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I\pythonProject\venv\FinEng\datasets\"/>
    </mc:Choice>
  </mc:AlternateContent>
  <bookViews>
    <workbookView xWindow="0" yWindow="0" windowWidth="7950" windowHeight="8040" firstSheet="1" activeTab="4"/>
  </bookViews>
  <sheets>
    <sheet name="종목 기본정보" sheetId="1" r:id="rId1"/>
    <sheet name="일자별 주가" sheetId="2" r:id="rId2"/>
    <sheet name="일자별 시가총액" sheetId="3" r:id="rId3"/>
    <sheet name="선물" sheetId="4" r:id="rId4"/>
    <sheet name="펀드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5" l="1"/>
  <c r="T3" i="5"/>
  <c r="U3" i="5"/>
  <c r="V3" i="5"/>
  <c r="R3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N3" i="5"/>
  <c r="O3" i="5"/>
  <c r="P3" i="5"/>
  <c r="Q3" i="5"/>
  <c r="M3" i="5"/>
  <c r="L3" i="5"/>
  <c r="K3" i="5"/>
  <c r="J3" i="5"/>
  <c r="I4" i="5"/>
  <c r="H4" i="5"/>
  <c r="G3" i="5"/>
  <c r="C3" i="5"/>
  <c r="D3" i="5"/>
  <c r="E3" i="5"/>
  <c r="F3" i="5"/>
  <c r="B3" i="5"/>
  <c r="J4" i="5" l="1"/>
  <c r="D2" i="4"/>
  <c r="C2" i="4"/>
  <c r="B2" i="4"/>
  <c r="I5" i="5" l="1"/>
  <c r="J5" i="5" s="1"/>
  <c r="H2" i="3"/>
  <c r="G2" i="3"/>
  <c r="C2" i="3"/>
  <c r="D2" i="3"/>
  <c r="E2" i="3"/>
  <c r="F2" i="3"/>
  <c r="B2" i="3"/>
  <c r="C3" i="2"/>
  <c r="D3" i="2"/>
  <c r="E3" i="2"/>
  <c r="F3" i="2"/>
  <c r="B3" i="2"/>
  <c r="I6" i="5" l="1"/>
  <c r="J6" i="5" s="1"/>
  <c r="B4" i="2"/>
  <c r="B3" i="3"/>
  <c r="E4" i="2"/>
  <c r="E3" i="3"/>
  <c r="F4" i="2"/>
  <c r="F3" i="3"/>
  <c r="D4" i="2"/>
  <c r="D3" i="3"/>
  <c r="C4" i="2"/>
  <c r="C3" i="3"/>
  <c r="I7" i="5" l="1"/>
  <c r="J7" i="5" s="1"/>
  <c r="D5" i="2"/>
  <c r="D4" i="3"/>
  <c r="E5" i="2"/>
  <c r="E4" i="3"/>
  <c r="G3" i="3"/>
  <c r="H3" i="3" s="1"/>
  <c r="C5" i="2"/>
  <c r="C4" i="3"/>
  <c r="F5" i="2"/>
  <c r="F4" i="3"/>
  <c r="B5" i="2"/>
  <c r="B4" i="3"/>
  <c r="I8" i="5" l="1"/>
  <c r="J8" i="5" s="1"/>
  <c r="B3" i="4"/>
  <c r="C3" i="4" s="1"/>
  <c r="G4" i="5"/>
  <c r="K4" i="5" s="1"/>
  <c r="L4" i="5" s="1"/>
  <c r="F4" i="5"/>
  <c r="E4" i="5"/>
  <c r="C4" i="5"/>
  <c r="D4" i="5"/>
  <c r="B4" i="5"/>
  <c r="E6" i="2"/>
  <c r="E5" i="3"/>
  <c r="C6" i="2"/>
  <c r="C5" i="3"/>
  <c r="F6" i="2"/>
  <c r="F5" i="3"/>
  <c r="G4" i="3"/>
  <c r="H4" i="3" s="1"/>
  <c r="B6" i="2"/>
  <c r="B5" i="3"/>
  <c r="D6" i="2"/>
  <c r="D5" i="3"/>
  <c r="O4" i="5" l="1"/>
  <c r="T4" i="5" s="1"/>
  <c r="P4" i="5"/>
  <c r="U4" i="5" s="1"/>
  <c r="Q4" i="5"/>
  <c r="V4" i="5" s="1"/>
  <c r="N4" i="5"/>
  <c r="S4" i="5" s="1"/>
  <c r="M4" i="5"/>
  <c r="R4" i="5" s="1"/>
  <c r="I9" i="5"/>
  <c r="J9" i="5" s="1"/>
  <c r="D3" i="4"/>
  <c r="B4" i="4"/>
  <c r="C4" i="4" s="1"/>
  <c r="G5" i="5"/>
  <c r="K5" i="5" s="1"/>
  <c r="L5" i="5" s="1"/>
  <c r="D5" i="5"/>
  <c r="B5" i="5"/>
  <c r="F5" i="5"/>
  <c r="C5" i="5"/>
  <c r="E5" i="5"/>
  <c r="C7" i="2"/>
  <c r="C6" i="3"/>
  <c r="B7" i="2"/>
  <c r="B6" i="3"/>
  <c r="D7" i="2"/>
  <c r="D6" i="3"/>
  <c r="G5" i="3"/>
  <c r="H5" i="3" s="1"/>
  <c r="F7" i="2"/>
  <c r="F6" i="3"/>
  <c r="E7" i="2"/>
  <c r="E6" i="3"/>
  <c r="M5" i="5" l="1"/>
  <c r="R5" i="5" s="1"/>
  <c r="Q5" i="5"/>
  <c r="V5" i="5" s="1"/>
  <c r="N5" i="5"/>
  <c r="S5" i="5" s="1"/>
  <c r="O5" i="5"/>
  <c r="T5" i="5" s="1"/>
  <c r="P5" i="5"/>
  <c r="U5" i="5" s="1"/>
  <c r="I10" i="5"/>
  <c r="J10" i="5" s="1"/>
  <c r="D4" i="4"/>
  <c r="B5" i="4"/>
  <c r="C5" i="4" s="1"/>
  <c r="G6" i="5"/>
  <c r="K6" i="5" s="1"/>
  <c r="L6" i="5" s="1"/>
  <c r="C6" i="5"/>
  <c r="F6" i="5"/>
  <c r="B6" i="5"/>
  <c r="E6" i="5"/>
  <c r="D6" i="5"/>
  <c r="G6" i="3"/>
  <c r="H6" i="3" s="1"/>
  <c r="B8" i="2"/>
  <c r="B7" i="3"/>
  <c r="F8" i="2"/>
  <c r="F7" i="3"/>
  <c r="E8" i="2"/>
  <c r="E7" i="3"/>
  <c r="D8" i="2"/>
  <c r="D7" i="3"/>
  <c r="C8" i="2"/>
  <c r="C7" i="3"/>
  <c r="O6" i="5" l="1"/>
  <c r="T6" i="5" s="1"/>
  <c r="P6" i="5"/>
  <c r="U6" i="5" s="1"/>
  <c r="M6" i="5"/>
  <c r="R6" i="5" s="1"/>
  <c r="Q6" i="5"/>
  <c r="V6" i="5" s="1"/>
  <c r="N6" i="5"/>
  <c r="S6" i="5" s="1"/>
  <c r="I11" i="5"/>
  <c r="J11" i="5" s="1"/>
  <c r="D5" i="4"/>
  <c r="B6" i="4"/>
  <c r="C6" i="4" s="1"/>
  <c r="G7" i="5"/>
  <c r="K7" i="5" s="1"/>
  <c r="L7" i="5" s="1"/>
  <c r="B7" i="5"/>
  <c r="C7" i="5"/>
  <c r="F7" i="5"/>
  <c r="D7" i="5"/>
  <c r="E7" i="5"/>
  <c r="D9" i="2"/>
  <c r="D8" i="3"/>
  <c r="F9" i="2"/>
  <c r="F8" i="3"/>
  <c r="G7" i="3"/>
  <c r="H7" i="3" s="1"/>
  <c r="C9" i="2"/>
  <c r="C8" i="3"/>
  <c r="E9" i="2"/>
  <c r="E8" i="3"/>
  <c r="B9" i="2"/>
  <c r="B8" i="3"/>
  <c r="R7" i="5" l="1"/>
  <c r="M7" i="5"/>
  <c r="Q7" i="5"/>
  <c r="V7" i="5" s="1"/>
  <c r="N7" i="5"/>
  <c r="S7" i="5" s="1"/>
  <c r="O7" i="5"/>
  <c r="T7" i="5" s="1"/>
  <c r="P7" i="5"/>
  <c r="U7" i="5" s="1"/>
  <c r="I12" i="5"/>
  <c r="J12" i="5" s="1"/>
  <c r="D6" i="4"/>
  <c r="B7" i="4"/>
  <c r="C7" i="4" s="1"/>
  <c r="G8" i="5"/>
  <c r="K8" i="5" s="1"/>
  <c r="L8" i="5" s="1"/>
  <c r="C8" i="5"/>
  <c r="F8" i="5"/>
  <c r="D8" i="5"/>
  <c r="B8" i="5"/>
  <c r="E8" i="5"/>
  <c r="E10" i="2"/>
  <c r="E9" i="3"/>
  <c r="F10" i="2"/>
  <c r="F9" i="3"/>
  <c r="G8" i="3"/>
  <c r="H8" i="3" s="1"/>
  <c r="B10" i="2"/>
  <c r="B9" i="3"/>
  <c r="C10" i="2"/>
  <c r="C9" i="3"/>
  <c r="D10" i="2"/>
  <c r="D9" i="3"/>
  <c r="O8" i="5" l="1"/>
  <c r="T8" i="5" s="1"/>
  <c r="P8" i="5"/>
  <c r="U8" i="5" s="1"/>
  <c r="M8" i="5"/>
  <c r="R8" i="5" s="1"/>
  <c r="Q8" i="5"/>
  <c r="V8" i="5" s="1"/>
  <c r="N8" i="5"/>
  <c r="S8" i="5" s="1"/>
  <c r="I13" i="5"/>
  <c r="J13" i="5" s="1"/>
  <c r="D7" i="4"/>
  <c r="B8" i="4"/>
  <c r="C8" i="4" s="1"/>
  <c r="G9" i="5"/>
  <c r="K9" i="5" s="1"/>
  <c r="L9" i="5" s="1"/>
  <c r="D9" i="5"/>
  <c r="F9" i="5"/>
  <c r="C9" i="5"/>
  <c r="B9" i="5"/>
  <c r="E9" i="5"/>
  <c r="E11" i="2"/>
  <c r="E10" i="3"/>
  <c r="C11" i="2"/>
  <c r="C10" i="3"/>
  <c r="G9" i="3"/>
  <c r="H9" i="3" s="1"/>
  <c r="F11" i="2"/>
  <c r="F10" i="3"/>
  <c r="D11" i="2"/>
  <c r="D10" i="3"/>
  <c r="B11" i="2"/>
  <c r="B10" i="3"/>
  <c r="M9" i="5" l="1"/>
  <c r="R9" i="5" s="1"/>
  <c r="Q9" i="5"/>
  <c r="V9" i="5" s="1"/>
  <c r="N9" i="5"/>
  <c r="S9" i="5" s="1"/>
  <c r="O9" i="5"/>
  <c r="T9" i="5" s="1"/>
  <c r="P9" i="5"/>
  <c r="U9" i="5" s="1"/>
  <c r="I14" i="5"/>
  <c r="J14" i="5" s="1"/>
  <c r="D8" i="4"/>
  <c r="B9" i="4"/>
  <c r="C9" i="4" s="1"/>
  <c r="G10" i="5"/>
  <c r="K10" i="5" s="1"/>
  <c r="L10" i="5" s="1"/>
  <c r="F10" i="5"/>
  <c r="B10" i="5"/>
  <c r="E10" i="5"/>
  <c r="D10" i="5"/>
  <c r="C10" i="5"/>
  <c r="C12" i="2"/>
  <c r="C11" i="3"/>
  <c r="D12" i="2"/>
  <c r="D11" i="3"/>
  <c r="G10" i="3"/>
  <c r="H10" i="3" s="1"/>
  <c r="B12" i="2"/>
  <c r="B11" i="3"/>
  <c r="F12" i="2"/>
  <c r="F11" i="3"/>
  <c r="E12" i="2"/>
  <c r="E11" i="3"/>
  <c r="R10" i="5" l="1"/>
  <c r="O10" i="5"/>
  <c r="T10" i="5" s="1"/>
  <c r="P10" i="5"/>
  <c r="U10" i="5" s="1"/>
  <c r="M10" i="5"/>
  <c r="Q10" i="5"/>
  <c r="V10" i="5" s="1"/>
  <c r="N10" i="5"/>
  <c r="S10" i="5" s="1"/>
  <c r="I15" i="5"/>
  <c r="J15" i="5" s="1"/>
  <c r="D9" i="4"/>
  <c r="B10" i="4"/>
  <c r="C10" i="4" s="1"/>
  <c r="G11" i="5"/>
  <c r="K11" i="5" s="1"/>
  <c r="L11" i="5" s="1"/>
  <c r="D11" i="5"/>
  <c r="F11" i="5"/>
  <c r="E11" i="5"/>
  <c r="C11" i="5"/>
  <c r="B11" i="5"/>
  <c r="F13" i="2"/>
  <c r="F12" i="3"/>
  <c r="E13" i="2"/>
  <c r="E12" i="3"/>
  <c r="G11" i="3"/>
  <c r="H11" i="3" s="1"/>
  <c r="D13" i="2"/>
  <c r="D12" i="3"/>
  <c r="B13" i="2"/>
  <c r="B12" i="3"/>
  <c r="C13" i="2"/>
  <c r="C12" i="3"/>
  <c r="V11" i="5" l="1"/>
  <c r="M11" i="5"/>
  <c r="R11" i="5" s="1"/>
  <c r="Q11" i="5"/>
  <c r="N11" i="5"/>
  <c r="S11" i="5" s="1"/>
  <c r="O11" i="5"/>
  <c r="T11" i="5" s="1"/>
  <c r="P11" i="5"/>
  <c r="U11" i="5" s="1"/>
  <c r="I16" i="5"/>
  <c r="J16" i="5" s="1"/>
  <c r="D10" i="4"/>
  <c r="B11" i="4"/>
  <c r="C11" i="4" s="1"/>
  <c r="G12" i="5"/>
  <c r="K12" i="5" s="1"/>
  <c r="L12" i="5" s="1"/>
  <c r="C12" i="5"/>
  <c r="E12" i="5"/>
  <c r="F12" i="5"/>
  <c r="B12" i="5"/>
  <c r="D12" i="5"/>
  <c r="E14" i="2"/>
  <c r="E13" i="3"/>
  <c r="B14" i="2"/>
  <c r="B13" i="3"/>
  <c r="C14" i="2"/>
  <c r="C13" i="3"/>
  <c r="D14" i="2"/>
  <c r="D13" i="3"/>
  <c r="G12" i="3"/>
  <c r="H12" i="3" s="1"/>
  <c r="F14" i="2"/>
  <c r="F13" i="3"/>
  <c r="O12" i="5" l="1"/>
  <c r="T12" i="5" s="1"/>
  <c r="P12" i="5"/>
  <c r="U12" i="5" s="1"/>
  <c r="M12" i="5"/>
  <c r="R12" i="5" s="1"/>
  <c r="Q12" i="5"/>
  <c r="V12" i="5" s="1"/>
  <c r="N12" i="5"/>
  <c r="S12" i="5" s="1"/>
  <c r="I17" i="5"/>
  <c r="J17" i="5" s="1"/>
  <c r="D11" i="4"/>
  <c r="B12" i="4"/>
  <c r="C12" i="4" s="1"/>
  <c r="G13" i="5"/>
  <c r="K13" i="5" s="1"/>
  <c r="L13" i="5" s="1"/>
  <c r="C13" i="5"/>
  <c r="B13" i="5"/>
  <c r="E13" i="5"/>
  <c r="F13" i="5"/>
  <c r="D13" i="5"/>
  <c r="D15" i="2"/>
  <c r="D14" i="3"/>
  <c r="F15" i="2"/>
  <c r="F14" i="3"/>
  <c r="G13" i="3"/>
  <c r="H13" i="3" s="1"/>
  <c r="B15" i="2"/>
  <c r="B14" i="3"/>
  <c r="C15" i="2"/>
  <c r="C14" i="3"/>
  <c r="E15" i="2"/>
  <c r="E14" i="3"/>
  <c r="M13" i="5" l="1"/>
  <c r="R13" i="5" s="1"/>
  <c r="Q13" i="5"/>
  <c r="V13" i="5" s="1"/>
  <c r="N13" i="5"/>
  <c r="S13" i="5" s="1"/>
  <c r="O13" i="5"/>
  <c r="T13" i="5" s="1"/>
  <c r="P13" i="5"/>
  <c r="U13" i="5" s="1"/>
  <c r="I18" i="5"/>
  <c r="J18" i="5" s="1"/>
  <c r="D12" i="4"/>
  <c r="B13" i="4"/>
  <c r="C13" i="4" s="1"/>
  <c r="G14" i="5"/>
  <c r="K14" i="5" s="1"/>
  <c r="L14" i="5" s="1"/>
  <c r="D14" i="5"/>
  <c r="F14" i="5"/>
  <c r="E14" i="5"/>
  <c r="C14" i="5"/>
  <c r="B14" i="5"/>
  <c r="C16" i="2"/>
  <c r="C15" i="3"/>
  <c r="G14" i="3"/>
  <c r="H14" i="3" s="1"/>
  <c r="F16" i="2"/>
  <c r="F15" i="3"/>
  <c r="E16" i="2"/>
  <c r="E15" i="3"/>
  <c r="B16" i="2"/>
  <c r="B15" i="3"/>
  <c r="D16" i="2"/>
  <c r="D15" i="3"/>
  <c r="O14" i="5" l="1"/>
  <c r="T14" i="5" s="1"/>
  <c r="P14" i="5"/>
  <c r="M14" i="5"/>
  <c r="R14" i="5" s="1"/>
  <c r="Q14" i="5"/>
  <c r="V14" i="5" s="1"/>
  <c r="N14" i="5"/>
  <c r="S14" i="5" s="1"/>
  <c r="U14" i="5"/>
  <c r="I19" i="5"/>
  <c r="J19" i="5" s="1"/>
  <c r="D13" i="4"/>
  <c r="B14" i="4"/>
  <c r="C14" i="4" s="1"/>
  <c r="G15" i="5"/>
  <c r="K15" i="5" s="1"/>
  <c r="L15" i="5" s="1"/>
  <c r="F15" i="5"/>
  <c r="B15" i="5"/>
  <c r="E15" i="5"/>
  <c r="C15" i="5"/>
  <c r="D15" i="5"/>
  <c r="B17" i="2"/>
  <c r="B16" i="3"/>
  <c r="F17" i="2"/>
  <c r="F16" i="3"/>
  <c r="D17" i="2"/>
  <c r="D16" i="3"/>
  <c r="E17" i="2"/>
  <c r="E16" i="3"/>
  <c r="G15" i="3"/>
  <c r="H15" i="3" s="1"/>
  <c r="C17" i="2"/>
  <c r="C16" i="3"/>
  <c r="M15" i="5" l="1"/>
  <c r="R15" i="5" s="1"/>
  <c r="Q15" i="5"/>
  <c r="V15" i="5" s="1"/>
  <c r="N15" i="5"/>
  <c r="S15" i="5" s="1"/>
  <c r="O15" i="5"/>
  <c r="T15" i="5" s="1"/>
  <c r="P15" i="5"/>
  <c r="U15" i="5"/>
  <c r="I20" i="5"/>
  <c r="J20" i="5" s="1"/>
  <c r="D14" i="4"/>
  <c r="B15" i="4"/>
  <c r="C15" i="4" s="1"/>
  <c r="G16" i="5"/>
  <c r="K16" i="5" s="1"/>
  <c r="L16" i="5" s="1"/>
  <c r="D16" i="5"/>
  <c r="C16" i="5"/>
  <c r="F16" i="5"/>
  <c r="B16" i="5"/>
  <c r="E16" i="5"/>
  <c r="G16" i="3"/>
  <c r="H16" i="3" s="1"/>
  <c r="E18" i="2"/>
  <c r="E17" i="3"/>
  <c r="F18" i="2"/>
  <c r="F17" i="3"/>
  <c r="C18" i="2"/>
  <c r="C17" i="3"/>
  <c r="D18" i="2"/>
  <c r="D17" i="3"/>
  <c r="B18" i="2"/>
  <c r="B17" i="3"/>
  <c r="O16" i="5" l="1"/>
  <c r="T16" i="5" s="1"/>
  <c r="M16" i="5"/>
  <c r="R16" i="5" s="1"/>
  <c r="Q16" i="5"/>
  <c r="V16" i="5" s="1"/>
  <c r="N16" i="5"/>
  <c r="S16" i="5" s="1"/>
  <c r="P16" i="5"/>
  <c r="U16" i="5" s="1"/>
  <c r="I21" i="5"/>
  <c r="J21" i="5" s="1"/>
  <c r="D15" i="4"/>
  <c r="B16" i="4"/>
  <c r="C16" i="4" s="1"/>
  <c r="G17" i="5"/>
  <c r="K17" i="5" s="1"/>
  <c r="L17" i="5" s="1"/>
  <c r="E17" i="5"/>
  <c r="B17" i="5"/>
  <c r="C17" i="5"/>
  <c r="D17" i="5"/>
  <c r="F17" i="5"/>
  <c r="G17" i="3"/>
  <c r="H17" i="3" s="1"/>
  <c r="D19" i="2"/>
  <c r="D18" i="3"/>
  <c r="F19" i="2"/>
  <c r="F18" i="3"/>
  <c r="B19" i="2"/>
  <c r="B18" i="3"/>
  <c r="C19" i="2"/>
  <c r="C18" i="3"/>
  <c r="E19" i="2"/>
  <c r="E18" i="3"/>
  <c r="M17" i="5" l="1"/>
  <c r="R17" i="5" s="1"/>
  <c r="Q17" i="5"/>
  <c r="V17" i="5" s="1"/>
  <c r="O17" i="5"/>
  <c r="T17" i="5" s="1"/>
  <c r="N17" i="5"/>
  <c r="S17" i="5" s="1"/>
  <c r="P17" i="5"/>
  <c r="U17" i="5" s="1"/>
  <c r="I22" i="5"/>
  <c r="J22" i="5" s="1"/>
  <c r="D16" i="4"/>
  <c r="B17" i="4"/>
  <c r="C17" i="4" s="1"/>
  <c r="G18" i="5"/>
  <c r="K18" i="5" s="1"/>
  <c r="L18" i="5" s="1"/>
  <c r="D18" i="5"/>
  <c r="C18" i="5"/>
  <c r="B18" i="5"/>
  <c r="F18" i="5"/>
  <c r="E18" i="5"/>
  <c r="F20" i="2"/>
  <c r="F19" i="3"/>
  <c r="G18" i="3"/>
  <c r="H18" i="3" s="1"/>
  <c r="C20" i="2"/>
  <c r="C19" i="3"/>
  <c r="E20" i="2"/>
  <c r="E19" i="3"/>
  <c r="B20" i="2"/>
  <c r="B19" i="3"/>
  <c r="D20" i="2"/>
  <c r="D19" i="3"/>
  <c r="O18" i="5" l="1"/>
  <c r="T18" i="5" s="1"/>
  <c r="M18" i="5"/>
  <c r="R18" i="5" s="1"/>
  <c r="Q18" i="5"/>
  <c r="V18" i="5" s="1"/>
  <c r="N18" i="5"/>
  <c r="S18" i="5" s="1"/>
  <c r="P18" i="5"/>
  <c r="U18" i="5" s="1"/>
  <c r="I23" i="5"/>
  <c r="J23" i="5" s="1"/>
  <c r="D17" i="4"/>
  <c r="B18" i="4"/>
  <c r="C18" i="4" s="1"/>
  <c r="G19" i="5"/>
  <c r="K19" i="5" s="1"/>
  <c r="L19" i="5" s="1"/>
  <c r="C19" i="5"/>
  <c r="D19" i="5"/>
  <c r="B19" i="5"/>
  <c r="F19" i="5"/>
  <c r="E19" i="5"/>
  <c r="G19" i="3"/>
  <c r="H19" i="3" s="1"/>
  <c r="B21" i="2"/>
  <c r="B20" i="3"/>
  <c r="C21" i="2"/>
  <c r="C20" i="3"/>
  <c r="D21" i="2"/>
  <c r="D20" i="3"/>
  <c r="E21" i="2"/>
  <c r="E20" i="3"/>
  <c r="F21" i="2"/>
  <c r="F20" i="3"/>
  <c r="M19" i="5" l="1"/>
  <c r="R19" i="5" s="1"/>
  <c r="Q19" i="5"/>
  <c r="V19" i="5" s="1"/>
  <c r="O19" i="5"/>
  <c r="T19" i="5" s="1"/>
  <c r="P19" i="5"/>
  <c r="U19" i="5" s="1"/>
  <c r="N19" i="5"/>
  <c r="S19" i="5" s="1"/>
  <c r="I24" i="5"/>
  <c r="J24" i="5" s="1"/>
  <c r="D18" i="4"/>
  <c r="B19" i="4"/>
  <c r="C19" i="4" s="1"/>
  <c r="G20" i="5"/>
  <c r="K20" i="5" s="1"/>
  <c r="L20" i="5" s="1"/>
  <c r="E20" i="5"/>
  <c r="F20" i="5"/>
  <c r="C20" i="5"/>
  <c r="D20" i="5"/>
  <c r="B20" i="5"/>
  <c r="C22" i="2"/>
  <c r="C21" i="3"/>
  <c r="G20" i="3"/>
  <c r="H20" i="3" s="1"/>
  <c r="E22" i="2"/>
  <c r="E21" i="3"/>
  <c r="F22" i="2"/>
  <c r="F21" i="3"/>
  <c r="D22" i="2"/>
  <c r="D21" i="3"/>
  <c r="B22" i="2"/>
  <c r="B21" i="3"/>
  <c r="O20" i="5" l="1"/>
  <c r="T20" i="5" s="1"/>
  <c r="M20" i="5"/>
  <c r="R20" i="5" s="1"/>
  <c r="Q20" i="5"/>
  <c r="V20" i="5" s="1"/>
  <c r="N20" i="5"/>
  <c r="S20" i="5" s="1"/>
  <c r="P20" i="5"/>
  <c r="U20" i="5" s="1"/>
  <c r="I25" i="5"/>
  <c r="J25" i="5" s="1"/>
  <c r="D19" i="4"/>
  <c r="B20" i="4"/>
  <c r="C20" i="4" s="1"/>
  <c r="G21" i="5"/>
  <c r="K21" i="5" s="1"/>
  <c r="L21" i="5" s="1"/>
  <c r="B21" i="5"/>
  <c r="E21" i="5"/>
  <c r="D21" i="5"/>
  <c r="F21" i="5"/>
  <c r="C21" i="5"/>
  <c r="G21" i="3"/>
  <c r="H21" i="3" s="1"/>
  <c r="B23" i="2"/>
  <c r="B22" i="3"/>
  <c r="D23" i="2"/>
  <c r="D22" i="3"/>
  <c r="E23" i="2"/>
  <c r="E22" i="3"/>
  <c r="F23" i="2"/>
  <c r="F22" i="3"/>
  <c r="C23" i="2"/>
  <c r="C22" i="3"/>
  <c r="M21" i="5" l="1"/>
  <c r="R21" i="5" s="1"/>
  <c r="Q21" i="5"/>
  <c r="V21" i="5" s="1"/>
  <c r="O21" i="5"/>
  <c r="T21" i="5" s="1"/>
  <c r="N21" i="5"/>
  <c r="S21" i="5" s="1"/>
  <c r="P21" i="5"/>
  <c r="U21" i="5" s="1"/>
  <c r="I26" i="5"/>
  <c r="J26" i="5" s="1"/>
  <c r="D20" i="4"/>
  <c r="B21" i="4"/>
  <c r="C21" i="4" s="1"/>
  <c r="G22" i="5"/>
  <c r="K22" i="5" s="1"/>
  <c r="L22" i="5" s="1"/>
  <c r="B22" i="5"/>
  <c r="C22" i="5"/>
  <c r="D22" i="5"/>
  <c r="F22" i="5"/>
  <c r="E22" i="5"/>
  <c r="G22" i="3"/>
  <c r="H22" i="3" s="1"/>
  <c r="F24" i="2"/>
  <c r="F23" i="3"/>
  <c r="D24" i="2"/>
  <c r="D23" i="3"/>
  <c r="C24" i="2"/>
  <c r="C23" i="3"/>
  <c r="E24" i="2"/>
  <c r="E23" i="3"/>
  <c r="B24" i="2"/>
  <c r="B23" i="3"/>
  <c r="O22" i="5" l="1"/>
  <c r="T22" i="5" s="1"/>
  <c r="M22" i="5"/>
  <c r="R22" i="5" s="1"/>
  <c r="Q22" i="5"/>
  <c r="V22" i="5" s="1"/>
  <c r="N22" i="5"/>
  <c r="S22" i="5" s="1"/>
  <c r="P22" i="5"/>
  <c r="U22" i="5"/>
  <c r="I27" i="5"/>
  <c r="J27" i="5" s="1"/>
  <c r="D21" i="4"/>
  <c r="B22" i="4"/>
  <c r="C22" i="4" s="1"/>
  <c r="G23" i="5"/>
  <c r="K23" i="5" s="1"/>
  <c r="L23" i="5" s="1"/>
  <c r="B23" i="5"/>
  <c r="E23" i="5"/>
  <c r="D23" i="5"/>
  <c r="C23" i="5"/>
  <c r="F23" i="5"/>
  <c r="G23" i="3"/>
  <c r="H23" i="3" s="1"/>
  <c r="E25" i="2"/>
  <c r="E24" i="3"/>
  <c r="D25" i="2"/>
  <c r="D24" i="3"/>
  <c r="B25" i="2"/>
  <c r="B24" i="3"/>
  <c r="C25" i="2"/>
  <c r="C24" i="3"/>
  <c r="F25" i="2"/>
  <c r="F24" i="3"/>
  <c r="M23" i="5" l="1"/>
  <c r="R23" i="5" s="1"/>
  <c r="Q23" i="5"/>
  <c r="V23" i="5" s="1"/>
  <c r="O23" i="5"/>
  <c r="T23" i="5" s="1"/>
  <c r="P23" i="5"/>
  <c r="U23" i="5" s="1"/>
  <c r="N23" i="5"/>
  <c r="S23" i="5" s="1"/>
  <c r="I28" i="5"/>
  <c r="J28" i="5" s="1"/>
  <c r="D22" i="4"/>
  <c r="B23" i="4"/>
  <c r="C23" i="4" s="1"/>
  <c r="G24" i="5"/>
  <c r="K24" i="5" s="1"/>
  <c r="L24" i="5" s="1"/>
  <c r="F24" i="5"/>
  <c r="B24" i="5"/>
  <c r="C24" i="5"/>
  <c r="D24" i="5"/>
  <c r="E24" i="5"/>
  <c r="D26" i="2"/>
  <c r="D25" i="3"/>
  <c r="G24" i="3"/>
  <c r="H24" i="3" s="1"/>
  <c r="C26" i="2"/>
  <c r="C25" i="3"/>
  <c r="F26" i="2"/>
  <c r="F25" i="3"/>
  <c r="B26" i="2"/>
  <c r="B25" i="3"/>
  <c r="E26" i="2"/>
  <c r="E25" i="3"/>
  <c r="O24" i="5" l="1"/>
  <c r="T24" i="5" s="1"/>
  <c r="M24" i="5"/>
  <c r="R24" i="5" s="1"/>
  <c r="Q24" i="5"/>
  <c r="V24" i="5" s="1"/>
  <c r="N24" i="5"/>
  <c r="S24" i="5" s="1"/>
  <c r="P24" i="5"/>
  <c r="U24" i="5" s="1"/>
  <c r="I29" i="5"/>
  <c r="J29" i="5" s="1"/>
  <c r="D23" i="4"/>
  <c r="B24" i="4"/>
  <c r="C24" i="4" s="1"/>
  <c r="G25" i="5"/>
  <c r="K25" i="5" s="1"/>
  <c r="L25" i="5" s="1"/>
  <c r="F25" i="5"/>
  <c r="D25" i="5"/>
  <c r="B25" i="5"/>
  <c r="C25" i="5"/>
  <c r="E25" i="5"/>
  <c r="C27" i="2"/>
  <c r="C26" i="3"/>
  <c r="F27" i="2"/>
  <c r="F26" i="3"/>
  <c r="B27" i="2"/>
  <c r="B26" i="3"/>
  <c r="E27" i="2"/>
  <c r="E26" i="3"/>
  <c r="G25" i="3"/>
  <c r="H25" i="3" s="1"/>
  <c r="D27" i="2"/>
  <c r="D26" i="3"/>
  <c r="M25" i="5" l="1"/>
  <c r="R25" i="5" s="1"/>
  <c r="Q25" i="5"/>
  <c r="V25" i="5" s="1"/>
  <c r="O25" i="5"/>
  <c r="T25" i="5" s="1"/>
  <c r="N25" i="5"/>
  <c r="S25" i="5" s="1"/>
  <c r="P25" i="5"/>
  <c r="U25" i="5" s="1"/>
  <c r="I30" i="5"/>
  <c r="J30" i="5" s="1"/>
  <c r="D24" i="4"/>
  <c r="B25" i="4"/>
  <c r="C25" i="4" s="1"/>
  <c r="G26" i="5"/>
  <c r="K26" i="5" s="1"/>
  <c r="L26" i="5" s="1"/>
  <c r="C26" i="5"/>
  <c r="B26" i="5"/>
  <c r="D26" i="5"/>
  <c r="F26" i="5"/>
  <c r="E26" i="5"/>
  <c r="F28" i="2"/>
  <c r="F27" i="3"/>
  <c r="E28" i="2"/>
  <c r="E27" i="3"/>
  <c r="D28" i="2"/>
  <c r="D27" i="3"/>
  <c r="G26" i="3"/>
  <c r="H26" i="3" s="1"/>
  <c r="B28" i="2"/>
  <c r="B27" i="3"/>
  <c r="C28" i="2"/>
  <c r="C27" i="3"/>
  <c r="O26" i="5" l="1"/>
  <c r="T26" i="5" s="1"/>
  <c r="M26" i="5"/>
  <c r="R26" i="5" s="1"/>
  <c r="Q26" i="5"/>
  <c r="V26" i="5" s="1"/>
  <c r="N26" i="5"/>
  <c r="S26" i="5" s="1"/>
  <c r="P26" i="5"/>
  <c r="U26" i="5" s="1"/>
  <c r="I31" i="5"/>
  <c r="J31" i="5" s="1"/>
  <c r="D25" i="4"/>
  <c r="B26" i="4"/>
  <c r="C26" i="4" s="1"/>
  <c r="G27" i="5"/>
  <c r="K27" i="5" s="1"/>
  <c r="L27" i="5" s="1"/>
  <c r="B27" i="5"/>
  <c r="D27" i="5"/>
  <c r="E27" i="5"/>
  <c r="C27" i="5"/>
  <c r="F27" i="5"/>
  <c r="C29" i="2"/>
  <c r="C28" i="3"/>
  <c r="B29" i="2"/>
  <c r="B28" i="3"/>
  <c r="E29" i="2"/>
  <c r="E28" i="3"/>
  <c r="G27" i="3"/>
  <c r="H27" i="3" s="1"/>
  <c r="D29" i="2"/>
  <c r="D28" i="3"/>
  <c r="F29" i="2"/>
  <c r="F28" i="3"/>
  <c r="M27" i="5" l="1"/>
  <c r="Q27" i="5"/>
  <c r="V27" i="5" s="1"/>
  <c r="O27" i="5"/>
  <c r="T27" i="5" s="1"/>
  <c r="P27" i="5"/>
  <c r="U27" i="5" s="1"/>
  <c r="N27" i="5"/>
  <c r="S27" i="5" s="1"/>
  <c r="R27" i="5"/>
  <c r="I32" i="5"/>
  <c r="J32" i="5" s="1"/>
  <c r="D26" i="4"/>
  <c r="B27" i="4"/>
  <c r="C27" i="4" s="1"/>
  <c r="G28" i="5"/>
  <c r="K28" i="5" s="1"/>
  <c r="L28" i="5" s="1"/>
  <c r="B28" i="5"/>
  <c r="F28" i="5"/>
  <c r="D28" i="5"/>
  <c r="C28" i="5"/>
  <c r="E28" i="5"/>
  <c r="G28" i="3"/>
  <c r="H28" i="3" s="1"/>
  <c r="F30" i="2"/>
  <c r="F29" i="3"/>
  <c r="D30" i="2"/>
  <c r="D29" i="3"/>
  <c r="B30" i="2"/>
  <c r="B29" i="3"/>
  <c r="E30" i="2"/>
  <c r="E29" i="3"/>
  <c r="C30" i="2"/>
  <c r="C29" i="3"/>
  <c r="O28" i="5" l="1"/>
  <c r="T28" i="5" s="1"/>
  <c r="M28" i="5"/>
  <c r="Q28" i="5"/>
  <c r="V28" i="5" s="1"/>
  <c r="N28" i="5"/>
  <c r="S28" i="5" s="1"/>
  <c r="P28" i="5"/>
  <c r="U28" i="5" s="1"/>
  <c r="R28" i="5"/>
  <c r="I33" i="5"/>
  <c r="J33" i="5" s="1"/>
  <c r="D27" i="4"/>
  <c r="B28" i="4"/>
  <c r="C28" i="4" s="1"/>
  <c r="G29" i="5"/>
  <c r="K29" i="5" s="1"/>
  <c r="L29" i="5" s="1"/>
  <c r="E29" i="5"/>
  <c r="F29" i="5"/>
  <c r="C29" i="5"/>
  <c r="D29" i="5"/>
  <c r="B29" i="5"/>
  <c r="G29" i="3"/>
  <c r="H29" i="3" s="1"/>
  <c r="E31" i="2"/>
  <c r="E30" i="3"/>
  <c r="C31" i="2"/>
  <c r="C30" i="3"/>
  <c r="B31" i="2"/>
  <c r="B30" i="3"/>
  <c r="F31" i="2"/>
  <c r="F30" i="3"/>
  <c r="D31" i="2"/>
  <c r="D30" i="3"/>
  <c r="M29" i="5" l="1"/>
  <c r="R29" i="5" s="1"/>
  <c r="Q29" i="5"/>
  <c r="V29" i="5" s="1"/>
  <c r="O29" i="5"/>
  <c r="T29" i="5" s="1"/>
  <c r="N29" i="5"/>
  <c r="S29" i="5" s="1"/>
  <c r="P29" i="5"/>
  <c r="U29" i="5" s="1"/>
  <c r="I34" i="5"/>
  <c r="J34" i="5" s="1"/>
  <c r="D28" i="4"/>
  <c r="B29" i="4"/>
  <c r="C29" i="4" s="1"/>
  <c r="G30" i="5"/>
  <c r="K30" i="5" s="1"/>
  <c r="L30" i="5" s="1"/>
  <c r="B30" i="5"/>
  <c r="C30" i="5"/>
  <c r="E30" i="5"/>
  <c r="F30" i="5"/>
  <c r="D30" i="5"/>
  <c r="C32" i="2"/>
  <c r="C31" i="3"/>
  <c r="F32" i="2"/>
  <c r="F31" i="3"/>
  <c r="G30" i="3"/>
  <c r="H30" i="3" s="1"/>
  <c r="D32" i="2"/>
  <c r="D31" i="3"/>
  <c r="B32" i="2"/>
  <c r="B31" i="3"/>
  <c r="E32" i="2"/>
  <c r="E31" i="3"/>
  <c r="O30" i="5" l="1"/>
  <c r="T30" i="5" s="1"/>
  <c r="M30" i="5"/>
  <c r="R30" i="5" s="1"/>
  <c r="Q30" i="5"/>
  <c r="V30" i="5" s="1"/>
  <c r="N30" i="5"/>
  <c r="S30" i="5" s="1"/>
  <c r="P30" i="5"/>
  <c r="U30" i="5" s="1"/>
  <c r="I35" i="5"/>
  <c r="J35" i="5" s="1"/>
  <c r="D29" i="4"/>
  <c r="B30" i="4"/>
  <c r="C30" i="4" s="1"/>
  <c r="G31" i="5"/>
  <c r="K31" i="5" s="1"/>
  <c r="L31" i="5" s="1"/>
  <c r="D31" i="5"/>
  <c r="C31" i="5"/>
  <c r="B31" i="5"/>
  <c r="F31" i="5"/>
  <c r="E31" i="5"/>
  <c r="G31" i="3"/>
  <c r="H31" i="3" s="1"/>
  <c r="C33" i="2"/>
  <c r="C32" i="3"/>
  <c r="B33" i="2"/>
  <c r="B32" i="3"/>
  <c r="F33" i="2"/>
  <c r="F32" i="3"/>
  <c r="E33" i="2"/>
  <c r="E32" i="3"/>
  <c r="D33" i="2"/>
  <c r="D32" i="3"/>
  <c r="M31" i="5" l="1"/>
  <c r="R31" i="5" s="1"/>
  <c r="Q31" i="5"/>
  <c r="V31" i="5" s="1"/>
  <c r="O31" i="5"/>
  <c r="T31" i="5" s="1"/>
  <c r="P31" i="5"/>
  <c r="U31" i="5" s="1"/>
  <c r="N31" i="5"/>
  <c r="S31" i="5" s="1"/>
  <c r="I36" i="5"/>
  <c r="J36" i="5" s="1"/>
  <c r="D30" i="4"/>
  <c r="B31" i="4"/>
  <c r="C31" i="4" s="1"/>
  <c r="G32" i="5"/>
  <c r="K32" i="5" s="1"/>
  <c r="L32" i="5" s="1"/>
  <c r="D32" i="5"/>
  <c r="F32" i="5"/>
  <c r="E32" i="5"/>
  <c r="B32" i="5"/>
  <c r="C32" i="5"/>
  <c r="D34" i="2"/>
  <c r="D33" i="3"/>
  <c r="F34" i="2"/>
  <c r="F33" i="3"/>
  <c r="C34" i="2"/>
  <c r="C33" i="3"/>
  <c r="G32" i="3"/>
  <c r="H32" i="3" s="1"/>
  <c r="E34" i="2"/>
  <c r="E33" i="3"/>
  <c r="B34" i="2"/>
  <c r="B33" i="3"/>
  <c r="O32" i="5" l="1"/>
  <c r="M32" i="5"/>
  <c r="R32" i="5" s="1"/>
  <c r="Q32" i="5"/>
  <c r="V32" i="5" s="1"/>
  <c r="N32" i="5"/>
  <c r="S32" i="5" s="1"/>
  <c r="P32" i="5"/>
  <c r="U32" i="5" s="1"/>
  <c r="T32" i="5"/>
  <c r="I37" i="5"/>
  <c r="J37" i="5" s="1"/>
  <c r="D31" i="4"/>
  <c r="B32" i="4"/>
  <c r="C32" i="4" s="1"/>
  <c r="G33" i="5"/>
  <c r="K33" i="5" s="1"/>
  <c r="L33" i="5" s="1"/>
  <c r="D33" i="5"/>
  <c r="B33" i="5"/>
  <c r="C33" i="5"/>
  <c r="E33" i="5"/>
  <c r="F33" i="5"/>
  <c r="E35" i="2"/>
  <c r="E34" i="3"/>
  <c r="G33" i="3"/>
  <c r="H33" i="3" s="1"/>
  <c r="F35" i="2"/>
  <c r="F34" i="3"/>
  <c r="B35" i="2"/>
  <c r="B34" i="3"/>
  <c r="C35" i="2"/>
  <c r="C34" i="3"/>
  <c r="D35" i="2"/>
  <c r="D34" i="3"/>
  <c r="M33" i="5" l="1"/>
  <c r="R33" i="5" s="1"/>
  <c r="Q33" i="5"/>
  <c r="V33" i="5" s="1"/>
  <c r="O33" i="5"/>
  <c r="T33" i="5" s="1"/>
  <c r="N33" i="5"/>
  <c r="S33" i="5" s="1"/>
  <c r="P33" i="5"/>
  <c r="U33" i="5" s="1"/>
  <c r="I38" i="5"/>
  <c r="J38" i="5" s="1"/>
  <c r="D32" i="4"/>
  <c r="B33" i="4"/>
  <c r="C33" i="4" s="1"/>
  <c r="G34" i="5"/>
  <c r="K34" i="5" s="1"/>
  <c r="L34" i="5" s="1"/>
  <c r="F34" i="5"/>
  <c r="E34" i="5"/>
  <c r="C34" i="5"/>
  <c r="B34" i="5"/>
  <c r="D34" i="5"/>
  <c r="C36" i="2"/>
  <c r="C35" i="3"/>
  <c r="G34" i="3"/>
  <c r="H34" i="3" s="1"/>
  <c r="B36" i="2"/>
  <c r="B35" i="3"/>
  <c r="F36" i="2"/>
  <c r="F35" i="3"/>
  <c r="D36" i="2"/>
  <c r="D35" i="3"/>
  <c r="E36" i="2"/>
  <c r="E35" i="3"/>
  <c r="O34" i="5" l="1"/>
  <c r="T34" i="5" s="1"/>
  <c r="M34" i="5"/>
  <c r="R34" i="5" s="1"/>
  <c r="Q34" i="5"/>
  <c r="V34" i="5" s="1"/>
  <c r="N34" i="5"/>
  <c r="S34" i="5" s="1"/>
  <c r="P34" i="5"/>
  <c r="U34" i="5" s="1"/>
  <c r="I39" i="5"/>
  <c r="J39" i="5" s="1"/>
  <c r="D33" i="4"/>
  <c r="B34" i="4"/>
  <c r="C34" i="4" s="1"/>
  <c r="G35" i="5"/>
  <c r="K35" i="5" s="1"/>
  <c r="L35" i="5" s="1"/>
  <c r="F35" i="5"/>
  <c r="B35" i="5"/>
  <c r="C35" i="5"/>
  <c r="E35" i="5"/>
  <c r="D35" i="5"/>
  <c r="D37" i="2"/>
  <c r="D36" i="3"/>
  <c r="E37" i="2"/>
  <c r="E36" i="3"/>
  <c r="B37" i="2"/>
  <c r="B36" i="3"/>
  <c r="F37" i="2"/>
  <c r="F36" i="3"/>
  <c r="G35" i="3"/>
  <c r="H35" i="3" s="1"/>
  <c r="C37" i="2"/>
  <c r="C36" i="3"/>
  <c r="M35" i="5" l="1"/>
  <c r="R35" i="5" s="1"/>
  <c r="Q35" i="5"/>
  <c r="V35" i="5" s="1"/>
  <c r="O35" i="5"/>
  <c r="T35" i="5" s="1"/>
  <c r="P35" i="5"/>
  <c r="U35" i="5" s="1"/>
  <c r="N35" i="5"/>
  <c r="S35" i="5" s="1"/>
  <c r="I40" i="5"/>
  <c r="J40" i="5" s="1"/>
  <c r="D34" i="4"/>
  <c r="B35" i="4"/>
  <c r="C35" i="4" s="1"/>
  <c r="G36" i="5"/>
  <c r="K36" i="5" s="1"/>
  <c r="L36" i="5" s="1"/>
  <c r="B36" i="5"/>
  <c r="C36" i="5"/>
  <c r="F36" i="5"/>
  <c r="E36" i="5"/>
  <c r="D36" i="5"/>
  <c r="F38" i="2"/>
  <c r="F37" i="3"/>
  <c r="E38" i="2"/>
  <c r="E37" i="3"/>
  <c r="C38" i="2"/>
  <c r="C37" i="3"/>
  <c r="G36" i="3"/>
  <c r="H36" i="3" s="1"/>
  <c r="B38" i="2"/>
  <c r="B37" i="3"/>
  <c r="D38" i="2"/>
  <c r="D37" i="3"/>
  <c r="O36" i="5" l="1"/>
  <c r="T36" i="5" s="1"/>
  <c r="M36" i="5"/>
  <c r="Q36" i="5"/>
  <c r="V36" i="5" s="1"/>
  <c r="N36" i="5"/>
  <c r="S36" i="5" s="1"/>
  <c r="P36" i="5"/>
  <c r="U36" i="5" s="1"/>
  <c r="R36" i="5"/>
  <c r="I41" i="5"/>
  <c r="J41" i="5" s="1"/>
  <c r="D35" i="4"/>
  <c r="B36" i="4"/>
  <c r="C36" i="4" s="1"/>
  <c r="G37" i="5"/>
  <c r="K37" i="5" s="1"/>
  <c r="L37" i="5" s="1"/>
  <c r="C37" i="5"/>
  <c r="F37" i="5"/>
  <c r="E37" i="5"/>
  <c r="B37" i="5"/>
  <c r="D37" i="5"/>
  <c r="E39" i="2"/>
  <c r="E38" i="3"/>
  <c r="D39" i="2"/>
  <c r="D38" i="3"/>
  <c r="B39" i="2"/>
  <c r="B38" i="3"/>
  <c r="G37" i="3"/>
  <c r="H37" i="3" s="1"/>
  <c r="C39" i="2"/>
  <c r="C38" i="3"/>
  <c r="F39" i="2"/>
  <c r="F38" i="3"/>
  <c r="M37" i="5" l="1"/>
  <c r="Q37" i="5"/>
  <c r="V37" i="5" s="1"/>
  <c r="O37" i="5"/>
  <c r="T37" i="5" s="1"/>
  <c r="N37" i="5"/>
  <c r="S37" i="5" s="1"/>
  <c r="P37" i="5"/>
  <c r="U37" i="5" s="1"/>
  <c r="R37" i="5"/>
  <c r="I42" i="5"/>
  <c r="J42" i="5" s="1"/>
  <c r="D36" i="4"/>
  <c r="B37" i="4"/>
  <c r="C37" i="4" s="1"/>
  <c r="G38" i="5"/>
  <c r="K38" i="5" s="1"/>
  <c r="L38" i="5" s="1"/>
  <c r="F38" i="5"/>
  <c r="C38" i="5"/>
  <c r="D38" i="5"/>
  <c r="E38" i="5"/>
  <c r="B38" i="5"/>
  <c r="B40" i="2"/>
  <c r="B39" i="3"/>
  <c r="C40" i="2"/>
  <c r="C39" i="3"/>
  <c r="D40" i="2"/>
  <c r="D39" i="3"/>
  <c r="F40" i="2"/>
  <c r="F39" i="3"/>
  <c r="G38" i="3"/>
  <c r="H38" i="3" s="1"/>
  <c r="E40" i="2"/>
  <c r="E39" i="3"/>
  <c r="M38" i="5" l="1"/>
  <c r="R38" i="5" s="1"/>
  <c r="Q38" i="5"/>
  <c r="V38" i="5" s="1"/>
  <c r="O38" i="5"/>
  <c r="P38" i="5"/>
  <c r="U38" i="5" s="1"/>
  <c r="N38" i="5"/>
  <c r="S38" i="5" s="1"/>
  <c r="T38" i="5"/>
  <c r="I43" i="5"/>
  <c r="J43" i="5" s="1"/>
  <c r="D37" i="4"/>
  <c r="B38" i="4"/>
  <c r="C38" i="4" s="1"/>
  <c r="G39" i="5"/>
  <c r="K39" i="5" s="1"/>
  <c r="L39" i="5" s="1"/>
  <c r="C39" i="5"/>
  <c r="E39" i="5"/>
  <c r="F39" i="5"/>
  <c r="B39" i="5"/>
  <c r="D39" i="5"/>
  <c r="E41" i="2"/>
  <c r="E40" i="3"/>
  <c r="G39" i="3"/>
  <c r="H39" i="3" s="1"/>
  <c r="F41" i="2"/>
  <c r="F40" i="3"/>
  <c r="C41" i="2"/>
  <c r="C40" i="3"/>
  <c r="D41" i="2"/>
  <c r="D40" i="3"/>
  <c r="B41" i="2"/>
  <c r="B40" i="3"/>
  <c r="R39" i="5" l="1"/>
  <c r="O39" i="5"/>
  <c r="P39" i="5"/>
  <c r="U39" i="5" s="1"/>
  <c r="M39" i="5"/>
  <c r="Q39" i="5"/>
  <c r="V39" i="5" s="1"/>
  <c r="N39" i="5"/>
  <c r="S39" i="5" s="1"/>
  <c r="T39" i="5"/>
  <c r="I44" i="5"/>
  <c r="J44" i="5" s="1"/>
  <c r="D38" i="4"/>
  <c r="B39" i="4"/>
  <c r="C39" i="4" s="1"/>
  <c r="G40" i="5"/>
  <c r="K40" i="5" s="1"/>
  <c r="L40" i="5" s="1"/>
  <c r="B40" i="5"/>
  <c r="D40" i="5"/>
  <c r="F40" i="5"/>
  <c r="E40" i="5"/>
  <c r="C40" i="5"/>
  <c r="G40" i="3"/>
  <c r="H40" i="3" s="1"/>
  <c r="D42" i="2"/>
  <c r="D41" i="3"/>
  <c r="F42" i="2"/>
  <c r="F41" i="3"/>
  <c r="B42" i="2"/>
  <c r="B41" i="3"/>
  <c r="C42" i="2"/>
  <c r="C41" i="3"/>
  <c r="E42" i="2"/>
  <c r="E41" i="3"/>
  <c r="M40" i="5" l="1"/>
  <c r="R40" i="5" s="1"/>
  <c r="Q40" i="5"/>
  <c r="V40" i="5" s="1"/>
  <c r="N40" i="5"/>
  <c r="S40" i="5" s="1"/>
  <c r="O40" i="5"/>
  <c r="T40" i="5" s="1"/>
  <c r="P40" i="5"/>
  <c r="U40" i="5" s="1"/>
  <c r="I45" i="5"/>
  <c r="J45" i="5" s="1"/>
  <c r="D39" i="4"/>
  <c r="B40" i="4"/>
  <c r="C40" i="4" s="1"/>
  <c r="G41" i="5"/>
  <c r="K41" i="5" s="1"/>
  <c r="L41" i="5" s="1"/>
  <c r="B41" i="5"/>
  <c r="C41" i="5"/>
  <c r="E41" i="5"/>
  <c r="D41" i="5"/>
  <c r="F41" i="5"/>
  <c r="G41" i="3"/>
  <c r="H41" i="3" s="1"/>
  <c r="C43" i="2"/>
  <c r="C42" i="3"/>
  <c r="F43" i="2"/>
  <c r="F42" i="3"/>
  <c r="E43" i="2"/>
  <c r="E42" i="3"/>
  <c r="B43" i="2"/>
  <c r="B42" i="3"/>
  <c r="D43" i="2"/>
  <c r="D42" i="3"/>
  <c r="T41" i="5" l="1"/>
  <c r="O41" i="5"/>
  <c r="P41" i="5"/>
  <c r="U41" i="5" s="1"/>
  <c r="M41" i="5"/>
  <c r="R41" i="5" s="1"/>
  <c r="Q41" i="5"/>
  <c r="V41" i="5" s="1"/>
  <c r="N41" i="5"/>
  <c r="S41" i="5" s="1"/>
  <c r="I46" i="5"/>
  <c r="J46" i="5" s="1"/>
  <c r="D40" i="4"/>
  <c r="B41" i="4"/>
  <c r="C41" i="4" s="1"/>
  <c r="G42" i="5"/>
  <c r="K42" i="5" s="1"/>
  <c r="L42" i="5" s="1"/>
  <c r="B42" i="5"/>
  <c r="E42" i="5"/>
  <c r="F42" i="5"/>
  <c r="D42" i="5"/>
  <c r="C42" i="5"/>
  <c r="B44" i="2"/>
  <c r="B43" i="3"/>
  <c r="E44" i="2"/>
  <c r="E43" i="3"/>
  <c r="F44" i="2"/>
  <c r="F43" i="3"/>
  <c r="D44" i="2"/>
  <c r="D43" i="3"/>
  <c r="C44" i="2"/>
  <c r="C43" i="3"/>
  <c r="G42" i="3"/>
  <c r="H42" i="3" s="1"/>
  <c r="M42" i="5" l="1"/>
  <c r="R42" i="5" s="1"/>
  <c r="Q42" i="5"/>
  <c r="V42" i="5" s="1"/>
  <c r="N42" i="5"/>
  <c r="S42" i="5" s="1"/>
  <c r="O42" i="5"/>
  <c r="T42" i="5" s="1"/>
  <c r="P42" i="5"/>
  <c r="U42" i="5" s="1"/>
  <c r="I47" i="5"/>
  <c r="J47" i="5" s="1"/>
  <c r="D41" i="4"/>
  <c r="B42" i="4"/>
  <c r="C42" i="4" s="1"/>
  <c r="G43" i="5"/>
  <c r="K43" i="5" s="1"/>
  <c r="L43" i="5" s="1"/>
  <c r="C43" i="5"/>
  <c r="D43" i="5"/>
  <c r="B43" i="5"/>
  <c r="F43" i="5"/>
  <c r="E43" i="5"/>
  <c r="E45" i="2"/>
  <c r="E44" i="3"/>
  <c r="D45" i="2"/>
  <c r="D44" i="3"/>
  <c r="G43" i="3"/>
  <c r="H43" i="3" s="1"/>
  <c r="C45" i="2"/>
  <c r="C44" i="3"/>
  <c r="F45" i="2"/>
  <c r="F44" i="3"/>
  <c r="B45" i="2"/>
  <c r="B44" i="3"/>
  <c r="O43" i="5" l="1"/>
  <c r="T43" i="5" s="1"/>
  <c r="P43" i="5"/>
  <c r="U43" i="5" s="1"/>
  <c r="M43" i="5"/>
  <c r="R43" i="5" s="1"/>
  <c r="Q43" i="5"/>
  <c r="V43" i="5" s="1"/>
  <c r="N43" i="5"/>
  <c r="S43" i="5" s="1"/>
  <c r="I48" i="5"/>
  <c r="J48" i="5" s="1"/>
  <c r="D42" i="4"/>
  <c r="B43" i="4"/>
  <c r="C43" i="4" s="1"/>
  <c r="G44" i="5"/>
  <c r="K44" i="5" s="1"/>
  <c r="L44" i="5" s="1"/>
  <c r="E44" i="5"/>
  <c r="F44" i="5"/>
  <c r="D44" i="5"/>
  <c r="B44" i="5"/>
  <c r="C44" i="5"/>
  <c r="B46" i="2"/>
  <c r="B45" i="3"/>
  <c r="F46" i="2"/>
  <c r="F45" i="3"/>
  <c r="G44" i="3"/>
  <c r="H44" i="3" s="1"/>
  <c r="D46" i="2"/>
  <c r="D45" i="3"/>
  <c r="C46" i="2"/>
  <c r="C45" i="3"/>
  <c r="E46" i="2"/>
  <c r="E45" i="3"/>
  <c r="M44" i="5" l="1"/>
  <c r="R44" i="5" s="1"/>
  <c r="Q44" i="5"/>
  <c r="V44" i="5" s="1"/>
  <c r="N44" i="5"/>
  <c r="S44" i="5" s="1"/>
  <c r="O44" i="5"/>
  <c r="T44" i="5" s="1"/>
  <c r="P44" i="5"/>
  <c r="U44" i="5" s="1"/>
  <c r="I49" i="5"/>
  <c r="J49" i="5" s="1"/>
  <c r="D43" i="4"/>
  <c r="B44" i="4"/>
  <c r="C44" i="4" s="1"/>
  <c r="G45" i="5"/>
  <c r="K45" i="5" s="1"/>
  <c r="L45" i="5" s="1"/>
  <c r="E45" i="5"/>
  <c r="F45" i="5"/>
  <c r="B45" i="5"/>
  <c r="C45" i="5"/>
  <c r="D45" i="5"/>
  <c r="B47" i="2"/>
  <c r="B46" i="3"/>
  <c r="C47" i="2"/>
  <c r="C46" i="3"/>
  <c r="F47" i="2"/>
  <c r="F46" i="3"/>
  <c r="E47" i="2"/>
  <c r="E46" i="3"/>
  <c r="D47" i="2"/>
  <c r="D46" i="3"/>
  <c r="G45" i="3"/>
  <c r="H45" i="3" s="1"/>
  <c r="O45" i="5" l="1"/>
  <c r="T45" i="5" s="1"/>
  <c r="M45" i="5"/>
  <c r="R45" i="5" s="1"/>
  <c r="Q45" i="5"/>
  <c r="V45" i="5" s="1"/>
  <c r="P45" i="5"/>
  <c r="U45" i="5" s="1"/>
  <c r="N45" i="5"/>
  <c r="S45" i="5" s="1"/>
  <c r="I50" i="5"/>
  <c r="J50" i="5" s="1"/>
  <c r="D44" i="4"/>
  <c r="B45" i="4"/>
  <c r="C45" i="4" s="1"/>
  <c r="G46" i="5"/>
  <c r="K46" i="5" s="1"/>
  <c r="L46" i="5" s="1"/>
  <c r="F46" i="5"/>
  <c r="E46" i="5"/>
  <c r="B46" i="5"/>
  <c r="C46" i="5"/>
  <c r="D46" i="5"/>
  <c r="C48" i="2"/>
  <c r="C47" i="3"/>
  <c r="G46" i="3"/>
  <c r="H46" i="3" s="1"/>
  <c r="E48" i="2"/>
  <c r="E47" i="3"/>
  <c r="D48" i="2"/>
  <c r="D47" i="3"/>
  <c r="F48" i="2"/>
  <c r="F47" i="3"/>
  <c r="B48" i="2"/>
  <c r="B47" i="3"/>
  <c r="M46" i="5" l="1"/>
  <c r="R46" i="5" s="1"/>
  <c r="Q46" i="5"/>
  <c r="O46" i="5"/>
  <c r="T46" i="5" s="1"/>
  <c r="N46" i="5"/>
  <c r="S46" i="5" s="1"/>
  <c r="P46" i="5"/>
  <c r="U46" i="5" s="1"/>
  <c r="V46" i="5"/>
  <c r="I51" i="5"/>
  <c r="J51" i="5" s="1"/>
  <c r="D45" i="4"/>
  <c r="B46" i="4"/>
  <c r="C46" i="4" s="1"/>
  <c r="G47" i="5"/>
  <c r="K47" i="5" s="1"/>
  <c r="L47" i="5" s="1"/>
  <c r="F47" i="5"/>
  <c r="B47" i="5"/>
  <c r="C47" i="5"/>
  <c r="D47" i="5"/>
  <c r="E47" i="5"/>
  <c r="G47" i="3"/>
  <c r="H47" i="3" s="1"/>
  <c r="E49" i="2"/>
  <c r="E48" i="3"/>
  <c r="F49" i="2"/>
  <c r="F48" i="3"/>
  <c r="D49" i="2"/>
  <c r="D48" i="3"/>
  <c r="B49" i="2"/>
  <c r="B48" i="3"/>
  <c r="C49" i="2"/>
  <c r="C48" i="3"/>
  <c r="O47" i="5" l="1"/>
  <c r="T47" i="5" s="1"/>
  <c r="M47" i="5"/>
  <c r="R47" i="5" s="1"/>
  <c r="Q47" i="5"/>
  <c r="V47" i="5" s="1"/>
  <c r="P47" i="5"/>
  <c r="U47" i="5" s="1"/>
  <c r="N47" i="5"/>
  <c r="S47" i="5" s="1"/>
  <c r="I52" i="5"/>
  <c r="J52" i="5" s="1"/>
  <c r="D46" i="4"/>
  <c r="B47" i="4"/>
  <c r="C47" i="4" s="1"/>
  <c r="G48" i="5"/>
  <c r="K48" i="5" s="1"/>
  <c r="L48" i="5" s="1"/>
  <c r="D48" i="5"/>
  <c r="E48" i="5"/>
  <c r="B48" i="5"/>
  <c r="C48" i="5"/>
  <c r="F48" i="5"/>
  <c r="G48" i="3"/>
  <c r="H48" i="3" s="1"/>
  <c r="B50" i="2"/>
  <c r="B49" i="3"/>
  <c r="F50" i="2"/>
  <c r="F49" i="3"/>
  <c r="C50" i="2"/>
  <c r="C49" i="3"/>
  <c r="D50" i="2"/>
  <c r="D49" i="3"/>
  <c r="E50" i="2"/>
  <c r="E49" i="3"/>
  <c r="M48" i="5" l="1"/>
  <c r="R48" i="5" s="1"/>
  <c r="Q48" i="5"/>
  <c r="V48" i="5" s="1"/>
  <c r="O48" i="5"/>
  <c r="T48" i="5" s="1"/>
  <c r="P48" i="5"/>
  <c r="U48" i="5" s="1"/>
  <c r="N48" i="5"/>
  <c r="S48" i="5" s="1"/>
  <c r="I53" i="5"/>
  <c r="J53" i="5" s="1"/>
  <c r="D47" i="4"/>
  <c r="B48" i="4"/>
  <c r="C48" i="4" s="1"/>
  <c r="G49" i="5"/>
  <c r="K49" i="5" s="1"/>
  <c r="L49" i="5" s="1"/>
  <c r="C49" i="5"/>
  <c r="F49" i="5"/>
  <c r="D49" i="5"/>
  <c r="E49" i="5"/>
  <c r="B49" i="5"/>
  <c r="D51" i="2"/>
  <c r="D50" i="3"/>
  <c r="F51" i="2"/>
  <c r="F50" i="3"/>
  <c r="G49" i="3"/>
  <c r="H49" i="3" s="1"/>
  <c r="E51" i="2"/>
  <c r="E50" i="3"/>
  <c r="C51" i="2"/>
  <c r="C50" i="3"/>
  <c r="B51" i="2"/>
  <c r="B50" i="3"/>
  <c r="O49" i="5" l="1"/>
  <c r="T49" i="5" s="1"/>
  <c r="M49" i="5"/>
  <c r="R49" i="5" s="1"/>
  <c r="Q49" i="5"/>
  <c r="V49" i="5" s="1"/>
  <c r="P49" i="5"/>
  <c r="U49" i="5" s="1"/>
  <c r="N49" i="5"/>
  <c r="S49" i="5" s="1"/>
  <c r="I54" i="5"/>
  <c r="J54" i="5" s="1"/>
  <c r="D48" i="4"/>
  <c r="B49" i="4"/>
  <c r="C49" i="4" s="1"/>
  <c r="G50" i="5"/>
  <c r="K50" i="5" s="1"/>
  <c r="L50" i="5" s="1"/>
  <c r="D50" i="5"/>
  <c r="C50" i="5"/>
  <c r="E50" i="5"/>
  <c r="F50" i="5"/>
  <c r="B50" i="5"/>
  <c r="B52" i="2"/>
  <c r="B51" i="3"/>
  <c r="C52" i="2"/>
  <c r="C51" i="3"/>
  <c r="G50" i="3"/>
  <c r="H50" i="3" s="1"/>
  <c r="F52" i="2"/>
  <c r="F51" i="3"/>
  <c r="E52" i="2"/>
  <c r="E51" i="3"/>
  <c r="D52" i="2"/>
  <c r="D51" i="3"/>
  <c r="M50" i="5" l="1"/>
  <c r="R50" i="5" s="1"/>
  <c r="Q50" i="5"/>
  <c r="V50" i="5" s="1"/>
  <c r="O50" i="5"/>
  <c r="T50" i="5" s="1"/>
  <c r="N50" i="5"/>
  <c r="S50" i="5" s="1"/>
  <c r="P50" i="5"/>
  <c r="U50" i="5" s="1"/>
  <c r="I55" i="5"/>
  <c r="J55" i="5" s="1"/>
  <c r="D49" i="4"/>
  <c r="B50" i="4"/>
  <c r="C50" i="4" s="1"/>
  <c r="G51" i="5"/>
  <c r="K51" i="5" s="1"/>
  <c r="L51" i="5" s="1"/>
  <c r="E51" i="5"/>
  <c r="B51" i="5"/>
  <c r="C51" i="5"/>
  <c r="D51" i="5"/>
  <c r="F51" i="5"/>
  <c r="D53" i="2"/>
  <c r="D52" i="3"/>
  <c r="E53" i="2"/>
  <c r="E52" i="3"/>
  <c r="C53" i="2"/>
  <c r="C52" i="3"/>
  <c r="F53" i="2"/>
  <c r="F52" i="3"/>
  <c r="G51" i="3"/>
  <c r="H51" i="3" s="1"/>
  <c r="B53" i="2"/>
  <c r="B52" i="3"/>
  <c r="O51" i="5" l="1"/>
  <c r="T51" i="5" s="1"/>
  <c r="M51" i="5"/>
  <c r="R51" i="5" s="1"/>
  <c r="Q51" i="5"/>
  <c r="V51" i="5" s="1"/>
  <c r="N51" i="5"/>
  <c r="S51" i="5" s="1"/>
  <c r="P51" i="5"/>
  <c r="U51" i="5" s="1"/>
  <c r="I56" i="5"/>
  <c r="J56" i="5" s="1"/>
  <c r="D50" i="4"/>
  <c r="B51" i="4"/>
  <c r="C51" i="4" s="1"/>
  <c r="G52" i="5"/>
  <c r="K52" i="5" s="1"/>
  <c r="L52" i="5" s="1"/>
  <c r="D52" i="5"/>
  <c r="F52" i="5"/>
  <c r="C52" i="5"/>
  <c r="E52" i="5"/>
  <c r="B52" i="5"/>
  <c r="G52" i="3"/>
  <c r="H52" i="3" s="1"/>
  <c r="F54" i="2"/>
  <c r="F53" i="3"/>
  <c r="E54" i="2"/>
  <c r="E53" i="3"/>
  <c r="B54" i="2"/>
  <c r="B53" i="3"/>
  <c r="C54" i="2"/>
  <c r="C53" i="3"/>
  <c r="D54" i="2"/>
  <c r="D53" i="3"/>
  <c r="M52" i="5" l="1"/>
  <c r="Q52" i="5"/>
  <c r="V52" i="5" s="1"/>
  <c r="O52" i="5"/>
  <c r="T52" i="5" s="1"/>
  <c r="N52" i="5"/>
  <c r="S52" i="5" s="1"/>
  <c r="P52" i="5"/>
  <c r="U52" i="5" s="1"/>
  <c r="R52" i="5"/>
  <c r="I57" i="5"/>
  <c r="J57" i="5" s="1"/>
  <c r="D51" i="4"/>
  <c r="B52" i="4"/>
  <c r="C52" i="4" s="1"/>
  <c r="G53" i="5"/>
  <c r="K53" i="5" s="1"/>
  <c r="L53" i="5" s="1"/>
  <c r="D53" i="5"/>
  <c r="B53" i="5"/>
  <c r="C53" i="5"/>
  <c r="E53" i="5"/>
  <c r="F53" i="5"/>
  <c r="G53" i="3"/>
  <c r="H53" i="3" s="1"/>
  <c r="C55" i="2"/>
  <c r="C54" i="3"/>
  <c r="E55" i="2"/>
  <c r="E54" i="3"/>
  <c r="D55" i="2"/>
  <c r="D54" i="3"/>
  <c r="B55" i="2"/>
  <c r="B54" i="3"/>
  <c r="F55" i="2"/>
  <c r="F54" i="3"/>
  <c r="O53" i="5" l="1"/>
  <c r="T53" i="5" s="1"/>
  <c r="M53" i="5"/>
  <c r="Q53" i="5"/>
  <c r="V53" i="5" s="1"/>
  <c r="P53" i="5"/>
  <c r="U53" i="5" s="1"/>
  <c r="N53" i="5"/>
  <c r="S53" i="5" s="1"/>
  <c r="R53" i="5"/>
  <c r="I58" i="5"/>
  <c r="J58" i="5" s="1"/>
  <c r="D52" i="4"/>
  <c r="B53" i="4"/>
  <c r="C53" i="4" s="1"/>
  <c r="G54" i="5"/>
  <c r="K54" i="5" s="1"/>
  <c r="L54" i="5" s="1"/>
  <c r="F54" i="5"/>
  <c r="B54" i="5"/>
  <c r="D54" i="5"/>
  <c r="E54" i="5"/>
  <c r="C54" i="5"/>
  <c r="B56" i="2"/>
  <c r="B55" i="3"/>
  <c r="F56" i="2"/>
  <c r="F55" i="3"/>
  <c r="D56" i="2"/>
  <c r="D55" i="3"/>
  <c r="C56" i="2"/>
  <c r="C55" i="3"/>
  <c r="E56" i="2"/>
  <c r="E55" i="3"/>
  <c r="G54" i="3"/>
  <c r="H54" i="3" s="1"/>
  <c r="M54" i="5" l="1"/>
  <c r="Q54" i="5"/>
  <c r="V54" i="5" s="1"/>
  <c r="O54" i="5"/>
  <c r="T54" i="5" s="1"/>
  <c r="N54" i="5"/>
  <c r="S54" i="5" s="1"/>
  <c r="P54" i="5"/>
  <c r="U54" i="5" s="1"/>
  <c r="R54" i="5"/>
  <c r="I59" i="5"/>
  <c r="J59" i="5" s="1"/>
  <c r="D53" i="4"/>
  <c r="B54" i="4"/>
  <c r="C54" i="4" s="1"/>
  <c r="G55" i="5"/>
  <c r="K55" i="5" s="1"/>
  <c r="L55" i="5" s="1"/>
  <c r="C55" i="5"/>
  <c r="D55" i="5"/>
  <c r="F55" i="5"/>
  <c r="B55" i="5"/>
  <c r="E55" i="5"/>
  <c r="C57" i="2"/>
  <c r="C56" i="3"/>
  <c r="F57" i="2"/>
  <c r="F56" i="3"/>
  <c r="G55" i="3"/>
  <c r="H55" i="3" s="1"/>
  <c r="E57" i="2"/>
  <c r="E56" i="3"/>
  <c r="D57" i="2"/>
  <c r="D56" i="3"/>
  <c r="B57" i="2"/>
  <c r="B56" i="3"/>
  <c r="O55" i="5" l="1"/>
  <c r="T55" i="5" s="1"/>
  <c r="M55" i="5"/>
  <c r="R55" i="5" s="1"/>
  <c r="Q55" i="5"/>
  <c r="V55" i="5" s="1"/>
  <c r="N55" i="5"/>
  <c r="S55" i="5" s="1"/>
  <c r="P55" i="5"/>
  <c r="U55" i="5" s="1"/>
  <c r="I60" i="5"/>
  <c r="J60" i="5" s="1"/>
  <c r="D54" i="4"/>
  <c r="B55" i="4"/>
  <c r="C55" i="4" s="1"/>
  <c r="G56" i="5"/>
  <c r="K56" i="5" s="1"/>
  <c r="L56" i="5" s="1"/>
  <c r="D56" i="5"/>
  <c r="B56" i="5"/>
  <c r="E56" i="5"/>
  <c r="C56" i="5"/>
  <c r="F56" i="5"/>
  <c r="E58" i="2"/>
  <c r="E57" i="3"/>
  <c r="D58" i="2"/>
  <c r="D57" i="3"/>
  <c r="G56" i="3"/>
  <c r="H56" i="3" s="1"/>
  <c r="F58" i="2"/>
  <c r="F57" i="3"/>
  <c r="B58" i="2"/>
  <c r="B57" i="3"/>
  <c r="C58" i="2"/>
  <c r="C57" i="3"/>
  <c r="M56" i="5" l="1"/>
  <c r="R56" i="5" s="1"/>
  <c r="Q56" i="5"/>
  <c r="V56" i="5" s="1"/>
  <c r="O56" i="5"/>
  <c r="T56" i="5" s="1"/>
  <c r="N56" i="5"/>
  <c r="S56" i="5" s="1"/>
  <c r="P56" i="5"/>
  <c r="U56" i="5" s="1"/>
  <c r="I61" i="5"/>
  <c r="J61" i="5" s="1"/>
  <c r="D55" i="4"/>
  <c r="B56" i="4"/>
  <c r="D56" i="4" s="1"/>
  <c r="G57" i="5"/>
  <c r="K57" i="5" s="1"/>
  <c r="L57" i="5" s="1"/>
  <c r="B57" i="5"/>
  <c r="F57" i="5"/>
  <c r="D57" i="5"/>
  <c r="C57" i="5"/>
  <c r="E57" i="5"/>
  <c r="D59" i="2"/>
  <c r="D58" i="3"/>
  <c r="C59" i="2"/>
  <c r="C58" i="3"/>
  <c r="F59" i="2"/>
  <c r="F58" i="3"/>
  <c r="B59" i="2"/>
  <c r="B58" i="3"/>
  <c r="G57" i="3"/>
  <c r="H57" i="3" s="1"/>
  <c r="E59" i="2"/>
  <c r="E58" i="3"/>
  <c r="O57" i="5" l="1"/>
  <c r="T57" i="5" s="1"/>
  <c r="M57" i="5"/>
  <c r="R57" i="5" s="1"/>
  <c r="Q57" i="5"/>
  <c r="V57" i="5" s="1"/>
  <c r="P57" i="5"/>
  <c r="U57" i="5" s="1"/>
  <c r="N57" i="5"/>
  <c r="S57" i="5" s="1"/>
  <c r="I62" i="5"/>
  <c r="J62" i="5" s="1"/>
  <c r="C56" i="4"/>
  <c r="B57" i="4"/>
  <c r="C57" i="4" s="1"/>
  <c r="G58" i="5"/>
  <c r="K58" i="5" s="1"/>
  <c r="L58" i="5" s="1"/>
  <c r="F58" i="5"/>
  <c r="C58" i="5"/>
  <c r="D58" i="5"/>
  <c r="B58" i="5"/>
  <c r="E58" i="5"/>
  <c r="G58" i="3"/>
  <c r="H58" i="3" s="1"/>
  <c r="C60" i="2"/>
  <c r="C59" i="3"/>
  <c r="B60" i="2"/>
  <c r="B59" i="3"/>
  <c r="E60" i="2"/>
  <c r="E59" i="3"/>
  <c r="F60" i="2"/>
  <c r="F59" i="3"/>
  <c r="D60" i="2"/>
  <c r="D59" i="3"/>
  <c r="M58" i="5" l="1"/>
  <c r="R58" i="5" s="1"/>
  <c r="O58" i="5"/>
  <c r="T58" i="5" s="1"/>
  <c r="N58" i="5"/>
  <c r="S58" i="5" s="1"/>
  <c r="P58" i="5"/>
  <c r="U58" i="5" s="1"/>
  <c r="Q58" i="5"/>
  <c r="V58" i="5" s="1"/>
  <c r="I63" i="5"/>
  <c r="J63" i="5" s="1"/>
  <c r="D57" i="4"/>
  <c r="B58" i="4"/>
  <c r="C58" i="4" s="1"/>
  <c r="G59" i="5"/>
  <c r="K59" i="5" s="1"/>
  <c r="L59" i="5" s="1"/>
  <c r="F59" i="5"/>
  <c r="E59" i="5"/>
  <c r="C59" i="5"/>
  <c r="D59" i="5"/>
  <c r="B59" i="5"/>
  <c r="G59" i="3"/>
  <c r="H59" i="3" s="1"/>
  <c r="F61" i="2"/>
  <c r="F60" i="3"/>
  <c r="B61" i="2"/>
  <c r="B60" i="3"/>
  <c r="D61" i="2"/>
  <c r="D60" i="3"/>
  <c r="E61" i="2"/>
  <c r="E60" i="3"/>
  <c r="C61" i="2"/>
  <c r="C60" i="3"/>
  <c r="M59" i="5" l="1"/>
  <c r="R59" i="5" s="1"/>
  <c r="Q59" i="5"/>
  <c r="V59" i="5" s="1"/>
  <c r="O59" i="5"/>
  <c r="T59" i="5" s="1"/>
  <c r="N59" i="5"/>
  <c r="S59" i="5" s="1"/>
  <c r="P59" i="5"/>
  <c r="U59" i="5" s="1"/>
  <c r="I64" i="5"/>
  <c r="J64" i="5" s="1"/>
  <c r="D58" i="4"/>
  <c r="B59" i="4"/>
  <c r="C59" i="4" s="1"/>
  <c r="G60" i="5"/>
  <c r="K60" i="5" s="1"/>
  <c r="L60" i="5" s="1"/>
  <c r="B60" i="5"/>
  <c r="C60" i="5"/>
  <c r="F60" i="5"/>
  <c r="E60" i="5"/>
  <c r="D60" i="5"/>
  <c r="E62" i="2"/>
  <c r="E61" i="3"/>
  <c r="G60" i="3"/>
  <c r="H60" i="3" s="1"/>
  <c r="B62" i="2"/>
  <c r="B61" i="3"/>
  <c r="C62" i="2"/>
  <c r="C61" i="3"/>
  <c r="D62" i="2"/>
  <c r="D61" i="3"/>
  <c r="F62" i="2"/>
  <c r="F61" i="3"/>
  <c r="O60" i="5" l="1"/>
  <c r="T60" i="5" s="1"/>
  <c r="P60" i="5"/>
  <c r="U60" i="5" s="1"/>
  <c r="N60" i="5"/>
  <c r="S60" i="5" s="1"/>
  <c r="Q60" i="5"/>
  <c r="V60" i="5" s="1"/>
  <c r="M60" i="5"/>
  <c r="R60" i="5" s="1"/>
  <c r="I65" i="5"/>
  <c r="J65" i="5" s="1"/>
  <c r="D59" i="4"/>
  <c r="B60" i="4"/>
  <c r="C60" i="4" s="1"/>
  <c r="G61" i="5"/>
  <c r="K61" i="5" s="1"/>
  <c r="L61" i="5" s="1"/>
  <c r="E61" i="5"/>
  <c r="C61" i="5"/>
  <c r="B61" i="5"/>
  <c r="F61" i="5"/>
  <c r="D61" i="5"/>
  <c r="D63" i="2"/>
  <c r="D62" i="3"/>
  <c r="B63" i="2"/>
  <c r="B62" i="3"/>
  <c r="F63" i="2"/>
  <c r="F62" i="3"/>
  <c r="C63" i="2"/>
  <c r="C62" i="3"/>
  <c r="G61" i="3"/>
  <c r="H61" i="3" s="1"/>
  <c r="E63" i="2"/>
  <c r="E62" i="3"/>
  <c r="M61" i="5" l="1"/>
  <c r="R61" i="5" s="1"/>
  <c r="Q61" i="5"/>
  <c r="V61" i="5" s="1"/>
  <c r="P61" i="5"/>
  <c r="U61" i="5" s="1"/>
  <c r="N61" i="5"/>
  <c r="S61" i="5" s="1"/>
  <c r="O61" i="5"/>
  <c r="T61" i="5" s="1"/>
  <c r="I66" i="5"/>
  <c r="J66" i="5" s="1"/>
  <c r="D60" i="4"/>
  <c r="B61" i="4"/>
  <c r="C61" i="4" s="1"/>
  <c r="G62" i="5"/>
  <c r="K62" i="5" s="1"/>
  <c r="L62" i="5" s="1"/>
  <c r="E62" i="5"/>
  <c r="B62" i="5"/>
  <c r="C62" i="5"/>
  <c r="D62" i="5"/>
  <c r="F62" i="5"/>
  <c r="G62" i="3"/>
  <c r="H62" i="3" s="1"/>
  <c r="C64" i="2"/>
  <c r="C63" i="3"/>
  <c r="B64" i="2"/>
  <c r="B63" i="3"/>
  <c r="E64" i="2"/>
  <c r="E63" i="3"/>
  <c r="F64" i="2"/>
  <c r="F63" i="3"/>
  <c r="D64" i="2"/>
  <c r="D63" i="3"/>
  <c r="O62" i="5" l="1"/>
  <c r="T62" i="5" s="1"/>
  <c r="Q62" i="5"/>
  <c r="V62" i="5" s="1"/>
  <c r="P62" i="5"/>
  <c r="U62" i="5" s="1"/>
  <c r="M62" i="5"/>
  <c r="R62" i="5" s="1"/>
  <c r="N62" i="5"/>
  <c r="S62" i="5" s="1"/>
  <c r="I67" i="5"/>
  <c r="J67" i="5" s="1"/>
  <c r="D61" i="4"/>
  <c r="B62" i="4"/>
  <c r="C62" i="4" s="1"/>
  <c r="G63" i="5"/>
  <c r="K63" i="5" s="1"/>
  <c r="L63" i="5" s="1"/>
  <c r="E63" i="5"/>
  <c r="C63" i="5"/>
  <c r="B63" i="5"/>
  <c r="D63" i="5"/>
  <c r="F63" i="5"/>
  <c r="F65" i="2"/>
  <c r="F64" i="3"/>
  <c r="B65" i="2"/>
  <c r="B64" i="3"/>
  <c r="D65" i="2"/>
  <c r="D64" i="3"/>
  <c r="E65" i="2"/>
  <c r="E64" i="3"/>
  <c r="C65" i="2"/>
  <c r="C64" i="3"/>
  <c r="G63" i="3"/>
  <c r="H63" i="3" s="1"/>
  <c r="M63" i="5" l="1"/>
  <c r="R63" i="5" s="1"/>
  <c r="Q63" i="5"/>
  <c r="V63" i="5" s="1"/>
  <c r="N63" i="5"/>
  <c r="S63" i="5" s="1"/>
  <c r="O63" i="5"/>
  <c r="T63" i="5" s="1"/>
  <c r="P63" i="5"/>
  <c r="U63" i="5" s="1"/>
  <c r="I68" i="5"/>
  <c r="J68" i="5" s="1"/>
  <c r="D62" i="4"/>
  <c r="B63" i="4"/>
  <c r="C63" i="4" s="1"/>
  <c r="G64" i="5"/>
  <c r="K64" i="5" s="1"/>
  <c r="L64" i="5" s="1"/>
  <c r="E64" i="5"/>
  <c r="D64" i="5"/>
  <c r="F64" i="5"/>
  <c r="B64" i="5"/>
  <c r="C64" i="5"/>
  <c r="G64" i="3"/>
  <c r="H64" i="3" s="1"/>
  <c r="E66" i="2"/>
  <c r="E65" i="3"/>
  <c r="B66" i="2"/>
  <c r="B65" i="3"/>
  <c r="C66" i="2"/>
  <c r="C65" i="3"/>
  <c r="D66" i="2"/>
  <c r="D65" i="3"/>
  <c r="F66" i="2"/>
  <c r="F65" i="3"/>
  <c r="O64" i="5" l="1"/>
  <c r="T64" i="5" s="1"/>
  <c r="M64" i="5"/>
  <c r="Q64" i="5"/>
  <c r="V64" i="5" s="1"/>
  <c r="N64" i="5"/>
  <c r="S64" i="5" s="1"/>
  <c r="P64" i="5"/>
  <c r="U64" i="5" s="1"/>
  <c r="R64" i="5"/>
  <c r="I69" i="5"/>
  <c r="J69" i="5" s="1"/>
  <c r="D63" i="4"/>
  <c r="B64" i="4"/>
  <c r="D64" i="4" s="1"/>
  <c r="G65" i="5"/>
  <c r="K65" i="5" s="1"/>
  <c r="L65" i="5" s="1"/>
  <c r="B65" i="5"/>
  <c r="E65" i="5"/>
  <c r="C65" i="5"/>
  <c r="F65" i="5"/>
  <c r="D65" i="5"/>
  <c r="G65" i="3"/>
  <c r="H65" i="3" s="1"/>
  <c r="D67" i="2"/>
  <c r="D66" i="3"/>
  <c r="B67" i="2"/>
  <c r="B66" i="3"/>
  <c r="F67" i="2"/>
  <c r="F66" i="3"/>
  <c r="C67" i="2"/>
  <c r="C66" i="3"/>
  <c r="E67" i="2"/>
  <c r="E66" i="3"/>
  <c r="M65" i="5" l="1"/>
  <c r="Q65" i="5"/>
  <c r="V65" i="5" s="1"/>
  <c r="N65" i="5"/>
  <c r="S65" i="5" s="1"/>
  <c r="O65" i="5"/>
  <c r="T65" i="5" s="1"/>
  <c r="P65" i="5"/>
  <c r="U65" i="5" s="1"/>
  <c r="R65" i="5"/>
  <c r="I70" i="5"/>
  <c r="J70" i="5" s="1"/>
  <c r="B65" i="4"/>
  <c r="D65" i="4" s="1"/>
  <c r="G66" i="5"/>
  <c r="K66" i="5" s="1"/>
  <c r="L66" i="5" s="1"/>
  <c r="D66" i="5"/>
  <c r="F66" i="5"/>
  <c r="E66" i="5"/>
  <c r="B66" i="5"/>
  <c r="C66" i="5"/>
  <c r="E68" i="2"/>
  <c r="E67" i="3"/>
  <c r="D68" i="2"/>
  <c r="D67" i="3"/>
  <c r="C68" i="2"/>
  <c r="C67" i="3"/>
  <c r="B68" i="2"/>
  <c r="B67" i="3"/>
  <c r="F68" i="2"/>
  <c r="F67" i="3"/>
  <c r="G66" i="3"/>
  <c r="H66" i="3" s="1"/>
  <c r="O66" i="5" l="1"/>
  <c r="T66" i="5" s="1"/>
  <c r="N66" i="5"/>
  <c r="S66" i="5" s="1"/>
  <c r="M66" i="5"/>
  <c r="R66" i="5" s="1"/>
  <c r="P66" i="5"/>
  <c r="U66" i="5" s="1"/>
  <c r="Q66" i="5"/>
  <c r="V66" i="5" s="1"/>
  <c r="I71" i="5"/>
  <c r="J71" i="5" s="1"/>
  <c r="B66" i="4"/>
  <c r="D66" i="4" s="1"/>
  <c r="G67" i="5"/>
  <c r="K67" i="5" s="1"/>
  <c r="L67" i="5" s="1"/>
  <c r="D67" i="5"/>
  <c r="C67" i="5"/>
  <c r="F67" i="5"/>
  <c r="E67" i="5"/>
  <c r="B67" i="5"/>
  <c r="G67" i="3"/>
  <c r="H67" i="3" s="1"/>
  <c r="B69" i="2"/>
  <c r="B68" i="3"/>
  <c r="D69" i="2"/>
  <c r="D68" i="3"/>
  <c r="F69" i="2"/>
  <c r="F68" i="3"/>
  <c r="C69" i="2"/>
  <c r="C68" i="3"/>
  <c r="E69" i="2"/>
  <c r="E68" i="3"/>
  <c r="M67" i="5" l="1"/>
  <c r="R67" i="5" s="1"/>
  <c r="Q67" i="5"/>
  <c r="V67" i="5" s="1"/>
  <c r="O67" i="5"/>
  <c r="T67" i="5" s="1"/>
  <c r="P67" i="5"/>
  <c r="U67" i="5" s="1"/>
  <c r="N67" i="5"/>
  <c r="S67" i="5" s="1"/>
  <c r="I72" i="5"/>
  <c r="J72" i="5" s="1"/>
  <c r="B67" i="4"/>
  <c r="D67" i="4" s="1"/>
  <c r="G68" i="5"/>
  <c r="K68" i="5" s="1"/>
  <c r="L68" i="5" s="1"/>
  <c r="F68" i="5"/>
  <c r="D68" i="5"/>
  <c r="B68" i="5"/>
  <c r="C68" i="5"/>
  <c r="E68" i="5"/>
  <c r="G68" i="3"/>
  <c r="H68" i="3" s="1"/>
  <c r="C70" i="2"/>
  <c r="C69" i="3"/>
  <c r="D70" i="2"/>
  <c r="D69" i="3"/>
  <c r="E70" i="2"/>
  <c r="E69" i="3"/>
  <c r="F70" i="2"/>
  <c r="F69" i="3"/>
  <c r="B70" i="2"/>
  <c r="B69" i="3"/>
  <c r="O68" i="5" l="1"/>
  <c r="T68" i="5" s="1"/>
  <c r="P68" i="5"/>
  <c r="U68" i="5" s="1"/>
  <c r="M68" i="5"/>
  <c r="R68" i="5" s="1"/>
  <c r="N68" i="5"/>
  <c r="S68" i="5" s="1"/>
  <c r="Q68" i="5"/>
  <c r="V68" i="5" s="1"/>
  <c r="I73" i="5"/>
  <c r="J73" i="5" s="1"/>
  <c r="B68" i="4"/>
  <c r="D68" i="4" s="1"/>
  <c r="G69" i="5"/>
  <c r="K69" i="5" s="1"/>
  <c r="L69" i="5" s="1"/>
  <c r="B69" i="5"/>
  <c r="F69" i="5"/>
  <c r="D69" i="5"/>
  <c r="C69" i="5"/>
  <c r="E69" i="5"/>
  <c r="G69" i="3"/>
  <c r="H69" i="3" s="1"/>
  <c r="F71" i="2"/>
  <c r="F70" i="3"/>
  <c r="D71" i="2"/>
  <c r="D70" i="3"/>
  <c r="B71" i="2"/>
  <c r="B70" i="3"/>
  <c r="E71" i="2"/>
  <c r="E70" i="3"/>
  <c r="C71" i="2"/>
  <c r="C70" i="3"/>
  <c r="M69" i="5" l="1"/>
  <c r="R69" i="5" s="1"/>
  <c r="Q69" i="5"/>
  <c r="V69" i="5" s="1"/>
  <c r="P69" i="5"/>
  <c r="U69" i="5" s="1"/>
  <c r="N69" i="5"/>
  <c r="S69" i="5" s="1"/>
  <c r="O69" i="5"/>
  <c r="T69" i="5" s="1"/>
  <c r="I74" i="5"/>
  <c r="J74" i="5" s="1"/>
  <c r="B69" i="4"/>
  <c r="D69" i="4" s="1"/>
  <c r="G70" i="5"/>
  <c r="K70" i="5" s="1"/>
  <c r="L70" i="5" s="1"/>
  <c r="F70" i="5"/>
  <c r="E70" i="5"/>
  <c r="C70" i="5"/>
  <c r="D70" i="5"/>
  <c r="B70" i="5"/>
  <c r="E72" i="2"/>
  <c r="E71" i="3"/>
  <c r="D72" i="2"/>
  <c r="D71" i="3"/>
  <c r="G70" i="3"/>
  <c r="H70" i="3" s="1"/>
  <c r="C72" i="2"/>
  <c r="C71" i="3"/>
  <c r="B72" i="2"/>
  <c r="B71" i="3"/>
  <c r="F72" i="2"/>
  <c r="F71" i="3"/>
  <c r="P70" i="5" l="1"/>
  <c r="U70" i="5" s="1"/>
  <c r="N70" i="5"/>
  <c r="S70" i="5" s="1"/>
  <c r="O70" i="5"/>
  <c r="T70" i="5" s="1"/>
  <c r="Q70" i="5"/>
  <c r="V70" i="5" s="1"/>
  <c r="M70" i="5"/>
  <c r="R70" i="5" s="1"/>
  <c r="I75" i="5"/>
  <c r="J75" i="5" s="1"/>
  <c r="B70" i="4"/>
  <c r="D70" i="4" s="1"/>
  <c r="G71" i="5"/>
  <c r="K71" i="5" s="1"/>
  <c r="L71" i="5" s="1"/>
  <c r="E71" i="5"/>
  <c r="F71" i="5"/>
  <c r="B71" i="5"/>
  <c r="D71" i="5"/>
  <c r="C71" i="5"/>
  <c r="D73" i="2"/>
  <c r="D72" i="3"/>
  <c r="F73" i="2"/>
  <c r="F72" i="3"/>
  <c r="C73" i="2"/>
  <c r="C72" i="3"/>
  <c r="B73" i="2"/>
  <c r="B72" i="3"/>
  <c r="G71" i="3"/>
  <c r="H71" i="3" s="1"/>
  <c r="E73" i="2"/>
  <c r="E72" i="3"/>
  <c r="N71" i="5" l="1"/>
  <c r="S71" i="5" s="1"/>
  <c r="O71" i="5"/>
  <c r="T71" i="5" s="1"/>
  <c r="P71" i="5"/>
  <c r="U71" i="5" s="1"/>
  <c r="Q71" i="5"/>
  <c r="V71" i="5" s="1"/>
  <c r="M71" i="5"/>
  <c r="R71" i="5" s="1"/>
  <c r="I76" i="5"/>
  <c r="J76" i="5" s="1"/>
  <c r="B71" i="4"/>
  <c r="D71" i="4" s="1"/>
  <c r="G72" i="5"/>
  <c r="K72" i="5" s="1"/>
  <c r="L72" i="5" s="1"/>
  <c r="B72" i="5"/>
  <c r="D72" i="5"/>
  <c r="F72" i="5"/>
  <c r="C72" i="5"/>
  <c r="E72" i="5"/>
  <c r="G72" i="3"/>
  <c r="H72" i="3" s="1"/>
  <c r="E74" i="2"/>
  <c r="E73" i="3"/>
  <c r="B74" i="2"/>
  <c r="B73" i="3"/>
  <c r="F74" i="2"/>
  <c r="F73" i="3"/>
  <c r="C74" i="2"/>
  <c r="C73" i="3"/>
  <c r="D74" i="2"/>
  <c r="D73" i="3"/>
  <c r="P72" i="5" l="1"/>
  <c r="U72" i="5" s="1"/>
  <c r="O72" i="5"/>
  <c r="T72" i="5" s="1"/>
  <c r="Q72" i="5"/>
  <c r="V72" i="5" s="1"/>
  <c r="M72" i="5"/>
  <c r="R72" i="5" s="1"/>
  <c r="N72" i="5"/>
  <c r="S72" i="5" s="1"/>
  <c r="I77" i="5"/>
  <c r="J77" i="5" s="1"/>
  <c r="B72" i="4"/>
  <c r="D72" i="4" s="1"/>
  <c r="G73" i="5"/>
  <c r="K73" i="5" s="1"/>
  <c r="L73" i="5" s="1"/>
  <c r="F73" i="5"/>
  <c r="B73" i="5"/>
  <c r="E73" i="5"/>
  <c r="C73" i="5"/>
  <c r="D73" i="5"/>
  <c r="C75" i="2"/>
  <c r="C74" i="3"/>
  <c r="B75" i="2"/>
  <c r="B74" i="3"/>
  <c r="D75" i="2"/>
  <c r="D74" i="3"/>
  <c r="E75" i="2"/>
  <c r="E74" i="3"/>
  <c r="F75" i="2"/>
  <c r="F74" i="3"/>
  <c r="G73" i="3"/>
  <c r="H73" i="3" s="1"/>
  <c r="N73" i="5" l="1"/>
  <c r="S73" i="5" s="1"/>
  <c r="P73" i="5"/>
  <c r="U73" i="5" s="1"/>
  <c r="Q73" i="5"/>
  <c r="V73" i="5" s="1"/>
  <c r="M73" i="5"/>
  <c r="R73" i="5" s="1"/>
  <c r="O73" i="5"/>
  <c r="T73" i="5" s="1"/>
  <c r="I78" i="5"/>
  <c r="J78" i="5" s="1"/>
  <c r="B73" i="4"/>
  <c r="D73" i="4" s="1"/>
  <c r="G74" i="5"/>
  <c r="K74" i="5" s="1"/>
  <c r="L74" i="5" s="1"/>
  <c r="C74" i="5"/>
  <c r="F74" i="5"/>
  <c r="E74" i="5"/>
  <c r="B74" i="5"/>
  <c r="D74" i="5"/>
  <c r="G74" i="3"/>
  <c r="H74" i="3" s="1"/>
  <c r="E76" i="2"/>
  <c r="E75" i="3"/>
  <c r="B76" i="2"/>
  <c r="B75" i="3"/>
  <c r="F76" i="2"/>
  <c r="F75" i="3"/>
  <c r="D76" i="2"/>
  <c r="D75" i="3"/>
  <c r="C76" i="2"/>
  <c r="C75" i="3"/>
  <c r="P74" i="5" l="1"/>
  <c r="U74" i="5" s="1"/>
  <c r="Q74" i="5"/>
  <c r="V74" i="5" s="1"/>
  <c r="M74" i="5"/>
  <c r="R74" i="5" s="1"/>
  <c r="N74" i="5"/>
  <c r="S74" i="5" s="1"/>
  <c r="O74" i="5"/>
  <c r="T74" i="5" s="1"/>
  <c r="I79" i="5"/>
  <c r="J79" i="5" s="1"/>
  <c r="B74" i="4"/>
  <c r="D74" i="4" s="1"/>
  <c r="G75" i="5"/>
  <c r="K75" i="5" s="1"/>
  <c r="L75" i="5" s="1"/>
  <c r="C75" i="5"/>
  <c r="E75" i="5"/>
  <c r="D75" i="5"/>
  <c r="F75" i="5"/>
  <c r="B75" i="5"/>
  <c r="B77" i="2"/>
  <c r="B76" i="3"/>
  <c r="C77" i="2"/>
  <c r="C76" i="3"/>
  <c r="F77" i="2"/>
  <c r="F76" i="3"/>
  <c r="E77" i="2"/>
  <c r="E76" i="3"/>
  <c r="D77" i="2"/>
  <c r="D76" i="3"/>
  <c r="G75" i="3"/>
  <c r="H75" i="3" s="1"/>
  <c r="N75" i="5" l="1"/>
  <c r="S75" i="5" s="1"/>
  <c r="Q75" i="5"/>
  <c r="V75" i="5" s="1"/>
  <c r="M75" i="5"/>
  <c r="R75" i="5" s="1"/>
  <c r="O75" i="5"/>
  <c r="T75" i="5" s="1"/>
  <c r="P75" i="5"/>
  <c r="U75" i="5" s="1"/>
  <c r="I80" i="5"/>
  <c r="J80" i="5" s="1"/>
  <c r="B75" i="4"/>
  <c r="D75" i="4" s="1"/>
  <c r="G76" i="5"/>
  <c r="K76" i="5" s="1"/>
  <c r="L76" i="5" s="1"/>
  <c r="F76" i="5"/>
  <c r="E76" i="5"/>
  <c r="B76" i="5"/>
  <c r="D76" i="5"/>
  <c r="C76" i="5"/>
  <c r="E78" i="2"/>
  <c r="E77" i="3"/>
  <c r="G76" i="3"/>
  <c r="H76" i="3" s="1"/>
  <c r="C78" i="2"/>
  <c r="C77" i="3"/>
  <c r="D78" i="2"/>
  <c r="D77" i="3"/>
  <c r="F78" i="2"/>
  <c r="F77" i="3"/>
  <c r="B78" i="2"/>
  <c r="B77" i="3"/>
  <c r="P76" i="5" l="1"/>
  <c r="U76" i="5" s="1"/>
  <c r="M76" i="5"/>
  <c r="R76" i="5" s="1"/>
  <c r="N76" i="5"/>
  <c r="S76" i="5" s="1"/>
  <c r="O76" i="5"/>
  <c r="T76" i="5" s="1"/>
  <c r="Q76" i="5"/>
  <c r="V76" i="5" s="1"/>
  <c r="I81" i="5"/>
  <c r="J81" i="5" s="1"/>
  <c r="B76" i="4"/>
  <c r="D76" i="4" s="1"/>
  <c r="G77" i="5"/>
  <c r="K77" i="5" s="1"/>
  <c r="L77" i="5" s="1"/>
  <c r="C77" i="5"/>
  <c r="E77" i="5"/>
  <c r="D77" i="5"/>
  <c r="B77" i="5"/>
  <c r="F77" i="5"/>
  <c r="F79" i="2"/>
  <c r="F78" i="3"/>
  <c r="C79" i="2"/>
  <c r="C78" i="3"/>
  <c r="G77" i="3"/>
  <c r="H77" i="3" s="1"/>
  <c r="B79" i="2"/>
  <c r="B78" i="3"/>
  <c r="D79" i="2"/>
  <c r="D78" i="3"/>
  <c r="E79" i="2"/>
  <c r="E78" i="3"/>
  <c r="N77" i="5" l="1"/>
  <c r="S77" i="5" s="1"/>
  <c r="M77" i="5"/>
  <c r="R77" i="5" s="1"/>
  <c r="O77" i="5"/>
  <c r="T77" i="5" s="1"/>
  <c r="P77" i="5"/>
  <c r="U77" i="5" s="1"/>
  <c r="Q77" i="5"/>
  <c r="V77" i="5" s="1"/>
  <c r="I82" i="5"/>
  <c r="J82" i="5" s="1"/>
  <c r="B77" i="4"/>
  <c r="D77" i="4" s="1"/>
  <c r="G78" i="5"/>
  <c r="K78" i="5" s="1"/>
  <c r="L78" i="5" s="1"/>
  <c r="C78" i="5"/>
  <c r="F78" i="5"/>
  <c r="D78" i="5"/>
  <c r="E78" i="5"/>
  <c r="B78" i="5"/>
  <c r="D80" i="2"/>
  <c r="D79" i="3"/>
  <c r="B80" i="2"/>
  <c r="B79" i="3"/>
  <c r="G78" i="3"/>
  <c r="H78" i="3" s="1"/>
  <c r="C80" i="2"/>
  <c r="C79" i="3"/>
  <c r="E80" i="2"/>
  <c r="E79" i="3"/>
  <c r="F80" i="2"/>
  <c r="F79" i="3"/>
  <c r="P78" i="5" l="1"/>
  <c r="U78" i="5" s="1"/>
  <c r="N78" i="5"/>
  <c r="S78" i="5" s="1"/>
  <c r="O78" i="5"/>
  <c r="T78" i="5" s="1"/>
  <c r="Q78" i="5"/>
  <c r="V78" i="5" s="1"/>
  <c r="M78" i="5"/>
  <c r="R78" i="5" s="1"/>
  <c r="I83" i="5"/>
  <c r="J83" i="5" s="1"/>
  <c r="B78" i="4"/>
  <c r="D78" i="4" s="1"/>
  <c r="G79" i="5"/>
  <c r="K79" i="5" s="1"/>
  <c r="L79" i="5" s="1"/>
  <c r="C79" i="5"/>
  <c r="D79" i="5"/>
  <c r="E79" i="5"/>
  <c r="F79" i="5"/>
  <c r="B79" i="5"/>
  <c r="E81" i="2"/>
  <c r="E80" i="3"/>
  <c r="G79" i="3"/>
  <c r="H79" i="3" s="1"/>
  <c r="B81" i="2"/>
  <c r="B80" i="3"/>
  <c r="F81" i="2"/>
  <c r="F80" i="3"/>
  <c r="C81" i="2"/>
  <c r="C80" i="3"/>
  <c r="D81" i="2"/>
  <c r="D80" i="3"/>
  <c r="N79" i="5" l="1"/>
  <c r="S79" i="5" s="1"/>
  <c r="O79" i="5"/>
  <c r="T79" i="5" s="1"/>
  <c r="P79" i="5"/>
  <c r="U79" i="5" s="1"/>
  <c r="Q79" i="5"/>
  <c r="V79" i="5" s="1"/>
  <c r="M79" i="5"/>
  <c r="R79" i="5" s="1"/>
  <c r="I84" i="5"/>
  <c r="J84" i="5" s="1"/>
  <c r="B79" i="4"/>
  <c r="D79" i="4" s="1"/>
  <c r="G80" i="5"/>
  <c r="K80" i="5" s="1"/>
  <c r="L80" i="5" s="1"/>
  <c r="B80" i="5"/>
  <c r="E80" i="5"/>
  <c r="F80" i="5"/>
  <c r="C80" i="5"/>
  <c r="D80" i="5"/>
  <c r="C82" i="2"/>
  <c r="C81" i="3"/>
  <c r="D82" i="2"/>
  <c r="D81" i="3"/>
  <c r="F82" i="2"/>
  <c r="F81" i="3"/>
  <c r="B82" i="2"/>
  <c r="B81" i="3"/>
  <c r="G80" i="3"/>
  <c r="H80" i="3" s="1"/>
  <c r="E82" i="2"/>
  <c r="E81" i="3"/>
  <c r="P80" i="5" l="1"/>
  <c r="U80" i="5" s="1"/>
  <c r="O80" i="5"/>
  <c r="T80" i="5" s="1"/>
  <c r="Q80" i="5"/>
  <c r="V80" i="5" s="1"/>
  <c r="M80" i="5"/>
  <c r="R80" i="5" s="1"/>
  <c r="N80" i="5"/>
  <c r="S80" i="5" s="1"/>
  <c r="I85" i="5"/>
  <c r="J85" i="5" s="1"/>
  <c r="B80" i="4"/>
  <c r="D80" i="4" s="1"/>
  <c r="G81" i="5"/>
  <c r="K81" i="5" s="1"/>
  <c r="L81" i="5" s="1"/>
  <c r="C81" i="5"/>
  <c r="F81" i="5"/>
  <c r="D81" i="5"/>
  <c r="E81" i="5"/>
  <c r="B81" i="5"/>
  <c r="G81" i="3"/>
  <c r="H81" i="3" s="1"/>
  <c r="B83" i="2"/>
  <c r="B82" i="3"/>
  <c r="D83" i="2"/>
  <c r="D82" i="3"/>
  <c r="E83" i="2"/>
  <c r="E82" i="3"/>
  <c r="F83" i="2"/>
  <c r="F82" i="3"/>
  <c r="C83" i="2"/>
  <c r="C82" i="3"/>
  <c r="N81" i="5" l="1"/>
  <c r="S81" i="5" s="1"/>
  <c r="P81" i="5"/>
  <c r="U81" i="5" s="1"/>
  <c r="Q81" i="5"/>
  <c r="V81" i="5" s="1"/>
  <c r="M81" i="5"/>
  <c r="R81" i="5" s="1"/>
  <c r="O81" i="5"/>
  <c r="T81" i="5" s="1"/>
  <c r="I86" i="5"/>
  <c r="J86" i="5" s="1"/>
  <c r="B81" i="4"/>
  <c r="D81" i="4" s="1"/>
  <c r="G82" i="5"/>
  <c r="K82" i="5" s="1"/>
  <c r="L82" i="5" s="1"/>
  <c r="D82" i="5"/>
  <c r="B82" i="5"/>
  <c r="E82" i="5"/>
  <c r="C82" i="5"/>
  <c r="F82" i="5"/>
  <c r="D84" i="2"/>
  <c r="D83" i="3"/>
  <c r="F84" i="2"/>
  <c r="F83" i="3"/>
  <c r="G82" i="3"/>
  <c r="H82" i="3" s="1"/>
  <c r="C84" i="2"/>
  <c r="C83" i="3"/>
  <c r="E84" i="2"/>
  <c r="E83" i="3"/>
  <c r="B84" i="2"/>
  <c r="B83" i="3"/>
  <c r="P82" i="5" l="1"/>
  <c r="U82" i="5" s="1"/>
  <c r="Q82" i="5"/>
  <c r="V82" i="5" s="1"/>
  <c r="M82" i="5"/>
  <c r="R82" i="5" s="1"/>
  <c r="N82" i="5"/>
  <c r="S82" i="5" s="1"/>
  <c r="O82" i="5"/>
  <c r="T82" i="5" s="1"/>
  <c r="I87" i="5"/>
  <c r="J87" i="5" s="1"/>
  <c r="B82" i="4"/>
  <c r="D82" i="4" s="1"/>
  <c r="G83" i="5"/>
  <c r="K83" i="5" s="1"/>
  <c r="L83" i="5" s="1"/>
  <c r="E83" i="5"/>
  <c r="F83" i="5"/>
  <c r="C83" i="5"/>
  <c r="D83" i="5"/>
  <c r="B83" i="5"/>
  <c r="E85" i="2"/>
  <c r="E84" i="3"/>
  <c r="G83" i="3"/>
  <c r="H83" i="3" s="1"/>
  <c r="B85" i="2"/>
  <c r="B84" i="3"/>
  <c r="F85" i="2"/>
  <c r="F84" i="3"/>
  <c r="C85" i="2"/>
  <c r="C84" i="3"/>
  <c r="D85" i="2"/>
  <c r="D84" i="3"/>
  <c r="N83" i="5" l="1"/>
  <c r="S83" i="5" s="1"/>
  <c r="Q83" i="5"/>
  <c r="V83" i="5" s="1"/>
  <c r="M83" i="5"/>
  <c r="R83" i="5" s="1"/>
  <c r="O83" i="5"/>
  <c r="T83" i="5" s="1"/>
  <c r="P83" i="5"/>
  <c r="U83" i="5" s="1"/>
  <c r="I88" i="5"/>
  <c r="J88" i="5" s="1"/>
  <c r="B83" i="4"/>
  <c r="D83" i="4" s="1"/>
  <c r="G84" i="5"/>
  <c r="K84" i="5" s="1"/>
  <c r="L84" i="5" s="1"/>
  <c r="D84" i="5"/>
  <c r="E84" i="5"/>
  <c r="C84" i="5"/>
  <c r="B84" i="5"/>
  <c r="F84" i="5"/>
  <c r="C86" i="2"/>
  <c r="C85" i="3"/>
  <c r="B86" i="2"/>
  <c r="B85" i="3"/>
  <c r="D86" i="2"/>
  <c r="D85" i="3"/>
  <c r="F86" i="2"/>
  <c r="F85" i="3"/>
  <c r="G84" i="3"/>
  <c r="H84" i="3" s="1"/>
  <c r="E86" i="2"/>
  <c r="E85" i="3"/>
  <c r="P84" i="5" l="1"/>
  <c r="U84" i="5" s="1"/>
  <c r="M84" i="5"/>
  <c r="R84" i="5" s="1"/>
  <c r="N84" i="5"/>
  <c r="S84" i="5" s="1"/>
  <c r="O84" i="5"/>
  <c r="T84" i="5" s="1"/>
  <c r="Q84" i="5"/>
  <c r="V84" i="5" s="1"/>
  <c r="I89" i="5"/>
  <c r="J89" i="5" s="1"/>
  <c r="B84" i="4"/>
  <c r="D84" i="4" s="1"/>
  <c r="G85" i="5"/>
  <c r="K85" i="5" s="1"/>
  <c r="L85" i="5" s="1"/>
  <c r="C85" i="5"/>
  <c r="B85" i="5"/>
  <c r="D85" i="5"/>
  <c r="F85" i="5"/>
  <c r="E85" i="5"/>
  <c r="G85" i="3"/>
  <c r="H85" i="3" s="1"/>
  <c r="F87" i="2"/>
  <c r="F86" i="3"/>
  <c r="B87" i="2"/>
  <c r="B86" i="3"/>
  <c r="E87" i="2"/>
  <c r="E86" i="3"/>
  <c r="D87" i="2"/>
  <c r="D86" i="3"/>
  <c r="C87" i="2"/>
  <c r="C86" i="3"/>
  <c r="N85" i="5" l="1"/>
  <c r="S85" i="5" s="1"/>
  <c r="M85" i="5"/>
  <c r="R85" i="5" s="1"/>
  <c r="O85" i="5"/>
  <c r="T85" i="5" s="1"/>
  <c r="P85" i="5"/>
  <c r="U85" i="5" s="1"/>
  <c r="Q85" i="5"/>
  <c r="V85" i="5" s="1"/>
  <c r="I90" i="5"/>
  <c r="J90" i="5" s="1"/>
  <c r="B85" i="4"/>
  <c r="D85" i="4" s="1"/>
  <c r="G86" i="5"/>
  <c r="K86" i="5" s="1"/>
  <c r="L86" i="5" s="1"/>
  <c r="D86" i="5"/>
  <c r="E86" i="5"/>
  <c r="B86" i="5"/>
  <c r="F86" i="5"/>
  <c r="C86" i="5"/>
  <c r="G86" i="3"/>
  <c r="H86" i="3" s="1"/>
  <c r="D88" i="2"/>
  <c r="D87" i="3"/>
  <c r="B88" i="2"/>
  <c r="B87" i="3"/>
  <c r="C88" i="2"/>
  <c r="C87" i="3"/>
  <c r="E88" i="2"/>
  <c r="E87" i="3"/>
  <c r="F88" i="2"/>
  <c r="F87" i="3"/>
  <c r="P86" i="5" l="1"/>
  <c r="U86" i="5" s="1"/>
  <c r="N86" i="5"/>
  <c r="S86" i="5" s="1"/>
  <c r="O86" i="5"/>
  <c r="T86" i="5" s="1"/>
  <c r="Q86" i="5"/>
  <c r="V86" i="5" s="1"/>
  <c r="M86" i="5"/>
  <c r="R86" i="5" s="1"/>
  <c r="I91" i="5"/>
  <c r="J91" i="5" s="1"/>
  <c r="B86" i="4"/>
  <c r="D86" i="4" s="1"/>
  <c r="G87" i="5"/>
  <c r="K87" i="5" s="1"/>
  <c r="L87" i="5" s="1"/>
  <c r="F87" i="5"/>
  <c r="E87" i="5"/>
  <c r="D87" i="5"/>
  <c r="C87" i="5"/>
  <c r="B87" i="5"/>
  <c r="B89" i="2"/>
  <c r="B88" i="3"/>
  <c r="C89" i="2"/>
  <c r="C88" i="3"/>
  <c r="D89" i="2"/>
  <c r="D88" i="3"/>
  <c r="E89" i="2"/>
  <c r="E88" i="3"/>
  <c r="F89" i="2"/>
  <c r="F88" i="3"/>
  <c r="G87" i="3"/>
  <c r="H87" i="3" s="1"/>
  <c r="N87" i="5" l="1"/>
  <c r="S87" i="5" s="1"/>
  <c r="O87" i="5"/>
  <c r="T87" i="5" s="1"/>
  <c r="P87" i="5"/>
  <c r="U87" i="5" s="1"/>
  <c r="Q87" i="5"/>
  <c r="V87" i="5" s="1"/>
  <c r="M87" i="5"/>
  <c r="R87" i="5" s="1"/>
  <c r="I92" i="5"/>
  <c r="J92" i="5" s="1"/>
  <c r="B87" i="4"/>
  <c r="D87" i="4" s="1"/>
  <c r="G88" i="5"/>
  <c r="K88" i="5" s="1"/>
  <c r="L88" i="5" s="1"/>
  <c r="E88" i="5"/>
  <c r="C88" i="5"/>
  <c r="D88" i="5"/>
  <c r="B88" i="5"/>
  <c r="F88" i="5"/>
  <c r="C90" i="2"/>
  <c r="C89" i="3"/>
  <c r="E90" i="2"/>
  <c r="E89" i="3"/>
  <c r="G88" i="3"/>
  <c r="H88" i="3" s="1"/>
  <c r="F90" i="2"/>
  <c r="F89" i="3"/>
  <c r="D90" i="2"/>
  <c r="D89" i="3"/>
  <c r="B90" i="2"/>
  <c r="B89" i="3"/>
  <c r="P88" i="5" l="1"/>
  <c r="U88" i="5" s="1"/>
  <c r="O88" i="5"/>
  <c r="T88" i="5" s="1"/>
  <c r="Q88" i="5"/>
  <c r="V88" i="5" s="1"/>
  <c r="M88" i="5"/>
  <c r="R88" i="5" s="1"/>
  <c r="N88" i="5"/>
  <c r="S88" i="5" s="1"/>
  <c r="I93" i="5"/>
  <c r="J93" i="5" s="1"/>
  <c r="B88" i="4"/>
  <c r="D88" i="4" s="1"/>
  <c r="G89" i="5"/>
  <c r="K89" i="5" s="1"/>
  <c r="L89" i="5" s="1"/>
  <c r="B89" i="5"/>
  <c r="C89" i="5"/>
  <c r="D89" i="5"/>
  <c r="F89" i="5"/>
  <c r="E89" i="5"/>
  <c r="G89" i="3"/>
  <c r="H89" i="3" s="1"/>
  <c r="D91" i="2"/>
  <c r="D90" i="3"/>
  <c r="E91" i="2"/>
  <c r="E90" i="3"/>
  <c r="B91" i="2"/>
  <c r="B90" i="3"/>
  <c r="F91" i="2"/>
  <c r="F90" i="3"/>
  <c r="C91" i="2"/>
  <c r="C90" i="3"/>
  <c r="N89" i="5" l="1"/>
  <c r="S89" i="5" s="1"/>
  <c r="P89" i="5"/>
  <c r="U89" i="5" s="1"/>
  <c r="Q89" i="5"/>
  <c r="V89" i="5" s="1"/>
  <c r="M89" i="5"/>
  <c r="R89" i="5" s="1"/>
  <c r="O89" i="5"/>
  <c r="T89" i="5" s="1"/>
  <c r="I94" i="5"/>
  <c r="J94" i="5" s="1"/>
  <c r="B89" i="4"/>
  <c r="D89" i="4" s="1"/>
  <c r="G90" i="5"/>
  <c r="K90" i="5" s="1"/>
  <c r="L90" i="5" s="1"/>
  <c r="E90" i="5"/>
  <c r="B90" i="5"/>
  <c r="C90" i="5"/>
  <c r="D90" i="5"/>
  <c r="F90" i="5"/>
  <c r="B92" i="2"/>
  <c r="B91" i="3"/>
  <c r="F92" i="2"/>
  <c r="F91" i="3"/>
  <c r="C92" i="2"/>
  <c r="C91" i="3"/>
  <c r="D92" i="2"/>
  <c r="D91" i="3"/>
  <c r="E92" i="2"/>
  <c r="E91" i="3"/>
  <c r="G90" i="3"/>
  <c r="H90" i="3" s="1"/>
  <c r="P90" i="5" l="1"/>
  <c r="U90" i="5" s="1"/>
  <c r="Q90" i="5"/>
  <c r="V90" i="5" s="1"/>
  <c r="M90" i="5"/>
  <c r="R90" i="5" s="1"/>
  <c r="N90" i="5"/>
  <c r="S90" i="5" s="1"/>
  <c r="O90" i="5"/>
  <c r="T90" i="5" s="1"/>
  <c r="I95" i="5"/>
  <c r="J95" i="5" s="1"/>
  <c r="B90" i="4"/>
  <c r="D90" i="4" s="1"/>
  <c r="G91" i="5"/>
  <c r="K91" i="5" s="1"/>
  <c r="L91" i="5" s="1"/>
  <c r="E91" i="5"/>
  <c r="D91" i="5"/>
  <c r="C91" i="5"/>
  <c r="F91" i="5"/>
  <c r="B91" i="5"/>
  <c r="D93" i="2"/>
  <c r="D92" i="3"/>
  <c r="G91" i="3"/>
  <c r="H91" i="3" s="1"/>
  <c r="F93" i="2"/>
  <c r="F92" i="3"/>
  <c r="E93" i="2"/>
  <c r="E92" i="3"/>
  <c r="C93" i="2"/>
  <c r="C92" i="3"/>
  <c r="B93" i="2"/>
  <c r="B92" i="3"/>
  <c r="N91" i="5" l="1"/>
  <c r="S91" i="5" s="1"/>
  <c r="Q91" i="5"/>
  <c r="V91" i="5" s="1"/>
  <c r="M91" i="5"/>
  <c r="R91" i="5" s="1"/>
  <c r="O91" i="5"/>
  <c r="T91" i="5" s="1"/>
  <c r="P91" i="5"/>
  <c r="U91" i="5" s="1"/>
  <c r="I96" i="5"/>
  <c r="J96" i="5" s="1"/>
  <c r="B91" i="4"/>
  <c r="D91" i="4" s="1"/>
  <c r="G92" i="5"/>
  <c r="K92" i="5" s="1"/>
  <c r="L92" i="5" s="1"/>
  <c r="F92" i="5"/>
  <c r="C92" i="5"/>
  <c r="B92" i="5"/>
  <c r="E92" i="5"/>
  <c r="D92" i="5"/>
  <c r="G92" i="3"/>
  <c r="H92" i="3" s="1"/>
  <c r="C94" i="2"/>
  <c r="C93" i="3"/>
  <c r="B94" i="2"/>
  <c r="B93" i="3"/>
  <c r="F94" i="2"/>
  <c r="F93" i="3"/>
  <c r="E94" i="2"/>
  <c r="E93" i="3"/>
  <c r="D94" i="2"/>
  <c r="D93" i="3"/>
  <c r="P92" i="5" l="1"/>
  <c r="U92" i="5" s="1"/>
  <c r="M92" i="5"/>
  <c r="R92" i="5" s="1"/>
  <c r="N92" i="5"/>
  <c r="S92" i="5" s="1"/>
  <c r="O92" i="5"/>
  <c r="T92" i="5" s="1"/>
  <c r="Q92" i="5"/>
  <c r="V92" i="5" s="1"/>
  <c r="I97" i="5"/>
  <c r="J97" i="5" s="1"/>
  <c r="B92" i="4"/>
  <c r="D92" i="4" s="1"/>
  <c r="G93" i="5"/>
  <c r="K93" i="5" s="1"/>
  <c r="L93" i="5" s="1"/>
  <c r="C93" i="5"/>
  <c r="E93" i="5"/>
  <c r="F93" i="5"/>
  <c r="B93" i="5"/>
  <c r="D93" i="5"/>
  <c r="G93" i="3"/>
  <c r="H93" i="3" s="1"/>
  <c r="B95" i="2"/>
  <c r="B94" i="3"/>
  <c r="E95" i="2"/>
  <c r="E94" i="3"/>
  <c r="D95" i="2"/>
  <c r="D94" i="3"/>
  <c r="F95" i="2"/>
  <c r="F94" i="3"/>
  <c r="C95" i="2"/>
  <c r="C94" i="3"/>
  <c r="N93" i="5" l="1"/>
  <c r="S93" i="5" s="1"/>
  <c r="M93" i="5"/>
  <c r="R93" i="5" s="1"/>
  <c r="O93" i="5"/>
  <c r="T93" i="5" s="1"/>
  <c r="P93" i="5"/>
  <c r="U93" i="5" s="1"/>
  <c r="Q93" i="5"/>
  <c r="V93" i="5" s="1"/>
  <c r="I98" i="5"/>
  <c r="J98" i="5" s="1"/>
  <c r="B93" i="4"/>
  <c r="D93" i="4" s="1"/>
  <c r="G94" i="5"/>
  <c r="K94" i="5" s="1"/>
  <c r="L94" i="5" s="1"/>
  <c r="C94" i="5"/>
  <c r="F94" i="5"/>
  <c r="D94" i="5"/>
  <c r="B94" i="5"/>
  <c r="E94" i="5"/>
  <c r="C96" i="2"/>
  <c r="C95" i="3"/>
  <c r="F96" i="2"/>
  <c r="F95" i="3"/>
  <c r="D96" i="2"/>
  <c r="D95" i="3"/>
  <c r="B96" i="2"/>
  <c r="B95" i="3"/>
  <c r="E96" i="2"/>
  <c r="E95" i="3"/>
  <c r="G94" i="3"/>
  <c r="H94" i="3" s="1"/>
  <c r="P94" i="5" l="1"/>
  <c r="U94" i="5" s="1"/>
  <c r="N94" i="5"/>
  <c r="S94" i="5" s="1"/>
  <c r="O94" i="5"/>
  <c r="T94" i="5" s="1"/>
  <c r="Q94" i="5"/>
  <c r="V94" i="5" s="1"/>
  <c r="M94" i="5"/>
  <c r="R94" i="5" s="1"/>
  <c r="I99" i="5"/>
  <c r="J99" i="5" s="1"/>
  <c r="B94" i="4"/>
  <c r="D94" i="4" s="1"/>
  <c r="G95" i="5"/>
  <c r="K95" i="5" s="1"/>
  <c r="L95" i="5" s="1"/>
  <c r="D95" i="5"/>
  <c r="E95" i="5"/>
  <c r="F95" i="5"/>
  <c r="B95" i="5"/>
  <c r="C95" i="5"/>
  <c r="G95" i="3"/>
  <c r="H95" i="3" s="1"/>
  <c r="B97" i="2"/>
  <c r="B96" i="3"/>
  <c r="F97" i="2"/>
  <c r="F96" i="3"/>
  <c r="E97" i="2"/>
  <c r="E96" i="3"/>
  <c r="D97" i="2"/>
  <c r="D96" i="3"/>
  <c r="C97" i="2"/>
  <c r="C96" i="3"/>
  <c r="N95" i="5" l="1"/>
  <c r="S95" i="5" s="1"/>
  <c r="O95" i="5"/>
  <c r="T95" i="5" s="1"/>
  <c r="Q95" i="5"/>
  <c r="V95" i="5" s="1"/>
  <c r="M95" i="5"/>
  <c r="R95" i="5" s="1"/>
  <c r="P95" i="5"/>
  <c r="U95" i="5" s="1"/>
  <c r="I100" i="5"/>
  <c r="J100" i="5" s="1"/>
  <c r="B95" i="4"/>
  <c r="D95" i="4" s="1"/>
  <c r="G96" i="5"/>
  <c r="K96" i="5" s="1"/>
  <c r="L96" i="5" s="1"/>
  <c r="F96" i="5"/>
  <c r="C96" i="5"/>
  <c r="D96" i="5"/>
  <c r="B96" i="5"/>
  <c r="E96" i="5"/>
  <c r="D98" i="2"/>
  <c r="D97" i="3"/>
  <c r="G96" i="3"/>
  <c r="H96" i="3" s="1"/>
  <c r="F98" i="2"/>
  <c r="F97" i="3"/>
  <c r="C98" i="2"/>
  <c r="C97" i="3"/>
  <c r="E98" i="2"/>
  <c r="E97" i="3"/>
  <c r="B98" i="2"/>
  <c r="B97" i="3"/>
  <c r="P96" i="5" l="1"/>
  <c r="U96" i="5" s="1"/>
  <c r="O96" i="5"/>
  <c r="T96" i="5" s="1"/>
  <c r="M96" i="5"/>
  <c r="R96" i="5" s="1"/>
  <c r="N96" i="5"/>
  <c r="S96" i="5" s="1"/>
  <c r="Q96" i="5"/>
  <c r="V96" i="5" s="1"/>
  <c r="I101" i="5"/>
  <c r="J101" i="5" s="1"/>
  <c r="B96" i="4"/>
  <c r="D96" i="4" s="1"/>
  <c r="G97" i="5"/>
  <c r="K97" i="5" s="1"/>
  <c r="L97" i="5" s="1"/>
  <c r="B97" i="5"/>
  <c r="E97" i="5"/>
  <c r="D97" i="5"/>
  <c r="C97" i="5"/>
  <c r="F97" i="5"/>
  <c r="G97" i="3"/>
  <c r="H97" i="3" s="1"/>
  <c r="F99" i="2"/>
  <c r="F98" i="3"/>
  <c r="B99" i="2"/>
  <c r="B98" i="3"/>
  <c r="C99" i="2"/>
  <c r="C98" i="3"/>
  <c r="E99" i="2"/>
  <c r="E98" i="3"/>
  <c r="D99" i="2"/>
  <c r="D98" i="3"/>
  <c r="N97" i="5" l="1"/>
  <c r="S97" i="5" s="1"/>
  <c r="P97" i="5"/>
  <c r="U97" i="5" s="1"/>
  <c r="M97" i="5"/>
  <c r="R97" i="5" s="1"/>
  <c r="O97" i="5"/>
  <c r="T97" i="5" s="1"/>
  <c r="Q97" i="5"/>
  <c r="V97" i="5" s="1"/>
  <c r="I102" i="5"/>
  <c r="J102" i="5" s="1"/>
  <c r="B97" i="4"/>
  <c r="D97" i="4" s="1"/>
  <c r="G98" i="5"/>
  <c r="K98" i="5" s="1"/>
  <c r="L98" i="5" s="1"/>
  <c r="C98" i="5"/>
  <c r="F98" i="5"/>
  <c r="D98" i="5"/>
  <c r="B98" i="5"/>
  <c r="E98" i="5"/>
  <c r="G98" i="3"/>
  <c r="H98" i="3" s="1"/>
  <c r="E100" i="2"/>
  <c r="E99" i="3"/>
  <c r="B100" i="2"/>
  <c r="B99" i="3"/>
  <c r="D100" i="2"/>
  <c r="D99" i="3"/>
  <c r="C100" i="2"/>
  <c r="C99" i="3"/>
  <c r="F100" i="2"/>
  <c r="F99" i="3"/>
  <c r="P98" i="5" l="1"/>
  <c r="U98" i="5" s="1"/>
  <c r="Q98" i="5"/>
  <c r="V98" i="5" s="1"/>
  <c r="N98" i="5"/>
  <c r="S98" i="5" s="1"/>
  <c r="M98" i="5"/>
  <c r="R98" i="5" s="1"/>
  <c r="O98" i="5"/>
  <c r="T98" i="5" s="1"/>
  <c r="I103" i="5"/>
  <c r="J103" i="5" s="1"/>
  <c r="B98" i="4"/>
  <c r="D98" i="4" s="1"/>
  <c r="G99" i="5"/>
  <c r="K99" i="5" s="1"/>
  <c r="L99" i="5" s="1"/>
  <c r="D99" i="5"/>
  <c r="C99" i="5"/>
  <c r="E99" i="5"/>
  <c r="B99" i="5"/>
  <c r="F99" i="5"/>
  <c r="C101" i="2"/>
  <c r="C100" i="3"/>
  <c r="F101" i="2"/>
  <c r="F100" i="3"/>
  <c r="D101" i="2"/>
  <c r="D100" i="3"/>
  <c r="E101" i="2"/>
  <c r="E100" i="3"/>
  <c r="B101" i="2"/>
  <c r="B100" i="3"/>
  <c r="G99" i="3"/>
  <c r="H99" i="3" s="1"/>
  <c r="N99" i="5" l="1"/>
  <c r="S99" i="5" s="1"/>
  <c r="Q99" i="5"/>
  <c r="V99" i="5" s="1"/>
  <c r="O99" i="5"/>
  <c r="T99" i="5" s="1"/>
  <c r="M99" i="5"/>
  <c r="R99" i="5" s="1"/>
  <c r="P99" i="5"/>
  <c r="U99" i="5" s="1"/>
  <c r="I104" i="5"/>
  <c r="J104" i="5" s="1"/>
  <c r="B99" i="4"/>
  <c r="D99" i="4" s="1"/>
  <c r="G100" i="5"/>
  <c r="K100" i="5" s="1"/>
  <c r="L100" i="5" s="1"/>
  <c r="E100" i="5"/>
  <c r="B100" i="5"/>
  <c r="D100" i="5"/>
  <c r="F100" i="5"/>
  <c r="C100" i="5"/>
  <c r="E102" i="2"/>
  <c r="E101" i="3"/>
  <c r="F102" i="2"/>
  <c r="F101" i="3"/>
  <c r="G100" i="3"/>
  <c r="H100" i="3" s="1"/>
  <c r="B102" i="2"/>
  <c r="B101" i="3"/>
  <c r="D102" i="2"/>
  <c r="D101" i="3"/>
  <c r="C102" i="2"/>
  <c r="C101" i="3"/>
  <c r="P100" i="5" l="1"/>
  <c r="U100" i="5" s="1"/>
  <c r="M100" i="5"/>
  <c r="R100" i="5" s="1"/>
  <c r="O100" i="5"/>
  <c r="T100" i="5" s="1"/>
  <c r="N100" i="5"/>
  <c r="S100" i="5" s="1"/>
  <c r="Q100" i="5"/>
  <c r="V100" i="5" s="1"/>
  <c r="I105" i="5"/>
  <c r="J105" i="5" s="1"/>
  <c r="B100" i="4"/>
  <c r="D100" i="4" s="1"/>
  <c r="G101" i="5"/>
  <c r="K101" i="5" s="1"/>
  <c r="L101" i="5" s="1"/>
  <c r="F101" i="5"/>
  <c r="E101" i="5"/>
  <c r="B101" i="5"/>
  <c r="D101" i="5"/>
  <c r="C101" i="5"/>
  <c r="D103" i="2"/>
  <c r="D102" i="3"/>
  <c r="G101" i="3"/>
  <c r="H101" i="3" s="1"/>
  <c r="F103" i="2"/>
  <c r="F102" i="3"/>
  <c r="C103" i="2"/>
  <c r="C102" i="3"/>
  <c r="B103" i="2"/>
  <c r="B102" i="3"/>
  <c r="E103" i="2"/>
  <c r="E102" i="3"/>
  <c r="N101" i="5" l="1"/>
  <c r="S101" i="5" s="1"/>
  <c r="M101" i="5"/>
  <c r="R101" i="5" s="1"/>
  <c r="P101" i="5"/>
  <c r="U101" i="5" s="1"/>
  <c r="O101" i="5"/>
  <c r="T101" i="5" s="1"/>
  <c r="Q101" i="5"/>
  <c r="V101" i="5" s="1"/>
  <c r="I106" i="5"/>
  <c r="J106" i="5" s="1"/>
  <c r="B101" i="4"/>
  <c r="D101" i="4" s="1"/>
  <c r="G102" i="5"/>
  <c r="K102" i="5" s="1"/>
  <c r="L102" i="5" s="1"/>
  <c r="B102" i="5"/>
  <c r="D102" i="5"/>
  <c r="C102" i="5"/>
  <c r="E102" i="5"/>
  <c r="F102" i="5"/>
  <c r="F104" i="2"/>
  <c r="F103" i="3"/>
  <c r="C104" i="2"/>
  <c r="C103" i="3"/>
  <c r="B104" i="2"/>
  <c r="B103" i="3"/>
  <c r="E104" i="2"/>
  <c r="E103" i="3"/>
  <c r="G102" i="3"/>
  <c r="H102" i="3" s="1"/>
  <c r="D104" i="2"/>
  <c r="D103" i="3"/>
  <c r="P102" i="5" l="1"/>
  <c r="U102" i="5" s="1"/>
  <c r="N102" i="5"/>
  <c r="S102" i="5" s="1"/>
  <c r="Q102" i="5"/>
  <c r="V102" i="5" s="1"/>
  <c r="M102" i="5"/>
  <c r="R102" i="5" s="1"/>
  <c r="O102" i="5"/>
  <c r="T102" i="5" s="1"/>
  <c r="I107" i="5"/>
  <c r="J107" i="5" s="1"/>
  <c r="B102" i="4"/>
  <c r="D102" i="4" s="1"/>
  <c r="G103" i="5"/>
  <c r="K103" i="5" s="1"/>
  <c r="L103" i="5" s="1"/>
  <c r="F103" i="5"/>
  <c r="C103" i="5"/>
  <c r="D103" i="5"/>
  <c r="B103" i="5"/>
  <c r="E103" i="5"/>
  <c r="E105" i="2"/>
  <c r="E104" i="3"/>
  <c r="C105" i="2"/>
  <c r="C104" i="3"/>
  <c r="D105" i="2"/>
  <c r="D104" i="3"/>
  <c r="G103" i="3"/>
  <c r="H103" i="3" s="1"/>
  <c r="B105" i="2"/>
  <c r="B104" i="3"/>
  <c r="F105" i="2"/>
  <c r="F104" i="3"/>
  <c r="N103" i="5" l="1"/>
  <c r="S103" i="5" s="1"/>
  <c r="O103" i="5"/>
  <c r="T103" i="5" s="1"/>
  <c r="Q103" i="5"/>
  <c r="V103" i="5" s="1"/>
  <c r="M103" i="5"/>
  <c r="R103" i="5" s="1"/>
  <c r="P103" i="5"/>
  <c r="U103" i="5" s="1"/>
  <c r="I108" i="5"/>
  <c r="J108" i="5" s="1"/>
  <c r="B103" i="4"/>
  <c r="D103" i="4" s="1"/>
  <c r="G104" i="5"/>
  <c r="K104" i="5" s="1"/>
  <c r="L104" i="5" s="1"/>
  <c r="D104" i="5"/>
  <c r="F104" i="5"/>
  <c r="E104" i="5"/>
  <c r="C104" i="5"/>
  <c r="B104" i="5"/>
  <c r="B106" i="2"/>
  <c r="B105" i="3"/>
  <c r="C106" i="2"/>
  <c r="C105" i="3"/>
  <c r="F106" i="2"/>
  <c r="F105" i="3"/>
  <c r="G104" i="3"/>
  <c r="H104" i="3" s="1"/>
  <c r="D106" i="2"/>
  <c r="D105" i="3"/>
  <c r="E106" i="2"/>
  <c r="E105" i="3"/>
  <c r="P104" i="5" l="1"/>
  <c r="U104" i="5" s="1"/>
  <c r="O104" i="5"/>
  <c r="T104" i="5" s="1"/>
  <c r="M104" i="5"/>
  <c r="R104" i="5" s="1"/>
  <c r="N104" i="5"/>
  <c r="S104" i="5" s="1"/>
  <c r="Q104" i="5"/>
  <c r="V104" i="5" s="1"/>
  <c r="I109" i="5"/>
  <c r="J109" i="5" s="1"/>
  <c r="B104" i="4"/>
  <c r="D104" i="4" s="1"/>
  <c r="G105" i="5"/>
  <c r="K105" i="5" s="1"/>
  <c r="L105" i="5" s="1"/>
  <c r="C105" i="5"/>
  <c r="F105" i="5"/>
  <c r="B105" i="5"/>
  <c r="D105" i="5"/>
  <c r="E105" i="5"/>
  <c r="G105" i="3"/>
  <c r="H105" i="3" s="1"/>
  <c r="D107" i="2"/>
  <c r="D106" i="3"/>
  <c r="C107" i="2"/>
  <c r="C106" i="3"/>
  <c r="E107" i="2"/>
  <c r="E106" i="3"/>
  <c r="F107" i="2"/>
  <c r="F106" i="3"/>
  <c r="B107" i="2"/>
  <c r="B106" i="3"/>
  <c r="N105" i="5" l="1"/>
  <c r="S105" i="5" s="1"/>
  <c r="P105" i="5"/>
  <c r="U105" i="5" s="1"/>
  <c r="M105" i="5"/>
  <c r="R105" i="5" s="1"/>
  <c r="O105" i="5"/>
  <c r="T105" i="5" s="1"/>
  <c r="Q105" i="5"/>
  <c r="V105" i="5" s="1"/>
  <c r="I110" i="5"/>
  <c r="J110" i="5" s="1"/>
  <c r="B105" i="4"/>
  <c r="D105" i="4" s="1"/>
  <c r="G106" i="5"/>
  <c r="K106" i="5" s="1"/>
  <c r="L106" i="5" s="1"/>
  <c r="C106" i="5"/>
  <c r="D106" i="5"/>
  <c r="F106" i="5"/>
  <c r="B106" i="5"/>
  <c r="E106" i="5"/>
  <c r="G106" i="3"/>
  <c r="H106" i="3" s="1"/>
  <c r="F108" i="2"/>
  <c r="F107" i="3"/>
  <c r="C108" i="2"/>
  <c r="C107" i="3"/>
  <c r="B108" i="2"/>
  <c r="B107" i="3"/>
  <c r="E108" i="2"/>
  <c r="E107" i="3"/>
  <c r="D108" i="2"/>
  <c r="D107" i="3"/>
  <c r="P106" i="5" l="1"/>
  <c r="U106" i="5" s="1"/>
  <c r="Q106" i="5"/>
  <c r="V106" i="5" s="1"/>
  <c r="N106" i="5"/>
  <c r="S106" i="5" s="1"/>
  <c r="O106" i="5"/>
  <c r="T106" i="5" s="1"/>
  <c r="M106" i="5"/>
  <c r="R106" i="5" s="1"/>
  <c r="I111" i="5"/>
  <c r="J111" i="5" s="1"/>
  <c r="B106" i="4"/>
  <c r="D106" i="4" s="1"/>
  <c r="G107" i="5"/>
  <c r="K107" i="5" s="1"/>
  <c r="L107" i="5" s="1"/>
  <c r="D107" i="5"/>
  <c r="E107" i="5"/>
  <c r="F107" i="5"/>
  <c r="C107" i="5"/>
  <c r="B107" i="5"/>
  <c r="C109" i="2"/>
  <c r="C108" i="3"/>
  <c r="E109" i="2"/>
  <c r="E108" i="3"/>
  <c r="G107" i="3"/>
  <c r="H107" i="3" s="1"/>
  <c r="D109" i="2"/>
  <c r="D108" i="3"/>
  <c r="B109" i="2"/>
  <c r="B108" i="3"/>
  <c r="F109" i="2"/>
  <c r="F108" i="3"/>
  <c r="N107" i="5" l="1"/>
  <c r="S107" i="5" s="1"/>
  <c r="Q107" i="5"/>
  <c r="V107" i="5" s="1"/>
  <c r="O107" i="5"/>
  <c r="T107" i="5" s="1"/>
  <c r="P107" i="5"/>
  <c r="U107" i="5" s="1"/>
  <c r="M107" i="5"/>
  <c r="R107" i="5" s="1"/>
  <c r="I112" i="5"/>
  <c r="J112" i="5" s="1"/>
  <c r="B107" i="4"/>
  <c r="D107" i="4" s="1"/>
  <c r="G108" i="5"/>
  <c r="K108" i="5" s="1"/>
  <c r="L108" i="5" s="1"/>
  <c r="E108" i="5"/>
  <c r="F108" i="5"/>
  <c r="D108" i="5"/>
  <c r="B108" i="5"/>
  <c r="C108" i="5"/>
  <c r="G108" i="3"/>
  <c r="H108" i="3" s="1"/>
  <c r="B110" i="2"/>
  <c r="B109" i="3"/>
  <c r="E110" i="2"/>
  <c r="E109" i="3"/>
  <c r="F110" i="2"/>
  <c r="F109" i="3"/>
  <c r="D110" i="2"/>
  <c r="D109" i="3"/>
  <c r="C110" i="2"/>
  <c r="C109" i="3"/>
  <c r="P108" i="5" l="1"/>
  <c r="U108" i="5" s="1"/>
  <c r="M108" i="5"/>
  <c r="R108" i="5" s="1"/>
  <c r="O108" i="5"/>
  <c r="T108" i="5" s="1"/>
  <c r="Q108" i="5"/>
  <c r="V108" i="5" s="1"/>
  <c r="N108" i="5"/>
  <c r="S108" i="5" s="1"/>
  <c r="I113" i="5"/>
  <c r="J113" i="5" s="1"/>
  <c r="B108" i="4"/>
  <c r="D108" i="4" s="1"/>
  <c r="G109" i="5"/>
  <c r="K109" i="5" s="1"/>
  <c r="L109" i="5" s="1"/>
  <c r="E109" i="5"/>
  <c r="D109" i="5"/>
  <c r="F109" i="5"/>
  <c r="B109" i="5"/>
  <c r="C109" i="5"/>
  <c r="E111" i="2"/>
  <c r="E110" i="3"/>
  <c r="G109" i="3"/>
  <c r="H109" i="3" s="1"/>
  <c r="D111" i="2"/>
  <c r="D110" i="3"/>
  <c r="C111" i="2"/>
  <c r="C110" i="3"/>
  <c r="F111" i="2"/>
  <c r="F110" i="3"/>
  <c r="B111" i="2"/>
  <c r="B110" i="3"/>
  <c r="N109" i="5" l="1"/>
  <c r="S109" i="5" s="1"/>
  <c r="M109" i="5"/>
  <c r="R109" i="5" s="1"/>
  <c r="P109" i="5"/>
  <c r="U109" i="5" s="1"/>
  <c r="Q109" i="5"/>
  <c r="V109" i="5" s="1"/>
  <c r="O109" i="5"/>
  <c r="T109" i="5" s="1"/>
  <c r="I114" i="5"/>
  <c r="J114" i="5" s="1"/>
  <c r="B109" i="4"/>
  <c r="D109" i="4" s="1"/>
  <c r="G110" i="5"/>
  <c r="K110" i="5" s="1"/>
  <c r="L110" i="5" s="1"/>
  <c r="E110" i="5"/>
  <c r="F110" i="5"/>
  <c r="D110" i="5"/>
  <c r="B110" i="5"/>
  <c r="C110" i="5"/>
  <c r="G110" i="3"/>
  <c r="H110" i="3" s="1"/>
  <c r="F112" i="2"/>
  <c r="F111" i="3"/>
  <c r="D112" i="2"/>
  <c r="D111" i="3"/>
  <c r="B112" i="2"/>
  <c r="B111" i="3"/>
  <c r="C112" i="2"/>
  <c r="C111" i="3"/>
  <c r="E112" i="2"/>
  <c r="E111" i="3"/>
  <c r="P110" i="5" l="1"/>
  <c r="U110" i="5" s="1"/>
  <c r="N110" i="5"/>
  <c r="S110" i="5" s="1"/>
  <c r="Q110" i="5"/>
  <c r="V110" i="5" s="1"/>
  <c r="M110" i="5"/>
  <c r="R110" i="5" s="1"/>
  <c r="O110" i="5"/>
  <c r="T110" i="5" s="1"/>
  <c r="I115" i="5"/>
  <c r="J115" i="5" s="1"/>
  <c r="B110" i="4"/>
  <c r="D110" i="4" s="1"/>
  <c r="G111" i="5"/>
  <c r="K111" i="5" s="1"/>
  <c r="L111" i="5" s="1"/>
  <c r="F111" i="5"/>
  <c r="C111" i="5"/>
  <c r="E111" i="5"/>
  <c r="B111" i="5"/>
  <c r="D111" i="5"/>
  <c r="D113" i="2"/>
  <c r="D112" i="3"/>
  <c r="G111" i="3"/>
  <c r="H111" i="3" s="1"/>
  <c r="C113" i="2"/>
  <c r="C112" i="3"/>
  <c r="E113" i="2"/>
  <c r="E112" i="3"/>
  <c r="B113" i="2"/>
  <c r="B112" i="3"/>
  <c r="F113" i="2"/>
  <c r="F112" i="3"/>
  <c r="N111" i="5" l="1"/>
  <c r="S111" i="5" s="1"/>
  <c r="O111" i="5"/>
  <c r="T111" i="5" s="1"/>
  <c r="Q111" i="5"/>
  <c r="V111" i="5" s="1"/>
  <c r="M111" i="5"/>
  <c r="R111" i="5" s="1"/>
  <c r="P111" i="5"/>
  <c r="U111" i="5" s="1"/>
  <c r="I116" i="5"/>
  <c r="J116" i="5" s="1"/>
  <c r="B111" i="4"/>
  <c r="D111" i="4" s="1"/>
  <c r="G112" i="5"/>
  <c r="K112" i="5" s="1"/>
  <c r="L112" i="5" s="1"/>
  <c r="B112" i="5"/>
  <c r="C112" i="5"/>
  <c r="F112" i="5"/>
  <c r="E112" i="5"/>
  <c r="D112" i="5"/>
  <c r="B114" i="2"/>
  <c r="B113" i="3"/>
  <c r="F114" i="2"/>
  <c r="F113" i="3"/>
  <c r="E114" i="2"/>
  <c r="E113" i="3"/>
  <c r="C114" i="2"/>
  <c r="C113" i="3"/>
  <c r="G112" i="3"/>
  <c r="H112" i="3" s="1"/>
  <c r="D114" i="2"/>
  <c r="D113" i="3"/>
  <c r="P112" i="5" l="1"/>
  <c r="U112" i="5" s="1"/>
  <c r="O112" i="5"/>
  <c r="T112" i="5" s="1"/>
  <c r="M112" i="5"/>
  <c r="R112" i="5" s="1"/>
  <c r="N112" i="5"/>
  <c r="S112" i="5" s="1"/>
  <c r="Q112" i="5"/>
  <c r="V112" i="5" s="1"/>
  <c r="I117" i="5"/>
  <c r="J117" i="5" s="1"/>
  <c r="B112" i="4"/>
  <c r="D112" i="4" s="1"/>
  <c r="G113" i="5"/>
  <c r="K113" i="5" s="1"/>
  <c r="L113" i="5" s="1"/>
  <c r="C113" i="5"/>
  <c r="B113" i="5"/>
  <c r="D113" i="5"/>
  <c r="F113" i="5"/>
  <c r="E113" i="5"/>
  <c r="C115" i="2"/>
  <c r="C114" i="3"/>
  <c r="F115" i="2"/>
  <c r="F114" i="3"/>
  <c r="D115" i="2"/>
  <c r="D114" i="3"/>
  <c r="G113" i="3"/>
  <c r="H113" i="3" s="1"/>
  <c r="E115" i="2"/>
  <c r="E114" i="3"/>
  <c r="B115" i="2"/>
  <c r="B114" i="3"/>
  <c r="N113" i="5" l="1"/>
  <c r="S113" i="5" s="1"/>
  <c r="P113" i="5"/>
  <c r="U113" i="5" s="1"/>
  <c r="M113" i="5"/>
  <c r="R113" i="5" s="1"/>
  <c r="O113" i="5"/>
  <c r="T113" i="5" s="1"/>
  <c r="Q113" i="5"/>
  <c r="V113" i="5" s="1"/>
  <c r="I118" i="5"/>
  <c r="J118" i="5" s="1"/>
  <c r="B113" i="4"/>
  <c r="D113" i="4" s="1"/>
  <c r="G114" i="5"/>
  <c r="K114" i="5" s="1"/>
  <c r="L114" i="5" s="1"/>
  <c r="D114" i="5"/>
  <c r="C114" i="5"/>
  <c r="F114" i="5"/>
  <c r="B114" i="5"/>
  <c r="E114" i="5"/>
  <c r="G114" i="3"/>
  <c r="H114" i="3" s="1"/>
  <c r="B116" i="2"/>
  <c r="B115" i="3"/>
  <c r="E116" i="2"/>
  <c r="E115" i="3"/>
  <c r="F116" i="2"/>
  <c r="F115" i="3"/>
  <c r="D116" i="2"/>
  <c r="D115" i="3"/>
  <c r="C116" i="2"/>
  <c r="C115" i="3"/>
  <c r="P114" i="5" l="1"/>
  <c r="U114" i="5" s="1"/>
  <c r="Q114" i="5"/>
  <c r="V114" i="5" s="1"/>
  <c r="N114" i="5"/>
  <c r="S114" i="5" s="1"/>
  <c r="M114" i="5"/>
  <c r="R114" i="5" s="1"/>
  <c r="O114" i="5"/>
  <c r="T114" i="5" s="1"/>
  <c r="I119" i="5"/>
  <c r="J119" i="5" s="1"/>
  <c r="B114" i="4"/>
  <c r="D114" i="4" s="1"/>
  <c r="G115" i="5"/>
  <c r="K115" i="5" s="1"/>
  <c r="L115" i="5" s="1"/>
  <c r="E115" i="5"/>
  <c r="D115" i="5"/>
  <c r="B115" i="5"/>
  <c r="F115" i="5"/>
  <c r="C115" i="5"/>
  <c r="E117" i="2"/>
  <c r="E116" i="3"/>
  <c r="G115" i="3"/>
  <c r="H115" i="3" s="1"/>
  <c r="D117" i="2"/>
  <c r="D116" i="3"/>
  <c r="C117" i="2"/>
  <c r="C116" i="3"/>
  <c r="F117" i="2"/>
  <c r="F116" i="3"/>
  <c r="B117" i="2"/>
  <c r="B116" i="3"/>
  <c r="N115" i="5" l="1"/>
  <c r="S115" i="5" s="1"/>
  <c r="Q115" i="5"/>
  <c r="V115" i="5" s="1"/>
  <c r="O115" i="5"/>
  <c r="T115" i="5" s="1"/>
  <c r="M115" i="5"/>
  <c r="R115" i="5" s="1"/>
  <c r="P115" i="5"/>
  <c r="U115" i="5" s="1"/>
  <c r="I120" i="5"/>
  <c r="J120" i="5" s="1"/>
  <c r="B115" i="4"/>
  <c r="D115" i="4" s="1"/>
  <c r="G116" i="5"/>
  <c r="K116" i="5" s="1"/>
  <c r="L116" i="5" s="1"/>
  <c r="B116" i="5"/>
  <c r="E116" i="5"/>
  <c r="F116" i="5"/>
  <c r="C116" i="5"/>
  <c r="D116" i="5"/>
  <c r="G116" i="3"/>
  <c r="H116" i="3" s="1"/>
  <c r="F118" i="2"/>
  <c r="F117" i="3"/>
  <c r="D118" i="2"/>
  <c r="D117" i="3"/>
  <c r="B118" i="2"/>
  <c r="B117" i="3"/>
  <c r="C118" i="2"/>
  <c r="C117" i="3"/>
  <c r="E118" i="2"/>
  <c r="E117" i="3"/>
  <c r="P116" i="5" l="1"/>
  <c r="U116" i="5" s="1"/>
  <c r="M116" i="5"/>
  <c r="R116" i="5" s="1"/>
  <c r="O116" i="5"/>
  <c r="T116" i="5" s="1"/>
  <c r="N116" i="5"/>
  <c r="S116" i="5" s="1"/>
  <c r="Q116" i="5"/>
  <c r="V116" i="5" s="1"/>
  <c r="I121" i="5"/>
  <c r="J121" i="5" s="1"/>
  <c r="B116" i="4"/>
  <c r="D116" i="4" s="1"/>
  <c r="G117" i="5"/>
  <c r="K117" i="5" s="1"/>
  <c r="L117" i="5" s="1"/>
  <c r="C117" i="5"/>
  <c r="D117" i="5"/>
  <c r="F117" i="5"/>
  <c r="B117" i="5"/>
  <c r="E117" i="5"/>
  <c r="D119" i="2"/>
  <c r="D118" i="3"/>
  <c r="G117" i="3"/>
  <c r="H117" i="3" s="1"/>
  <c r="C119" i="2"/>
  <c r="C118" i="3"/>
  <c r="E119" i="2"/>
  <c r="E118" i="3"/>
  <c r="B119" i="2"/>
  <c r="B118" i="3"/>
  <c r="F119" i="2"/>
  <c r="F118" i="3"/>
  <c r="N117" i="5" l="1"/>
  <c r="S117" i="5" s="1"/>
  <c r="M117" i="5"/>
  <c r="R117" i="5" s="1"/>
  <c r="P117" i="5"/>
  <c r="U117" i="5" s="1"/>
  <c r="O117" i="5"/>
  <c r="T117" i="5" s="1"/>
  <c r="Q117" i="5"/>
  <c r="V117" i="5" s="1"/>
  <c r="I122" i="5"/>
  <c r="J122" i="5" s="1"/>
  <c r="B117" i="4"/>
  <c r="D117" i="4" s="1"/>
  <c r="G118" i="5"/>
  <c r="K118" i="5" s="1"/>
  <c r="L118" i="5" s="1"/>
  <c r="C118" i="5"/>
  <c r="B118" i="5"/>
  <c r="D118" i="5"/>
  <c r="F118" i="5"/>
  <c r="E118" i="5"/>
  <c r="B120" i="2"/>
  <c r="B119" i="3"/>
  <c r="C120" i="2"/>
  <c r="C119" i="3"/>
  <c r="F120" i="2"/>
  <c r="F119" i="3"/>
  <c r="E120" i="2"/>
  <c r="E119" i="3"/>
  <c r="G118" i="3"/>
  <c r="H118" i="3" s="1"/>
  <c r="D120" i="2"/>
  <c r="D119" i="3"/>
  <c r="P118" i="5" l="1"/>
  <c r="U118" i="5" s="1"/>
  <c r="N118" i="5"/>
  <c r="S118" i="5" s="1"/>
  <c r="M118" i="5"/>
  <c r="R118" i="5" s="1"/>
  <c r="O118" i="5"/>
  <c r="T118" i="5" s="1"/>
  <c r="Q118" i="5"/>
  <c r="V118" i="5" s="1"/>
  <c r="I123" i="5"/>
  <c r="J123" i="5" s="1"/>
  <c r="B118" i="4"/>
  <c r="D118" i="4" s="1"/>
  <c r="G119" i="5"/>
  <c r="K119" i="5" s="1"/>
  <c r="L119" i="5" s="1"/>
  <c r="C119" i="5"/>
  <c r="B119" i="5"/>
  <c r="D119" i="5"/>
  <c r="F119" i="5"/>
  <c r="E119" i="5"/>
  <c r="C121" i="2"/>
  <c r="C120" i="3"/>
  <c r="G119" i="3"/>
  <c r="H119" i="3" s="1"/>
  <c r="E121" i="2"/>
  <c r="E120" i="3"/>
  <c r="D121" i="2"/>
  <c r="D120" i="3"/>
  <c r="F121" i="2"/>
  <c r="F120" i="3"/>
  <c r="B121" i="2"/>
  <c r="B120" i="3"/>
  <c r="N119" i="5" l="1"/>
  <c r="S119" i="5" s="1"/>
  <c r="P119" i="5"/>
  <c r="U119" i="5" s="1"/>
  <c r="Q119" i="5"/>
  <c r="V119" i="5" s="1"/>
  <c r="M119" i="5"/>
  <c r="R119" i="5" s="1"/>
  <c r="O119" i="5"/>
  <c r="T119" i="5" s="1"/>
  <c r="I124" i="5"/>
  <c r="J124" i="5" s="1"/>
  <c r="B119" i="4"/>
  <c r="D119" i="4" s="1"/>
  <c r="G120" i="5"/>
  <c r="K120" i="5" s="1"/>
  <c r="L120" i="5" s="1"/>
  <c r="B120" i="5"/>
  <c r="C120" i="5"/>
  <c r="E120" i="5"/>
  <c r="F120" i="5"/>
  <c r="D120" i="5"/>
  <c r="G120" i="3"/>
  <c r="H120" i="3" s="1"/>
  <c r="F122" i="2"/>
  <c r="F121" i="3"/>
  <c r="E122" i="2"/>
  <c r="E121" i="3"/>
  <c r="B122" i="2"/>
  <c r="B121" i="3"/>
  <c r="D122" i="2"/>
  <c r="D121" i="3"/>
  <c r="C122" i="2"/>
  <c r="C121" i="3"/>
  <c r="N120" i="5" l="1"/>
  <c r="S120" i="5" s="1"/>
  <c r="M120" i="5"/>
  <c r="R120" i="5" s="1"/>
  <c r="O120" i="5"/>
  <c r="T120" i="5" s="1"/>
  <c r="P120" i="5"/>
  <c r="U120" i="5" s="1"/>
  <c r="Q120" i="5"/>
  <c r="V120" i="5" s="1"/>
  <c r="I125" i="5"/>
  <c r="J125" i="5" s="1"/>
  <c r="B120" i="4"/>
  <c r="D120" i="4" s="1"/>
  <c r="G121" i="5"/>
  <c r="K121" i="5" s="1"/>
  <c r="L121" i="5" s="1"/>
  <c r="F121" i="5"/>
  <c r="E121" i="5"/>
  <c r="C121" i="5"/>
  <c r="D121" i="5"/>
  <c r="B121" i="5"/>
  <c r="D123" i="2"/>
  <c r="D122" i="3"/>
  <c r="E123" i="2"/>
  <c r="E122" i="3"/>
  <c r="G121" i="3"/>
  <c r="H121" i="3" s="1"/>
  <c r="C123" i="2"/>
  <c r="C122" i="3"/>
  <c r="B123" i="2"/>
  <c r="B122" i="3"/>
  <c r="F123" i="2"/>
  <c r="F122" i="3"/>
  <c r="P121" i="5" l="1"/>
  <c r="U121" i="5" s="1"/>
  <c r="N121" i="5"/>
  <c r="S121" i="5" s="1"/>
  <c r="O121" i="5"/>
  <c r="T121" i="5" s="1"/>
  <c r="Q121" i="5"/>
  <c r="V121" i="5" s="1"/>
  <c r="M121" i="5"/>
  <c r="R121" i="5" s="1"/>
  <c r="I126" i="5"/>
  <c r="J126" i="5" s="1"/>
  <c r="B121" i="4"/>
  <c r="D121" i="4" s="1"/>
  <c r="G122" i="5"/>
  <c r="K122" i="5" s="1"/>
  <c r="L122" i="5" s="1"/>
  <c r="F122" i="5"/>
  <c r="D122" i="5"/>
  <c r="B122" i="5"/>
  <c r="E122" i="5"/>
  <c r="C122" i="5"/>
  <c r="B124" i="2"/>
  <c r="B123" i="3"/>
  <c r="C124" i="2"/>
  <c r="C123" i="3"/>
  <c r="E124" i="2"/>
  <c r="E123" i="3"/>
  <c r="F124" i="2"/>
  <c r="F123" i="3"/>
  <c r="G122" i="3"/>
  <c r="H122" i="3" s="1"/>
  <c r="D124" i="2"/>
  <c r="D123" i="3"/>
  <c r="N122" i="5" l="1"/>
  <c r="S122" i="5" s="1"/>
  <c r="O122" i="5"/>
  <c r="T122" i="5" s="1"/>
  <c r="P122" i="5"/>
  <c r="U122" i="5" s="1"/>
  <c r="Q122" i="5"/>
  <c r="V122" i="5" s="1"/>
  <c r="M122" i="5"/>
  <c r="R122" i="5" s="1"/>
  <c r="I127" i="5"/>
  <c r="J127" i="5" s="1"/>
  <c r="B122" i="4"/>
  <c r="D122" i="4" s="1"/>
  <c r="G123" i="5"/>
  <c r="K123" i="5" s="1"/>
  <c r="L123" i="5" s="1"/>
  <c r="B123" i="5"/>
  <c r="D123" i="5"/>
  <c r="F123" i="5"/>
  <c r="C123" i="5"/>
  <c r="E123" i="5"/>
  <c r="F125" i="2"/>
  <c r="F124" i="3"/>
  <c r="C125" i="2"/>
  <c r="C124" i="3"/>
  <c r="D125" i="2"/>
  <c r="D124" i="3"/>
  <c r="G123" i="3"/>
  <c r="H123" i="3" s="1"/>
  <c r="E125" i="2"/>
  <c r="E124" i="3"/>
  <c r="B125" i="2"/>
  <c r="B124" i="3"/>
  <c r="P123" i="5" l="1"/>
  <c r="U123" i="5" s="1"/>
  <c r="O123" i="5"/>
  <c r="T123" i="5" s="1"/>
  <c r="Q123" i="5"/>
  <c r="V123" i="5" s="1"/>
  <c r="M123" i="5"/>
  <c r="R123" i="5" s="1"/>
  <c r="N123" i="5"/>
  <c r="S123" i="5" s="1"/>
  <c r="I128" i="5"/>
  <c r="J128" i="5" s="1"/>
  <c r="B123" i="4"/>
  <c r="D123" i="4" s="1"/>
  <c r="G124" i="5"/>
  <c r="K124" i="5" s="1"/>
  <c r="L124" i="5" s="1"/>
  <c r="C124" i="5"/>
  <c r="D124" i="5"/>
  <c r="B124" i="5"/>
  <c r="F124" i="5"/>
  <c r="E124" i="5"/>
  <c r="G124" i="3"/>
  <c r="H124" i="3" s="1"/>
  <c r="C126" i="2"/>
  <c r="C125" i="3"/>
  <c r="B126" i="2"/>
  <c r="B125" i="3"/>
  <c r="E126" i="2"/>
  <c r="E125" i="3"/>
  <c r="D126" i="2"/>
  <c r="D125" i="3"/>
  <c r="F126" i="2"/>
  <c r="F125" i="3"/>
  <c r="N124" i="5" l="1"/>
  <c r="S124" i="5" s="1"/>
  <c r="P124" i="5"/>
  <c r="U124" i="5" s="1"/>
  <c r="Q124" i="5"/>
  <c r="V124" i="5" s="1"/>
  <c r="M124" i="5"/>
  <c r="R124" i="5" s="1"/>
  <c r="O124" i="5"/>
  <c r="T124" i="5" s="1"/>
  <c r="I129" i="5"/>
  <c r="J129" i="5" s="1"/>
  <c r="B124" i="4"/>
  <c r="D124" i="4" s="1"/>
  <c r="G125" i="5"/>
  <c r="K125" i="5" s="1"/>
  <c r="L125" i="5" s="1"/>
  <c r="F125" i="5"/>
  <c r="C125" i="5"/>
  <c r="B125" i="5"/>
  <c r="E125" i="5"/>
  <c r="D125" i="5"/>
  <c r="G125" i="3"/>
  <c r="H125" i="3" s="1"/>
  <c r="D127" i="2"/>
  <c r="D126" i="3"/>
  <c r="B127" i="2"/>
  <c r="B126" i="3"/>
  <c r="F127" i="2"/>
  <c r="F126" i="3"/>
  <c r="E127" i="2"/>
  <c r="E126" i="3"/>
  <c r="C127" i="2"/>
  <c r="C126" i="3"/>
  <c r="P125" i="5" l="1"/>
  <c r="U125" i="5" s="1"/>
  <c r="Q125" i="5"/>
  <c r="V125" i="5" s="1"/>
  <c r="M125" i="5"/>
  <c r="R125" i="5" s="1"/>
  <c r="N125" i="5"/>
  <c r="S125" i="5" s="1"/>
  <c r="O125" i="5"/>
  <c r="T125" i="5" s="1"/>
  <c r="I130" i="5"/>
  <c r="J130" i="5" s="1"/>
  <c r="B125" i="4"/>
  <c r="D125" i="4" s="1"/>
  <c r="G126" i="5"/>
  <c r="K126" i="5" s="1"/>
  <c r="L126" i="5" s="1"/>
  <c r="B126" i="5"/>
  <c r="C126" i="5"/>
  <c r="E126" i="5"/>
  <c r="F126" i="5"/>
  <c r="D126" i="5"/>
  <c r="E128" i="2"/>
  <c r="E127" i="3"/>
  <c r="B128" i="2"/>
  <c r="B127" i="3"/>
  <c r="C128" i="2"/>
  <c r="C127" i="3"/>
  <c r="F128" i="2"/>
  <c r="F127" i="3"/>
  <c r="D128" i="2"/>
  <c r="D127" i="3"/>
  <c r="G126" i="3"/>
  <c r="H126" i="3" s="1"/>
  <c r="N126" i="5" l="1"/>
  <c r="S126" i="5" s="1"/>
  <c r="Q126" i="5"/>
  <c r="V126" i="5" s="1"/>
  <c r="M126" i="5"/>
  <c r="R126" i="5" s="1"/>
  <c r="O126" i="5"/>
  <c r="T126" i="5" s="1"/>
  <c r="P126" i="5"/>
  <c r="U126" i="5" s="1"/>
  <c r="I131" i="5"/>
  <c r="J131" i="5" s="1"/>
  <c r="B126" i="4"/>
  <c r="D126" i="4" s="1"/>
  <c r="G127" i="5"/>
  <c r="K127" i="5" s="1"/>
  <c r="L127" i="5" s="1"/>
  <c r="B127" i="5"/>
  <c r="E127" i="5"/>
  <c r="F127" i="5"/>
  <c r="D127" i="5"/>
  <c r="C127" i="5"/>
  <c r="G127" i="3"/>
  <c r="H127" i="3" s="1"/>
  <c r="F129" i="2"/>
  <c r="F128" i="3"/>
  <c r="B129" i="2"/>
  <c r="B128" i="3"/>
  <c r="D129" i="2"/>
  <c r="D128" i="3"/>
  <c r="C129" i="2"/>
  <c r="C128" i="3"/>
  <c r="E129" i="2"/>
  <c r="E128" i="3"/>
  <c r="P127" i="5" l="1"/>
  <c r="U127" i="5" s="1"/>
  <c r="M127" i="5"/>
  <c r="R127" i="5" s="1"/>
  <c r="N127" i="5"/>
  <c r="S127" i="5" s="1"/>
  <c r="O127" i="5"/>
  <c r="T127" i="5" s="1"/>
  <c r="Q127" i="5"/>
  <c r="V127" i="5" s="1"/>
  <c r="I132" i="5"/>
  <c r="J132" i="5" s="1"/>
  <c r="B127" i="4"/>
  <c r="G128" i="5"/>
  <c r="K128" i="5" s="1"/>
  <c r="L128" i="5" s="1"/>
  <c r="E128" i="5"/>
  <c r="C128" i="5"/>
  <c r="D128" i="5"/>
  <c r="F128" i="5"/>
  <c r="B128" i="5"/>
  <c r="C130" i="2"/>
  <c r="C129" i="3"/>
  <c r="G128" i="3"/>
  <c r="H128" i="3" s="1"/>
  <c r="B130" i="2"/>
  <c r="B129" i="3"/>
  <c r="E130" i="2"/>
  <c r="E129" i="3"/>
  <c r="D130" i="2"/>
  <c r="D129" i="3"/>
  <c r="F130" i="2"/>
  <c r="F129" i="3"/>
  <c r="N128" i="5" l="1"/>
  <c r="S128" i="5" s="1"/>
  <c r="M128" i="5"/>
  <c r="R128" i="5" s="1"/>
  <c r="O128" i="5"/>
  <c r="T128" i="5" s="1"/>
  <c r="P128" i="5"/>
  <c r="U128" i="5" s="1"/>
  <c r="Q128" i="5"/>
  <c r="V128" i="5" s="1"/>
  <c r="I133" i="5"/>
  <c r="J133" i="5" s="1"/>
  <c r="B128" i="4"/>
  <c r="G129" i="5"/>
  <c r="K129" i="5" s="1"/>
  <c r="L129" i="5" s="1"/>
  <c r="C129" i="5"/>
  <c r="B129" i="5"/>
  <c r="E129" i="5"/>
  <c r="F129" i="5"/>
  <c r="D129" i="5"/>
  <c r="G129" i="3"/>
  <c r="H129" i="3" s="1"/>
  <c r="C131" i="2"/>
  <c r="C130" i="3"/>
  <c r="D131" i="2"/>
  <c r="D130" i="3"/>
  <c r="B131" i="2"/>
  <c r="B130" i="3"/>
  <c r="F131" i="2"/>
  <c r="F130" i="3"/>
  <c r="E131" i="2"/>
  <c r="E130" i="3"/>
  <c r="P129" i="5" l="1"/>
  <c r="U129" i="5" s="1"/>
  <c r="N129" i="5"/>
  <c r="S129" i="5" s="1"/>
  <c r="O129" i="5"/>
  <c r="T129" i="5" s="1"/>
  <c r="Q129" i="5"/>
  <c r="V129" i="5" s="1"/>
  <c r="M129" i="5"/>
  <c r="R129" i="5" s="1"/>
  <c r="I134" i="5"/>
  <c r="J134" i="5" s="1"/>
  <c r="B129" i="4"/>
  <c r="G130" i="5"/>
  <c r="K130" i="5" s="1"/>
  <c r="L130" i="5" s="1"/>
  <c r="B130" i="5"/>
  <c r="D130" i="5"/>
  <c r="C130" i="5"/>
  <c r="E130" i="5"/>
  <c r="F130" i="5"/>
  <c r="D132" i="2"/>
  <c r="D131" i="3"/>
  <c r="F132" i="2"/>
  <c r="F131" i="3"/>
  <c r="G130" i="3"/>
  <c r="H130" i="3" s="1"/>
  <c r="E132" i="2"/>
  <c r="E131" i="3"/>
  <c r="B132" i="2"/>
  <c r="B131" i="3"/>
  <c r="C132" i="2"/>
  <c r="C131" i="3"/>
  <c r="N130" i="5" l="1"/>
  <c r="S130" i="5" s="1"/>
  <c r="O130" i="5"/>
  <c r="T130" i="5" s="1"/>
  <c r="P130" i="5"/>
  <c r="U130" i="5" s="1"/>
  <c r="Q130" i="5"/>
  <c r="V130" i="5" s="1"/>
  <c r="M130" i="5"/>
  <c r="R130" i="5" s="1"/>
  <c r="I135" i="5"/>
  <c r="J135" i="5" s="1"/>
  <c r="B130" i="4"/>
  <c r="G131" i="5"/>
  <c r="K131" i="5" s="1"/>
  <c r="L131" i="5" s="1"/>
  <c r="B131" i="5"/>
  <c r="E131" i="5"/>
  <c r="D131" i="5"/>
  <c r="F131" i="5"/>
  <c r="C131" i="5"/>
  <c r="G131" i="3"/>
  <c r="H131" i="3" s="1"/>
  <c r="B133" i="2"/>
  <c r="B132" i="3"/>
  <c r="F133" i="2"/>
  <c r="F132" i="3"/>
  <c r="C133" i="2"/>
  <c r="C132" i="3"/>
  <c r="E133" i="2"/>
  <c r="E132" i="3"/>
  <c r="D133" i="2"/>
  <c r="D132" i="3"/>
  <c r="P131" i="5" l="1"/>
  <c r="U131" i="5" s="1"/>
  <c r="O131" i="5"/>
  <c r="T131" i="5" s="1"/>
  <c r="Q131" i="5"/>
  <c r="V131" i="5" s="1"/>
  <c r="M131" i="5"/>
  <c r="R131" i="5" s="1"/>
  <c r="N131" i="5"/>
  <c r="S131" i="5" s="1"/>
  <c r="I136" i="5"/>
  <c r="J136" i="5" s="1"/>
  <c r="B131" i="4"/>
  <c r="G132" i="5"/>
  <c r="K132" i="5" s="1"/>
  <c r="L132" i="5" s="1"/>
  <c r="F132" i="5"/>
  <c r="D132" i="5"/>
  <c r="E132" i="5"/>
  <c r="B132" i="5"/>
  <c r="C132" i="5"/>
  <c r="F134" i="2"/>
  <c r="F133" i="3"/>
  <c r="G132" i="3"/>
  <c r="H132" i="3" s="1"/>
  <c r="E134" i="2"/>
  <c r="E133" i="3"/>
  <c r="D134" i="2"/>
  <c r="D133" i="3"/>
  <c r="C134" i="2"/>
  <c r="C133" i="3"/>
  <c r="B134" i="2"/>
  <c r="B133" i="3"/>
  <c r="N132" i="5" l="1"/>
  <c r="S132" i="5" s="1"/>
  <c r="P132" i="5"/>
  <c r="U132" i="5" s="1"/>
  <c r="Q132" i="5"/>
  <c r="V132" i="5" s="1"/>
  <c r="M132" i="5"/>
  <c r="R132" i="5" s="1"/>
  <c r="O132" i="5"/>
  <c r="T132" i="5" s="1"/>
  <c r="I137" i="5"/>
  <c r="J137" i="5" s="1"/>
  <c r="B132" i="4"/>
  <c r="G133" i="5"/>
  <c r="K133" i="5" s="1"/>
  <c r="L133" i="5" s="1"/>
  <c r="C133" i="5"/>
  <c r="E133" i="5"/>
  <c r="D133" i="5"/>
  <c r="F133" i="5"/>
  <c r="B133" i="5"/>
  <c r="G133" i="3"/>
  <c r="H133" i="3" s="1"/>
  <c r="C135" i="2"/>
  <c r="C134" i="3"/>
  <c r="E135" i="2"/>
  <c r="E134" i="3"/>
  <c r="B135" i="2"/>
  <c r="B134" i="3"/>
  <c r="D135" i="2"/>
  <c r="D134" i="3"/>
  <c r="F135" i="2"/>
  <c r="F134" i="3"/>
  <c r="P133" i="5" l="1"/>
  <c r="U133" i="5" s="1"/>
  <c r="Q133" i="5"/>
  <c r="V133" i="5" s="1"/>
  <c r="M133" i="5"/>
  <c r="R133" i="5" s="1"/>
  <c r="N133" i="5"/>
  <c r="S133" i="5" s="1"/>
  <c r="O133" i="5"/>
  <c r="T133" i="5" s="1"/>
  <c r="I138" i="5"/>
  <c r="J138" i="5" s="1"/>
  <c r="B133" i="4"/>
  <c r="G134" i="5"/>
  <c r="K134" i="5" s="1"/>
  <c r="L134" i="5" s="1"/>
  <c r="E134" i="5"/>
  <c r="C134" i="5"/>
  <c r="B134" i="5"/>
  <c r="D134" i="5"/>
  <c r="F134" i="5"/>
  <c r="D136" i="2"/>
  <c r="D135" i="3"/>
  <c r="F136" i="2"/>
  <c r="F135" i="3"/>
  <c r="B136" i="2"/>
  <c r="B135" i="3"/>
  <c r="C136" i="2"/>
  <c r="C135" i="3"/>
  <c r="E136" i="2"/>
  <c r="E135" i="3"/>
  <c r="G134" i="3"/>
  <c r="H134" i="3" s="1"/>
  <c r="N134" i="5" l="1"/>
  <c r="S134" i="5" s="1"/>
  <c r="Q134" i="5"/>
  <c r="V134" i="5" s="1"/>
  <c r="M134" i="5"/>
  <c r="R134" i="5" s="1"/>
  <c r="O134" i="5"/>
  <c r="T134" i="5" s="1"/>
  <c r="P134" i="5"/>
  <c r="U134" i="5" s="1"/>
  <c r="I139" i="5"/>
  <c r="J139" i="5" s="1"/>
  <c r="B134" i="4"/>
  <c r="G135" i="5"/>
  <c r="K135" i="5" s="1"/>
  <c r="L135" i="5" s="1"/>
  <c r="F135" i="5"/>
  <c r="C135" i="5"/>
  <c r="B135" i="5"/>
  <c r="D135" i="5"/>
  <c r="E135" i="5"/>
  <c r="F137" i="2"/>
  <c r="F136" i="3"/>
  <c r="G135" i="3"/>
  <c r="H135" i="3" s="1"/>
  <c r="C137" i="2"/>
  <c r="C136" i="3"/>
  <c r="E137" i="2"/>
  <c r="E136" i="3"/>
  <c r="B137" i="2"/>
  <c r="B136" i="3"/>
  <c r="D137" i="2"/>
  <c r="D136" i="3"/>
  <c r="P135" i="5" l="1"/>
  <c r="U135" i="5" s="1"/>
  <c r="M135" i="5"/>
  <c r="R135" i="5" s="1"/>
  <c r="N135" i="5"/>
  <c r="S135" i="5" s="1"/>
  <c r="O135" i="5"/>
  <c r="T135" i="5" s="1"/>
  <c r="Q135" i="5"/>
  <c r="V135" i="5" s="1"/>
  <c r="I140" i="5"/>
  <c r="J140" i="5" s="1"/>
  <c r="B135" i="4"/>
  <c r="G136" i="5"/>
  <c r="K136" i="5" s="1"/>
  <c r="L136" i="5" s="1"/>
  <c r="C136" i="5"/>
  <c r="D136" i="5"/>
  <c r="B136" i="5"/>
  <c r="E136" i="5"/>
  <c r="F136" i="5"/>
  <c r="G136" i="3"/>
  <c r="H136" i="3" s="1"/>
  <c r="B138" i="2"/>
  <c r="B137" i="3"/>
  <c r="C138" i="2"/>
  <c r="C137" i="3"/>
  <c r="D138" i="2"/>
  <c r="D137" i="3"/>
  <c r="E138" i="2"/>
  <c r="E137" i="3"/>
  <c r="F138" i="2"/>
  <c r="F137" i="3"/>
  <c r="N136" i="5" l="1"/>
  <c r="S136" i="5" s="1"/>
  <c r="M136" i="5"/>
  <c r="R136" i="5" s="1"/>
  <c r="O136" i="5"/>
  <c r="T136" i="5" s="1"/>
  <c r="P136" i="5"/>
  <c r="U136" i="5" s="1"/>
  <c r="Q136" i="5"/>
  <c r="V136" i="5" s="1"/>
  <c r="I141" i="5"/>
  <c r="J141" i="5" s="1"/>
  <c r="B136" i="4"/>
  <c r="G137" i="5"/>
  <c r="K137" i="5" s="1"/>
  <c r="L137" i="5" s="1"/>
  <c r="F137" i="5"/>
  <c r="C137" i="5"/>
  <c r="B137" i="5"/>
  <c r="D137" i="5"/>
  <c r="E137" i="5"/>
  <c r="E139" i="2"/>
  <c r="E138" i="3"/>
  <c r="G137" i="3"/>
  <c r="H137" i="3" s="1"/>
  <c r="C139" i="2"/>
  <c r="C138" i="3"/>
  <c r="F139" i="2"/>
  <c r="F138" i="3"/>
  <c r="D139" i="2"/>
  <c r="D138" i="3"/>
  <c r="B139" i="2"/>
  <c r="B138" i="3"/>
  <c r="P137" i="5" l="1"/>
  <c r="U137" i="5" s="1"/>
  <c r="N137" i="5"/>
  <c r="S137" i="5" s="1"/>
  <c r="O137" i="5"/>
  <c r="T137" i="5" s="1"/>
  <c r="Q137" i="5"/>
  <c r="V137" i="5" s="1"/>
  <c r="M137" i="5"/>
  <c r="R137" i="5" s="1"/>
  <c r="I142" i="5"/>
  <c r="J142" i="5" s="1"/>
  <c r="B137" i="4"/>
  <c r="G138" i="5"/>
  <c r="K138" i="5" s="1"/>
  <c r="L138" i="5" s="1"/>
  <c r="E138" i="5"/>
  <c r="C138" i="5"/>
  <c r="B138" i="5"/>
  <c r="D138" i="5"/>
  <c r="F138" i="5"/>
  <c r="G138" i="3"/>
  <c r="H138" i="3" s="1"/>
  <c r="C140" i="2"/>
  <c r="C139" i="3"/>
  <c r="B140" i="2"/>
  <c r="B139" i="3"/>
  <c r="F140" i="2"/>
  <c r="F139" i="3"/>
  <c r="D140" i="2"/>
  <c r="D139" i="3"/>
  <c r="E140" i="2"/>
  <c r="E139" i="3"/>
  <c r="N138" i="5" l="1"/>
  <c r="S138" i="5" s="1"/>
  <c r="O138" i="5"/>
  <c r="T138" i="5" s="1"/>
  <c r="P138" i="5"/>
  <c r="U138" i="5" s="1"/>
  <c r="Q138" i="5"/>
  <c r="V138" i="5" s="1"/>
  <c r="M138" i="5"/>
  <c r="R138" i="5" s="1"/>
  <c r="I143" i="5"/>
  <c r="J143" i="5" s="1"/>
  <c r="B138" i="4"/>
  <c r="G139" i="5"/>
  <c r="K139" i="5" s="1"/>
  <c r="L139" i="5" s="1"/>
  <c r="E139" i="5"/>
  <c r="F139" i="5"/>
  <c r="B139" i="5"/>
  <c r="D139" i="5"/>
  <c r="C139" i="5"/>
  <c r="B141" i="2"/>
  <c r="B140" i="3"/>
  <c r="G139" i="3"/>
  <c r="H139" i="3" s="1"/>
  <c r="D141" i="2"/>
  <c r="D140" i="3"/>
  <c r="E141" i="2"/>
  <c r="E140" i="3"/>
  <c r="F141" i="2"/>
  <c r="F140" i="3"/>
  <c r="C141" i="2"/>
  <c r="C140" i="3"/>
  <c r="P139" i="5" l="1"/>
  <c r="U139" i="5" s="1"/>
  <c r="O139" i="5"/>
  <c r="T139" i="5" s="1"/>
  <c r="Q139" i="5"/>
  <c r="V139" i="5" s="1"/>
  <c r="M139" i="5"/>
  <c r="R139" i="5" s="1"/>
  <c r="N139" i="5"/>
  <c r="S139" i="5" s="1"/>
  <c r="I144" i="5"/>
  <c r="J144" i="5" s="1"/>
  <c r="B139" i="4"/>
  <c r="G140" i="5"/>
  <c r="K140" i="5" s="1"/>
  <c r="L140" i="5" s="1"/>
  <c r="F140" i="5"/>
  <c r="B140" i="5"/>
  <c r="C140" i="5"/>
  <c r="E140" i="5"/>
  <c r="D140" i="5"/>
  <c r="D142" i="2"/>
  <c r="D141" i="3"/>
  <c r="F142" i="2"/>
  <c r="F141" i="3"/>
  <c r="G140" i="3"/>
  <c r="H140" i="3" s="1"/>
  <c r="C142" i="2"/>
  <c r="C141" i="3"/>
  <c r="E142" i="2"/>
  <c r="E141" i="3"/>
  <c r="B142" i="2"/>
  <c r="B141" i="3"/>
  <c r="N140" i="5" l="1"/>
  <c r="S140" i="5" s="1"/>
  <c r="P140" i="5"/>
  <c r="U140" i="5" s="1"/>
  <c r="Q140" i="5"/>
  <c r="V140" i="5" s="1"/>
  <c r="M140" i="5"/>
  <c r="R140" i="5" s="1"/>
  <c r="O140" i="5"/>
  <c r="T140" i="5" s="1"/>
  <c r="I145" i="5"/>
  <c r="J145" i="5" s="1"/>
  <c r="B140" i="4"/>
  <c r="G141" i="5"/>
  <c r="K141" i="5" s="1"/>
  <c r="L141" i="5" s="1"/>
  <c r="B141" i="5"/>
  <c r="F141" i="5"/>
  <c r="D141" i="5"/>
  <c r="E141" i="5"/>
  <c r="C141" i="5"/>
  <c r="G141" i="3"/>
  <c r="H141" i="3" s="1"/>
  <c r="E143" i="2"/>
  <c r="E142" i="3"/>
  <c r="B143" i="2"/>
  <c r="B142" i="3"/>
  <c r="C143" i="2"/>
  <c r="C142" i="3"/>
  <c r="F143" i="2"/>
  <c r="F142" i="3"/>
  <c r="D143" i="2"/>
  <c r="D142" i="3"/>
  <c r="P141" i="5" l="1"/>
  <c r="U141" i="5" s="1"/>
  <c r="M141" i="5"/>
  <c r="R141" i="5" s="1"/>
  <c r="Q141" i="5"/>
  <c r="V141" i="5" s="1"/>
  <c r="N141" i="5"/>
  <c r="S141" i="5" s="1"/>
  <c r="O141" i="5"/>
  <c r="T141" i="5" s="1"/>
  <c r="I146" i="5"/>
  <c r="J146" i="5" s="1"/>
  <c r="B141" i="4"/>
  <c r="G142" i="5"/>
  <c r="K142" i="5" s="1"/>
  <c r="L142" i="5" s="1"/>
  <c r="C142" i="5"/>
  <c r="F142" i="5"/>
  <c r="B142" i="5"/>
  <c r="E142" i="5"/>
  <c r="D142" i="5"/>
  <c r="G142" i="3"/>
  <c r="H142" i="3" s="1"/>
  <c r="F144" i="2"/>
  <c r="F143" i="3"/>
  <c r="B144" i="2"/>
  <c r="B143" i="3"/>
  <c r="D144" i="2"/>
  <c r="D143" i="3"/>
  <c r="C144" i="2"/>
  <c r="C143" i="3"/>
  <c r="E144" i="2"/>
  <c r="E143" i="3"/>
  <c r="N142" i="5" l="1"/>
  <c r="S142" i="5" s="1"/>
  <c r="O142" i="5"/>
  <c r="T142" i="5" s="1"/>
  <c r="P142" i="5"/>
  <c r="U142" i="5" s="1"/>
  <c r="Q142" i="5"/>
  <c r="V142" i="5" s="1"/>
  <c r="M142" i="5"/>
  <c r="R142" i="5" s="1"/>
  <c r="I147" i="5"/>
  <c r="J147" i="5" s="1"/>
  <c r="B142" i="4"/>
  <c r="G143" i="5"/>
  <c r="K143" i="5" s="1"/>
  <c r="L143" i="5" s="1"/>
  <c r="C143" i="5"/>
  <c r="D143" i="5"/>
  <c r="B143" i="5"/>
  <c r="F143" i="5"/>
  <c r="E143" i="5"/>
  <c r="G143" i="3"/>
  <c r="H143" i="3" s="1"/>
  <c r="C145" i="2"/>
  <c r="C144" i="3"/>
  <c r="B145" i="2"/>
  <c r="B144" i="3"/>
  <c r="E145" i="2"/>
  <c r="E144" i="3"/>
  <c r="D145" i="2"/>
  <c r="D144" i="3"/>
  <c r="F145" i="2"/>
  <c r="F144" i="3"/>
  <c r="P143" i="5" l="1"/>
  <c r="U143" i="5" s="1"/>
  <c r="M143" i="5"/>
  <c r="R143" i="5" s="1"/>
  <c r="Q143" i="5"/>
  <c r="V143" i="5" s="1"/>
  <c r="N143" i="5"/>
  <c r="S143" i="5" s="1"/>
  <c r="O143" i="5"/>
  <c r="T143" i="5" s="1"/>
  <c r="I148" i="5"/>
  <c r="J148" i="5" s="1"/>
  <c r="B143" i="4"/>
  <c r="G144" i="5"/>
  <c r="K144" i="5" s="1"/>
  <c r="L144" i="5" s="1"/>
  <c r="B144" i="5"/>
  <c r="F144" i="5"/>
  <c r="D144" i="5"/>
  <c r="C144" i="5"/>
  <c r="E144" i="5"/>
  <c r="B146" i="2"/>
  <c r="B145" i="3"/>
  <c r="G144" i="3"/>
  <c r="H144" i="3" s="1"/>
  <c r="D146" i="2"/>
  <c r="D145" i="3"/>
  <c r="F146" i="2"/>
  <c r="F145" i="3"/>
  <c r="E146" i="2"/>
  <c r="E145" i="3"/>
  <c r="C146" i="2"/>
  <c r="C145" i="3"/>
  <c r="N144" i="5" l="1"/>
  <c r="S144" i="5" s="1"/>
  <c r="O144" i="5"/>
  <c r="T144" i="5" s="1"/>
  <c r="P144" i="5"/>
  <c r="U144" i="5" s="1"/>
  <c r="M144" i="5"/>
  <c r="R144" i="5" s="1"/>
  <c r="Q144" i="5"/>
  <c r="V144" i="5" s="1"/>
  <c r="I149" i="5"/>
  <c r="J149" i="5" s="1"/>
  <c r="B144" i="4"/>
  <c r="G145" i="5"/>
  <c r="K145" i="5" s="1"/>
  <c r="L145" i="5" s="1"/>
  <c r="F145" i="5"/>
  <c r="C145" i="5"/>
  <c r="B145" i="5"/>
  <c r="D145" i="5"/>
  <c r="E145" i="5"/>
  <c r="E147" i="2"/>
  <c r="E146" i="3"/>
  <c r="C147" i="2"/>
  <c r="C146" i="3"/>
  <c r="D147" i="2"/>
  <c r="D146" i="3"/>
  <c r="F147" i="2"/>
  <c r="F146" i="3"/>
  <c r="G145" i="3"/>
  <c r="H145" i="3" s="1"/>
  <c r="B147" i="2"/>
  <c r="B146" i="3"/>
  <c r="P145" i="5" l="1"/>
  <c r="U145" i="5" s="1"/>
  <c r="M145" i="5"/>
  <c r="R145" i="5" s="1"/>
  <c r="Q145" i="5"/>
  <c r="V145" i="5" s="1"/>
  <c r="N145" i="5"/>
  <c r="S145" i="5" s="1"/>
  <c r="O145" i="5"/>
  <c r="T145" i="5" s="1"/>
  <c r="I150" i="5"/>
  <c r="J150" i="5" s="1"/>
  <c r="B145" i="4"/>
  <c r="G146" i="5"/>
  <c r="K146" i="5" s="1"/>
  <c r="L146" i="5" s="1"/>
  <c r="B146" i="5"/>
  <c r="D146" i="5"/>
  <c r="C146" i="5"/>
  <c r="E146" i="5"/>
  <c r="F146" i="5"/>
  <c r="G146" i="3"/>
  <c r="H146" i="3" s="1"/>
  <c r="F148" i="2"/>
  <c r="F147" i="3"/>
  <c r="C148" i="2"/>
  <c r="C147" i="3"/>
  <c r="B148" i="2"/>
  <c r="B147" i="3"/>
  <c r="D148" i="2"/>
  <c r="D147" i="3"/>
  <c r="E148" i="2"/>
  <c r="E147" i="3"/>
  <c r="N146" i="5" l="1"/>
  <c r="S146" i="5" s="1"/>
  <c r="O146" i="5"/>
  <c r="T146" i="5" s="1"/>
  <c r="P146" i="5"/>
  <c r="U146" i="5" s="1"/>
  <c r="M146" i="5"/>
  <c r="R146" i="5" s="1"/>
  <c r="Q146" i="5"/>
  <c r="V146" i="5" s="1"/>
  <c r="I151" i="5"/>
  <c r="J151" i="5" s="1"/>
  <c r="B146" i="4"/>
  <c r="G147" i="5"/>
  <c r="K147" i="5" s="1"/>
  <c r="L147" i="5" s="1"/>
  <c r="E147" i="5"/>
  <c r="C147" i="5"/>
  <c r="D147" i="5"/>
  <c r="F147" i="5"/>
  <c r="B147" i="5"/>
  <c r="G147" i="3"/>
  <c r="H147" i="3" s="1"/>
  <c r="D149" i="2"/>
  <c r="D148" i="3"/>
  <c r="F149" i="2"/>
  <c r="F148" i="3"/>
  <c r="C149" i="2"/>
  <c r="C148" i="3"/>
  <c r="E149" i="2"/>
  <c r="E148" i="3"/>
  <c r="B149" i="2"/>
  <c r="B148" i="3"/>
  <c r="P147" i="5" l="1"/>
  <c r="U147" i="5" s="1"/>
  <c r="M147" i="5"/>
  <c r="R147" i="5" s="1"/>
  <c r="Q147" i="5"/>
  <c r="V147" i="5" s="1"/>
  <c r="N147" i="5"/>
  <c r="S147" i="5" s="1"/>
  <c r="O147" i="5"/>
  <c r="T147" i="5" s="1"/>
  <c r="I152" i="5"/>
  <c r="J152" i="5" s="1"/>
  <c r="B147" i="4"/>
  <c r="G148" i="5"/>
  <c r="K148" i="5" s="1"/>
  <c r="L148" i="5" s="1"/>
  <c r="C148" i="5"/>
  <c r="B148" i="5"/>
  <c r="F148" i="5"/>
  <c r="D148" i="5"/>
  <c r="E148" i="5"/>
  <c r="E150" i="2"/>
  <c r="E149" i="3"/>
  <c r="F150" i="2"/>
  <c r="F149" i="3"/>
  <c r="G148" i="3"/>
  <c r="H148" i="3" s="1"/>
  <c r="B150" i="2"/>
  <c r="B149" i="3"/>
  <c r="C150" i="2"/>
  <c r="C149" i="3"/>
  <c r="D150" i="2"/>
  <c r="D149" i="3"/>
  <c r="N148" i="5" l="1"/>
  <c r="S148" i="5" s="1"/>
  <c r="O148" i="5"/>
  <c r="P148" i="5"/>
  <c r="U148" i="5" s="1"/>
  <c r="M148" i="5"/>
  <c r="R148" i="5" s="1"/>
  <c r="Q148" i="5"/>
  <c r="V148" i="5" s="1"/>
  <c r="T148" i="5"/>
  <c r="I153" i="5"/>
  <c r="J153" i="5" s="1"/>
  <c r="B148" i="4"/>
  <c r="G149" i="5"/>
  <c r="K149" i="5" s="1"/>
  <c r="L149" i="5" s="1"/>
  <c r="C149" i="5"/>
  <c r="D149" i="5"/>
  <c r="B149" i="5"/>
  <c r="F149" i="5"/>
  <c r="E149" i="5"/>
  <c r="F151" i="2"/>
  <c r="F150" i="3"/>
  <c r="B151" i="2"/>
  <c r="B150" i="3"/>
  <c r="C151" i="2"/>
  <c r="C150" i="3"/>
  <c r="G149" i="3"/>
  <c r="H149" i="3" s="1"/>
  <c r="D151" i="2"/>
  <c r="D150" i="3"/>
  <c r="E151" i="2"/>
  <c r="E150" i="3"/>
  <c r="P149" i="5" l="1"/>
  <c r="U149" i="5" s="1"/>
  <c r="M149" i="5"/>
  <c r="R149" i="5" s="1"/>
  <c r="Q149" i="5"/>
  <c r="V149" i="5" s="1"/>
  <c r="N149" i="5"/>
  <c r="S149" i="5" s="1"/>
  <c r="O149" i="5"/>
  <c r="T149" i="5" s="1"/>
  <c r="I154" i="5"/>
  <c r="J154" i="5" s="1"/>
  <c r="B149" i="4"/>
  <c r="G150" i="5"/>
  <c r="K150" i="5" s="1"/>
  <c r="L150" i="5" s="1"/>
  <c r="F150" i="5"/>
  <c r="B150" i="5"/>
  <c r="E150" i="5"/>
  <c r="D150" i="5"/>
  <c r="C150" i="5"/>
  <c r="G150" i="3"/>
  <c r="H150" i="3" s="1"/>
  <c r="D152" i="2"/>
  <c r="D151" i="3"/>
  <c r="E152" i="2"/>
  <c r="E151" i="3"/>
  <c r="B152" i="2"/>
  <c r="B151" i="3"/>
  <c r="C152" i="2"/>
  <c r="C151" i="3"/>
  <c r="F152" i="2"/>
  <c r="F151" i="3"/>
  <c r="N150" i="5" l="1"/>
  <c r="S150" i="5" s="1"/>
  <c r="O150" i="5"/>
  <c r="T150" i="5" s="1"/>
  <c r="P150" i="5"/>
  <c r="U150" i="5" s="1"/>
  <c r="Q150" i="5"/>
  <c r="V150" i="5" s="1"/>
  <c r="M150" i="5"/>
  <c r="R150" i="5" s="1"/>
  <c r="I155" i="5"/>
  <c r="J155" i="5" s="1"/>
  <c r="B150" i="4"/>
  <c r="G151" i="5"/>
  <c r="K151" i="5" s="1"/>
  <c r="L151" i="5" s="1"/>
  <c r="D151" i="5"/>
  <c r="F151" i="5"/>
  <c r="C151" i="5"/>
  <c r="B151" i="5"/>
  <c r="E151" i="5"/>
  <c r="E153" i="2"/>
  <c r="E152" i="3"/>
  <c r="C153" i="2"/>
  <c r="C152" i="3"/>
  <c r="G151" i="3"/>
  <c r="H151" i="3" s="1"/>
  <c r="F153" i="2"/>
  <c r="F152" i="3"/>
  <c r="B153" i="2"/>
  <c r="B152" i="3"/>
  <c r="D153" i="2"/>
  <c r="D152" i="3"/>
  <c r="P151" i="5" l="1"/>
  <c r="U151" i="5" s="1"/>
  <c r="M151" i="5"/>
  <c r="R151" i="5" s="1"/>
  <c r="Q151" i="5"/>
  <c r="V151" i="5" s="1"/>
  <c r="N151" i="5"/>
  <c r="S151" i="5" s="1"/>
  <c r="O151" i="5"/>
  <c r="T151" i="5" s="1"/>
  <c r="I156" i="5"/>
  <c r="J156" i="5" s="1"/>
  <c r="B151" i="4"/>
  <c r="G152" i="5"/>
  <c r="K152" i="5" s="1"/>
  <c r="L152" i="5" s="1"/>
  <c r="C152" i="5"/>
  <c r="E152" i="5"/>
  <c r="D152" i="5"/>
  <c r="F152" i="5"/>
  <c r="B152" i="5"/>
  <c r="C154" i="2"/>
  <c r="C153" i="3"/>
  <c r="B154" i="2"/>
  <c r="B153" i="3"/>
  <c r="D154" i="2"/>
  <c r="D153" i="3"/>
  <c r="F154" i="2"/>
  <c r="F153" i="3"/>
  <c r="G152" i="3"/>
  <c r="H152" i="3" s="1"/>
  <c r="E154" i="2"/>
  <c r="E153" i="3"/>
  <c r="N152" i="5" l="1"/>
  <c r="S152" i="5" s="1"/>
  <c r="O152" i="5"/>
  <c r="T152" i="5" s="1"/>
  <c r="P152" i="5"/>
  <c r="U152" i="5" s="1"/>
  <c r="M152" i="5"/>
  <c r="R152" i="5" s="1"/>
  <c r="Q152" i="5"/>
  <c r="V152" i="5" s="1"/>
  <c r="I157" i="5"/>
  <c r="J157" i="5" s="1"/>
  <c r="B152" i="4"/>
  <c r="G153" i="5"/>
  <c r="K153" i="5" s="1"/>
  <c r="L153" i="5" s="1"/>
  <c r="F153" i="5"/>
  <c r="B153" i="5"/>
  <c r="E153" i="5"/>
  <c r="D153" i="5"/>
  <c r="C153" i="5"/>
  <c r="G153" i="3"/>
  <c r="H153" i="3" s="1"/>
  <c r="F155" i="2"/>
  <c r="F154" i="3"/>
  <c r="E155" i="2"/>
  <c r="E154" i="3"/>
  <c r="B155" i="2"/>
  <c r="B154" i="3"/>
  <c r="D155" i="2"/>
  <c r="D154" i="3"/>
  <c r="C155" i="2"/>
  <c r="C154" i="3"/>
  <c r="P153" i="5" l="1"/>
  <c r="U153" i="5" s="1"/>
  <c r="M153" i="5"/>
  <c r="R153" i="5" s="1"/>
  <c r="Q153" i="5"/>
  <c r="V153" i="5" s="1"/>
  <c r="N153" i="5"/>
  <c r="S153" i="5" s="1"/>
  <c r="O153" i="5"/>
  <c r="T153" i="5" s="1"/>
  <c r="I158" i="5"/>
  <c r="J158" i="5" s="1"/>
  <c r="B153" i="4"/>
  <c r="G154" i="5"/>
  <c r="K154" i="5" s="1"/>
  <c r="L154" i="5" s="1"/>
  <c r="B154" i="5"/>
  <c r="F154" i="5"/>
  <c r="E154" i="5"/>
  <c r="D154" i="5"/>
  <c r="C154" i="5"/>
  <c r="E156" i="2"/>
  <c r="E155" i="3"/>
  <c r="C156" i="2"/>
  <c r="C155" i="3"/>
  <c r="B156" i="2"/>
  <c r="B155" i="3"/>
  <c r="F156" i="2"/>
  <c r="F155" i="3"/>
  <c r="D156" i="2"/>
  <c r="D155" i="3"/>
  <c r="G154" i="3"/>
  <c r="H154" i="3" s="1"/>
  <c r="N154" i="5" l="1"/>
  <c r="S154" i="5" s="1"/>
  <c r="O154" i="5"/>
  <c r="T154" i="5" s="1"/>
  <c r="P154" i="5"/>
  <c r="U154" i="5" s="1"/>
  <c r="M154" i="5"/>
  <c r="R154" i="5" s="1"/>
  <c r="Q154" i="5"/>
  <c r="V154" i="5" s="1"/>
  <c r="I159" i="5"/>
  <c r="J159" i="5" s="1"/>
  <c r="B154" i="4"/>
  <c r="G155" i="5"/>
  <c r="K155" i="5" s="1"/>
  <c r="L155" i="5" s="1"/>
  <c r="E155" i="5"/>
  <c r="D155" i="5"/>
  <c r="F155" i="5"/>
  <c r="B155" i="5"/>
  <c r="C155" i="5"/>
  <c r="C157" i="2"/>
  <c r="C156" i="3"/>
  <c r="G155" i="3"/>
  <c r="H155" i="3" s="1"/>
  <c r="F157" i="2"/>
  <c r="F156" i="3"/>
  <c r="D157" i="2"/>
  <c r="D156" i="3"/>
  <c r="B157" i="2"/>
  <c r="B156" i="3"/>
  <c r="E157" i="2"/>
  <c r="E156" i="3"/>
  <c r="P155" i="5" l="1"/>
  <c r="U155" i="5" s="1"/>
  <c r="M155" i="5"/>
  <c r="R155" i="5" s="1"/>
  <c r="Q155" i="5"/>
  <c r="V155" i="5" s="1"/>
  <c r="N155" i="5"/>
  <c r="S155" i="5" s="1"/>
  <c r="O155" i="5"/>
  <c r="T155" i="5" s="1"/>
  <c r="I160" i="5"/>
  <c r="J160" i="5" s="1"/>
  <c r="B155" i="4"/>
  <c r="G156" i="5"/>
  <c r="K156" i="5" s="1"/>
  <c r="L156" i="5" s="1"/>
  <c r="E156" i="5"/>
  <c r="D156" i="5"/>
  <c r="B156" i="5"/>
  <c r="C156" i="5"/>
  <c r="F156" i="5"/>
  <c r="G156" i="3"/>
  <c r="H156" i="3" s="1"/>
  <c r="B158" i="2"/>
  <c r="B157" i="3"/>
  <c r="F158" i="2"/>
  <c r="F157" i="3"/>
  <c r="E158" i="2"/>
  <c r="E157" i="3"/>
  <c r="D158" i="2"/>
  <c r="D157" i="3"/>
  <c r="C158" i="2"/>
  <c r="C157" i="3"/>
  <c r="N156" i="5" l="1"/>
  <c r="S156" i="5" s="1"/>
  <c r="O156" i="5"/>
  <c r="T156" i="5" s="1"/>
  <c r="P156" i="5"/>
  <c r="U156" i="5" s="1"/>
  <c r="M156" i="5"/>
  <c r="R156" i="5" s="1"/>
  <c r="Q156" i="5"/>
  <c r="V156" i="5" s="1"/>
  <c r="I161" i="5"/>
  <c r="J161" i="5" s="1"/>
  <c r="B156" i="4"/>
  <c r="G157" i="5"/>
  <c r="K157" i="5" s="1"/>
  <c r="L157" i="5" s="1"/>
  <c r="E157" i="5"/>
  <c r="B157" i="5"/>
  <c r="C157" i="5"/>
  <c r="D157" i="5"/>
  <c r="F157" i="5"/>
  <c r="D159" i="2"/>
  <c r="D158" i="3"/>
  <c r="G157" i="3"/>
  <c r="H157" i="3" s="1"/>
  <c r="F159" i="2"/>
  <c r="F158" i="3"/>
  <c r="C159" i="2"/>
  <c r="C158" i="3"/>
  <c r="E159" i="2"/>
  <c r="E158" i="3"/>
  <c r="B159" i="2"/>
  <c r="B158" i="3"/>
  <c r="P157" i="5" l="1"/>
  <c r="U157" i="5" s="1"/>
  <c r="M157" i="5"/>
  <c r="R157" i="5" s="1"/>
  <c r="Q157" i="5"/>
  <c r="V157" i="5" s="1"/>
  <c r="N157" i="5"/>
  <c r="S157" i="5" s="1"/>
  <c r="O157" i="5"/>
  <c r="T157" i="5" s="1"/>
  <c r="I162" i="5"/>
  <c r="J162" i="5" s="1"/>
  <c r="B157" i="4"/>
  <c r="G158" i="5"/>
  <c r="K158" i="5" s="1"/>
  <c r="L158" i="5" s="1"/>
  <c r="D158" i="5"/>
  <c r="F158" i="5"/>
  <c r="E158" i="5"/>
  <c r="B158" i="5"/>
  <c r="C158" i="5"/>
  <c r="G158" i="3"/>
  <c r="H158" i="3" s="1"/>
  <c r="F160" i="2"/>
  <c r="F159" i="3"/>
  <c r="E160" i="2"/>
  <c r="E159" i="3"/>
  <c r="B160" i="2"/>
  <c r="B159" i="3"/>
  <c r="C160" i="2"/>
  <c r="C159" i="3"/>
  <c r="D160" i="2"/>
  <c r="D159" i="3"/>
  <c r="N158" i="5" l="1"/>
  <c r="S158" i="5" s="1"/>
  <c r="O158" i="5"/>
  <c r="T158" i="5" s="1"/>
  <c r="P158" i="5"/>
  <c r="U158" i="5" s="1"/>
  <c r="Q158" i="5"/>
  <c r="V158" i="5" s="1"/>
  <c r="M158" i="5"/>
  <c r="R158" i="5" s="1"/>
  <c r="I163" i="5"/>
  <c r="J163" i="5" s="1"/>
  <c r="B158" i="4"/>
  <c r="G159" i="5"/>
  <c r="K159" i="5" s="1"/>
  <c r="L159" i="5" s="1"/>
  <c r="F159" i="5"/>
  <c r="E159" i="5"/>
  <c r="D159" i="5"/>
  <c r="C159" i="5"/>
  <c r="B159" i="5"/>
  <c r="G159" i="3"/>
  <c r="H159" i="3" s="1"/>
  <c r="C161" i="2"/>
  <c r="C160" i="3"/>
  <c r="E161" i="2"/>
  <c r="E160" i="3"/>
  <c r="D161" i="2"/>
  <c r="D160" i="3"/>
  <c r="B161" i="2"/>
  <c r="B160" i="3"/>
  <c r="F161" i="2"/>
  <c r="F160" i="3"/>
  <c r="P159" i="5" l="1"/>
  <c r="U159" i="5" s="1"/>
  <c r="M159" i="5"/>
  <c r="R159" i="5" s="1"/>
  <c r="Q159" i="5"/>
  <c r="V159" i="5" s="1"/>
  <c r="N159" i="5"/>
  <c r="S159" i="5" s="1"/>
  <c r="O159" i="5"/>
  <c r="T159" i="5" s="1"/>
  <c r="I164" i="5"/>
  <c r="J164" i="5" s="1"/>
  <c r="B159" i="4"/>
  <c r="G160" i="5"/>
  <c r="K160" i="5" s="1"/>
  <c r="L160" i="5" s="1"/>
  <c r="B160" i="5"/>
  <c r="D160" i="5"/>
  <c r="C160" i="5"/>
  <c r="E160" i="5"/>
  <c r="F160" i="5"/>
  <c r="B162" i="2"/>
  <c r="B161" i="3"/>
  <c r="D162" i="2"/>
  <c r="D161" i="3"/>
  <c r="E162" i="2"/>
  <c r="E161" i="3"/>
  <c r="F162" i="2"/>
  <c r="F161" i="3"/>
  <c r="C162" i="2"/>
  <c r="C161" i="3"/>
  <c r="G160" i="3"/>
  <c r="H160" i="3" s="1"/>
  <c r="N160" i="5" l="1"/>
  <c r="S160" i="5" s="1"/>
  <c r="O160" i="5"/>
  <c r="T160" i="5" s="1"/>
  <c r="P160" i="5"/>
  <c r="U160" i="5" s="1"/>
  <c r="M160" i="5"/>
  <c r="R160" i="5" s="1"/>
  <c r="Q160" i="5"/>
  <c r="V160" i="5" s="1"/>
  <c r="I165" i="5"/>
  <c r="J165" i="5" s="1"/>
  <c r="B160" i="4"/>
  <c r="G161" i="5"/>
  <c r="K161" i="5" s="1"/>
  <c r="L161" i="5" s="1"/>
  <c r="B161" i="5"/>
  <c r="E161" i="5"/>
  <c r="C161" i="5"/>
  <c r="D161" i="5"/>
  <c r="F161" i="5"/>
  <c r="D163" i="2"/>
  <c r="D162" i="3"/>
  <c r="F163" i="2"/>
  <c r="F162" i="3"/>
  <c r="G161" i="3"/>
  <c r="H161" i="3" s="1"/>
  <c r="C163" i="2"/>
  <c r="C162" i="3"/>
  <c r="E163" i="2"/>
  <c r="E162" i="3"/>
  <c r="B163" i="2"/>
  <c r="B162" i="3"/>
  <c r="P161" i="5" l="1"/>
  <c r="U161" i="5" s="1"/>
  <c r="M161" i="5"/>
  <c r="R161" i="5" s="1"/>
  <c r="Q161" i="5"/>
  <c r="V161" i="5" s="1"/>
  <c r="N161" i="5"/>
  <c r="S161" i="5" s="1"/>
  <c r="O161" i="5"/>
  <c r="T161" i="5" s="1"/>
  <c r="I166" i="5"/>
  <c r="J166" i="5" s="1"/>
  <c r="B161" i="4"/>
  <c r="G162" i="5"/>
  <c r="K162" i="5" s="1"/>
  <c r="L162" i="5" s="1"/>
  <c r="F162" i="5"/>
  <c r="B162" i="5"/>
  <c r="D162" i="5"/>
  <c r="E162" i="5"/>
  <c r="C162" i="5"/>
  <c r="G162" i="3"/>
  <c r="H162" i="3" s="1"/>
  <c r="E164" i="2"/>
  <c r="E163" i="3"/>
  <c r="F164" i="2"/>
  <c r="F163" i="3"/>
  <c r="B164" i="2"/>
  <c r="B163" i="3"/>
  <c r="C164" i="2"/>
  <c r="C163" i="3"/>
  <c r="D164" i="2"/>
  <c r="D163" i="3"/>
  <c r="N162" i="5" l="1"/>
  <c r="S162" i="5" s="1"/>
  <c r="O162" i="5"/>
  <c r="T162" i="5" s="1"/>
  <c r="P162" i="5"/>
  <c r="U162" i="5" s="1"/>
  <c r="M162" i="5"/>
  <c r="R162" i="5" s="1"/>
  <c r="Q162" i="5"/>
  <c r="V162" i="5" s="1"/>
  <c r="I167" i="5"/>
  <c r="J167" i="5" s="1"/>
  <c r="B162" i="4"/>
  <c r="G163" i="5"/>
  <c r="K163" i="5" s="1"/>
  <c r="L163" i="5" s="1"/>
  <c r="F163" i="5"/>
  <c r="C163" i="5"/>
  <c r="E163" i="5"/>
  <c r="B163" i="5"/>
  <c r="D163" i="5"/>
  <c r="C165" i="2"/>
  <c r="C164" i="3"/>
  <c r="F165" i="2"/>
  <c r="F164" i="3"/>
  <c r="G163" i="3"/>
  <c r="H163" i="3" s="1"/>
  <c r="D165" i="2"/>
  <c r="D164" i="3"/>
  <c r="B165" i="2"/>
  <c r="B164" i="3"/>
  <c r="E165" i="2"/>
  <c r="E164" i="3"/>
  <c r="P163" i="5" l="1"/>
  <c r="U163" i="5" s="1"/>
  <c r="M163" i="5"/>
  <c r="R163" i="5" s="1"/>
  <c r="Q163" i="5"/>
  <c r="V163" i="5" s="1"/>
  <c r="N163" i="5"/>
  <c r="S163" i="5" s="1"/>
  <c r="O163" i="5"/>
  <c r="T163" i="5" s="1"/>
  <c r="I168" i="5"/>
  <c r="J168" i="5" s="1"/>
  <c r="B163" i="4"/>
  <c r="G164" i="5"/>
  <c r="K164" i="5" s="1"/>
  <c r="L164" i="5" s="1"/>
  <c r="D164" i="5"/>
  <c r="F164" i="5"/>
  <c r="C164" i="5"/>
  <c r="E164" i="5"/>
  <c r="B164" i="5"/>
  <c r="G164" i="3"/>
  <c r="H164" i="3" s="1"/>
  <c r="B166" i="2"/>
  <c r="B165" i="3"/>
  <c r="F166" i="2"/>
  <c r="F165" i="3"/>
  <c r="E166" i="2"/>
  <c r="E165" i="3"/>
  <c r="D166" i="2"/>
  <c r="D165" i="3"/>
  <c r="C166" i="2"/>
  <c r="C165" i="3"/>
  <c r="N164" i="5" l="1"/>
  <c r="S164" i="5" s="1"/>
  <c r="O164" i="5"/>
  <c r="T164" i="5" s="1"/>
  <c r="P164" i="5"/>
  <c r="U164" i="5" s="1"/>
  <c r="M164" i="5"/>
  <c r="R164" i="5" s="1"/>
  <c r="Q164" i="5"/>
  <c r="V164" i="5" s="1"/>
  <c r="I169" i="5"/>
  <c r="J169" i="5" s="1"/>
  <c r="B164" i="4"/>
  <c r="G165" i="5"/>
  <c r="K165" i="5" s="1"/>
  <c r="L165" i="5" s="1"/>
  <c r="B165" i="5"/>
  <c r="E165" i="5"/>
  <c r="F165" i="5"/>
  <c r="D165" i="5"/>
  <c r="C165" i="5"/>
  <c r="D167" i="2"/>
  <c r="D166" i="3"/>
  <c r="F167" i="2"/>
  <c r="F166" i="3"/>
  <c r="G165" i="3"/>
  <c r="H165" i="3" s="1"/>
  <c r="C167" i="2"/>
  <c r="C166" i="3"/>
  <c r="E167" i="2"/>
  <c r="E166" i="3"/>
  <c r="B167" i="2"/>
  <c r="B166" i="3"/>
  <c r="P165" i="5" l="1"/>
  <c r="U165" i="5" s="1"/>
  <c r="M165" i="5"/>
  <c r="R165" i="5" s="1"/>
  <c r="Q165" i="5"/>
  <c r="V165" i="5" s="1"/>
  <c r="N165" i="5"/>
  <c r="S165" i="5" s="1"/>
  <c r="O165" i="5"/>
  <c r="T165" i="5" s="1"/>
  <c r="I170" i="5"/>
  <c r="J170" i="5" s="1"/>
  <c r="B165" i="4"/>
  <c r="G166" i="5"/>
  <c r="K166" i="5" s="1"/>
  <c r="L166" i="5" s="1"/>
  <c r="C166" i="5"/>
  <c r="D166" i="5"/>
  <c r="E166" i="5"/>
  <c r="F166" i="5"/>
  <c r="B166" i="5"/>
  <c r="G166" i="3"/>
  <c r="H166" i="3" s="1"/>
  <c r="F168" i="2"/>
  <c r="F167" i="3"/>
  <c r="B168" i="2"/>
  <c r="B167" i="3"/>
  <c r="C168" i="2"/>
  <c r="C167" i="3"/>
  <c r="E168" i="2"/>
  <c r="E167" i="3"/>
  <c r="D168" i="2"/>
  <c r="D167" i="3"/>
  <c r="N166" i="5" l="1"/>
  <c r="S166" i="5" s="1"/>
  <c r="O166" i="5"/>
  <c r="T166" i="5" s="1"/>
  <c r="P166" i="5"/>
  <c r="U166" i="5" s="1"/>
  <c r="Q166" i="5"/>
  <c r="V166" i="5" s="1"/>
  <c r="M166" i="5"/>
  <c r="R166" i="5" s="1"/>
  <c r="I171" i="5"/>
  <c r="J171" i="5" s="1"/>
  <c r="B166" i="4"/>
  <c r="G167" i="5"/>
  <c r="K167" i="5" s="1"/>
  <c r="L167" i="5" s="1"/>
  <c r="E167" i="5"/>
  <c r="D167" i="5"/>
  <c r="C167" i="5"/>
  <c r="B167" i="5"/>
  <c r="F167" i="5"/>
  <c r="B169" i="2"/>
  <c r="B168" i="3"/>
  <c r="G167" i="3"/>
  <c r="H167" i="3" s="1"/>
  <c r="E169" i="2"/>
  <c r="E168" i="3"/>
  <c r="D169" i="2"/>
  <c r="D168" i="3"/>
  <c r="C169" i="2"/>
  <c r="C168" i="3"/>
  <c r="F169" i="2"/>
  <c r="F168" i="3"/>
  <c r="P167" i="5" l="1"/>
  <c r="U167" i="5" s="1"/>
  <c r="M167" i="5"/>
  <c r="R167" i="5" s="1"/>
  <c r="Q167" i="5"/>
  <c r="V167" i="5" s="1"/>
  <c r="N167" i="5"/>
  <c r="S167" i="5" s="1"/>
  <c r="O167" i="5"/>
  <c r="T167" i="5" s="1"/>
  <c r="I172" i="5"/>
  <c r="J172" i="5" s="1"/>
  <c r="B167" i="4"/>
  <c r="G168" i="5"/>
  <c r="K168" i="5" s="1"/>
  <c r="L168" i="5" s="1"/>
  <c r="E168" i="5"/>
  <c r="C168" i="5"/>
  <c r="B168" i="5"/>
  <c r="F168" i="5"/>
  <c r="D168" i="5"/>
  <c r="C170" i="2"/>
  <c r="C169" i="3"/>
  <c r="E170" i="2"/>
  <c r="E169" i="3"/>
  <c r="F170" i="2"/>
  <c r="F169" i="3"/>
  <c r="G168" i="3"/>
  <c r="H168" i="3" s="1"/>
  <c r="D170" i="2"/>
  <c r="D169" i="3"/>
  <c r="B170" i="2"/>
  <c r="B169" i="3"/>
  <c r="N168" i="5" l="1"/>
  <c r="S168" i="5" s="1"/>
  <c r="O168" i="5"/>
  <c r="T168" i="5" s="1"/>
  <c r="P168" i="5"/>
  <c r="U168" i="5" s="1"/>
  <c r="M168" i="5"/>
  <c r="R168" i="5" s="1"/>
  <c r="Q168" i="5"/>
  <c r="V168" i="5" s="1"/>
  <c r="I173" i="5"/>
  <c r="J173" i="5" s="1"/>
  <c r="B168" i="4"/>
  <c r="G169" i="5"/>
  <c r="K169" i="5" s="1"/>
  <c r="L169" i="5" s="1"/>
  <c r="C169" i="5"/>
  <c r="B169" i="5"/>
  <c r="E169" i="5"/>
  <c r="F169" i="5"/>
  <c r="D169" i="5"/>
  <c r="D171" i="2"/>
  <c r="D170" i="3"/>
  <c r="G169" i="3"/>
  <c r="H169" i="3" s="1"/>
  <c r="E171" i="2"/>
  <c r="E170" i="3"/>
  <c r="B171" i="2"/>
  <c r="B170" i="3"/>
  <c r="F171" i="2"/>
  <c r="F170" i="3"/>
  <c r="C171" i="2"/>
  <c r="C170" i="3"/>
  <c r="P169" i="5" l="1"/>
  <c r="U169" i="5" s="1"/>
  <c r="M169" i="5"/>
  <c r="R169" i="5" s="1"/>
  <c r="Q169" i="5"/>
  <c r="V169" i="5" s="1"/>
  <c r="N169" i="5"/>
  <c r="S169" i="5" s="1"/>
  <c r="O169" i="5"/>
  <c r="T169" i="5" s="1"/>
  <c r="I174" i="5"/>
  <c r="J174" i="5" s="1"/>
  <c r="B169" i="4"/>
  <c r="G170" i="5"/>
  <c r="K170" i="5" s="1"/>
  <c r="L170" i="5" s="1"/>
  <c r="F170" i="5"/>
  <c r="B170" i="5"/>
  <c r="E170" i="5"/>
  <c r="D170" i="5"/>
  <c r="C170" i="5"/>
  <c r="G170" i="3"/>
  <c r="H170" i="3" s="1"/>
  <c r="F172" i="2"/>
  <c r="F171" i="3"/>
  <c r="E172" i="2"/>
  <c r="E171" i="3"/>
  <c r="B172" i="2"/>
  <c r="B171" i="3"/>
  <c r="C172" i="2"/>
  <c r="C171" i="3"/>
  <c r="D172" i="2"/>
  <c r="D171" i="3"/>
  <c r="N170" i="5" l="1"/>
  <c r="S170" i="5" s="1"/>
  <c r="O170" i="5"/>
  <c r="T170" i="5" s="1"/>
  <c r="P170" i="5"/>
  <c r="U170" i="5" s="1"/>
  <c r="M170" i="5"/>
  <c r="R170" i="5" s="1"/>
  <c r="Q170" i="5"/>
  <c r="V170" i="5" s="1"/>
  <c r="I175" i="5"/>
  <c r="J175" i="5" s="1"/>
  <c r="B170" i="4"/>
  <c r="G171" i="5"/>
  <c r="K171" i="5" s="1"/>
  <c r="L171" i="5" s="1"/>
  <c r="F171" i="5"/>
  <c r="D171" i="5"/>
  <c r="C171" i="5"/>
  <c r="B171" i="5"/>
  <c r="E171" i="5"/>
  <c r="C173" i="2"/>
  <c r="C172" i="3"/>
  <c r="E173" i="2"/>
  <c r="E172" i="3"/>
  <c r="G171" i="3"/>
  <c r="H171" i="3" s="1"/>
  <c r="D173" i="2"/>
  <c r="D172" i="3"/>
  <c r="B173" i="2"/>
  <c r="B172" i="3"/>
  <c r="F173" i="2"/>
  <c r="F172" i="3"/>
  <c r="P171" i="5" l="1"/>
  <c r="U171" i="5" s="1"/>
  <c r="M171" i="5"/>
  <c r="R171" i="5" s="1"/>
  <c r="Q171" i="5"/>
  <c r="V171" i="5" s="1"/>
  <c r="N171" i="5"/>
  <c r="S171" i="5" s="1"/>
  <c r="O171" i="5"/>
  <c r="T171" i="5" s="1"/>
  <c r="I176" i="5"/>
  <c r="J176" i="5" s="1"/>
  <c r="B171" i="4"/>
  <c r="G172" i="5"/>
  <c r="K172" i="5" s="1"/>
  <c r="L172" i="5" s="1"/>
  <c r="B172" i="5"/>
  <c r="D172" i="5"/>
  <c r="C172" i="5"/>
  <c r="E172" i="5"/>
  <c r="F172" i="5"/>
  <c r="B174" i="2"/>
  <c r="B173" i="3"/>
  <c r="E174" i="2"/>
  <c r="E173" i="3"/>
  <c r="F174" i="2"/>
  <c r="F173" i="3"/>
  <c r="D174" i="2"/>
  <c r="D173" i="3"/>
  <c r="G172" i="3"/>
  <c r="H172" i="3" s="1"/>
  <c r="C174" i="2"/>
  <c r="C173" i="3"/>
  <c r="N172" i="5" l="1"/>
  <c r="S172" i="5" s="1"/>
  <c r="O172" i="5"/>
  <c r="T172" i="5" s="1"/>
  <c r="P172" i="5"/>
  <c r="U172" i="5" s="1"/>
  <c r="M172" i="5"/>
  <c r="R172" i="5" s="1"/>
  <c r="Q172" i="5"/>
  <c r="V172" i="5" s="1"/>
  <c r="I177" i="5"/>
  <c r="J177" i="5" s="1"/>
  <c r="B172" i="4"/>
  <c r="G173" i="5"/>
  <c r="K173" i="5" s="1"/>
  <c r="L173" i="5" s="1"/>
  <c r="C173" i="5"/>
  <c r="D173" i="5"/>
  <c r="B173" i="5"/>
  <c r="F173" i="5"/>
  <c r="E173" i="5"/>
  <c r="D175" i="2"/>
  <c r="D174" i="3"/>
  <c r="G173" i="3"/>
  <c r="H173" i="3" s="1"/>
  <c r="E175" i="2"/>
  <c r="E174" i="3"/>
  <c r="C175" i="2"/>
  <c r="C174" i="3"/>
  <c r="F175" i="2"/>
  <c r="F174" i="3"/>
  <c r="B175" i="2"/>
  <c r="B174" i="3"/>
  <c r="P173" i="5" l="1"/>
  <c r="U173" i="5" s="1"/>
  <c r="M173" i="5"/>
  <c r="R173" i="5" s="1"/>
  <c r="Q173" i="5"/>
  <c r="V173" i="5" s="1"/>
  <c r="N173" i="5"/>
  <c r="S173" i="5" s="1"/>
  <c r="O173" i="5"/>
  <c r="T173" i="5" s="1"/>
  <c r="I178" i="5"/>
  <c r="J178" i="5" s="1"/>
  <c r="B173" i="4"/>
  <c r="G174" i="5"/>
  <c r="K174" i="5" s="1"/>
  <c r="L174" i="5" s="1"/>
  <c r="D174" i="5"/>
  <c r="E174" i="5"/>
  <c r="B174" i="5"/>
  <c r="C174" i="5"/>
  <c r="F174" i="5"/>
  <c r="G174" i="3"/>
  <c r="H174" i="3" s="1"/>
  <c r="F176" i="2"/>
  <c r="F175" i="3"/>
  <c r="B176" i="2"/>
  <c r="B175" i="3"/>
  <c r="C176" i="2"/>
  <c r="C175" i="3"/>
  <c r="E176" i="2"/>
  <c r="E175" i="3"/>
  <c r="D176" i="2"/>
  <c r="D175" i="3"/>
  <c r="N174" i="5" l="1"/>
  <c r="S174" i="5" s="1"/>
  <c r="O174" i="5"/>
  <c r="T174" i="5" s="1"/>
  <c r="P174" i="5"/>
  <c r="U174" i="5" s="1"/>
  <c r="Q174" i="5"/>
  <c r="V174" i="5" s="1"/>
  <c r="M174" i="5"/>
  <c r="R174" i="5" s="1"/>
  <c r="I179" i="5"/>
  <c r="J179" i="5" s="1"/>
  <c r="B174" i="4"/>
  <c r="G175" i="5"/>
  <c r="K175" i="5" s="1"/>
  <c r="L175" i="5" s="1"/>
  <c r="F175" i="5"/>
  <c r="C175" i="5"/>
  <c r="D175" i="5"/>
  <c r="E175" i="5"/>
  <c r="B175" i="5"/>
  <c r="G175" i="3"/>
  <c r="H175" i="3" s="1"/>
  <c r="B177" i="2"/>
  <c r="B176" i="3"/>
  <c r="E177" i="2"/>
  <c r="E176" i="3"/>
  <c r="D177" i="2"/>
  <c r="D176" i="3"/>
  <c r="C177" i="2"/>
  <c r="C176" i="3"/>
  <c r="F177" i="2"/>
  <c r="F176" i="3"/>
  <c r="N175" i="5" l="1"/>
  <c r="S175" i="5" s="1"/>
  <c r="O175" i="5"/>
  <c r="T175" i="5" s="1"/>
  <c r="P175" i="5"/>
  <c r="U175" i="5" s="1"/>
  <c r="Q175" i="5"/>
  <c r="V175" i="5" s="1"/>
  <c r="M175" i="5"/>
  <c r="R175" i="5" s="1"/>
  <c r="I180" i="5"/>
  <c r="J180" i="5" s="1"/>
  <c r="B175" i="4"/>
  <c r="G176" i="5"/>
  <c r="K176" i="5" s="1"/>
  <c r="L176" i="5" s="1"/>
  <c r="B176" i="5"/>
  <c r="F176" i="5"/>
  <c r="C176" i="5"/>
  <c r="D176" i="5"/>
  <c r="E176" i="5"/>
  <c r="E178" i="2"/>
  <c r="E177" i="3"/>
  <c r="G176" i="3"/>
  <c r="H176" i="3" s="1"/>
  <c r="C178" i="2"/>
  <c r="C177" i="3"/>
  <c r="F178" i="2"/>
  <c r="F177" i="3"/>
  <c r="D178" i="2"/>
  <c r="D177" i="3"/>
  <c r="B178" i="2"/>
  <c r="B177" i="3"/>
  <c r="P176" i="5" l="1"/>
  <c r="U176" i="5" s="1"/>
  <c r="O176" i="5"/>
  <c r="T176" i="5" s="1"/>
  <c r="Q176" i="5"/>
  <c r="V176" i="5" s="1"/>
  <c r="M176" i="5"/>
  <c r="R176" i="5" s="1"/>
  <c r="N176" i="5"/>
  <c r="S176" i="5" s="1"/>
  <c r="I181" i="5"/>
  <c r="J181" i="5" s="1"/>
  <c r="B176" i="4"/>
  <c r="G177" i="5"/>
  <c r="K177" i="5" s="1"/>
  <c r="L177" i="5" s="1"/>
  <c r="D177" i="5"/>
  <c r="E177" i="5"/>
  <c r="B177" i="5"/>
  <c r="C177" i="5"/>
  <c r="F177" i="5"/>
  <c r="G177" i="3"/>
  <c r="H177" i="3" s="1"/>
  <c r="C179" i="2"/>
  <c r="C178" i="3"/>
  <c r="D179" i="2"/>
  <c r="D178" i="3"/>
  <c r="B179" i="2"/>
  <c r="B178" i="3"/>
  <c r="F179" i="2"/>
  <c r="F178" i="3"/>
  <c r="E179" i="2"/>
  <c r="E178" i="3"/>
  <c r="N177" i="5" l="1"/>
  <c r="S177" i="5" s="1"/>
  <c r="P177" i="5"/>
  <c r="U177" i="5" s="1"/>
  <c r="Q177" i="5"/>
  <c r="V177" i="5" s="1"/>
  <c r="M177" i="5"/>
  <c r="R177" i="5" s="1"/>
  <c r="O177" i="5"/>
  <c r="T177" i="5" s="1"/>
  <c r="I182" i="5"/>
  <c r="J182" i="5" s="1"/>
  <c r="B177" i="4"/>
  <c r="G178" i="5"/>
  <c r="K178" i="5" s="1"/>
  <c r="L178" i="5" s="1"/>
  <c r="C178" i="5"/>
  <c r="E178" i="5"/>
  <c r="D178" i="5"/>
  <c r="B178" i="5"/>
  <c r="F178" i="5"/>
  <c r="F180" i="2"/>
  <c r="F179" i="3"/>
  <c r="D180" i="2"/>
  <c r="D179" i="3"/>
  <c r="G178" i="3"/>
  <c r="H178" i="3" s="1"/>
  <c r="E180" i="2"/>
  <c r="E179" i="3"/>
  <c r="B180" i="2"/>
  <c r="B179" i="3"/>
  <c r="C180" i="2"/>
  <c r="C179" i="3"/>
  <c r="P178" i="5" l="1"/>
  <c r="U178" i="5" s="1"/>
  <c r="Q178" i="5"/>
  <c r="V178" i="5" s="1"/>
  <c r="M178" i="5"/>
  <c r="R178" i="5" s="1"/>
  <c r="N178" i="5"/>
  <c r="S178" i="5" s="1"/>
  <c r="O178" i="5"/>
  <c r="T178" i="5" s="1"/>
  <c r="I183" i="5"/>
  <c r="J183" i="5" s="1"/>
  <c r="B178" i="4"/>
  <c r="G179" i="5"/>
  <c r="K179" i="5" s="1"/>
  <c r="L179" i="5" s="1"/>
  <c r="F179" i="5"/>
  <c r="D179" i="5"/>
  <c r="C179" i="5"/>
  <c r="E179" i="5"/>
  <c r="B179" i="5"/>
  <c r="B181" i="2"/>
  <c r="B180" i="3"/>
  <c r="D181" i="2"/>
  <c r="D180" i="3"/>
  <c r="C181" i="2"/>
  <c r="C180" i="3"/>
  <c r="E181" i="2"/>
  <c r="E180" i="3"/>
  <c r="G179" i="3"/>
  <c r="H179" i="3" s="1"/>
  <c r="F181" i="2"/>
  <c r="F180" i="3"/>
  <c r="N179" i="5" l="1"/>
  <c r="S179" i="5" s="1"/>
  <c r="Q179" i="5"/>
  <c r="V179" i="5" s="1"/>
  <c r="M179" i="5"/>
  <c r="R179" i="5" s="1"/>
  <c r="O179" i="5"/>
  <c r="T179" i="5" s="1"/>
  <c r="P179" i="5"/>
  <c r="U179" i="5" s="1"/>
  <c r="I184" i="5"/>
  <c r="J184" i="5" s="1"/>
  <c r="B179" i="4"/>
  <c r="G180" i="5"/>
  <c r="K180" i="5" s="1"/>
  <c r="L180" i="5" s="1"/>
  <c r="B180" i="5"/>
  <c r="E180" i="5"/>
  <c r="F180" i="5"/>
  <c r="D180" i="5"/>
  <c r="C180" i="5"/>
  <c r="G180" i="3"/>
  <c r="H180" i="3" s="1"/>
  <c r="E182" i="2"/>
  <c r="E181" i="3"/>
  <c r="D182" i="2"/>
  <c r="D181" i="3"/>
  <c r="F182" i="2"/>
  <c r="F181" i="3"/>
  <c r="C182" i="2"/>
  <c r="C181" i="3"/>
  <c r="B182" i="2"/>
  <c r="B181" i="3"/>
  <c r="P180" i="5" l="1"/>
  <c r="U180" i="5" s="1"/>
  <c r="M180" i="5"/>
  <c r="R180" i="5" s="1"/>
  <c r="N180" i="5"/>
  <c r="S180" i="5" s="1"/>
  <c r="O180" i="5"/>
  <c r="T180" i="5" s="1"/>
  <c r="Q180" i="5"/>
  <c r="V180" i="5" s="1"/>
  <c r="I185" i="5"/>
  <c r="J185" i="5" s="1"/>
  <c r="B180" i="4"/>
  <c r="G181" i="5"/>
  <c r="K181" i="5" s="1"/>
  <c r="L181" i="5" s="1"/>
  <c r="B181" i="5"/>
  <c r="D181" i="5"/>
  <c r="C181" i="5"/>
  <c r="F181" i="5"/>
  <c r="E181" i="5"/>
  <c r="G181" i="3"/>
  <c r="H181" i="3" s="1"/>
  <c r="C183" i="2"/>
  <c r="C182" i="3"/>
  <c r="B183" i="2"/>
  <c r="B182" i="3"/>
  <c r="F183" i="2"/>
  <c r="F182" i="3"/>
  <c r="E183" i="2"/>
  <c r="E182" i="3"/>
  <c r="D183" i="2"/>
  <c r="D182" i="3"/>
  <c r="N181" i="5" l="1"/>
  <c r="S181" i="5" s="1"/>
  <c r="M181" i="5"/>
  <c r="R181" i="5" s="1"/>
  <c r="O181" i="5"/>
  <c r="T181" i="5" s="1"/>
  <c r="P181" i="5"/>
  <c r="U181" i="5" s="1"/>
  <c r="Q181" i="5"/>
  <c r="V181" i="5" s="1"/>
  <c r="I186" i="5"/>
  <c r="J186" i="5" s="1"/>
  <c r="B181" i="4"/>
  <c r="G182" i="5"/>
  <c r="K182" i="5" s="1"/>
  <c r="L182" i="5" s="1"/>
  <c r="B182" i="5"/>
  <c r="D182" i="5"/>
  <c r="E182" i="5"/>
  <c r="C182" i="5"/>
  <c r="F182" i="5"/>
  <c r="G182" i="3"/>
  <c r="H182" i="3" s="1"/>
  <c r="B184" i="2"/>
  <c r="B183" i="3"/>
  <c r="E184" i="2"/>
  <c r="E183" i="3"/>
  <c r="D184" i="2"/>
  <c r="D183" i="3"/>
  <c r="F184" i="2"/>
  <c r="F183" i="3"/>
  <c r="C184" i="2"/>
  <c r="C183" i="3"/>
  <c r="P182" i="5" l="1"/>
  <c r="U182" i="5" s="1"/>
  <c r="N182" i="5"/>
  <c r="S182" i="5" s="1"/>
  <c r="O182" i="5"/>
  <c r="T182" i="5" s="1"/>
  <c r="Q182" i="5"/>
  <c r="V182" i="5" s="1"/>
  <c r="M182" i="5"/>
  <c r="R182" i="5" s="1"/>
  <c r="I187" i="5"/>
  <c r="J187" i="5" s="1"/>
  <c r="B182" i="4"/>
  <c r="G183" i="5"/>
  <c r="K183" i="5" s="1"/>
  <c r="L183" i="5" s="1"/>
  <c r="F183" i="5"/>
  <c r="C183" i="5"/>
  <c r="B183" i="5"/>
  <c r="D183" i="5"/>
  <c r="E183" i="5"/>
  <c r="E185" i="2"/>
  <c r="E184" i="3"/>
  <c r="F185" i="2"/>
  <c r="F184" i="3"/>
  <c r="G183" i="3"/>
  <c r="H183" i="3" s="1"/>
  <c r="C185" i="2"/>
  <c r="C184" i="3"/>
  <c r="D185" i="2"/>
  <c r="D184" i="3"/>
  <c r="B185" i="2"/>
  <c r="B184" i="3"/>
  <c r="N183" i="5" l="1"/>
  <c r="S183" i="5" s="1"/>
  <c r="O183" i="5"/>
  <c r="T183" i="5" s="1"/>
  <c r="P183" i="5"/>
  <c r="U183" i="5" s="1"/>
  <c r="Q183" i="5"/>
  <c r="V183" i="5" s="1"/>
  <c r="M183" i="5"/>
  <c r="R183" i="5" s="1"/>
  <c r="I188" i="5"/>
  <c r="J188" i="5" s="1"/>
  <c r="B183" i="4"/>
  <c r="G184" i="5"/>
  <c r="K184" i="5" s="1"/>
  <c r="L184" i="5" s="1"/>
  <c r="B184" i="5"/>
  <c r="D184" i="5"/>
  <c r="F184" i="5"/>
  <c r="C184" i="5"/>
  <c r="E184" i="5"/>
  <c r="G184" i="3"/>
  <c r="H184" i="3" s="1"/>
  <c r="F186" i="2"/>
  <c r="F185" i="3"/>
  <c r="C186" i="2"/>
  <c r="C185" i="3"/>
  <c r="D186" i="2"/>
  <c r="D185" i="3"/>
  <c r="B186" i="2"/>
  <c r="B185" i="3"/>
  <c r="E186" i="2"/>
  <c r="E185" i="3"/>
  <c r="P184" i="5" l="1"/>
  <c r="U184" i="5" s="1"/>
  <c r="O184" i="5"/>
  <c r="T184" i="5" s="1"/>
  <c r="Q184" i="5"/>
  <c r="V184" i="5" s="1"/>
  <c r="M184" i="5"/>
  <c r="R184" i="5" s="1"/>
  <c r="N184" i="5"/>
  <c r="S184" i="5" s="1"/>
  <c r="I189" i="5"/>
  <c r="J189" i="5" s="1"/>
  <c r="B184" i="4"/>
  <c r="G185" i="5"/>
  <c r="K185" i="5" s="1"/>
  <c r="L185" i="5" s="1"/>
  <c r="B185" i="5"/>
  <c r="F185" i="5"/>
  <c r="C185" i="5"/>
  <c r="D185" i="5"/>
  <c r="E185" i="5"/>
  <c r="G185" i="3"/>
  <c r="H185" i="3" s="1"/>
  <c r="B187" i="2"/>
  <c r="B186" i="3"/>
  <c r="C187" i="2"/>
  <c r="C186" i="3"/>
  <c r="E187" i="2"/>
  <c r="E186" i="3"/>
  <c r="D187" i="2"/>
  <c r="D186" i="3"/>
  <c r="F187" i="2"/>
  <c r="F186" i="3"/>
  <c r="N185" i="5" l="1"/>
  <c r="S185" i="5" s="1"/>
  <c r="P185" i="5"/>
  <c r="U185" i="5" s="1"/>
  <c r="Q185" i="5"/>
  <c r="V185" i="5" s="1"/>
  <c r="M185" i="5"/>
  <c r="R185" i="5" s="1"/>
  <c r="O185" i="5"/>
  <c r="T185" i="5" s="1"/>
  <c r="I190" i="5"/>
  <c r="J190" i="5" s="1"/>
  <c r="B185" i="4"/>
  <c r="G186" i="5"/>
  <c r="K186" i="5" s="1"/>
  <c r="L186" i="5" s="1"/>
  <c r="B186" i="5"/>
  <c r="F186" i="5"/>
  <c r="D186" i="5"/>
  <c r="C186" i="5"/>
  <c r="E186" i="5"/>
  <c r="C188" i="2"/>
  <c r="C187" i="3"/>
  <c r="D188" i="2"/>
  <c r="D187" i="3"/>
  <c r="G186" i="3"/>
  <c r="H186" i="3" s="1"/>
  <c r="F188" i="2"/>
  <c r="F187" i="3"/>
  <c r="E188" i="2"/>
  <c r="E187" i="3"/>
  <c r="B188" i="2"/>
  <c r="B187" i="3"/>
  <c r="P186" i="5" l="1"/>
  <c r="U186" i="5" s="1"/>
  <c r="Q186" i="5"/>
  <c r="V186" i="5" s="1"/>
  <c r="M186" i="5"/>
  <c r="R186" i="5" s="1"/>
  <c r="N186" i="5"/>
  <c r="S186" i="5" s="1"/>
  <c r="O186" i="5"/>
  <c r="T186" i="5" s="1"/>
  <c r="I191" i="5"/>
  <c r="J191" i="5" s="1"/>
  <c r="B186" i="4"/>
  <c r="G187" i="5"/>
  <c r="K187" i="5" s="1"/>
  <c r="L187" i="5" s="1"/>
  <c r="B187" i="5"/>
  <c r="E187" i="5"/>
  <c r="C187" i="5"/>
  <c r="F187" i="5"/>
  <c r="D187" i="5"/>
  <c r="E189" i="2"/>
  <c r="E188" i="3"/>
  <c r="G187" i="3"/>
  <c r="H187" i="3" s="1"/>
  <c r="D189" i="2"/>
  <c r="D188" i="3"/>
  <c r="B189" i="2"/>
  <c r="B188" i="3"/>
  <c r="F189" i="2"/>
  <c r="F188" i="3"/>
  <c r="C189" i="2"/>
  <c r="C188" i="3"/>
  <c r="N187" i="5" l="1"/>
  <c r="S187" i="5" s="1"/>
  <c r="Q187" i="5"/>
  <c r="V187" i="5" s="1"/>
  <c r="M187" i="5"/>
  <c r="R187" i="5" s="1"/>
  <c r="O187" i="5"/>
  <c r="T187" i="5" s="1"/>
  <c r="P187" i="5"/>
  <c r="U187" i="5" s="1"/>
  <c r="I192" i="5"/>
  <c r="J192" i="5" s="1"/>
  <c r="B187" i="4"/>
  <c r="G188" i="5"/>
  <c r="K188" i="5" s="1"/>
  <c r="L188" i="5" s="1"/>
  <c r="F188" i="5"/>
  <c r="D188" i="5"/>
  <c r="B188" i="5"/>
  <c r="E188" i="5"/>
  <c r="C188" i="5"/>
  <c r="F190" i="2"/>
  <c r="F189" i="3"/>
  <c r="D190" i="2"/>
  <c r="D189" i="3"/>
  <c r="G188" i="3"/>
  <c r="H188" i="3" s="1"/>
  <c r="C190" i="2"/>
  <c r="C189" i="3"/>
  <c r="B190" i="2"/>
  <c r="B189" i="3"/>
  <c r="E190" i="2"/>
  <c r="E189" i="3"/>
  <c r="P188" i="5" l="1"/>
  <c r="U188" i="5" s="1"/>
  <c r="M188" i="5"/>
  <c r="R188" i="5" s="1"/>
  <c r="N188" i="5"/>
  <c r="S188" i="5" s="1"/>
  <c r="O188" i="5"/>
  <c r="T188" i="5" s="1"/>
  <c r="Q188" i="5"/>
  <c r="V188" i="5" s="1"/>
  <c r="I193" i="5"/>
  <c r="J193" i="5" s="1"/>
  <c r="B188" i="4"/>
  <c r="G189" i="5"/>
  <c r="K189" i="5" s="1"/>
  <c r="L189" i="5" s="1"/>
  <c r="C189" i="5"/>
  <c r="D189" i="5"/>
  <c r="F189" i="5"/>
  <c r="B189" i="5"/>
  <c r="E189" i="5"/>
  <c r="G189" i="3"/>
  <c r="H189" i="3" s="1"/>
  <c r="B191" i="2"/>
  <c r="B190" i="3"/>
  <c r="D191" i="2"/>
  <c r="D190" i="3"/>
  <c r="E191" i="2"/>
  <c r="E190" i="3"/>
  <c r="C191" i="2"/>
  <c r="C190" i="3"/>
  <c r="F191" i="2"/>
  <c r="F190" i="3"/>
  <c r="N189" i="5" l="1"/>
  <c r="S189" i="5" s="1"/>
  <c r="M189" i="5"/>
  <c r="R189" i="5" s="1"/>
  <c r="O189" i="5"/>
  <c r="T189" i="5" s="1"/>
  <c r="P189" i="5"/>
  <c r="U189" i="5" s="1"/>
  <c r="Q189" i="5"/>
  <c r="V189" i="5" s="1"/>
  <c r="I194" i="5"/>
  <c r="J194" i="5" s="1"/>
  <c r="B189" i="4"/>
  <c r="G190" i="5"/>
  <c r="K190" i="5" s="1"/>
  <c r="L190" i="5" s="1"/>
  <c r="D190" i="5"/>
  <c r="C190" i="5"/>
  <c r="F190" i="5"/>
  <c r="E190" i="5"/>
  <c r="B190" i="5"/>
  <c r="C192" i="2"/>
  <c r="C191" i="3"/>
  <c r="D192" i="2"/>
  <c r="D191" i="3"/>
  <c r="G190" i="3"/>
  <c r="H190" i="3" s="1"/>
  <c r="F192" i="2"/>
  <c r="F191" i="3"/>
  <c r="E192" i="2"/>
  <c r="E191" i="3"/>
  <c r="B192" i="2"/>
  <c r="B191" i="3"/>
  <c r="P190" i="5" l="1"/>
  <c r="U190" i="5" s="1"/>
  <c r="N190" i="5"/>
  <c r="S190" i="5" s="1"/>
  <c r="O190" i="5"/>
  <c r="T190" i="5" s="1"/>
  <c r="Q190" i="5"/>
  <c r="V190" i="5" s="1"/>
  <c r="M190" i="5"/>
  <c r="R190" i="5" s="1"/>
  <c r="I195" i="5"/>
  <c r="J195" i="5" s="1"/>
  <c r="B190" i="4"/>
  <c r="G191" i="5"/>
  <c r="K191" i="5" s="1"/>
  <c r="L191" i="5" s="1"/>
  <c r="D191" i="5"/>
  <c r="B191" i="5"/>
  <c r="E191" i="5"/>
  <c r="C191" i="5"/>
  <c r="F191" i="5"/>
  <c r="E193" i="2"/>
  <c r="E192" i="3"/>
  <c r="D193" i="2"/>
  <c r="D192" i="3"/>
  <c r="F193" i="2"/>
  <c r="F192" i="3"/>
  <c r="G191" i="3"/>
  <c r="H191" i="3" s="1"/>
  <c r="B193" i="2"/>
  <c r="B192" i="3"/>
  <c r="C193" i="2"/>
  <c r="C192" i="3"/>
  <c r="N191" i="5" l="1"/>
  <c r="S191" i="5" s="1"/>
  <c r="O191" i="5"/>
  <c r="T191" i="5" s="1"/>
  <c r="P191" i="5"/>
  <c r="U191" i="5" s="1"/>
  <c r="Q191" i="5"/>
  <c r="V191" i="5" s="1"/>
  <c r="M191" i="5"/>
  <c r="R191" i="5" s="1"/>
  <c r="I196" i="5"/>
  <c r="J196" i="5" s="1"/>
  <c r="B191" i="4"/>
  <c r="G192" i="5"/>
  <c r="K192" i="5" s="1"/>
  <c r="L192" i="5" s="1"/>
  <c r="E192" i="5"/>
  <c r="F192" i="5"/>
  <c r="B192" i="5"/>
  <c r="C192" i="5"/>
  <c r="D192" i="5"/>
  <c r="B194" i="2"/>
  <c r="B193" i="3"/>
  <c r="C194" i="2"/>
  <c r="C193" i="3"/>
  <c r="D194" i="2"/>
  <c r="D193" i="3"/>
  <c r="G192" i="3"/>
  <c r="H192" i="3" s="1"/>
  <c r="F194" i="2"/>
  <c r="F193" i="3"/>
  <c r="E194" i="2"/>
  <c r="E193" i="3"/>
  <c r="P192" i="5" l="1"/>
  <c r="U192" i="5" s="1"/>
  <c r="O192" i="5"/>
  <c r="T192" i="5" s="1"/>
  <c r="Q192" i="5"/>
  <c r="V192" i="5" s="1"/>
  <c r="M192" i="5"/>
  <c r="R192" i="5" s="1"/>
  <c r="N192" i="5"/>
  <c r="S192" i="5" s="1"/>
  <c r="I197" i="5"/>
  <c r="J197" i="5" s="1"/>
  <c r="B192" i="4"/>
  <c r="G193" i="5"/>
  <c r="K193" i="5" s="1"/>
  <c r="L193" i="5" s="1"/>
  <c r="E193" i="5"/>
  <c r="C193" i="5"/>
  <c r="D193" i="5"/>
  <c r="B193" i="5"/>
  <c r="F193" i="5"/>
  <c r="F195" i="2"/>
  <c r="F194" i="3"/>
  <c r="C195" i="2"/>
  <c r="C194" i="3"/>
  <c r="E195" i="2"/>
  <c r="E194" i="3"/>
  <c r="G193" i="3"/>
  <c r="H193" i="3" s="1"/>
  <c r="D195" i="2"/>
  <c r="D194" i="3"/>
  <c r="B195" i="2"/>
  <c r="B194" i="3"/>
  <c r="N193" i="5" l="1"/>
  <c r="S193" i="5" s="1"/>
  <c r="P193" i="5"/>
  <c r="U193" i="5" s="1"/>
  <c r="Q193" i="5"/>
  <c r="V193" i="5" s="1"/>
  <c r="M193" i="5"/>
  <c r="R193" i="5" s="1"/>
  <c r="O193" i="5"/>
  <c r="T193" i="5" s="1"/>
  <c r="I198" i="5"/>
  <c r="J198" i="5" s="1"/>
  <c r="B193" i="4"/>
  <c r="G194" i="5"/>
  <c r="K194" i="5" s="1"/>
  <c r="L194" i="5" s="1"/>
  <c r="E194" i="5"/>
  <c r="B194" i="5"/>
  <c r="F194" i="5"/>
  <c r="C194" i="5"/>
  <c r="D194" i="5"/>
  <c r="G194" i="3"/>
  <c r="H194" i="3" s="1"/>
  <c r="B196" i="2"/>
  <c r="B195" i="3"/>
  <c r="D196" i="2"/>
  <c r="D195" i="3"/>
  <c r="C196" i="2"/>
  <c r="C195" i="3"/>
  <c r="E196" i="2"/>
  <c r="E195" i="3"/>
  <c r="F196" i="2"/>
  <c r="F195" i="3"/>
  <c r="P194" i="5" l="1"/>
  <c r="U194" i="5" s="1"/>
  <c r="Q194" i="5"/>
  <c r="V194" i="5" s="1"/>
  <c r="M194" i="5"/>
  <c r="R194" i="5" s="1"/>
  <c r="N194" i="5"/>
  <c r="S194" i="5" s="1"/>
  <c r="O194" i="5"/>
  <c r="T194" i="5" s="1"/>
  <c r="I199" i="5"/>
  <c r="J199" i="5" s="1"/>
  <c r="B194" i="4"/>
  <c r="G195" i="5"/>
  <c r="K195" i="5" s="1"/>
  <c r="L195" i="5" s="1"/>
  <c r="C195" i="5"/>
  <c r="D195" i="5"/>
  <c r="E195" i="5"/>
  <c r="F195" i="5"/>
  <c r="B195" i="5"/>
  <c r="F197" i="2"/>
  <c r="F196" i="3"/>
  <c r="B197" i="2"/>
  <c r="B196" i="3"/>
  <c r="E197" i="2"/>
  <c r="E196" i="3"/>
  <c r="D197" i="2"/>
  <c r="D196" i="3"/>
  <c r="G195" i="3"/>
  <c r="H195" i="3" s="1"/>
  <c r="C197" i="2"/>
  <c r="C196" i="3"/>
  <c r="N195" i="5" l="1"/>
  <c r="S195" i="5" s="1"/>
  <c r="Q195" i="5"/>
  <c r="V195" i="5" s="1"/>
  <c r="M195" i="5"/>
  <c r="R195" i="5" s="1"/>
  <c r="O195" i="5"/>
  <c r="T195" i="5" s="1"/>
  <c r="P195" i="5"/>
  <c r="U195" i="5" s="1"/>
  <c r="I200" i="5"/>
  <c r="J200" i="5" s="1"/>
  <c r="B195" i="4"/>
  <c r="G196" i="5"/>
  <c r="K196" i="5" s="1"/>
  <c r="L196" i="5" s="1"/>
  <c r="B196" i="5"/>
  <c r="C196" i="5"/>
  <c r="D196" i="5"/>
  <c r="F196" i="5"/>
  <c r="E196" i="5"/>
  <c r="B198" i="2"/>
  <c r="B197" i="3"/>
  <c r="G196" i="3"/>
  <c r="H196" i="3" s="1"/>
  <c r="D198" i="2"/>
  <c r="D197" i="3"/>
  <c r="C198" i="2"/>
  <c r="C197" i="3"/>
  <c r="E198" i="2"/>
  <c r="E197" i="3"/>
  <c r="F198" i="2"/>
  <c r="F197" i="3"/>
  <c r="P196" i="5" l="1"/>
  <c r="U196" i="5" s="1"/>
  <c r="M196" i="5"/>
  <c r="R196" i="5" s="1"/>
  <c r="N196" i="5"/>
  <c r="S196" i="5" s="1"/>
  <c r="O196" i="5"/>
  <c r="T196" i="5" s="1"/>
  <c r="Q196" i="5"/>
  <c r="V196" i="5" s="1"/>
  <c r="I201" i="5"/>
  <c r="J201" i="5" s="1"/>
  <c r="B196" i="4"/>
  <c r="G197" i="5"/>
  <c r="K197" i="5" s="1"/>
  <c r="L197" i="5" s="1"/>
  <c r="C197" i="5"/>
  <c r="D197" i="5"/>
  <c r="B197" i="5"/>
  <c r="F197" i="5"/>
  <c r="E197" i="5"/>
  <c r="E199" i="2"/>
  <c r="E198" i="3"/>
  <c r="B199" i="2"/>
  <c r="B198" i="3"/>
  <c r="D199" i="2"/>
  <c r="D198" i="3"/>
  <c r="F199" i="2"/>
  <c r="F198" i="3"/>
  <c r="C199" i="2"/>
  <c r="C198" i="3"/>
  <c r="G197" i="3"/>
  <c r="H197" i="3" s="1"/>
  <c r="N197" i="5" l="1"/>
  <c r="S197" i="5" s="1"/>
  <c r="M197" i="5"/>
  <c r="R197" i="5" s="1"/>
  <c r="O197" i="5"/>
  <c r="T197" i="5" s="1"/>
  <c r="P197" i="5"/>
  <c r="U197" i="5" s="1"/>
  <c r="Q197" i="5"/>
  <c r="V197" i="5" s="1"/>
  <c r="I202" i="5"/>
  <c r="J202" i="5" s="1"/>
  <c r="B197" i="4"/>
  <c r="G198" i="5"/>
  <c r="K198" i="5" s="1"/>
  <c r="L198" i="5" s="1"/>
  <c r="F198" i="5"/>
  <c r="D198" i="5"/>
  <c r="E198" i="5"/>
  <c r="B198" i="5"/>
  <c r="C198" i="5"/>
  <c r="G198" i="3"/>
  <c r="H198" i="3" s="1"/>
  <c r="F200" i="2"/>
  <c r="F199" i="3"/>
  <c r="B200" i="2"/>
  <c r="B199" i="3"/>
  <c r="C200" i="2"/>
  <c r="C199" i="3"/>
  <c r="D200" i="2"/>
  <c r="D199" i="3"/>
  <c r="E200" i="2"/>
  <c r="E199" i="3"/>
  <c r="P198" i="5" l="1"/>
  <c r="U198" i="5" s="1"/>
  <c r="N198" i="5"/>
  <c r="S198" i="5" s="1"/>
  <c r="O198" i="5"/>
  <c r="T198" i="5" s="1"/>
  <c r="Q198" i="5"/>
  <c r="V198" i="5" s="1"/>
  <c r="M198" i="5"/>
  <c r="R198" i="5" s="1"/>
  <c r="I203" i="5"/>
  <c r="J203" i="5" s="1"/>
  <c r="B198" i="4"/>
  <c r="G199" i="5"/>
  <c r="K199" i="5" s="1"/>
  <c r="L199" i="5" s="1"/>
  <c r="F199" i="5"/>
  <c r="E199" i="5"/>
  <c r="D199" i="5"/>
  <c r="B199" i="5"/>
  <c r="C199" i="5"/>
  <c r="D201" i="2"/>
  <c r="D200" i="3"/>
  <c r="G199" i="3"/>
  <c r="H199" i="3" s="1"/>
  <c r="B201" i="2"/>
  <c r="B200" i="3"/>
  <c r="E201" i="2"/>
  <c r="E200" i="3"/>
  <c r="C201" i="2"/>
  <c r="C200" i="3"/>
  <c r="F201" i="2"/>
  <c r="F200" i="3"/>
  <c r="N199" i="5" l="1"/>
  <c r="S199" i="5" s="1"/>
  <c r="O199" i="5"/>
  <c r="T199" i="5" s="1"/>
  <c r="P199" i="5"/>
  <c r="U199" i="5" s="1"/>
  <c r="Q199" i="5"/>
  <c r="V199" i="5" s="1"/>
  <c r="M199" i="5"/>
  <c r="R199" i="5" s="1"/>
  <c r="I204" i="5"/>
  <c r="J204" i="5" s="1"/>
  <c r="B199" i="4"/>
  <c r="G200" i="5"/>
  <c r="K200" i="5" s="1"/>
  <c r="L200" i="5" s="1"/>
  <c r="F200" i="5"/>
  <c r="E200" i="5"/>
  <c r="D200" i="5"/>
  <c r="C200" i="5"/>
  <c r="B200" i="5"/>
  <c r="F202" i="2"/>
  <c r="F201" i="3"/>
  <c r="E202" i="2"/>
  <c r="E201" i="3"/>
  <c r="C202" i="2"/>
  <c r="C201" i="3"/>
  <c r="B202" i="2"/>
  <c r="B201" i="3"/>
  <c r="G200" i="3"/>
  <c r="H200" i="3" s="1"/>
  <c r="D202" i="2"/>
  <c r="D201" i="3"/>
  <c r="P200" i="5" l="1"/>
  <c r="U200" i="5" s="1"/>
  <c r="O200" i="5"/>
  <c r="T200" i="5" s="1"/>
  <c r="Q200" i="5"/>
  <c r="V200" i="5" s="1"/>
  <c r="M200" i="5"/>
  <c r="R200" i="5" s="1"/>
  <c r="N200" i="5"/>
  <c r="S200" i="5" s="1"/>
  <c r="I205" i="5"/>
  <c r="J205" i="5" s="1"/>
  <c r="B200" i="4"/>
  <c r="G201" i="5"/>
  <c r="K201" i="5" s="1"/>
  <c r="L201" i="5" s="1"/>
  <c r="F201" i="5"/>
  <c r="B201" i="5"/>
  <c r="C201" i="5"/>
  <c r="E201" i="5"/>
  <c r="D201" i="5"/>
  <c r="G201" i="3"/>
  <c r="H201" i="3" s="1"/>
  <c r="E203" i="2"/>
  <c r="E202" i="3"/>
  <c r="B203" i="2"/>
  <c r="B202" i="3"/>
  <c r="D203" i="2"/>
  <c r="D202" i="3"/>
  <c r="C203" i="2"/>
  <c r="C202" i="3"/>
  <c r="F203" i="2"/>
  <c r="F202" i="3"/>
  <c r="N201" i="5" l="1"/>
  <c r="S201" i="5" s="1"/>
  <c r="P201" i="5"/>
  <c r="U201" i="5" s="1"/>
  <c r="Q201" i="5"/>
  <c r="V201" i="5" s="1"/>
  <c r="M201" i="5"/>
  <c r="R201" i="5" s="1"/>
  <c r="O201" i="5"/>
  <c r="T201" i="5" s="1"/>
  <c r="I206" i="5"/>
  <c r="J206" i="5" s="1"/>
  <c r="B201" i="4"/>
  <c r="G202" i="5"/>
  <c r="K202" i="5" s="1"/>
  <c r="L202" i="5" s="1"/>
  <c r="F202" i="5"/>
  <c r="C202" i="5"/>
  <c r="D202" i="5"/>
  <c r="E202" i="5"/>
  <c r="B202" i="5"/>
  <c r="G202" i="3"/>
  <c r="H202" i="3" s="1"/>
  <c r="B204" i="2"/>
  <c r="B203" i="3"/>
  <c r="C204" i="2"/>
  <c r="C203" i="3"/>
  <c r="F204" i="2"/>
  <c r="F203" i="3"/>
  <c r="D204" i="2"/>
  <c r="D203" i="3"/>
  <c r="E204" i="2"/>
  <c r="E203" i="3"/>
  <c r="P202" i="5" l="1"/>
  <c r="U202" i="5" s="1"/>
  <c r="Q202" i="5"/>
  <c r="V202" i="5" s="1"/>
  <c r="M202" i="5"/>
  <c r="R202" i="5" s="1"/>
  <c r="N202" i="5"/>
  <c r="S202" i="5" s="1"/>
  <c r="O202" i="5"/>
  <c r="T202" i="5" s="1"/>
  <c r="I207" i="5"/>
  <c r="J207" i="5" s="1"/>
  <c r="B202" i="4"/>
  <c r="G203" i="5"/>
  <c r="K203" i="5" s="1"/>
  <c r="L203" i="5" s="1"/>
  <c r="D203" i="5"/>
  <c r="E203" i="5"/>
  <c r="F203" i="5"/>
  <c r="B203" i="5"/>
  <c r="C203" i="5"/>
  <c r="G203" i="3"/>
  <c r="H203" i="3" s="1"/>
  <c r="D205" i="2"/>
  <c r="D204" i="3"/>
  <c r="C205" i="2"/>
  <c r="C204" i="3"/>
  <c r="E205" i="2"/>
  <c r="E204" i="3"/>
  <c r="F205" i="2"/>
  <c r="F204" i="3"/>
  <c r="B205" i="2"/>
  <c r="B204" i="3"/>
  <c r="N203" i="5" l="1"/>
  <c r="S203" i="5" s="1"/>
  <c r="Q203" i="5"/>
  <c r="V203" i="5" s="1"/>
  <c r="M203" i="5"/>
  <c r="R203" i="5" s="1"/>
  <c r="O203" i="5"/>
  <c r="T203" i="5" s="1"/>
  <c r="P203" i="5"/>
  <c r="U203" i="5" s="1"/>
  <c r="I208" i="5"/>
  <c r="J208" i="5" s="1"/>
  <c r="B203" i="4"/>
  <c r="G204" i="5"/>
  <c r="K204" i="5" s="1"/>
  <c r="L204" i="5" s="1"/>
  <c r="C204" i="5"/>
  <c r="D204" i="5"/>
  <c r="F204" i="5"/>
  <c r="B204" i="5"/>
  <c r="E204" i="5"/>
  <c r="G204" i="3"/>
  <c r="H204" i="3" s="1"/>
  <c r="F206" i="2"/>
  <c r="F205" i="3"/>
  <c r="C206" i="2"/>
  <c r="C205" i="3"/>
  <c r="B206" i="2"/>
  <c r="B205" i="3"/>
  <c r="E206" i="2"/>
  <c r="E205" i="3"/>
  <c r="D206" i="2"/>
  <c r="D205" i="3"/>
  <c r="P204" i="5" l="1"/>
  <c r="U204" i="5" s="1"/>
  <c r="M204" i="5"/>
  <c r="R204" i="5" s="1"/>
  <c r="N204" i="5"/>
  <c r="S204" i="5" s="1"/>
  <c r="O204" i="5"/>
  <c r="T204" i="5" s="1"/>
  <c r="Q204" i="5"/>
  <c r="V204" i="5" s="1"/>
  <c r="I209" i="5"/>
  <c r="J209" i="5" s="1"/>
  <c r="B204" i="4"/>
  <c r="G205" i="5"/>
  <c r="K205" i="5" s="1"/>
  <c r="L205" i="5" s="1"/>
  <c r="C205" i="5"/>
  <c r="D205" i="5"/>
  <c r="E205" i="5"/>
  <c r="F205" i="5"/>
  <c r="B205" i="5"/>
  <c r="E207" i="2"/>
  <c r="E206" i="3"/>
  <c r="C207" i="2"/>
  <c r="C206" i="3"/>
  <c r="G205" i="3"/>
  <c r="H205" i="3" s="1"/>
  <c r="D207" i="2"/>
  <c r="D206" i="3"/>
  <c r="B207" i="2"/>
  <c r="B206" i="3"/>
  <c r="F207" i="2"/>
  <c r="F206" i="3"/>
  <c r="N205" i="5" l="1"/>
  <c r="S205" i="5" s="1"/>
  <c r="M205" i="5"/>
  <c r="R205" i="5" s="1"/>
  <c r="O205" i="5"/>
  <c r="T205" i="5" s="1"/>
  <c r="P205" i="5"/>
  <c r="U205" i="5" s="1"/>
  <c r="Q205" i="5"/>
  <c r="V205" i="5" s="1"/>
  <c r="I210" i="5"/>
  <c r="J210" i="5" s="1"/>
  <c r="B205" i="4"/>
  <c r="G206" i="5"/>
  <c r="K206" i="5" s="1"/>
  <c r="L206" i="5" s="1"/>
  <c r="D206" i="5"/>
  <c r="F206" i="5"/>
  <c r="C206" i="5"/>
  <c r="B206" i="5"/>
  <c r="E206" i="5"/>
  <c r="G206" i="3"/>
  <c r="H206" i="3" s="1"/>
  <c r="C208" i="2"/>
  <c r="C207" i="3"/>
  <c r="B208" i="2"/>
  <c r="B207" i="3"/>
  <c r="F208" i="2"/>
  <c r="F207" i="3"/>
  <c r="D208" i="2"/>
  <c r="D207" i="3"/>
  <c r="E208" i="2"/>
  <c r="E207" i="3"/>
  <c r="P206" i="5" l="1"/>
  <c r="U206" i="5" s="1"/>
  <c r="N206" i="5"/>
  <c r="S206" i="5" s="1"/>
  <c r="O206" i="5"/>
  <c r="T206" i="5" s="1"/>
  <c r="Q206" i="5"/>
  <c r="V206" i="5" s="1"/>
  <c r="M206" i="5"/>
  <c r="R206" i="5" s="1"/>
  <c r="I211" i="5"/>
  <c r="J211" i="5" s="1"/>
  <c r="B206" i="4"/>
  <c r="G207" i="5"/>
  <c r="K207" i="5" s="1"/>
  <c r="L207" i="5" s="1"/>
  <c r="E207" i="5"/>
  <c r="D207" i="5"/>
  <c r="F207" i="5"/>
  <c r="B207" i="5"/>
  <c r="C207" i="5"/>
  <c r="G207" i="3"/>
  <c r="H207" i="3" s="1"/>
  <c r="D209" i="2"/>
  <c r="D208" i="3"/>
  <c r="B209" i="2"/>
  <c r="B208" i="3"/>
  <c r="E209" i="2"/>
  <c r="E208" i="3"/>
  <c r="F209" i="2"/>
  <c r="F208" i="3"/>
  <c r="C209" i="2"/>
  <c r="C208" i="3"/>
  <c r="N207" i="5" l="1"/>
  <c r="S207" i="5" s="1"/>
  <c r="O207" i="5"/>
  <c r="T207" i="5" s="1"/>
  <c r="P207" i="5"/>
  <c r="U207" i="5" s="1"/>
  <c r="Q207" i="5"/>
  <c r="V207" i="5" s="1"/>
  <c r="M207" i="5"/>
  <c r="R207" i="5" s="1"/>
  <c r="I212" i="5"/>
  <c r="J212" i="5" s="1"/>
  <c r="B207" i="4"/>
  <c r="G208" i="5"/>
  <c r="K208" i="5" s="1"/>
  <c r="L208" i="5" s="1"/>
  <c r="D208" i="5"/>
  <c r="C208" i="5"/>
  <c r="E208" i="5"/>
  <c r="B208" i="5"/>
  <c r="F208" i="5"/>
  <c r="G208" i="3"/>
  <c r="H208" i="3" s="1"/>
  <c r="F210" i="2"/>
  <c r="F209" i="3"/>
  <c r="B210" i="2"/>
  <c r="B209" i="3"/>
  <c r="C210" i="2"/>
  <c r="C209" i="3"/>
  <c r="E210" i="2"/>
  <c r="E209" i="3"/>
  <c r="D210" i="2"/>
  <c r="D209" i="3"/>
  <c r="P208" i="5" l="1"/>
  <c r="U208" i="5" s="1"/>
  <c r="O208" i="5"/>
  <c r="T208" i="5" s="1"/>
  <c r="Q208" i="5"/>
  <c r="V208" i="5" s="1"/>
  <c r="M208" i="5"/>
  <c r="R208" i="5" s="1"/>
  <c r="N208" i="5"/>
  <c r="S208" i="5" s="1"/>
  <c r="I213" i="5"/>
  <c r="J213" i="5" s="1"/>
  <c r="B208" i="4"/>
  <c r="G209" i="5"/>
  <c r="K209" i="5" s="1"/>
  <c r="L209" i="5" s="1"/>
  <c r="D209" i="5"/>
  <c r="E209" i="5"/>
  <c r="B209" i="5"/>
  <c r="C209" i="5"/>
  <c r="F209" i="5"/>
  <c r="G209" i="3"/>
  <c r="H209" i="3" s="1"/>
  <c r="E211" i="2"/>
  <c r="E210" i="3"/>
  <c r="B211" i="2"/>
  <c r="B210" i="3"/>
  <c r="D211" i="2"/>
  <c r="D210" i="3"/>
  <c r="C211" i="2"/>
  <c r="C210" i="3"/>
  <c r="F211" i="2"/>
  <c r="F210" i="3"/>
  <c r="N209" i="5" l="1"/>
  <c r="S209" i="5" s="1"/>
  <c r="P209" i="5"/>
  <c r="U209" i="5" s="1"/>
  <c r="Q209" i="5"/>
  <c r="V209" i="5" s="1"/>
  <c r="M209" i="5"/>
  <c r="R209" i="5" s="1"/>
  <c r="O209" i="5"/>
  <c r="T209" i="5" s="1"/>
  <c r="I214" i="5"/>
  <c r="J214" i="5" s="1"/>
  <c r="B209" i="4"/>
  <c r="G210" i="5"/>
  <c r="K210" i="5" s="1"/>
  <c r="L210" i="5" s="1"/>
  <c r="E210" i="5"/>
  <c r="B210" i="5"/>
  <c r="C210" i="5"/>
  <c r="F210" i="5"/>
  <c r="D210" i="5"/>
  <c r="G210" i="3"/>
  <c r="H210" i="3" s="1"/>
  <c r="C212" i="2"/>
  <c r="C211" i="3"/>
  <c r="B212" i="2"/>
  <c r="B211" i="3"/>
  <c r="F212" i="2"/>
  <c r="F211" i="3"/>
  <c r="D212" i="2"/>
  <c r="D211" i="3"/>
  <c r="E212" i="2"/>
  <c r="E211" i="3"/>
  <c r="P210" i="5" l="1"/>
  <c r="U210" i="5" s="1"/>
  <c r="Q210" i="5"/>
  <c r="V210" i="5" s="1"/>
  <c r="M210" i="5"/>
  <c r="R210" i="5" s="1"/>
  <c r="N210" i="5"/>
  <c r="S210" i="5" s="1"/>
  <c r="O210" i="5"/>
  <c r="T210" i="5" s="1"/>
  <c r="I215" i="5"/>
  <c r="J215" i="5" s="1"/>
  <c r="B210" i="4"/>
  <c r="G211" i="5"/>
  <c r="K211" i="5" s="1"/>
  <c r="L211" i="5" s="1"/>
  <c r="C211" i="5"/>
  <c r="B211" i="5"/>
  <c r="D211" i="5"/>
  <c r="E211" i="5"/>
  <c r="F211" i="5"/>
  <c r="G211" i="3"/>
  <c r="H211" i="3" s="1"/>
  <c r="D213" i="2"/>
  <c r="D212" i="3"/>
  <c r="B213" i="2"/>
  <c r="B212" i="3"/>
  <c r="E213" i="2"/>
  <c r="E212" i="3"/>
  <c r="F213" i="2"/>
  <c r="F212" i="3"/>
  <c r="C213" i="2"/>
  <c r="C212" i="3"/>
  <c r="N211" i="5" l="1"/>
  <c r="S211" i="5" s="1"/>
  <c r="Q211" i="5"/>
  <c r="V211" i="5" s="1"/>
  <c r="M211" i="5"/>
  <c r="R211" i="5" s="1"/>
  <c r="O211" i="5"/>
  <c r="T211" i="5" s="1"/>
  <c r="P211" i="5"/>
  <c r="U211" i="5" s="1"/>
  <c r="I216" i="5"/>
  <c r="J216" i="5" s="1"/>
  <c r="B211" i="4"/>
  <c r="G212" i="5"/>
  <c r="K212" i="5" s="1"/>
  <c r="L212" i="5" s="1"/>
  <c r="B212" i="5"/>
  <c r="D212" i="5"/>
  <c r="E212" i="5"/>
  <c r="C212" i="5"/>
  <c r="F212" i="5"/>
  <c r="G212" i="3"/>
  <c r="H212" i="3" s="1"/>
  <c r="F214" i="2"/>
  <c r="F213" i="3"/>
  <c r="B214" i="2"/>
  <c r="B213" i="3"/>
  <c r="C214" i="2"/>
  <c r="C213" i="3"/>
  <c r="E214" i="2"/>
  <c r="E213" i="3"/>
  <c r="D214" i="2"/>
  <c r="D213" i="3"/>
  <c r="P212" i="5" l="1"/>
  <c r="U212" i="5" s="1"/>
  <c r="M212" i="5"/>
  <c r="R212" i="5" s="1"/>
  <c r="N212" i="5"/>
  <c r="S212" i="5" s="1"/>
  <c r="O212" i="5"/>
  <c r="T212" i="5" s="1"/>
  <c r="Q212" i="5"/>
  <c r="V212" i="5" s="1"/>
  <c r="I217" i="5"/>
  <c r="J217" i="5" s="1"/>
  <c r="B212" i="4"/>
  <c r="G213" i="5"/>
  <c r="K213" i="5" s="1"/>
  <c r="L213" i="5" s="1"/>
  <c r="C213" i="5"/>
  <c r="F213" i="5"/>
  <c r="E213" i="5"/>
  <c r="B213" i="5"/>
  <c r="D213" i="5"/>
  <c r="B215" i="2"/>
  <c r="B214" i="3"/>
  <c r="G213" i="3"/>
  <c r="H213" i="3" s="1"/>
  <c r="E215" i="2"/>
  <c r="E214" i="3"/>
  <c r="D215" i="2"/>
  <c r="D214" i="3"/>
  <c r="C215" i="2"/>
  <c r="C214" i="3"/>
  <c r="F215" i="2"/>
  <c r="F214" i="3"/>
  <c r="P213" i="5" l="1"/>
  <c r="U213" i="5" s="1"/>
  <c r="M213" i="5"/>
  <c r="R213" i="5" s="1"/>
  <c r="Q213" i="5"/>
  <c r="V213" i="5" s="1"/>
  <c r="N213" i="5"/>
  <c r="S213" i="5" s="1"/>
  <c r="O213" i="5"/>
  <c r="T213" i="5" s="1"/>
  <c r="I218" i="5"/>
  <c r="J218" i="5" s="1"/>
  <c r="B213" i="4"/>
  <c r="G214" i="5"/>
  <c r="K214" i="5" s="1"/>
  <c r="L214" i="5" s="1"/>
  <c r="D214" i="5"/>
  <c r="C214" i="5"/>
  <c r="F214" i="5"/>
  <c r="E214" i="5"/>
  <c r="B214" i="5"/>
  <c r="C216" i="2"/>
  <c r="C215" i="3"/>
  <c r="F216" i="2"/>
  <c r="F215" i="3"/>
  <c r="G214" i="3"/>
  <c r="H214" i="3" s="1"/>
  <c r="E216" i="2"/>
  <c r="E215" i="3"/>
  <c r="D216" i="2"/>
  <c r="D215" i="3"/>
  <c r="B216" i="2"/>
  <c r="B215" i="3"/>
  <c r="N214" i="5" l="1"/>
  <c r="S214" i="5" s="1"/>
  <c r="O214" i="5"/>
  <c r="T214" i="5" s="1"/>
  <c r="P214" i="5"/>
  <c r="U214" i="5" s="1"/>
  <c r="M214" i="5"/>
  <c r="R214" i="5" s="1"/>
  <c r="Q214" i="5"/>
  <c r="V214" i="5" s="1"/>
  <c r="I219" i="5"/>
  <c r="J219" i="5" s="1"/>
  <c r="B214" i="4"/>
  <c r="G215" i="5"/>
  <c r="K215" i="5" s="1"/>
  <c r="L215" i="5" s="1"/>
  <c r="F215" i="5"/>
  <c r="E215" i="5"/>
  <c r="C215" i="5"/>
  <c r="D215" i="5"/>
  <c r="B215" i="5"/>
  <c r="G215" i="3"/>
  <c r="H215" i="3" s="1"/>
  <c r="D217" i="2"/>
  <c r="D216" i="3"/>
  <c r="B217" i="2"/>
  <c r="B216" i="3"/>
  <c r="E217" i="2"/>
  <c r="E216" i="3"/>
  <c r="F217" i="2"/>
  <c r="F216" i="3"/>
  <c r="C217" i="2"/>
  <c r="C216" i="3"/>
  <c r="P215" i="5" l="1"/>
  <c r="U215" i="5" s="1"/>
  <c r="M215" i="5"/>
  <c r="R215" i="5" s="1"/>
  <c r="Q215" i="5"/>
  <c r="V215" i="5" s="1"/>
  <c r="N215" i="5"/>
  <c r="S215" i="5" s="1"/>
  <c r="O215" i="5"/>
  <c r="T215" i="5" s="1"/>
  <c r="I220" i="5"/>
  <c r="J220" i="5" s="1"/>
  <c r="B215" i="4"/>
  <c r="G216" i="5"/>
  <c r="K216" i="5" s="1"/>
  <c r="L216" i="5" s="1"/>
  <c r="C216" i="5"/>
  <c r="F216" i="5"/>
  <c r="E216" i="5"/>
  <c r="B216" i="5"/>
  <c r="D216" i="5"/>
  <c r="F218" i="2"/>
  <c r="F217" i="3"/>
  <c r="G216" i="3"/>
  <c r="H216" i="3" s="1"/>
  <c r="B218" i="2"/>
  <c r="B217" i="3"/>
  <c r="C218" i="2"/>
  <c r="C217" i="3"/>
  <c r="E218" i="2"/>
  <c r="E217" i="3"/>
  <c r="D218" i="2"/>
  <c r="D217" i="3"/>
  <c r="N216" i="5" l="1"/>
  <c r="S216" i="5" s="1"/>
  <c r="O216" i="5"/>
  <c r="T216" i="5" s="1"/>
  <c r="P216" i="5"/>
  <c r="U216" i="5" s="1"/>
  <c r="M216" i="5"/>
  <c r="R216" i="5" s="1"/>
  <c r="Q216" i="5"/>
  <c r="V216" i="5" s="1"/>
  <c r="I221" i="5"/>
  <c r="J221" i="5" s="1"/>
  <c r="B216" i="4"/>
  <c r="G217" i="5"/>
  <c r="K217" i="5" s="1"/>
  <c r="L217" i="5" s="1"/>
  <c r="D217" i="5"/>
  <c r="E217" i="5"/>
  <c r="B217" i="5"/>
  <c r="C217" i="5"/>
  <c r="F217" i="5"/>
  <c r="E219" i="2"/>
  <c r="E218" i="3"/>
  <c r="D219" i="2"/>
  <c r="D218" i="3"/>
  <c r="C219" i="2"/>
  <c r="C218" i="3"/>
  <c r="B219" i="2"/>
  <c r="B218" i="3"/>
  <c r="G217" i="3"/>
  <c r="H217" i="3" s="1"/>
  <c r="F219" i="2"/>
  <c r="F218" i="3"/>
  <c r="P217" i="5" l="1"/>
  <c r="U217" i="5" s="1"/>
  <c r="M217" i="5"/>
  <c r="R217" i="5" s="1"/>
  <c r="Q217" i="5"/>
  <c r="V217" i="5" s="1"/>
  <c r="N217" i="5"/>
  <c r="S217" i="5" s="1"/>
  <c r="O217" i="5"/>
  <c r="T217" i="5" s="1"/>
  <c r="I222" i="5"/>
  <c r="J222" i="5" s="1"/>
  <c r="B217" i="4"/>
  <c r="G218" i="5"/>
  <c r="K218" i="5" s="1"/>
  <c r="L218" i="5" s="1"/>
  <c r="E218" i="5"/>
  <c r="B218" i="5"/>
  <c r="F218" i="5"/>
  <c r="C218" i="5"/>
  <c r="D218" i="5"/>
  <c r="G218" i="3"/>
  <c r="H218" i="3" s="1"/>
  <c r="E220" i="2"/>
  <c r="E219" i="3"/>
  <c r="C220" i="2"/>
  <c r="C219" i="3"/>
  <c r="B220" i="2"/>
  <c r="B219" i="3"/>
  <c r="D220" i="2"/>
  <c r="D219" i="3"/>
  <c r="F220" i="2"/>
  <c r="F219" i="3"/>
  <c r="N218" i="5" l="1"/>
  <c r="S218" i="5" s="1"/>
  <c r="O218" i="5"/>
  <c r="T218" i="5" s="1"/>
  <c r="P218" i="5"/>
  <c r="U218" i="5" s="1"/>
  <c r="M218" i="5"/>
  <c r="R218" i="5" s="1"/>
  <c r="Q218" i="5"/>
  <c r="V218" i="5" s="1"/>
  <c r="I223" i="5"/>
  <c r="J223" i="5" s="1"/>
  <c r="B218" i="4"/>
  <c r="G219" i="5"/>
  <c r="K219" i="5" s="1"/>
  <c r="L219" i="5" s="1"/>
  <c r="E219" i="5"/>
  <c r="F219" i="5"/>
  <c r="B219" i="5"/>
  <c r="D219" i="5"/>
  <c r="C219" i="5"/>
  <c r="C221" i="2"/>
  <c r="C220" i="3"/>
  <c r="G219" i="3"/>
  <c r="H219" i="3" s="1"/>
  <c r="D221" i="2"/>
  <c r="D220" i="3"/>
  <c r="F221" i="2"/>
  <c r="F220" i="3"/>
  <c r="B221" i="2"/>
  <c r="B220" i="3"/>
  <c r="E221" i="2"/>
  <c r="E220" i="3"/>
  <c r="P219" i="5" l="1"/>
  <c r="U219" i="5" s="1"/>
  <c r="M219" i="5"/>
  <c r="R219" i="5" s="1"/>
  <c r="Q219" i="5"/>
  <c r="V219" i="5" s="1"/>
  <c r="N219" i="5"/>
  <c r="S219" i="5" s="1"/>
  <c r="O219" i="5"/>
  <c r="T219" i="5" s="1"/>
  <c r="I224" i="5"/>
  <c r="J224" i="5" s="1"/>
  <c r="B219" i="4"/>
  <c r="G220" i="5"/>
  <c r="K220" i="5" s="1"/>
  <c r="L220" i="5" s="1"/>
  <c r="E220" i="5"/>
  <c r="D220" i="5"/>
  <c r="B220" i="5"/>
  <c r="C220" i="5"/>
  <c r="F220" i="5"/>
  <c r="B222" i="2"/>
  <c r="B221" i="3"/>
  <c r="E222" i="2"/>
  <c r="E221" i="3"/>
  <c r="F222" i="2"/>
  <c r="F221" i="3"/>
  <c r="D222" i="2"/>
  <c r="D221" i="3"/>
  <c r="G220" i="3"/>
  <c r="H220" i="3" s="1"/>
  <c r="C222" i="2"/>
  <c r="C221" i="3"/>
  <c r="N220" i="5" l="1"/>
  <c r="S220" i="5" s="1"/>
  <c r="O220" i="5"/>
  <c r="T220" i="5" s="1"/>
  <c r="P220" i="5"/>
  <c r="U220" i="5" s="1"/>
  <c r="Q220" i="5"/>
  <c r="V220" i="5" s="1"/>
  <c r="M220" i="5"/>
  <c r="R220" i="5" s="1"/>
  <c r="I225" i="5"/>
  <c r="J225" i="5" s="1"/>
  <c r="B220" i="4"/>
  <c r="G221" i="5"/>
  <c r="K221" i="5" s="1"/>
  <c r="L221" i="5" s="1"/>
  <c r="C221" i="5"/>
  <c r="E221" i="5"/>
  <c r="F221" i="5"/>
  <c r="B221" i="5"/>
  <c r="D221" i="5"/>
  <c r="D223" i="2"/>
  <c r="D222" i="3"/>
  <c r="G221" i="3"/>
  <c r="H221" i="3" s="1"/>
  <c r="E223" i="2"/>
  <c r="E222" i="3"/>
  <c r="C223" i="2"/>
  <c r="C222" i="3"/>
  <c r="F223" i="2"/>
  <c r="F222" i="3"/>
  <c r="B223" i="2"/>
  <c r="B222" i="3"/>
  <c r="P221" i="5" l="1"/>
  <c r="U221" i="5" s="1"/>
  <c r="M221" i="5"/>
  <c r="R221" i="5" s="1"/>
  <c r="Q221" i="5"/>
  <c r="V221" i="5" s="1"/>
  <c r="N221" i="5"/>
  <c r="S221" i="5" s="1"/>
  <c r="O221" i="5"/>
  <c r="T221" i="5" s="1"/>
  <c r="I226" i="5"/>
  <c r="J226" i="5" s="1"/>
  <c r="B221" i="4"/>
  <c r="G222" i="5"/>
  <c r="K222" i="5" s="1"/>
  <c r="L222" i="5" s="1"/>
  <c r="C222" i="5"/>
  <c r="F222" i="5"/>
  <c r="E222" i="5"/>
  <c r="B222" i="5"/>
  <c r="D222" i="5"/>
  <c r="G222" i="3"/>
  <c r="H222" i="3" s="1"/>
  <c r="E224" i="2"/>
  <c r="E223" i="3"/>
  <c r="B224" i="2"/>
  <c r="B223" i="3"/>
  <c r="F224" i="2"/>
  <c r="F223" i="3"/>
  <c r="C224" i="2"/>
  <c r="C223" i="3"/>
  <c r="D224" i="2"/>
  <c r="D223" i="3"/>
  <c r="N222" i="5" l="1"/>
  <c r="S222" i="5" s="1"/>
  <c r="O222" i="5"/>
  <c r="T222" i="5" s="1"/>
  <c r="P222" i="5"/>
  <c r="U222" i="5" s="1"/>
  <c r="M222" i="5"/>
  <c r="R222" i="5" s="1"/>
  <c r="Q222" i="5"/>
  <c r="V222" i="5" s="1"/>
  <c r="I227" i="5"/>
  <c r="J227" i="5" s="1"/>
  <c r="B222" i="4"/>
  <c r="G223" i="5"/>
  <c r="K223" i="5" s="1"/>
  <c r="L223" i="5" s="1"/>
  <c r="C223" i="5"/>
  <c r="B223" i="5"/>
  <c r="D223" i="5"/>
  <c r="E223" i="5"/>
  <c r="F223" i="5"/>
  <c r="G223" i="3"/>
  <c r="H223" i="3" s="1"/>
  <c r="B225" i="2"/>
  <c r="B224" i="3"/>
  <c r="C225" i="2"/>
  <c r="C224" i="3"/>
  <c r="D225" i="2"/>
  <c r="D224" i="3"/>
  <c r="F225" i="2"/>
  <c r="F224" i="3"/>
  <c r="E225" i="2"/>
  <c r="E224" i="3"/>
  <c r="P223" i="5" l="1"/>
  <c r="U223" i="5" s="1"/>
  <c r="M223" i="5"/>
  <c r="R223" i="5" s="1"/>
  <c r="Q223" i="5"/>
  <c r="V223" i="5" s="1"/>
  <c r="N223" i="5"/>
  <c r="S223" i="5" s="1"/>
  <c r="O223" i="5"/>
  <c r="T223" i="5" s="1"/>
  <c r="I228" i="5"/>
  <c r="J228" i="5" s="1"/>
  <c r="B223" i="4"/>
  <c r="G224" i="5"/>
  <c r="K224" i="5" s="1"/>
  <c r="L224" i="5" s="1"/>
  <c r="C224" i="5"/>
  <c r="E224" i="5"/>
  <c r="B224" i="5"/>
  <c r="F224" i="5"/>
  <c r="D224" i="5"/>
  <c r="E226" i="2"/>
  <c r="E225" i="3"/>
  <c r="B226" i="2"/>
  <c r="B225" i="3"/>
  <c r="C226" i="2"/>
  <c r="C225" i="3"/>
  <c r="D226" i="2"/>
  <c r="D225" i="3"/>
  <c r="F226" i="2"/>
  <c r="F225" i="3"/>
  <c r="G224" i="3"/>
  <c r="H224" i="3" s="1"/>
  <c r="N224" i="5" l="1"/>
  <c r="S224" i="5" s="1"/>
  <c r="O224" i="5"/>
  <c r="T224" i="5" s="1"/>
  <c r="P224" i="5"/>
  <c r="U224" i="5" s="1"/>
  <c r="M224" i="5"/>
  <c r="R224" i="5" s="1"/>
  <c r="Q224" i="5"/>
  <c r="V224" i="5" s="1"/>
  <c r="I229" i="5"/>
  <c r="J229" i="5" s="1"/>
  <c r="B224" i="4"/>
  <c r="G225" i="5"/>
  <c r="K225" i="5" s="1"/>
  <c r="L225" i="5" s="1"/>
  <c r="B225" i="5"/>
  <c r="E225" i="5"/>
  <c r="C225" i="5"/>
  <c r="F225" i="5"/>
  <c r="D225" i="5"/>
  <c r="G225" i="3"/>
  <c r="H225" i="3" s="1"/>
  <c r="D227" i="2"/>
  <c r="D226" i="3"/>
  <c r="B227" i="2"/>
  <c r="B226" i="3"/>
  <c r="F227" i="2"/>
  <c r="F226" i="3"/>
  <c r="C227" i="2"/>
  <c r="C226" i="3"/>
  <c r="E227" i="2"/>
  <c r="E226" i="3"/>
  <c r="P225" i="5" l="1"/>
  <c r="U225" i="5" s="1"/>
  <c r="M225" i="5"/>
  <c r="R225" i="5" s="1"/>
  <c r="Q225" i="5"/>
  <c r="V225" i="5" s="1"/>
  <c r="N225" i="5"/>
  <c r="S225" i="5" s="1"/>
  <c r="O225" i="5"/>
  <c r="T225" i="5" s="1"/>
  <c r="I230" i="5"/>
  <c r="J230" i="5" s="1"/>
  <c r="B225" i="4"/>
  <c r="G226" i="5"/>
  <c r="K226" i="5" s="1"/>
  <c r="L226" i="5" s="1"/>
  <c r="D226" i="5"/>
  <c r="E226" i="5"/>
  <c r="C226" i="5"/>
  <c r="F226" i="5"/>
  <c r="B226" i="5"/>
  <c r="C228" i="2"/>
  <c r="C227" i="3"/>
  <c r="G226" i="3"/>
  <c r="H226" i="3" s="1"/>
  <c r="B228" i="2"/>
  <c r="B227" i="3"/>
  <c r="E228" i="2"/>
  <c r="E227" i="3"/>
  <c r="F228" i="2"/>
  <c r="F227" i="3"/>
  <c r="D228" i="2"/>
  <c r="D227" i="3"/>
  <c r="N226" i="5" l="1"/>
  <c r="S226" i="5" s="1"/>
  <c r="O226" i="5"/>
  <c r="T226" i="5" s="1"/>
  <c r="P226" i="5"/>
  <c r="U226" i="5" s="1"/>
  <c r="M226" i="5"/>
  <c r="R226" i="5" s="1"/>
  <c r="Q226" i="5"/>
  <c r="V226" i="5" s="1"/>
  <c r="I231" i="5"/>
  <c r="J231" i="5" s="1"/>
  <c r="B226" i="4"/>
  <c r="G227" i="5"/>
  <c r="K227" i="5" s="1"/>
  <c r="L227" i="5" s="1"/>
  <c r="C227" i="5"/>
  <c r="B227" i="5"/>
  <c r="F227" i="5"/>
  <c r="E227" i="5"/>
  <c r="D227" i="5"/>
  <c r="B229" i="2"/>
  <c r="B228" i="3"/>
  <c r="E229" i="2"/>
  <c r="E228" i="3"/>
  <c r="F229" i="2"/>
  <c r="F228" i="3"/>
  <c r="D229" i="2"/>
  <c r="D228" i="3"/>
  <c r="G227" i="3"/>
  <c r="H227" i="3" s="1"/>
  <c r="C229" i="2"/>
  <c r="C228" i="3"/>
  <c r="P227" i="5" l="1"/>
  <c r="U227" i="5" s="1"/>
  <c r="M227" i="5"/>
  <c r="R227" i="5" s="1"/>
  <c r="Q227" i="5"/>
  <c r="V227" i="5" s="1"/>
  <c r="N227" i="5"/>
  <c r="S227" i="5" s="1"/>
  <c r="O227" i="5"/>
  <c r="T227" i="5" s="1"/>
  <c r="I232" i="5"/>
  <c r="J232" i="5" s="1"/>
  <c r="B227" i="4"/>
  <c r="G228" i="5"/>
  <c r="K228" i="5" s="1"/>
  <c r="L228" i="5" s="1"/>
  <c r="D228" i="5"/>
  <c r="E228" i="5"/>
  <c r="B228" i="5"/>
  <c r="F228" i="5"/>
  <c r="C228" i="5"/>
  <c r="D230" i="2"/>
  <c r="D229" i="3"/>
  <c r="G228" i="3"/>
  <c r="H228" i="3" s="1"/>
  <c r="E230" i="2"/>
  <c r="E229" i="3"/>
  <c r="C230" i="2"/>
  <c r="C229" i="3"/>
  <c r="F230" i="2"/>
  <c r="F229" i="3"/>
  <c r="B230" i="2"/>
  <c r="B229" i="3"/>
  <c r="N228" i="5" l="1"/>
  <c r="S228" i="5" s="1"/>
  <c r="O228" i="5"/>
  <c r="T228" i="5" s="1"/>
  <c r="P228" i="5"/>
  <c r="U228" i="5" s="1"/>
  <c r="Q228" i="5"/>
  <c r="V228" i="5" s="1"/>
  <c r="M228" i="5"/>
  <c r="R228" i="5" s="1"/>
  <c r="I233" i="5"/>
  <c r="J233" i="5" s="1"/>
  <c r="B228" i="4"/>
  <c r="G229" i="5"/>
  <c r="K229" i="5" s="1"/>
  <c r="L229" i="5" s="1"/>
  <c r="D229" i="5"/>
  <c r="E229" i="5"/>
  <c r="C229" i="5"/>
  <c r="B229" i="5"/>
  <c r="F229" i="5"/>
  <c r="E231" i="2"/>
  <c r="E230" i="3"/>
  <c r="F231" i="2"/>
  <c r="F230" i="3"/>
  <c r="G229" i="3"/>
  <c r="H229" i="3" s="1"/>
  <c r="B231" i="2"/>
  <c r="B230" i="3"/>
  <c r="C231" i="2"/>
  <c r="C230" i="3"/>
  <c r="D231" i="2"/>
  <c r="D230" i="3"/>
  <c r="P229" i="5" l="1"/>
  <c r="U229" i="5" s="1"/>
  <c r="M229" i="5"/>
  <c r="R229" i="5" s="1"/>
  <c r="Q229" i="5"/>
  <c r="V229" i="5" s="1"/>
  <c r="N229" i="5"/>
  <c r="S229" i="5" s="1"/>
  <c r="O229" i="5"/>
  <c r="T229" i="5" s="1"/>
  <c r="I234" i="5"/>
  <c r="J234" i="5" s="1"/>
  <c r="B229" i="4"/>
  <c r="G230" i="5"/>
  <c r="K230" i="5" s="1"/>
  <c r="L230" i="5" s="1"/>
  <c r="E230" i="5"/>
  <c r="F230" i="5"/>
  <c r="B230" i="5"/>
  <c r="D230" i="5"/>
  <c r="C230" i="5"/>
  <c r="C232" i="2"/>
  <c r="C231" i="3"/>
  <c r="F232" i="2"/>
  <c r="F231" i="3"/>
  <c r="G230" i="3"/>
  <c r="H230" i="3" s="1"/>
  <c r="D232" i="2"/>
  <c r="D231" i="3"/>
  <c r="B232" i="2"/>
  <c r="B231" i="3"/>
  <c r="E232" i="2"/>
  <c r="E231" i="3"/>
  <c r="N230" i="5" l="1"/>
  <c r="S230" i="5" s="1"/>
  <c r="O230" i="5"/>
  <c r="T230" i="5" s="1"/>
  <c r="P230" i="5"/>
  <c r="U230" i="5" s="1"/>
  <c r="M230" i="5"/>
  <c r="R230" i="5" s="1"/>
  <c r="Q230" i="5"/>
  <c r="V230" i="5" s="1"/>
  <c r="I235" i="5"/>
  <c r="J235" i="5" s="1"/>
  <c r="B230" i="4"/>
  <c r="G231" i="5"/>
  <c r="K231" i="5" s="1"/>
  <c r="L231" i="5" s="1"/>
  <c r="E231" i="5"/>
  <c r="B231" i="5"/>
  <c r="F231" i="5"/>
  <c r="D231" i="5"/>
  <c r="C231" i="5"/>
  <c r="B233" i="2"/>
  <c r="B232" i="3"/>
  <c r="F233" i="2"/>
  <c r="F232" i="3"/>
  <c r="E233" i="2"/>
  <c r="E232" i="3"/>
  <c r="D233" i="2"/>
  <c r="D232" i="3"/>
  <c r="G231" i="3"/>
  <c r="H231" i="3" s="1"/>
  <c r="C233" i="2"/>
  <c r="C232" i="3"/>
  <c r="P231" i="5" l="1"/>
  <c r="U231" i="5" s="1"/>
  <c r="M231" i="5"/>
  <c r="R231" i="5" s="1"/>
  <c r="Q231" i="5"/>
  <c r="V231" i="5" s="1"/>
  <c r="N231" i="5"/>
  <c r="S231" i="5" s="1"/>
  <c r="O231" i="5"/>
  <c r="T231" i="5" s="1"/>
  <c r="I236" i="5"/>
  <c r="J236" i="5" s="1"/>
  <c r="B231" i="4"/>
  <c r="G232" i="5"/>
  <c r="K232" i="5" s="1"/>
  <c r="L232" i="5" s="1"/>
  <c r="F232" i="5"/>
  <c r="B232" i="5"/>
  <c r="C232" i="5"/>
  <c r="D232" i="5"/>
  <c r="E232" i="5"/>
  <c r="D234" i="2"/>
  <c r="D233" i="3"/>
  <c r="F234" i="2"/>
  <c r="F233" i="3"/>
  <c r="C234" i="2"/>
  <c r="C233" i="3"/>
  <c r="G232" i="3"/>
  <c r="H232" i="3" s="1"/>
  <c r="E234" i="2"/>
  <c r="E233" i="3"/>
  <c r="B234" i="2"/>
  <c r="B233" i="3"/>
  <c r="N232" i="5" l="1"/>
  <c r="S232" i="5" s="1"/>
  <c r="O232" i="5"/>
  <c r="T232" i="5" s="1"/>
  <c r="P232" i="5"/>
  <c r="U232" i="5" s="1"/>
  <c r="M232" i="5"/>
  <c r="R232" i="5" s="1"/>
  <c r="Q232" i="5"/>
  <c r="V232" i="5" s="1"/>
  <c r="I237" i="5"/>
  <c r="J237" i="5" s="1"/>
  <c r="B232" i="4"/>
  <c r="G233" i="5"/>
  <c r="K233" i="5" s="1"/>
  <c r="L233" i="5" s="1"/>
  <c r="F233" i="5"/>
  <c r="C233" i="5"/>
  <c r="D233" i="5"/>
  <c r="B233" i="5"/>
  <c r="E233" i="5"/>
  <c r="E235" i="2"/>
  <c r="E234" i="3"/>
  <c r="G233" i="3"/>
  <c r="H233" i="3" s="1"/>
  <c r="F235" i="2"/>
  <c r="F234" i="3"/>
  <c r="B235" i="2"/>
  <c r="B234" i="3"/>
  <c r="C235" i="2"/>
  <c r="C234" i="3"/>
  <c r="D235" i="2"/>
  <c r="D234" i="3"/>
  <c r="P233" i="5" l="1"/>
  <c r="U233" i="5" s="1"/>
  <c r="M233" i="5"/>
  <c r="R233" i="5" s="1"/>
  <c r="Q233" i="5"/>
  <c r="V233" i="5" s="1"/>
  <c r="N233" i="5"/>
  <c r="S233" i="5" s="1"/>
  <c r="O233" i="5"/>
  <c r="T233" i="5" s="1"/>
  <c r="I238" i="5"/>
  <c r="J238" i="5" s="1"/>
  <c r="B233" i="4"/>
  <c r="G234" i="5"/>
  <c r="K234" i="5" s="1"/>
  <c r="L234" i="5" s="1"/>
  <c r="C234" i="5"/>
  <c r="E234" i="5"/>
  <c r="F234" i="5"/>
  <c r="D234" i="5"/>
  <c r="B234" i="5"/>
  <c r="F236" i="2"/>
  <c r="F235" i="3"/>
  <c r="G234" i="3"/>
  <c r="H234" i="3" s="1"/>
  <c r="D236" i="2"/>
  <c r="D235" i="3"/>
  <c r="B236" i="2"/>
  <c r="B235" i="3"/>
  <c r="C236" i="2"/>
  <c r="C235" i="3"/>
  <c r="E236" i="2"/>
  <c r="E235" i="3"/>
  <c r="N234" i="5" l="1"/>
  <c r="S234" i="5" s="1"/>
  <c r="O234" i="5"/>
  <c r="T234" i="5" s="1"/>
  <c r="P234" i="5"/>
  <c r="U234" i="5" s="1"/>
  <c r="M234" i="5"/>
  <c r="R234" i="5" s="1"/>
  <c r="Q234" i="5"/>
  <c r="V234" i="5" s="1"/>
  <c r="I239" i="5"/>
  <c r="J239" i="5" s="1"/>
  <c r="B234" i="4"/>
  <c r="G235" i="5"/>
  <c r="K235" i="5" s="1"/>
  <c r="L235" i="5" s="1"/>
  <c r="D235" i="5"/>
  <c r="F235" i="5"/>
  <c r="C235" i="5"/>
  <c r="B235" i="5"/>
  <c r="E235" i="5"/>
  <c r="D237" i="2"/>
  <c r="D236" i="3"/>
  <c r="G235" i="3"/>
  <c r="H235" i="3" s="1"/>
  <c r="E237" i="2"/>
  <c r="E236" i="3"/>
  <c r="C237" i="2"/>
  <c r="C236" i="3"/>
  <c r="B237" i="2"/>
  <c r="B236" i="3"/>
  <c r="F237" i="2"/>
  <c r="F236" i="3"/>
  <c r="P235" i="5" l="1"/>
  <c r="U235" i="5" s="1"/>
  <c r="M235" i="5"/>
  <c r="R235" i="5" s="1"/>
  <c r="N235" i="5"/>
  <c r="S235" i="5" s="1"/>
  <c r="O235" i="5"/>
  <c r="T235" i="5" s="1"/>
  <c r="Q235" i="5"/>
  <c r="V235" i="5" s="1"/>
  <c r="I240" i="5"/>
  <c r="J240" i="5" s="1"/>
  <c r="B235" i="4"/>
  <c r="G236" i="5"/>
  <c r="K236" i="5" s="1"/>
  <c r="L236" i="5" s="1"/>
  <c r="D236" i="5"/>
  <c r="F236" i="5"/>
  <c r="C236" i="5"/>
  <c r="B236" i="5"/>
  <c r="E236" i="5"/>
  <c r="B238" i="2"/>
  <c r="B237" i="3"/>
  <c r="E238" i="2"/>
  <c r="E237" i="3"/>
  <c r="F238" i="2"/>
  <c r="F237" i="3"/>
  <c r="C238" i="2"/>
  <c r="C237" i="3"/>
  <c r="G236" i="3"/>
  <c r="H236" i="3" s="1"/>
  <c r="D238" i="2"/>
  <c r="D237" i="3"/>
  <c r="N236" i="5" l="1"/>
  <c r="S236" i="5" s="1"/>
  <c r="P236" i="5"/>
  <c r="U236" i="5" s="1"/>
  <c r="M236" i="5"/>
  <c r="R236" i="5" s="1"/>
  <c r="O236" i="5"/>
  <c r="T236" i="5" s="1"/>
  <c r="Q236" i="5"/>
  <c r="V236" i="5" s="1"/>
  <c r="I241" i="5"/>
  <c r="J241" i="5" s="1"/>
  <c r="B236" i="4"/>
  <c r="G237" i="5"/>
  <c r="K237" i="5" s="1"/>
  <c r="L237" i="5" s="1"/>
  <c r="E237" i="5"/>
  <c r="F237" i="5"/>
  <c r="D237" i="5"/>
  <c r="B237" i="5"/>
  <c r="C237" i="5"/>
  <c r="C239" i="2"/>
  <c r="C238" i="3"/>
  <c r="E239" i="2"/>
  <c r="E238" i="3"/>
  <c r="D239" i="2"/>
  <c r="D238" i="3"/>
  <c r="G237" i="3"/>
  <c r="H237" i="3" s="1"/>
  <c r="F239" i="2"/>
  <c r="F238" i="3"/>
  <c r="B239" i="2"/>
  <c r="B238" i="3"/>
  <c r="P237" i="5" l="1"/>
  <c r="U237" i="5" s="1"/>
  <c r="N237" i="5"/>
  <c r="S237" i="5" s="1"/>
  <c r="Q237" i="5"/>
  <c r="V237" i="5" s="1"/>
  <c r="M237" i="5"/>
  <c r="R237" i="5" s="1"/>
  <c r="O237" i="5"/>
  <c r="T237" i="5" s="1"/>
  <c r="I242" i="5"/>
  <c r="J242" i="5" s="1"/>
  <c r="B237" i="4"/>
  <c r="G238" i="5"/>
  <c r="K238" i="5" s="1"/>
  <c r="L238" i="5" s="1"/>
  <c r="E238" i="5"/>
  <c r="C238" i="5"/>
  <c r="D238" i="5"/>
  <c r="F238" i="5"/>
  <c r="B238" i="5"/>
  <c r="B240" i="2"/>
  <c r="B239" i="3"/>
  <c r="F240" i="2"/>
  <c r="F239" i="3"/>
  <c r="G238" i="3"/>
  <c r="H238" i="3" s="1"/>
  <c r="E240" i="2"/>
  <c r="E239" i="3"/>
  <c r="D240" i="2"/>
  <c r="D239" i="3"/>
  <c r="C240" i="2"/>
  <c r="C239" i="3"/>
  <c r="N238" i="5" l="1"/>
  <c r="S238" i="5" s="1"/>
  <c r="P238" i="5"/>
  <c r="U238" i="5" s="1"/>
  <c r="O238" i="5"/>
  <c r="T238" i="5" s="1"/>
  <c r="Q238" i="5"/>
  <c r="V238" i="5" s="1"/>
  <c r="M238" i="5"/>
  <c r="R238" i="5" s="1"/>
  <c r="I243" i="5"/>
  <c r="J243" i="5" s="1"/>
  <c r="B238" i="4"/>
  <c r="G239" i="5"/>
  <c r="K239" i="5" s="1"/>
  <c r="L239" i="5" s="1"/>
  <c r="E239" i="5"/>
  <c r="B239" i="5"/>
  <c r="F239" i="5"/>
  <c r="D239" i="5"/>
  <c r="C239" i="5"/>
  <c r="D241" i="2"/>
  <c r="D240" i="3"/>
  <c r="F241" i="2"/>
  <c r="F240" i="3"/>
  <c r="C241" i="2"/>
  <c r="C240" i="3"/>
  <c r="E241" i="2"/>
  <c r="E240" i="3"/>
  <c r="G239" i="3"/>
  <c r="H239" i="3" s="1"/>
  <c r="B241" i="2"/>
  <c r="B240" i="3"/>
  <c r="P239" i="5" l="1"/>
  <c r="U239" i="5" s="1"/>
  <c r="N239" i="5"/>
  <c r="S239" i="5" s="1"/>
  <c r="M239" i="5"/>
  <c r="R239" i="5" s="1"/>
  <c r="O239" i="5"/>
  <c r="T239" i="5" s="1"/>
  <c r="Q239" i="5"/>
  <c r="V239" i="5" s="1"/>
  <c r="I244" i="5"/>
  <c r="J244" i="5" s="1"/>
  <c r="B239" i="4"/>
  <c r="G240" i="5"/>
  <c r="K240" i="5" s="1"/>
  <c r="L240" i="5" s="1"/>
  <c r="F240" i="5"/>
  <c r="D240" i="5"/>
  <c r="E240" i="5"/>
  <c r="C240" i="5"/>
  <c r="B240" i="5"/>
  <c r="C242" i="2"/>
  <c r="C241" i="3"/>
  <c r="G240" i="3"/>
  <c r="H240" i="3" s="1"/>
  <c r="E242" i="2"/>
  <c r="E241" i="3"/>
  <c r="F242" i="2"/>
  <c r="F241" i="3"/>
  <c r="B242" i="2"/>
  <c r="B241" i="3"/>
  <c r="D242" i="2"/>
  <c r="D241" i="3"/>
  <c r="N240" i="5" l="1"/>
  <c r="S240" i="5" s="1"/>
  <c r="P240" i="5"/>
  <c r="U240" i="5" s="1"/>
  <c r="M240" i="5"/>
  <c r="R240" i="5" s="1"/>
  <c r="O240" i="5"/>
  <c r="T240" i="5" s="1"/>
  <c r="Q240" i="5"/>
  <c r="V240" i="5" s="1"/>
  <c r="I245" i="5"/>
  <c r="J245" i="5" s="1"/>
  <c r="B240" i="4"/>
  <c r="G241" i="5"/>
  <c r="K241" i="5" s="1"/>
  <c r="L241" i="5" s="1"/>
  <c r="F241" i="5"/>
  <c r="C241" i="5"/>
  <c r="E241" i="5"/>
  <c r="D241" i="5"/>
  <c r="B241" i="5"/>
  <c r="E243" i="2"/>
  <c r="E242" i="3"/>
  <c r="D243" i="2"/>
  <c r="D242" i="3"/>
  <c r="F243" i="2"/>
  <c r="F242" i="3"/>
  <c r="B243" i="2"/>
  <c r="B242" i="3"/>
  <c r="G241" i="3"/>
  <c r="H241" i="3" s="1"/>
  <c r="C243" i="2"/>
  <c r="C242" i="3"/>
  <c r="P241" i="5" l="1"/>
  <c r="U241" i="5" s="1"/>
  <c r="N241" i="5"/>
  <c r="S241" i="5" s="1"/>
  <c r="Q241" i="5"/>
  <c r="V241" i="5" s="1"/>
  <c r="M241" i="5"/>
  <c r="R241" i="5" s="1"/>
  <c r="O241" i="5"/>
  <c r="T241" i="5" s="1"/>
  <c r="I246" i="5"/>
  <c r="J246" i="5" s="1"/>
  <c r="B241" i="4"/>
  <c r="G242" i="5"/>
  <c r="K242" i="5" s="1"/>
  <c r="L242" i="5" s="1"/>
  <c r="F242" i="5"/>
  <c r="D242" i="5"/>
  <c r="C242" i="5"/>
  <c r="B242" i="5"/>
  <c r="E242" i="5"/>
  <c r="G242" i="3"/>
  <c r="H242" i="3" s="1"/>
  <c r="B244" i="2"/>
  <c r="B243" i="3"/>
  <c r="D244" i="2"/>
  <c r="D243" i="3"/>
  <c r="C244" i="2"/>
  <c r="C243" i="3"/>
  <c r="F244" i="2"/>
  <c r="F243" i="3"/>
  <c r="E244" i="2"/>
  <c r="E243" i="3"/>
  <c r="N242" i="5" l="1"/>
  <c r="S242" i="5" s="1"/>
  <c r="P242" i="5"/>
  <c r="U242" i="5" s="1"/>
  <c r="O242" i="5"/>
  <c r="T242" i="5" s="1"/>
  <c r="Q242" i="5"/>
  <c r="V242" i="5" s="1"/>
  <c r="M242" i="5"/>
  <c r="R242" i="5" s="1"/>
  <c r="I247" i="5"/>
  <c r="J247" i="5" s="1"/>
  <c r="B242" i="4"/>
  <c r="G243" i="5"/>
  <c r="K243" i="5" s="1"/>
  <c r="L243" i="5" s="1"/>
  <c r="E243" i="5"/>
  <c r="C243" i="5"/>
  <c r="D243" i="5"/>
  <c r="F243" i="5"/>
  <c r="B243" i="5"/>
  <c r="F245" i="2"/>
  <c r="F244" i="3"/>
  <c r="D245" i="2"/>
  <c r="D244" i="3"/>
  <c r="G243" i="3"/>
  <c r="H243" i="3" s="1"/>
  <c r="E245" i="2"/>
  <c r="E244" i="3"/>
  <c r="C245" i="2"/>
  <c r="C244" i="3"/>
  <c r="B245" i="2"/>
  <c r="B244" i="3"/>
  <c r="P243" i="5" l="1"/>
  <c r="U243" i="5" s="1"/>
  <c r="N243" i="5"/>
  <c r="S243" i="5" s="1"/>
  <c r="M243" i="5"/>
  <c r="R243" i="5" s="1"/>
  <c r="O243" i="5"/>
  <c r="T243" i="5" s="1"/>
  <c r="Q243" i="5"/>
  <c r="V243" i="5" s="1"/>
  <c r="I248" i="5"/>
  <c r="J248" i="5" s="1"/>
  <c r="B243" i="4"/>
  <c r="G244" i="5"/>
  <c r="K244" i="5" s="1"/>
  <c r="L244" i="5" s="1"/>
  <c r="F244" i="5"/>
  <c r="C244" i="5"/>
  <c r="B244" i="5"/>
  <c r="D244" i="5"/>
  <c r="E244" i="5"/>
  <c r="C246" i="2"/>
  <c r="C245" i="3"/>
  <c r="E246" i="2"/>
  <c r="E245" i="3"/>
  <c r="G244" i="3"/>
  <c r="H244" i="3" s="1"/>
  <c r="D246" i="2"/>
  <c r="D245" i="3"/>
  <c r="B246" i="2"/>
  <c r="B245" i="3"/>
  <c r="F246" i="2"/>
  <c r="F245" i="3"/>
  <c r="N244" i="5" l="1"/>
  <c r="S244" i="5" s="1"/>
  <c r="P244" i="5"/>
  <c r="U244" i="5" s="1"/>
  <c r="M244" i="5"/>
  <c r="R244" i="5" s="1"/>
  <c r="O244" i="5"/>
  <c r="T244" i="5" s="1"/>
  <c r="Q244" i="5"/>
  <c r="V244" i="5" s="1"/>
  <c r="I249" i="5"/>
  <c r="J249" i="5" s="1"/>
  <c r="B244" i="4"/>
  <c r="G245" i="5"/>
  <c r="K245" i="5" s="1"/>
  <c r="L245" i="5" s="1"/>
  <c r="C245" i="5"/>
  <c r="F245" i="5"/>
  <c r="E245" i="5"/>
  <c r="B245" i="5"/>
  <c r="D245" i="5"/>
  <c r="B247" i="2"/>
  <c r="B246" i="3"/>
  <c r="E247" i="2"/>
  <c r="E246" i="3"/>
  <c r="F247" i="2"/>
  <c r="F246" i="3"/>
  <c r="D247" i="2"/>
  <c r="D246" i="3"/>
  <c r="G245" i="3"/>
  <c r="H245" i="3" s="1"/>
  <c r="C247" i="2"/>
  <c r="C246" i="3"/>
  <c r="P245" i="5" l="1"/>
  <c r="U245" i="5" s="1"/>
  <c r="N245" i="5"/>
  <c r="S245" i="5" s="1"/>
  <c r="Q245" i="5"/>
  <c r="V245" i="5" s="1"/>
  <c r="M245" i="5"/>
  <c r="R245" i="5" s="1"/>
  <c r="O245" i="5"/>
  <c r="T245" i="5" s="1"/>
  <c r="I250" i="5"/>
  <c r="J250" i="5" s="1"/>
  <c r="B245" i="4"/>
  <c r="G246" i="5"/>
  <c r="K246" i="5" s="1"/>
  <c r="L246" i="5" s="1"/>
  <c r="E246" i="5"/>
  <c r="D246" i="5"/>
  <c r="B246" i="5"/>
  <c r="C246" i="5"/>
  <c r="F246" i="5"/>
  <c r="G246" i="3"/>
  <c r="H246" i="3" s="1"/>
  <c r="D248" i="2"/>
  <c r="D247" i="3"/>
  <c r="E248" i="2"/>
  <c r="E247" i="3"/>
  <c r="C248" i="2"/>
  <c r="C247" i="3"/>
  <c r="F248" i="2"/>
  <c r="F247" i="3"/>
  <c r="B248" i="2"/>
  <c r="B247" i="3"/>
  <c r="N246" i="5" l="1"/>
  <c r="P246" i="5"/>
  <c r="U246" i="5" s="1"/>
  <c r="O246" i="5"/>
  <c r="T246" i="5" s="1"/>
  <c r="Q246" i="5"/>
  <c r="V246" i="5" s="1"/>
  <c r="M246" i="5"/>
  <c r="R246" i="5" s="1"/>
  <c r="S246" i="5"/>
  <c r="I251" i="5"/>
  <c r="J251" i="5" s="1"/>
  <c r="B246" i="4"/>
  <c r="G247" i="5"/>
  <c r="K247" i="5" s="1"/>
  <c r="L247" i="5" s="1"/>
  <c r="F247" i="5"/>
  <c r="E247" i="5"/>
  <c r="C247" i="5"/>
  <c r="B247" i="5"/>
  <c r="D247" i="5"/>
  <c r="F249" i="2"/>
  <c r="F248" i="3"/>
  <c r="E249" i="2"/>
  <c r="E248" i="3"/>
  <c r="G247" i="3"/>
  <c r="H247" i="3" s="1"/>
  <c r="B249" i="2"/>
  <c r="B248" i="3"/>
  <c r="C249" i="2"/>
  <c r="C248" i="3"/>
  <c r="D249" i="2"/>
  <c r="D248" i="3"/>
  <c r="N247" i="5" l="1"/>
  <c r="S247" i="5" s="1"/>
  <c r="P247" i="5"/>
  <c r="U247" i="5" s="1"/>
  <c r="Q247" i="5"/>
  <c r="V247" i="5" s="1"/>
  <c r="M247" i="5"/>
  <c r="R247" i="5" s="1"/>
  <c r="O247" i="5"/>
  <c r="T247" i="5" s="1"/>
  <c r="I252" i="5"/>
  <c r="J252" i="5" s="1"/>
  <c r="B247" i="4"/>
  <c r="G248" i="5"/>
  <c r="K248" i="5" s="1"/>
  <c r="L248" i="5" s="1"/>
  <c r="D248" i="5"/>
  <c r="C248" i="5"/>
  <c r="E248" i="5"/>
  <c r="B248" i="5"/>
  <c r="F248" i="5"/>
  <c r="C250" i="2"/>
  <c r="C249" i="3"/>
  <c r="D250" i="2"/>
  <c r="D249" i="3"/>
  <c r="G248" i="3"/>
  <c r="H248" i="3" s="1"/>
  <c r="E250" i="2"/>
  <c r="E249" i="3"/>
  <c r="B250" i="2"/>
  <c r="B249" i="3"/>
  <c r="F250" i="2"/>
  <c r="F249" i="3"/>
  <c r="P248" i="5" l="1"/>
  <c r="Q248" i="5"/>
  <c r="V248" i="5" s="1"/>
  <c r="M248" i="5"/>
  <c r="R248" i="5" s="1"/>
  <c r="N248" i="5"/>
  <c r="S248" i="5" s="1"/>
  <c r="O248" i="5"/>
  <c r="T248" i="5" s="1"/>
  <c r="U248" i="5"/>
  <c r="I253" i="5"/>
  <c r="J253" i="5" s="1"/>
  <c r="B248" i="4"/>
  <c r="G249" i="5"/>
  <c r="K249" i="5" s="1"/>
  <c r="L249" i="5" s="1"/>
  <c r="E249" i="5"/>
  <c r="B249" i="5"/>
  <c r="C249" i="5"/>
  <c r="F249" i="5"/>
  <c r="D249" i="5"/>
  <c r="D251" i="2"/>
  <c r="D250" i="3"/>
  <c r="B251" i="2"/>
  <c r="B250" i="3"/>
  <c r="F251" i="2"/>
  <c r="F250" i="3"/>
  <c r="E251" i="2"/>
  <c r="E250" i="3"/>
  <c r="G249" i="3"/>
  <c r="H249" i="3" s="1"/>
  <c r="C251" i="2"/>
  <c r="C250" i="3"/>
  <c r="N249" i="5" l="1"/>
  <c r="S249" i="5" s="1"/>
  <c r="Q249" i="5"/>
  <c r="V249" i="5" s="1"/>
  <c r="M249" i="5"/>
  <c r="R249" i="5" s="1"/>
  <c r="O249" i="5"/>
  <c r="T249" i="5" s="1"/>
  <c r="P249" i="5"/>
  <c r="U249" i="5" s="1"/>
  <c r="I254" i="5"/>
  <c r="J254" i="5" s="1"/>
  <c r="B249" i="4"/>
  <c r="G250" i="5"/>
  <c r="K250" i="5" s="1"/>
  <c r="L250" i="5" s="1"/>
  <c r="F250" i="5"/>
  <c r="D250" i="5"/>
  <c r="B250" i="5"/>
  <c r="C250" i="5"/>
  <c r="E250" i="5"/>
  <c r="G250" i="3"/>
  <c r="H250" i="3" s="1"/>
  <c r="E252" i="2"/>
  <c r="E251" i="3"/>
  <c r="C252" i="2"/>
  <c r="C251" i="3"/>
  <c r="B252" i="2"/>
  <c r="B251" i="3"/>
  <c r="F252" i="2"/>
  <c r="F251" i="3"/>
  <c r="D252" i="2"/>
  <c r="D251" i="3"/>
  <c r="P250" i="5" l="1"/>
  <c r="U250" i="5" s="1"/>
  <c r="M250" i="5"/>
  <c r="R250" i="5" s="1"/>
  <c r="N250" i="5"/>
  <c r="S250" i="5" s="1"/>
  <c r="O250" i="5"/>
  <c r="T250" i="5" s="1"/>
  <c r="Q250" i="5"/>
  <c r="V250" i="5" s="1"/>
  <c r="B250" i="4"/>
  <c r="G251" i="5"/>
  <c r="K251" i="5" s="1"/>
  <c r="L251" i="5" s="1"/>
  <c r="D251" i="5"/>
  <c r="B251" i="5"/>
  <c r="F251" i="5"/>
  <c r="C251" i="5"/>
  <c r="E251" i="5"/>
  <c r="F253" i="2"/>
  <c r="F253" i="3" s="1"/>
  <c r="F252" i="3"/>
  <c r="C253" i="2"/>
  <c r="C253" i="3" s="1"/>
  <c r="C252" i="3"/>
  <c r="G251" i="3"/>
  <c r="H251" i="3" s="1"/>
  <c r="D253" i="2"/>
  <c r="D253" i="3" s="1"/>
  <c r="D252" i="3"/>
  <c r="B253" i="2"/>
  <c r="B253" i="3" s="1"/>
  <c r="B252" i="3"/>
  <c r="E253" i="2"/>
  <c r="E253" i="3" s="1"/>
  <c r="E252" i="3"/>
  <c r="N251" i="5" l="1"/>
  <c r="S251" i="5" s="1"/>
  <c r="M251" i="5"/>
  <c r="R251" i="5" s="1"/>
  <c r="O251" i="5"/>
  <c r="T251" i="5" s="1"/>
  <c r="P251" i="5"/>
  <c r="U251" i="5" s="1"/>
  <c r="Q251" i="5"/>
  <c r="V251" i="5" s="1"/>
  <c r="B251" i="4"/>
  <c r="G252" i="5"/>
  <c r="K252" i="5" s="1"/>
  <c r="L252" i="5" s="1"/>
  <c r="B252" i="5"/>
  <c r="E252" i="5"/>
  <c r="C252" i="5"/>
  <c r="F252" i="5"/>
  <c r="D252" i="5"/>
  <c r="G253" i="3"/>
  <c r="H253" i="3" s="1"/>
  <c r="G252" i="3"/>
  <c r="H252" i="3" s="1"/>
  <c r="P252" i="5" l="1"/>
  <c r="U252" i="5" s="1"/>
  <c r="N252" i="5"/>
  <c r="S252" i="5" s="1"/>
  <c r="O252" i="5"/>
  <c r="T252" i="5" s="1"/>
  <c r="Q252" i="5"/>
  <c r="V252" i="5" s="1"/>
  <c r="M252" i="5"/>
  <c r="R252" i="5"/>
  <c r="B252" i="4"/>
  <c r="G253" i="5"/>
  <c r="K253" i="5" s="1"/>
  <c r="L253" i="5" s="1"/>
  <c r="B253" i="4"/>
  <c r="G254" i="5"/>
  <c r="K254" i="5" s="1"/>
  <c r="L254" i="5" s="1"/>
  <c r="F253" i="5"/>
  <c r="B253" i="5"/>
  <c r="C253" i="5"/>
  <c r="D253" i="5"/>
  <c r="F254" i="5"/>
  <c r="E253" i="5"/>
  <c r="E254" i="5"/>
  <c r="C254" i="5"/>
  <c r="D254" i="5"/>
  <c r="B254" i="5"/>
  <c r="N253" i="5" l="1"/>
  <c r="S253" i="5" s="1"/>
  <c r="N254" i="5" s="1"/>
  <c r="O253" i="5"/>
  <c r="T253" i="5" s="1"/>
  <c r="P253" i="5"/>
  <c r="U253" i="5" s="1"/>
  <c r="Q253" i="5"/>
  <c r="V253" i="5" s="1"/>
  <c r="M253" i="5"/>
  <c r="R253" i="5" s="1"/>
  <c r="P254" i="5" l="1"/>
  <c r="U254" i="5" s="1"/>
  <c r="O254" i="5"/>
  <c r="T254" i="5" s="1"/>
  <c r="S254" i="5"/>
  <c r="M254" i="5"/>
  <c r="R254" i="5" s="1"/>
  <c r="Q254" i="5"/>
  <c r="V254" i="5" s="1"/>
</calcChain>
</file>

<file path=xl/sharedStrings.xml><?xml version="1.0" encoding="utf-8"?>
<sst xmlns="http://schemas.openxmlformats.org/spreadsheetml/2006/main" count="56" uniqueCount="28">
  <si>
    <t>종목명</t>
    <phoneticPr fontId="1" type="noConversion"/>
  </si>
  <si>
    <t>상장주식수</t>
    <phoneticPr fontId="1" type="noConversion"/>
  </si>
  <si>
    <t>유동비율</t>
    <phoneticPr fontId="1" type="noConversion"/>
  </si>
  <si>
    <t>A전자</t>
    <phoneticPr fontId="1" type="noConversion"/>
  </si>
  <si>
    <t>B건설</t>
    <phoneticPr fontId="1" type="noConversion"/>
  </si>
  <si>
    <t>C증권</t>
    <phoneticPr fontId="1" type="noConversion"/>
  </si>
  <si>
    <t>D화학</t>
    <phoneticPr fontId="1" type="noConversion"/>
  </si>
  <si>
    <t>E엔터</t>
    <phoneticPr fontId="1" type="noConversion"/>
  </si>
  <si>
    <t>합계</t>
    <phoneticPr fontId="1" type="noConversion"/>
  </si>
  <si>
    <t>지수</t>
    <phoneticPr fontId="1" type="noConversion"/>
  </si>
  <si>
    <t>일자</t>
    <phoneticPr fontId="1" type="noConversion"/>
  </si>
  <si>
    <t>선물이론가(1분기)</t>
    <phoneticPr fontId="1" type="noConversion"/>
  </si>
  <si>
    <t>이자율</t>
    <phoneticPr fontId="1" type="noConversion"/>
  </si>
  <si>
    <t>배당률</t>
    <phoneticPr fontId="1" type="noConversion"/>
  </si>
  <si>
    <t>만기(1분기)</t>
    <phoneticPr fontId="1" type="noConversion"/>
  </si>
  <si>
    <t>만기(2분기)</t>
    <phoneticPr fontId="1" type="noConversion"/>
  </si>
  <si>
    <t>선물이론가(2분기)</t>
    <phoneticPr fontId="1" type="noConversion"/>
  </si>
  <si>
    <t>편입비중</t>
    <phoneticPr fontId="1" type="noConversion"/>
  </si>
  <si>
    <t>일자</t>
    <phoneticPr fontId="1" type="noConversion"/>
  </si>
  <si>
    <t>설정좌수</t>
    <phoneticPr fontId="1" type="noConversion"/>
  </si>
  <si>
    <t>환매좌수</t>
    <phoneticPr fontId="1" type="noConversion"/>
  </si>
  <si>
    <t>총좌수</t>
    <phoneticPr fontId="1" type="noConversion"/>
  </si>
  <si>
    <t>지수</t>
    <phoneticPr fontId="1" type="noConversion"/>
  </si>
  <si>
    <t>(Random)</t>
    <phoneticPr fontId="1" type="noConversion"/>
  </si>
  <si>
    <t>iNAV</t>
    <phoneticPr fontId="1" type="noConversion"/>
  </si>
  <si>
    <t>AUM</t>
    <phoneticPr fontId="1" type="noConversion"/>
  </si>
  <si>
    <t>일자별 매매내역</t>
    <phoneticPr fontId="1" type="noConversion"/>
  </si>
  <si>
    <t>주식잔고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</si>
</sst>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9" fontId="0" fillId="0" borderId="0" xfId="0" applyNumberFormat="1">
      <alignment vertical="center"/>
    </xf>
    <xf numFmtId="2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'일자별 시가총액'!$H$2:$H$253</c:f>
              <c:numCache>
                <c:formatCode>0.00</c:formatCode>
                <c:ptCount val="252"/>
                <c:pt idx="0">
                  <c:v>100</c:v>
                </c:pt>
                <c:pt idx="1">
                  <c:v>101.50077590361445</c:v>
                </c:pt>
                <c:pt idx="2">
                  <c:v>103.05229558232931</c:v>
                </c:pt>
                <c:pt idx="3">
                  <c:v>102.06458795180724</c:v>
                </c:pt>
                <c:pt idx="4">
                  <c:v>103.44207389558233</c:v>
                </c:pt>
                <c:pt idx="5">
                  <c:v>104.54907148594377</c:v>
                </c:pt>
                <c:pt idx="6">
                  <c:v>105.54843212851407</c:v>
                </c:pt>
                <c:pt idx="7">
                  <c:v>106.05831485943776</c:v>
                </c:pt>
                <c:pt idx="8">
                  <c:v>104.96284016064257</c:v>
                </c:pt>
                <c:pt idx="9">
                  <c:v>105.38554056224901</c:v>
                </c:pt>
                <c:pt idx="10">
                  <c:v>106.881318875502</c:v>
                </c:pt>
                <c:pt idx="11">
                  <c:v>106.82075341365463</c:v>
                </c:pt>
                <c:pt idx="12">
                  <c:v>106.01837429718874</c:v>
                </c:pt>
                <c:pt idx="13">
                  <c:v>107.66687068273093</c:v>
                </c:pt>
                <c:pt idx="14">
                  <c:v>109.21059919678714</c:v>
                </c:pt>
                <c:pt idx="15">
                  <c:v>108.76297991967871</c:v>
                </c:pt>
                <c:pt idx="16">
                  <c:v>107.9897108433735</c:v>
                </c:pt>
                <c:pt idx="17">
                  <c:v>108.45022168674699</c:v>
                </c:pt>
                <c:pt idx="18">
                  <c:v>109.70632289156626</c:v>
                </c:pt>
                <c:pt idx="19">
                  <c:v>110.76943775100401</c:v>
                </c:pt>
                <c:pt idx="20">
                  <c:v>111.42649156626506</c:v>
                </c:pt>
                <c:pt idx="21">
                  <c:v>110.47372851405623</c:v>
                </c:pt>
                <c:pt idx="22">
                  <c:v>111.75568353413654</c:v>
                </c:pt>
                <c:pt idx="23">
                  <c:v>110.79770923694778</c:v>
                </c:pt>
                <c:pt idx="24">
                  <c:v>111.47373654618474</c:v>
                </c:pt>
                <c:pt idx="25">
                  <c:v>111.86281927710844</c:v>
                </c:pt>
                <c:pt idx="26">
                  <c:v>110.94878554216866</c:v>
                </c:pt>
                <c:pt idx="27">
                  <c:v>109.82226345381527</c:v>
                </c:pt>
                <c:pt idx="28">
                  <c:v>108.3646859437751</c:v>
                </c:pt>
                <c:pt idx="29">
                  <c:v>109.51466506024097</c:v>
                </c:pt>
                <c:pt idx="30">
                  <c:v>110.89512128514056</c:v>
                </c:pt>
                <c:pt idx="31">
                  <c:v>109.64335903614457</c:v>
                </c:pt>
                <c:pt idx="32">
                  <c:v>110.97459116465865</c:v>
                </c:pt>
                <c:pt idx="33">
                  <c:v>112.47245140562249</c:v>
                </c:pt>
                <c:pt idx="34">
                  <c:v>112.23627791164658</c:v>
                </c:pt>
                <c:pt idx="35">
                  <c:v>111.79036626506024</c:v>
                </c:pt>
                <c:pt idx="36">
                  <c:v>110.59511004016065</c:v>
                </c:pt>
                <c:pt idx="37">
                  <c:v>110.64947630522089</c:v>
                </c:pt>
                <c:pt idx="38">
                  <c:v>112.60667630522087</c:v>
                </c:pt>
                <c:pt idx="39">
                  <c:v>114.09599839357429</c:v>
                </c:pt>
                <c:pt idx="40">
                  <c:v>116.76433092369479</c:v>
                </c:pt>
                <c:pt idx="41">
                  <c:v>116.79224417670682</c:v>
                </c:pt>
                <c:pt idx="42">
                  <c:v>118.00790682730924</c:v>
                </c:pt>
                <c:pt idx="43">
                  <c:v>117.50265060240963</c:v>
                </c:pt>
                <c:pt idx="44">
                  <c:v>117.11549076305221</c:v>
                </c:pt>
                <c:pt idx="45">
                  <c:v>118.68260562248996</c:v>
                </c:pt>
                <c:pt idx="46">
                  <c:v>121.18468112449798</c:v>
                </c:pt>
                <c:pt idx="47">
                  <c:v>119.1754329317269</c:v>
                </c:pt>
                <c:pt idx="48">
                  <c:v>119.9299421686747</c:v>
                </c:pt>
                <c:pt idx="49">
                  <c:v>117.70760803212852</c:v>
                </c:pt>
                <c:pt idx="50">
                  <c:v>116.78052048192771</c:v>
                </c:pt>
                <c:pt idx="51">
                  <c:v>116.00866666666667</c:v>
                </c:pt>
                <c:pt idx="52">
                  <c:v>116.59871325301205</c:v>
                </c:pt>
                <c:pt idx="53">
                  <c:v>117.03948433734939</c:v>
                </c:pt>
                <c:pt idx="54">
                  <c:v>116.23882409638556</c:v>
                </c:pt>
                <c:pt idx="55">
                  <c:v>114.18985702811244</c:v>
                </c:pt>
                <c:pt idx="56">
                  <c:v>113.00625381526103</c:v>
                </c:pt>
                <c:pt idx="57">
                  <c:v>113.40228755020081</c:v>
                </c:pt>
                <c:pt idx="58">
                  <c:v>114.43097831325302</c:v>
                </c:pt>
                <c:pt idx="59">
                  <c:v>116.68385060240965</c:v>
                </c:pt>
                <c:pt idx="60">
                  <c:v>116.39792771084336</c:v>
                </c:pt>
                <c:pt idx="61">
                  <c:v>118.33067148594378</c:v>
                </c:pt>
                <c:pt idx="62">
                  <c:v>117.34474538152611</c:v>
                </c:pt>
                <c:pt idx="63">
                  <c:v>117.42767228915663</c:v>
                </c:pt>
                <c:pt idx="64">
                  <c:v>117.14661044176707</c:v>
                </c:pt>
                <c:pt idx="65">
                  <c:v>118.13090441767069</c:v>
                </c:pt>
                <c:pt idx="66">
                  <c:v>117.31975742971888</c:v>
                </c:pt>
                <c:pt idx="67">
                  <c:v>115.01385542168674</c:v>
                </c:pt>
                <c:pt idx="68">
                  <c:v>115.32546024096386</c:v>
                </c:pt>
                <c:pt idx="69">
                  <c:v>113.19072931726907</c:v>
                </c:pt>
                <c:pt idx="70">
                  <c:v>113.49927228915662</c:v>
                </c:pt>
                <c:pt idx="71">
                  <c:v>113.0095421686747</c:v>
                </c:pt>
                <c:pt idx="72">
                  <c:v>113.28774618473896</c:v>
                </c:pt>
                <c:pt idx="73">
                  <c:v>112.65853172690763</c:v>
                </c:pt>
                <c:pt idx="74">
                  <c:v>111.46423935742973</c:v>
                </c:pt>
                <c:pt idx="75">
                  <c:v>111.36466506024097</c:v>
                </c:pt>
                <c:pt idx="76">
                  <c:v>109.64400803212851</c:v>
                </c:pt>
                <c:pt idx="77">
                  <c:v>109.8074232931727</c:v>
                </c:pt>
                <c:pt idx="78">
                  <c:v>110.11321767068274</c:v>
                </c:pt>
                <c:pt idx="79">
                  <c:v>110.4200642570281</c:v>
                </c:pt>
                <c:pt idx="80">
                  <c:v>111.88974136546183</c:v>
                </c:pt>
                <c:pt idx="81">
                  <c:v>110.52884497991968</c:v>
                </c:pt>
                <c:pt idx="82">
                  <c:v>109.81183775100402</c:v>
                </c:pt>
                <c:pt idx="83">
                  <c:v>111.21955180722891</c:v>
                </c:pt>
                <c:pt idx="84">
                  <c:v>110.29165140562249</c:v>
                </c:pt>
                <c:pt idx="85">
                  <c:v>110.78881927710844</c:v>
                </c:pt>
                <c:pt idx="86">
                  <c:v>111.22135903614459</c:v>
                </c:pt>
                <c:pt idx="87">
                  <c:v>112.38362730923694</c:v>
                </c:pt>
                <c:pt idx="88">
                  <c:v>111.15617349397591</c:v>
                </c:pt>
                <c:pt idx="89">
                  <c:v>112.03499598393574</c:v>
                </c:pt>
                <c:pt idx="90">
                  <c:v>113.34429718875502</c:v>
                </c:pt>
                <c:pt idx="91">
                  <c:v>113.34416385542167</c:v>
                </c:pt>
                <c:pt idx="92">
                  <c:v>112.47602570281126</c:v>
                </c:pt>
                <c:pt idx="93">
                  <c:v>110.77561445783132</c:v>
                </c:pt>
                <c:pt idx="94">
                  <c:v>109.58311807228915</c:v>
                </c:pt>
                <c:pt idx="95">
                  <c:v>110.89027951807229</c:v>
                </c:pt>
                <c:pt idx="96">
                  <c:v>112.98401445783132</c:v>
                </c:pt>
                <c:pt idx="97">
                  <c:v>113.19557108433736</c:v>
                </c:pt>
                <c:pt idx="98">
                  <c:v>114.08802409638554</c:v>
                </c:pt>
                <c:pt idx="99">
                  <c:v>115.93515502008032</c:v>
                </c:pt>
                <c:pt idx="100">
                  <c:v>115.03723694779116</c:v>
                </c:pt>
                <c:pt idx="101">
                  <c:v>117.06981204819277</c:v>
                </c:pt>
                <c:pt idx="102">
                  <c:v>117.07937510040161</c:v>
                </c:pt>
                <c:pt idx="103">
                  <c:v>119.58905381526104</c:v>
                </c:pt>
                <c:pt idx="104">
                  <c:v>119.97744578313252</c:v>
                </c:pt>
                <c:pt idx="105">
                  <c:v>120.98163373493975</c:v>
                </c:pt>
                <c:pt idx="106">
                  <c:v>121.01237590361447</c:v>
                </c:pt>
                <c:pt idx="107">
                  <c:v>121.41195020080322</c:v>
                </c:pt>
                <c:pt idx="108">
                  <c:v>120.08885943775101</c:v>
                </c:pt>
                <c:pt idx="109">
                  <c:v>120.49812369477912</c:v>
                </c:pt>
                <c:pt idx="110">
                  <c:v>119.57031967871485</c:v>
                </c:pt>
                <c:pt idx="111">
                  <c:v>120.58086907630523</c:v>
                </c:pt>
                <c:pt idx="112">
                  <c:v>117.94498795180724</c:v>
                </c:pt>
                <c:pt idx="113">
                  <c:v>115.35598875502009</c:v>
                </c:pt>
                <c:pt idx="114">
                  <c:v>118.09471967871485</c:v>
                </c:pt>
                <c:pt idx="115">
                  <c:v>116.34338634538153</c:v>
                </c:pt>
                <c:pt idx="116">
                  <c:v>114.44659437751004</c:v>
                </c:pt>
                <c:pt idx="117">
                  <c:v>115.181021686747</c:v>
                </c:pt>
                <c:pt idx="118">
                  <c:v>114.22966265060242</c:v>
                </c:pt>
                <c:pt idx="119">
                  <c:v>115.72853333333333</c:v>
                </c:pt>
                <c:pt idx="120">
                  <c:v>117.73485783132529</c:v>
                </c:pt>
                <c:pt idx="121">
                  <c:v>117.21626666666667</c:v>
                </c:pt>
                <c:pt idx="122">
                  <c:v>115.20683855421687</c:v>
                </c:pt>
                <c:pt idx="123">
                  <c:v>115.82289638554218</c:v>
                </c:pt>
                <c:pt idx="124">
                  <c:v>114.45001285140562</c:v>
                </c:pt>
                <c:pt idx="125">
                  <c:v>113.65618313253012</c:v>
                </c:pt>
                <c:pt idx="126">
                  <c:v>113.39440963855422</c:v>
                </c:pt>
                <c:pt idx="127">
                  <c:v>113.08801606425702</c:v>
                </c:pt>
                <c:pt idx="128">
                  <c:v>113.90567550200802</c:v>
                </c:pt>
                <c:pt idx="129">
                  <c:v>115.15167550200802</c:v>
                </c:pt>
                <c:pt idx="130">
                  <c:v>112.51996947791166</c:v>
                </c:pt>
                <c:pt idx="131">
                  <c:v>113.27318393574298</c:v>
                </c:pt>
                <c:pt idx="132">
                  <c:v>112.48488192771084</c:v>
                </c:pt>
                <c:pt idx="133">
                  <c:v>111.57152771084338</c:v>
                </c:pt>
                <c:pt idx="134">
                  <c:v>110.76335903614458</c:v>
                </c:pt>
                <c:pt idx="135">
                  <c:v>110.51864417670683</c:v>
                </c:pt>
                <c:pt idx="136">
                  <c:v>109.87511807228915</c:v>
                </c:pt>
                <c:pt idx="137">
                  <c:v>110.13721445783133</c:v>
                </c:pt>
                <c:pt idx="138">
                  <c:v>110.17755180722892</c:v>
                </c:pt>
                <c:pt idx="139">
                  <c:v>111.39461365461847</c:v>
                </c:pt>
                <c:pt idx="140">
                  <c:v>110.22516144578314</c:v>
                </c:pt>
                <c:pt idx="141">
                  <c:v>110.74418473895582</c:v>
                </c:pt>
                <c:pt idx="142">
                  <c:v>110.14612208835342</c:v>
                </c:pt>
                <c:pt idx="143">
                  <c:v>111.28417991967872</c:v>
                </c:pt>
                <c:pt idx="144">
                  <c:v>112.69801285140562</c:v>
                </c:pt>
                <c:pt idx="145">
                  <c:v>113.43047710843372</c:v>
                </c:pt>
                <c:pt idx="146">
                  <c:v>114.2141124497992</c:v>
                </c:pt>
                <c:pt idx="147">
                  <c:v>114.3676610441767</c:v>
                </c:pt>
                <c:pt idx="148">
                  <c:v>115.09297991967871</c:v>
                </c:pt>
                <c:pt idx="149">
                  <c:v>113.24277751004017</c:v>
                </c:pt>
                <c:pt idx="150">
                  <c:v>113.3601156626506</c:v>
                </c:pt>
                <c:pt idx="151">
                  <c:v>114.3896658634538</c:v>
                </c:pt>
                <c:pt idx="152">
                  <c:v>112.63798232931728</c:v>
                </c:pt>
                <c:pt idx="153">
                  <c:v>112.42259919678715</c:v>
                </c:pt>
                <c:pt idx="154">
                  <c:v>112.65064257028112</c:v>
                </c:pt>
                <c:pt idx="155">
                  <c:v>114.05574939759036</c:v>
                </c:pt>
                <c:pt idx="156">
                  <c:v>114.57495742971888</c:v>
                </c:pt>
                <c:pt idx="157">
                  <c:v>117.57194377510041</c:v>
                </c:pt>
                <c:pt idx="158">
                  <c:v>117.7752080321285</c:v>
                </c:pt>
                <c:pt idx="159">
                  <c:v>116.77790682730924</c:v>
                </c:pt>
                <c:pt idx="160">
                  <c:v>117.07550522088353</c:v>
                </c:pt>
                <c:pt idx="161">
                  <c:v>115.30496706827309</c:v>
                </c:pt>
                <c:pt idx="162">
                  <c:v>115.77387791164659</c:v>
                </c:pt>
                <c:pt idx="163">
                  <c:v>115.53520642570281</c:v>
                </c:pt>
                <c:pt idx="164">
                  <c:v>114.17836787148595</c:v>
                </c:pt>
                <c:pt idx="165">
                  <c:v>115.61170120481927</c:v>
                </c:pt>
                <c:pt idx="166">
                  <c:v>114.54886746987951</c:v>
                </c:pt>
                <c:pt idx="167">
                  <c:v>115.28064257028112</c:v>
                </c:pt>
                <c:pt idx="168">
                  <c:v>115.14562088353412</c:v>
                </c:pt>
                <c:pt idx="169">
                  <c:v>113.73815100401607</c:v>
                </c:pt>
                <c:pt idx="170">
                  <c:v>112.08169959839358</c:v>
                </c:pt>
                <c:pt idx="171">
                  <c:v>111.57276465863455</c:v>
                </c:pt>
                <c:pt idx="172">
                  <c:v>112.11181365461846</c:v>
                </c:pt>
                <c:pt idx="173">
                  <c:v>112.34790522088353</c:v>
                </c:pt>
                <c:pt idx="174">
                  <c:v>113.46568674698796</c:v>
                </c:pt>
                <c:pt idx="175">
                  <c:v>114.51539437751003</c:v>
                </c:pt>
                <c:pt idx="176">
                  <c:v>114.63941365461847</c:v>
                </c:pt>
                <c:pt idx="177">
                  <c:v>116.41468755020081</c:v>
                </c:pt>
                <c:pt idx="178">
                  <c:v>116.17919357429717</c:v>
                </c:pt>
                <c:pt idx="179">
                  <c:v>116.06972048192772</c:v>
                </c:pt>
                <c:pt idx="180">
                  <c:v>116.17266666666666</c:v>
                </c:pt>
                <c:pt idx="181">
                  <c:v>117.70324176706828</c:v>
                </c:pt>
                <c:pt idx="182">
                  <c:v>118.94693333333333</c:v>
                </c:pt>
                <c:pt idx="183">
                  <c:v>119.40026345381527</c:v>
                </c:pt>
                <c:pt idx="184">
                  <c:v>118.0365670682731</c:v>
                </c:pt>
                <c:pt idx="185">
                  <c:v>116.31288674698794</c:v>
                </c:pt>
                <c:pt idx="186">
                  <c:v>117.60905542168673</c:v>
                </c:pt>
                <c:pt idx="187">
                  <c:v>119.44061204819276</c:v>
                </c:pt>
                <c:pt idx="188">
                  <c:v>120.24637108433735</c:v>
                </c:pt>
                <c:pt idx="189">
                  <c:v>120.23920160642569</c:v>
                </c:pt>
                <c:pt idx="190">
                  <c:v>120.77078072289156</c:v>
                </c:pt>
                <c:pt idx="191">
                  <c:v>119.60168032128513</c:v>
                </c:pt>
                <c:pt idx="192">
                  <c:v>119.16201285140562</c:v>
                </c:pt>
                <c:pt idx="193">
                  <c:v>118.45995823293171</c:v>
                </c:pt>
                <c:pt idx="194">
                  <c:v>118.82699598393573</c:v>
                </c:pt>
                <c:pt idx="195">
                  <c:v>120.51159518072289</c:v>
                </c:pt>
                <c:pt idx="196">
                  <c:v>119.08584899598394</c:v>
                </c:pt>
                <c:pt idx="197">
                  <c:v>117.96375582329317</c:v>
                </c:pt>
                <c:pt idx="198">
                  <c:v>116.85429076305221</c:v>
                </c:pt>
                <c:pt idx="199">
                  <c:v>118.26916787148593</c:v>
                </c:pt>
                <c:pt idx="200">
                  <c:v>117.70591004016065</c:v>
                </c:pt>
                <c:pt idx="201">
                  <c:v>116.44414779116465</c:v>
                </c:pt>
                <c:pt idx="202">
                  <c:v>114.46665702811245</c:v>
                </c:pt>
                <c:pt idx="203">
                  <c:v>115.4519453815261</c:v>
                </c:pt>
                <c:pt idx="204">
                  <c:v>116.94485943775102</c:v>
                </c:pt>
                <c:pt idx="205">
                  <c:v>117.21554056224899</c:v>
                </c:pt>
                <c:pt idx="206">
                  <c:v>120.08592610441767</c:v>
                </c:pt>
                <c:pt idx="207">
                  <c:v>119.85299759036145</c:v>
                </c:pt>
                <c:pt idx="208">
                  <c:v>118.71079839357431</c:v>
                </c:pt>
                <c:pt idx="209">
                  <c:v>117.87477911646587</c:v>
                </c:pt>
                <c:pt idx="210">
                  <c:v>117.91619598393575</c:v>
                </c:pt>
                <c:pt idx="211">
                  <c:v>120.51653172690764</c:v>
                </c:pt>
                <c:pt idx="212">
                  <c:v>120.81190522088355</c:v>
                </c:pt>
                <c:pt idx="213">
                  <c:v>121.54342489959839</c:v>
                </c:pt>
                <c:pt idx="214">
                  <c:v>122.91128032128513</c:v>
                </c:pt>
                <c:pt idx="215">
                  <c:v>124.83073253012049</c:v>
                </c:pt>
                <c:pt idx="216">
                  <c:v>124.61868433734939</c:v>
                </c:pt>
                <c:pt idx="217">
                  <c:v>125.6173686746988</c:v>
                </c:pt>
                <c:pt idx="218">
                  <c:v>126.34661204819278</c:v>
                </c:pt>
                <c:pt idx="219">
                  <c:v>124.95691566265059</c:v>
                </c:pt>
                <c:pt idx="220">
                  <c:v>126.69665060240965</c:v>
                </c:pt>
                <c:pt idx="221">
                  <c:v>124.85893654618474</c:v>
                </c:pt>
                <c:pt idx="222">
                  <c:v>124.37907630522089</c:v>
                </c:pt>
                <c:pt idx="223">
                  <c:v>124.45340722891567</c:v>
                </c:pt>
                <c:pt idx="224">
                  <c:v>123.87371084337349</c:v>
                </c:pt>
                <c:pt idx="225">
                  <c:v>123.95462971887549</c:v>
                </c:pt>
                <c:pt idx="226">
                  <c:v>123.37599678714859</c:v>
                </c:pt>
                <c:pt idx="227">
                  <c:v>121.8930875502008</c:v>
                </c:pt>
                <c:pt idx="228">
                  <c:v>122.27111004016065</c:v>
                </c:pt>
                <c:pt idx="229">
                  <c:v>121.7169092369478</c:v>
                </c:pt>
                <c:pt idx="230">
                  <c:v>121.74648674698796</c:v>
                </c:pt>
                <c:pt idx="231">
                  <c:v>119.31367228915664</c:v>
                </c:pt>
                <c:pt idx="232">
                  <c:v>118.2726875502008</c:v>
                </c:pt>
                <c:pt idx="233">
                  <c:v>116.35116626506023</c:v>
                </c:pt>
                <c:pt idx="234">
                  <c:v>115.00584257028112</c:v>
                </c:pt>
                <c:pt idx="235">
                  <c:v>115.24482088353413</c:v>
                </c:pt>
                <c:pt idx="236">
                  <c:v>116.03425702811245</c:v>
                </c:pt>
                <c:pt idx="237">
                  <c:v>115.48799196787149</c:v>
                </c:pt>
                <c:pt idx="238">
                  <c:v>114.82380401606427</c:v>
                </c:pt>
                <c:pt idx="239">
                  <c:v>116.14242409638553</c:v>
                </c:pt>
                <c:pt idx="240">
                  <c:v>116.80003534136547</c:v>
                </c:pt>
                <c:pt idx="241">
                  <c:v>115.58826024096385</c:v>
                </c:pt>
                <c:pt idx="242">
                  <c:v>114.36920803212851</c:v>
                </c:pt>
                <c:pt idx="243">
                  <c:v>114.72720642570282</c:v>
                </c:pt>
                <c:pt idx="244">
                  <c:v>115.76055100401605</c:v>
                </c:pt>
                <c:pt idx="245">
                  <c:v>116.63360481927711</c:v>
                </c:pt>
                <c:pt idx="246">
                  <c:v>117.43478875502007</c:v>
                </c:pt>
                <c:pt idx="247">
                  <c:v>116.55684819277108</c:v>
                </c:pt>
                <c:pt idx="248">
                  <c:v>117.67775582329317</c:v>
                </c:pt>
                <c:pt idx="249">
                  <c:v>119.43105863453816</c:v>
                </c:pt>
                <c:pt idx="250">
                  <c:v>120.59034377510041</c:v>
                </c:pt>
                <c:pt idx="251">
                  <c:v>119.58492208835341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6-40D4-9E43-6FA9FC68F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67440"/>
        <c:axId val="500463696"/>
      </c:lineChart>
      <c:catAx>
        <c:axId val="50046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0463696"/>
        <c:crosses val="autoZero"/>
        <c:auto val="1"/>
        <c:lblAlgn val="ctr"/>
        <c:lblOffset val="100"/>
        <c:noMultiLvlLbl val="0"/>
      </c:catAx>
      <c:valAx>
        <c:axId val="50046369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046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11</xdr:row>
      <xdr:rowOff>90487</xdr:rowOff>
    </xdr:from>
    <xdr:to>
      <xdr:col>16</xdr:col>
      <xdr:colOff>47625</xdr:colOff>
      <xdr:row>24</xdr:row>
      <xdr:rowOff>109537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" sqref="B1:F1"/>
    </sheetView>
  </sheetViews>
  <sheetFormatPr defaultRowHeight="16.5" x14ac:dyDescent="0.3"/>
  <cols>
    <col min="2" max="2" width="9.5" bestFit="1" customWidth="1"/>
    <col min="4" max="4" width="9.5" bestFit="1" customWidth="1"/>
  </cols>
  <sheetData>
    <row r="1" spans="1:6" x14ac:dyDescent="0.3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3">
      <c r="A2" t="s">
        <v>1</v>
      </c>
      <c r="B2">
        <v>10000000</v>
      </c>
      <c r="C2">
        <v>5000000</v>
      </c>
      <c r="D2">
        <v>20000000</v>
      </c>
      <c r="E2">
        <v>1000000</v>
      </c>
      <c r="F2">
        <v>1000000</v>
      </c>
    </row>
    <row r="3" spans="1:6" x14ac:dyDescent="0.3">
      <c r="A3" t="s">
        <v>2</v>
      </c>
      <c r="B3" s="2">
        <v>0.75</v>
      </c>
      <c r="C3" s="2">
        <v>0.9</v>
      </c>
      <c r="D3" s="2">
        <v>0.82</v>
      </c>
      <c r="E3" s="2">
        <v>0.88</v>
      </c>
      <c r="F3" s="2">
        <v>0.5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activeCell="B2" sqref="B2"/>
    </sheetView>
  </sheetViews>
  <sheetFormatPr defaultRowHeight="16.5" x14ac:dyDescent="0.3"/>
  <sheetData>
    <row r="1" spans="1:6" x14ac:dyDescent="0.3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3">
      <c r="A2">
        <v>1</v>
      </c>
      <c r="B2">
        <v>10000</v>
      </c>
      <c r="C2">
        <v>20000</v>
      </c>
      <c r="D2">
        <v>30000</v>
      </c>
      <c r="E2">
        <v>100000</v>
      </c>
      <c r="F2">
        <v>1000000</v>
      </c>
    </row>
    <row r="3" spans="1:6" x14ac:dyDescent="0.3">
      <c r="A3">
        <v>2</v>
      </c>
      <c r="B3">
        <f ca="1">RANDBETWEEN(B2*0.97,B2*1.033)</f>
        <v>10258</v>
      </c>
      <c r="C3">
        <f t="shared" ref="C3:F3" ca="1" si="0">RANDBETWEEN(C2*0.97,C2*1.033)</f>
        <v>19692</v>
      </c>
      <c r="D3">
        <f t="shared" ca="1" si="0"/>
        <v>30336</v>
      </c>
      <c r="E3">
        <f t="shared" ca="1" si="0"/>
        <v>103002</v>
      </c>
      <c r="F3">
        <f t="shared" ca="1" si="0"/>
        <v>1019967</v>
      </c>
    </row>
    <row r="4" spans="1:6" x14ac:dyDescent="0.3">
      <c r="A4">
        <v>3</v>
      </c>
      <c r="B4">
        <f t="shared" ref="B4:B67" ca="1" si="1">RANDBETWEEN(B3*0.97,B3*1.033)</f>
        <v>10428</v>
      </c>
      <c r="C4">
        <f t="shared" ref="C4:C67" ca="1" si="2">RANDBETWEEN(C3*0.97,C3*1.033)</f>
        <v>19974</v>
      </c>
      <c r="D4">
        <f t="shared" ref="D4:D67" ca="1" si="3">RANDBETWEEN(D3*0.97,D3*1.033)</f>
        <v>30539</v>
      </c>
      <c r="E4">
        <f t="shared" ref="E4:E67" ca="1" si="4">RANDBETWEEN(E3*0.97,E3*1.033)</f>
        <v>103496</v>
      </c>
      <c r="F4">
        <f t="shared" ref="F4:F67" ca="1" si="5">RANDBETWEEN(F3*0.97,F3*1.033)</f>
        <v>1045984</v>
      </c>
    </row>
    <row r="5" spans="1:6" x14ac:dyDescent="0.3">
      <c r="A5">
        <v>4</v>
      </c>
      <c r="B5">
        <f t="shared" ca="1" si="1"/>
        <v>10686</v>
      </c>
      <c r="C5">
        <f t="shared" ca="1" si="2"/>
        <v>19655</v>
      </c>
      <c r="D5">
        <f t="shared" ca="1" si="3"/>
        <v>29688</v>
      </c>
      <c r="E5">
        <f t="shared" ca="1" si="4"/>
        <v>106484</v>
      </c>
      <c r="F5">
        <f t="shared" ca="1" si="5"/>
        <v>1043045</v>
      </c>
    </row>
    <row r="6" spans="1:6" x14ac:dyDescent="0.3">
      <c r="A6">
        <v>5</v>
      </c>
      <c r="B6">
        <f t="shared" ca="1" si="1"/>
        <v>10792</v>
      </c>
      <c r="C6">
        <f t="shared" ca="1" si="2"/>
        <v>19948</v>
      </c>
      <c r="D6">
        <f t="shared" ca="1" si="3"/>
        <v>30499</v>
      </c>
      <c r="E6">
        <f t="shared" ca="1" si="4"/>
        <v>108519</v>
      </c>
      <c r="F6">
        <f t="shared" ca="1" si="5"/>
        <v>1042935</v>
      </c>
    </row>
    <row r="7" spans="1:6" x14ac:dyDescent="0.3">
      <c r="A7">
        <v>6</v>
      </c>
      <c r="B7">
        <f t="shared" ca="1" si="1"/>
        <v>10933</v>
      </c>
      <c r="C7">
        <f t="shared" ca="1" si="2"/>
        <v>19772</v>
      </c>
      <c r="D7">
        <f t="shared" ca="1" si="3"/>
        <v>30774</v>
      </c>
      <c r="E7">
        <f t="shared" ca="1" si="4"/>
        <v>106543</v>
      </c>
      <c r="F7">
        <f t="shared" ca="1" si="5"/>
        <v>1064426</v>
      </c>
    </row>
    <row r="8" spans="1:6" x14ac:dyDescent="0.3">
      <c r="A8">
        <v>7</v>
      </c>
      <c r="B8">
        <f t="shared" ca="1" si="1"/>
        <v>10647</v>
      </c>
      <c r="C8">
        <f t="shared" ca="1" si="2"/>
        <v>19785</v>
      </c>
      <c r="D8">
        <f t="shared" ca="1" si="3"/>
        <v>31710</v>
      </c>
      <c r="E8">
        <f t="shared" ca="1" si="4"/>
        <v>107996</v>
      </c>
      <c r="F8">
        <f t="shared" ca="1" si="5"/>
        <v>1060225</v>
      </c>
    </row>
    <row r="9" spans="1:6" x14ac:dyDescent="0.3">
      <c r="A9">
        <v>8</v>
      </c>
      <c r="B9">
        <f t="shared" ca="1" si="1"/>
        <v>10407</v>
      </c>
      <c r="C9">
        <f t="shared" ca="1" si="2"/>
        <v>19524</v>
      </c>
      <c r="D9">
        <f t="shared" ca="1" si="3"/>
        <v>31446</v>
      </c>
      <c r="E9">
        <f t="shared" ca="1" si="4"/>
        <v>110924</v>
      </c>
      <c r="F9">
        <f t="shared" ca="1" si="5"/>
        <v>1082376</v>
      </c>
    </row>
    <row r="10" spans="1:6" x14ac:dyDescent="0.3">
      <c r="A10">
        <v>9</v>
      </c>
      <c r="B10">
        <f t="shared" ca="1" si="1"/>
        <v>10580</v>
      </c>
      <c r="C10">
        <f t="shared" ca="1" si="2"/>
        <v>19024</v>
      </c>
      <c r="D10">
        <f t="shared" ca="1" si="3"/>
        <v>31306</v>
      </c>
      <c r="E10">
        <f t="shared" ca="1" si="4"/>
        <v>107942</v>
      </c>
      <c r="F10">
        <f t="shared" ca="1" si="5"/>
        <v>1066844</v>
      </c>
    </row>
    <row r="11" spans="1:6" x14ac:dyDescent="0.3">
      <c r="A11">
        <v>10</v>
      </c>
      <c r="B11">
        <f t="shared" ca="1" si="1"/>
        <v>10901</v>
      </c>
      <c r="C11">
        <f t="shared" ca="1" si="2"/>
        <v>18832</v>
      </c>
      <c r="D11">
        <f t="shared" ca="1" si="3"/>
        <v>31647</v>
      </c>
      <c r="E11">
        <f t="shared" ca="1" si="4"/>
        <v>108411</v>
      </c>
      <c r="F11">
        <f t="shared" ca="1" si="5"/>
        <v>1062272</v>
      </c>
    </row>
    <row r="12" spans="1:6" x14ac:dyDescent="0.3">
      <c r="A12">
        <v>11</v>
      </c>
      <c r="B12">
        <f t="shared" ca="1" si="1"/>
        <v>10730</v>
      </c>
      <c r="C12">
        <f t="shared" ca="1" si="2"/>
        <v>18420</v>
      </c>
      <c r="D12">
        <f t="shared" ca="1" si="3"/>
        <v>32406</v>
      </c>
      <c r="E12">
        <f t="shared" ca="1" si="4"/>
        <v>111229</v>
      </c>
      <c r="F12">
        <f t="shared" ca="1" si="5"/>
        <v>1075935</v>
      </c>
    </row>
    <row r="13" spans="1:6" x14ac:dyDescent="0.3">
      <c r="A13">
        <v>12</v>
      </c>
      <c r="B13">
        <f t="shared" ca="1" si="1"/>
        <v>10605</v>
      </c>
      <c r="C13">
        <f t="shared" ca="1" si="2"/>
        <v>18012</v>
      </c>
      <c r="D13">
        <f t="shared" ca="1" si="3"/>
        <v>31702</v>
      </c>
      <c r="E13">
        <f t="shared" ca="1" si="4"/>
        <v>112091</v>
      </c>
      <c r="F13">
        <f t="shared" ca="1" si="5"/>
        <v>1101548</v>
      </c>
    </row>
    <row r="14" spans="1:6" x14ac:dyDescent="0.3">
      <c r="A14">
        <v>13</v>
      </c>
      <c r="B14">
        <f t="shared" ca="1" si="1"/>
        <v>10725</v>
      </c>
      <c r="C14">
        <f t="shared" ca="1" si="2"/>
        <v>18371</v>
      </c>
      <c r="D14">
        <f t="shared" ca="1" si="3"/>
        <v>31702</v>
      </c>
      <c r="E14">
        <f t="shared" ca="1" si="4"/>
        <v>114367</v>
      </c>
      <c r="F14">
        <f t="shared" ca="1" si="5"/>
        <v>1072532</v>
      </c>
    </row>
    <row r="15" spans="1:6" x14ac:dyDescent="0.3">
      <c r="A15">
        <v>14</v>
      </c>
      <c r="B15">
        <f t="shared" ca="1" si="1"/>
        <v>10627</v>
      </c>
      <c r="C15">
        <f t="shared" ca="1" si="2"/>
        <v>17848</v>
      </c>
      <c r="D15">
        <f t="shared" ca="1" si="3"/>
        <v>32000</v>
      </c>
      <c r="E15">
        <f t="shared" ca="1" si="4"/>
        <v>116108</v>
      </c>
      <c r="F15">
        <f t="shared" ca="1" si="5"/>
        <v>1106918</v>
      </c>
    </row>
    <row r="16" spans="1:6" x14ac:dyDescent="0.3">
      <c r="A16">
        <v>15</v>
      </c>
      <c r="B16">
        <f t="shared" ca="1" si="1"/>
        <v>10365</v>
      </c>
      <c r="C16">
        <f t="shared" ca="1" si="2"/>
        <v>17692</v>
      </c>
      <c r="D16">
        <f t="shared" ca="1" si="3"/>
        <v>32493</v>
      </c>
      <c r="E16">
        <f t="shared" ca="1" si="4"/>
        <v>113727</v>
      </c>
      <c r="F16">
        <f t="shared" ca="1" si="5"/>
        <v>1138711</v>
      </c>
    </row>
    <row r="17" spans="1:6" x14ac:dyDescent="0.3">
      <c r="A17">
        <v>16</v>
      </c>
      <c r="B17">
        <f t="shared" ca="1" si="1"/>
        <v>10179</v>
      </c>
      <c r="C17">
        <f t="shared" ca="1" si="2"/>
        <v>17480</v>
      </c>
      <c r="D17">
        <f t="shared" ca="1" si="3"/>
        <v>33002</v>
      </c>
      <c r="E17">
        <f t="shared" ca="1" si="4"/>
        <v>115410</v>
      </c>
      <c r="F17">
        <f t="shared" ca="1" si="5"/>
        <v>1112606</v>
      </c>
    </row>
    <row r="18" spans="1:6" x14ac:dyDescent="0.3">
      <c r="A18">
        <v>17</v>
      </c>
      <c r="B18">
        <f t="shared" ca="1" si="1"/>
        <v>10031</v>
      </c>
      <c r="C18">
        <f t="shared" ca="1" si="2"/>
        <v>17780</v>
      </c>
      <c r="D18">
        <f t="shared" ca="1" si="3"/>
        <v>33361</v>
      </c>
      <c r="E18">
        <f t="shared" ca="1" si="4"/>
        <v>115950</v>
      </c>
      <c r="F18">
        <f t="shared" ca="1" si="5"/>
        <v>1080146</v>
      </c>
    </row>
    <row r="19" spans="1:6" x14ac:dyDescent="0.3">
      <c r="A19">
        <v>18</v>
      </c>
      <c r="B19">
        <f t="shared" ca="1" si="1"/>
        <v>9944</v>
      </c>
      <c r="C19">
        <f t="shared" ca="1" si="2"/>
        <v>18289</v>
      </c>
      <c r="D19">
        <f t="shared" ca="1" si="3"/>
        <v>33055</v>
      </c>
      <c r="E19">
        <f t="shared" ca="1" si="4"/>
        <v>115077</v>
      </c>
      <c r="F19">
        <f t="shared" ca="1" si="5"/>
        <v>1099910</v>
      </c>
    </row>
    <row r="20" spans="1:6" x14ac:dyDescent="0.3">
      <c r="A20">
        <v>19</v>
      </c>
      <c r="B20">
        <f t="shared" ca="1" si="1"/>
        <v>9932</v>
      </c>
      <c r="C20">
        <f t="shared" ca="1" si="2"/>
        <v>18508</v>
      </c>
      <c r="D20">
        <f t="shared" ca="1" si="3"/>
        <v>33839</v>
      </c>
      <c r="E20">
        <f t="shared" ca="1" si="4"/>
        <v>115424</v>
      </c>
      <c r="F20">
        <f t="shared" ca="1" si="5"/>
        <v>1103070</v>
      </c>
    </row>
    <row r="21" spans="1:6" x14ac:dyDescent="0.3">
      <c r="A21">
        <v>20</v>
      </c>
      <c r="B21">
        <f t="shared" ca="1" si="1"/>
        <v>10001</v>
      </c>
      <c r="C21">
        <f t="shared" ca="1" si="2"/>
        <v>18287</v>
      </c>
      <c r="D21">
        <f t="shared" ca="1" si="3"/>
        <v>33787</v>
      </c>
      <c r="E21">
        <f t="shared" ca="1" si="4"/>
        <v>115915</v>
      </c>
      <c r="F21">
        <f t="shared" ca="1" si="5"/>
        <v>1131337</v>
      </c>
    </row>
    <row r="22" spans="1:6" x14ac:dyDescent="0.3">
      <c r="A22">
        <v>21</v>
      </c>
      <c r="B22">
        <f t="shared" ca="1" si="1"/>
        <v>10146</v>
      </c>
      <c r="C22">
        <f t="shared" ca="1" si="2"/>
        <v>18342</v>
      </c>
      <c r="D22">
        <f t="shared" ca="1" si="3"/>
        <v>34627</v>
      </c>
      <c r="E22">
        <f t="shared" ca="1" si="4"/>
        <v>118654</v>
      </c>
      <c r="F22">
        <f t="shared" ca="1" si="5"/>
        <v>1112655</v>
      </c>
    </row>
    <row r="23" spans="1:6" x14ac:dyDescent="0.3">
      <c r="A23">
        <v>22</v>
      </c>
      <c r="B23">
        <f t="shared" ca="1" si="1"/>
        <v>10478</v>
      </c>
      <c r="C23">
        <f t="shared" ca="1" si="2"/>
        <v>17971</v>
      </c>
      <c r="D23">
        <f t="shared" ca="1" si="3"/>
        <v>34606</v>
      </c>
      <c r="E23">
        <f t="shared" ca="1" si="4"/>
        <v>121154</v>
      </c>
      <c r="F23">
        <f t="shared" ca="1" si="5"/>
        <v>1083579</v>
      </c>
    </row>
    <row r="24" spans="1:6" x14ac:dyDescent="0.3">
      <c r="A24">
        <v>23</v>
      </c>
      <c r="B24">
        <f t="shared" ca="1" si="1"/>
        <v>10178</v>
      </c>
      <c r="C24">
        <f t="shared" ca="1" si="2"/>
        <v>18450</v>
      </c>
      <c r="D24">
        <f t="shared" ca="1" si="3"/>
        <v>34757</v>
      </c>
      <c r="E24">
        <f t="shared" ca="1" si="4"/>
        <v>122292</v>
      </c>
      <c r="F24">
        <f t="shared" ca="1" si="5"/>
        <v>1108733</v>
      </c>
    </row>
    <row r="25" spans="1:6" x14ac:dyDescent="0.3">
      <c r="A25">
        <v>24</v>
      </c>
      <c r="B25">
        <f t="shared" ca="1" si="1"/>
        <v>10500</v>
      </c>
      <c r="C25">
        <f t="shared" ca="1" si="2"/>
        <v>18276</v>
      </c>
      <c r="D25">
        <f t="shared" ca="1" si="3"/>
        <v>34099</v>
      </c>
      <c r="E25">
        <f t="shared" ca="1" si="4"/>
        <v>119576</v>
      </c>
      <c r="F25">
        <f t="shared" ca="1" si="5"/>
        <v>1107978</v>
      </c>
    </row>
    <row r="26" spans="1:6" x14ac:dyDescent="0.3">
      <c r="A26">
        <v>25</v>
      </c>
      <c r="B26">
        <f t="shared" ca="1" si="1"/>
        <v>10260</v>
      </c>
      <c r="C26">
        <f t="shared" ca="1" si="2"/>
        <v>18738</v>
      </c>
      <c r="D26">
        <f t="shared" ca="1" si="3"/>
        <v>34439</v>
      </c>
      <c r="E26">
        <f t="shared" ca="1" si="4"/>
        <v>121209</v>
      </c>
      <c r="F26">
        <f t="shared" ca="1" si="5"/>
        <v>1110227</v>
      </c>
    </row>
    <row r="27" spans="1:6" x14ac:dyDescent="0.3">
      <c r="A27">
        <v>26</v>
      </c>
      <c r="B27">
        <f t="shared" ca="1" si="1"/>
        <v>10123</v>
      </c>
      <c r="C27">
        <f t="shared" ca="1" si="2"/>
        <v>18616</v>
      </c>
      <c r="D27">
        <f t="shared" ca="1" si="3"/>
        <v>35047</v>
      </c>
      <c r="E27">
        <f t="shared" ca="1" si="4"/>
        <v>118785</v>
      </c>
      <c r="F27">
        <f t="shared" ca="1" si="5"/>
        <v>1107392</v>
      </c>
    </row>
    <row r="28" spans="1:6" x14ac:dyDescent="0.3">
      <c r="A28">
        <v>27</v>
      </c>
      <c r="B28">
        <f t="shared" ca="1" si="1"/>
        <v>10096</v>
      </c>
      <c r="C28">
        <f t="shared" ca="1" si="2"/>
        <v>18578</v>
      </c>
      <c r="D28">
        <f t="shared" ca="1" si="3"/>
        <v>34631</v>
      </c>
      <c r="E28">
        <f t="shared" ca="1" si="4"/>
        <v>120996</v>
      </c>
      <c r="F28">
        <f t="shared" ca="1" si="5"/>
        <v>1095133</v>
      </c>
    </row>
    <row r="29" spans="1:6" x14ac:dyDescent="0.3">
      <c r="A29">
        <v>28</v>
      </c>
      <c r="B29">
        <f t="shared" ca="1" si="1"/>
        <v>9980</v>
      </c>
      <c r="C29">
        <f t="shared" ca="1" si="2"/>
        <v>18944</v>
      </c>
      <c r="D29">
        <f t="shared" ca="1" si="3"/>
        <v>33777</v>
      </c>
      <c r="E29">
        <f t="shared" ca="1" si="4"/>
        <v>117976</v>
      </c>
      <c r="F29">
        <f t="shared" ca="1" si="5"/>
        <v>1098855</v>
      </c>
    </row>
    <row r="30" spans="1:6" x14ac:dyDescent="0.3">
      <c r="A30">
        <v>29</v>
      </c>
      <c r="B30">
        <f t="shared" ca="1" si="1"/>
        <v>9703</v>
      </c>
      <c r="C30">
        <f t="shared" ca="1" si="2"/>
        <v>19556</v>
      </c>
      <c r="D30">
        <f t="shared" ca="1" si="3"/>
        <v>33273</v>
      </c>
      <c r="E30">
        <f t="shared" ca="1" si="4"/>
        <v>120578</v>
      </c>
      <c r="F30">
        <f t="shared" ca="1" si="5"/>
        <v>1073160</v>
      </c>
    </row>
    <row r="31" spans="1:6" x14ac:dyDescent="0.3">
      <c r="A31">
        <v>30</v>
      </c>
      <c r="B31">
        <f t="shared" ca="1" si="1"/>
        <v>9878</v>
      </c>
      <c r="C31">
        <f t="shared" ca="1" si="2"/>
        <v>19871</v>
      </c>
      <c r="D31">
        <f t="shared" ca="1" si="3"/>
        <v>33450</v>
      </c>
      <c r="E31">
        <f t="shared" ca="1" si="4"/>
        <v>124391</v>
      </c>
      <c r="F31">
        <f t="shared" ca="1" si="5"/>
        <v>1083818</v>
      </c>
    </row>
    <row r="32" spans="1:6" x14ac:dyDescent="0.3">
      <c r="A32">
        <v>31</v>
      </c>
      <c r="B32">
        <f t="shared" ca="1" si="1"/>
        <v>9933</v>
      </c>
      <c r="C32">
        <f t="shared" ca="1" si="2"/>
        <v>20055</v>
      </c>
      <c r="D32">
        <f t="shared" ca="1" si="3"/>
        <v>33935</v>
      </c>
      <c r="E32">
        <f t="shared" ca="1" si="4"/>
        <v>125002</v>
      </c>
      <c r="F32">
        <f t="shared" ca="1" si="5"/>
        <v>1098727</v>
      </c>
    </row>
    <row r="33" spans="1:6" x14ac:dyDescent="0.3">
      <c r="A33">
        <v>32</v>
      </c>
      <c r="B33">
        <f t="shared" ca="1" si="1"/>
        <v>9797</v>
      </c>
      <c r="C33">
        <f t="shared" ca="1" si="2"/>
        <v>20625</v>
      </c>
      <c r="D33">
        <f t="shared" ca="1" si="3"/>
        <v>33232</v>
      </c>
      <c r="E33">
        <f t="shared" ca="1" si="4"/>
        <v>126204</v>
      </c>
      <c r="F33">
        <f t="shared" ca="1" si="5"/>
        <v>1085411</v>
      </c>
    </row>
    <row r="34" spans="1:6" x14ac:dyDescent="0.3">
      <c r="A34">
        <v>33</v>
      </c>
      <c r="B34">
        <f t="shared" ca="1" si="1"/>
        <v>9649</v>
      </c>
      <c r="C34">
        <f t="shared" ca="1" si="2"/>
        <v>20898</v>
      </c>
      <c r="D34">
        <f t="shared" ca="1" si="3"/>
        <v>33867</v>
      </c>
      <c r="E34">
        <f t="shared" ca="1" si="4"/>
        <v>128822</v>
      </c>
      <c r="F34">
        <f t="shared" ca="1" si="5"/>
        <v>1092886</v>
      </c>
    </row>
    <row r="35" spans="1:6" x14ac:dyDescent="0.3">
      <c r="A35">
        <v>34</v>
      </c>
      <c r="B35">
        <f t="shared" ca="1" si="1"/>
        <v>9766</v>
      </c>
      <c r="C35">
        <f t="shared" ca="1" si="2"/>
        <v>21554</v>
      </c>
      <c r="D35">
        <f t="shared" ca="1" si="3"/>
        <v>33747</v>
      </c>
      <c r="E35">
        <f t="shared" ca="1" si="4"/>
        <v>128544</v>
      </c>
      <c r="F35">
        <f t="shared" ca="1" si="5"/>
        <v>1126949</v>
      </c>
    </row>
    <row r="36" spans="1:6" x14ac:dyDescent="0.3">
      <c r="A36">
        <v>35</v>
      </c>
      <c r="B36">
        <f t="shared" ca="1" si="1"/>
        <v>9961</v>
      </c>
      <c r="C36">
        <f t="shared" ca="1" si="2"/>
        <v>20999</v>
      </c>
      <c r="D36">
        <f t="shared" ca="1" si="3"/>
        <v>32982</v>
      </c>
      <c r="E36">
        <f t="shared" ca="1" si="4"/>
        <v>130072</v>
      </c>
      <c r="F36">
        <f t="shared" ca="1" si="5"/>
        <v>1145541</v>
      </c>
    </row>
    <row r="37" spans="1:6" x14ac:dyDescent="0.3">
      <c r="A37">
        <v>36</v>
      </c>
      <c r="B37">
        <f t="shared" ca="1" si="1"/>
        <v>10006</v>
      </c>
      <c r="C37">
        <f t="shared" ca="1" si="2"/>
        <v>21405</v>
      </c>
      <c r="D37">
        <f t="shared" ca="1" si="3"/>
        <v>32514</v>
      </c>
      <c r="E37">
        <f t="shared" ca="1" si="4"/>
        <v>129542</v>
      </c>
      <c r="F37">
        <f t="shared" ca="1" si="5"/>
        <v>1146392</v>
      </c>
    </row>
    <row r="38" spans="1:6" x14ac:dyDescent="0.3">
      <c r="A38">
        <v>37</v>
      </c>
      <c r="B38">
        <f t="shared" ca="1" si="1"/>
        <v>9998</v>
      </c>
      <c r="C38">
        <f t="shared" ca="1" si="2"/>
        <v>21881</v>
      </c>
      <c r="D38">
        <f t="shared" ca="1" si="3"/>
        <v>32213</v>
      </c>
      <c r="E38">
        <f t="shared" ca="1" si="4"/>
        <v>130634</v>
      </c>
      <c r="F38">
        <f t="shared" ca="1" si="5"/>
        <v>1120417</v>
      </c>
    </row>
    <row r="39" spans="1:6" x14ac:dyDescent="0.3">
      <c r="A39">
        <v>38</v>
      </c>
      <c r="B39">
        <f t="shared" ca="1" si="1"/>
        <v>9825</v>
      </c>
      <c r="C39">
        <f t="shared" ca="1" si="2"/>
        <v>21466</v>
      </c>
      <c r="D39">
        <f t="shared" ca="1" si="3"/>
        <v>31483</v>
      </c>
      <c r="E39">
        <f t="shared" ca="1" si="4"/>
        <v>129781</v>
      </c>
      <c r="F39">
        <f t="shared" ca="1" si="5"/>
        <v>1153546</v>
      </c>
    </row>
    <row r="40" spans="1:6" x14ac:dyDescent="0.3">
      <c r="A40">
        <v>39</v>
      </c>
      <c r="B40">
        <f t="shared" ca="1" si="1"/>
        <v>10082</v>
      </c>
      <c r="C40">
        <f t="shared" ca="1" si="2"/>
        <v>21906</v>
      </c>
      <c r="D40">
        <f t="shared" ca="1" si="3"/>
        <v>31765</v>
      </c>
      <c r="E40">
        <f t="shared" ca="1" si="4"/>
        <v>126449</v>
      </c>
      <c r="F40">
        <f t="shared" ca="1" si="5"/>
        <v>1191080</v>
      </c>
    </row>
    <row r="41" spans="1:6" x14ac:dyDescent="0.3">
      <c r="A41">
        <v>40</v>
      </c>
      <c r="B41">
        <f t="shared" ca="1" si="1"/>
        <v>10107</v>
      </c>
      <c r="C41">
        <f t="shared" ca="1" si="2"/>
        <v>21268</v>
      </c>
      <c r="D41">
        <f t="shared" ca="1" si="3"/>
        <v>32572</v>
      </c>
      <c r="E41">
        <f t="shared" ca="1" si="4"/>
        <v>124201</v>
      </c>
      <c r="F41">
        <f t="shared" ca="1" si="5"/>
        <v>1211018</v>
      </c>
    </row>
    <row r="42" spans="1:6" x14ac:dyDescent="0.3">
      <c r="A42">
        <v>41</v>
      </c>
      <c r="B42">
        <f t="shared" ca="1" si="1"/>
        <v>10019</v>
      </c>
      <c r="C42">
        <f t="shared" ca="1" si="2"/>
        <v>21561</v>
      </c>
      <c r="D42">
        <f t="shared" ca="1" si="3"/>
        <v>33422</v>
      </c>
      <c r="E42">
        <f t="shared" ca="1" si="4"/>
        <v>122799</v>
      </c>
      <c r="F42">
        <f t="shared" ca="1" si="5"/>
        <v>1250730</v>
      </c>
    </row>
    <row r="43" spans="1:6" x14ac:dyDescent="0.3">
      <c r="A43">
        <v>42</v>
      </c>
      <c r="B43">
        <f t="shared" ca="1" si="1"/>
        <v>10100</v>
      </c>
      <c r="C43">
        <f t="shared" ca="1" si="2"/>
        <v>21743</v>
      </c>
      <c r="D43">
        <f t="shared" ca="1" si="3"/>
        <v>33061</v>
      </c>
      <c r="E43">
        <f t="shared" ca="1" si="4"/>
        <v>121283</v>
      </c>
      <c r="F43">
        <f t="shared" ca="1" si="5"/>
        <v>1263081</v>
      </c>
    </row>
    <row r="44" spans="1:6" x14ac:dyDescent="0.3">
      <c r="A44">
        <v>43</v>
      </c>
      <c r="B44">
        <f t="shared" ca="1" si="1"/>
        <v>10263</v>
      </c>
      <c r="C44">
        <f t="shared" ca="1" si="2"/>
        <v>22261</v>
      </c>
      <c r="D44">
        <f t="shared" ca="1" si="3"/>
        <v>33995</v>
      </c>
      <c r="E44">
        <f t="shared" ca="1" si="4"/>
        <v>122938</v>
      </c>
      <c r="F44">
        <f t="shared" ca="1" si="5"/>
        <v>1252696</v>
      </c>
    </row>
    <row r="45" spans="1:6" x14ac:dyDescent="0.3">
      <c r="A45">
        <v>44</v>
      </c>
      <c r="B45">
        <f t="shared" ca="1" si="1"/>
        <v>10115</v>
      </c>
      <c r="C45">
        <f t="shared" ca="1" si="2"/>
        <v>22158</v>
      </c>
      <c r="D45">
        <f t="shared" ca="1" si="3"/>
        <v>34510</v>
      </c>
      <c r="E45">
        <f t="shared" ca="1" si="4"/>
        <v>119725</v>
      </c>
      <c r="F45">
        <f t="shared" ca="1" si="5"/>
        <v>1232025</v>
      </c>
    </row>
    <row r="46" spans="1:6" x14ac:dyDescent="0.3">
      <c r="A46">
        <v>45</v>
      </c>
      <c r="B46">
        <f t="shared" ca="1" si="1"/>
        <v>10312</v>
      </c>
      <c r="C46">
        <f t="shared" ca="1" si="2"/>
        <v>22889</v>
      </c>
      <c r="D46">
        <f t="shared" ca="1" si="3"/>
        <v>33988</v>
      </c>
      <c r="E46">
        <f t="shared" ca="1" si="4"/>
        <v>120007</v>
      </c>
      <c r="F46">
        <f t="shared" ca="1" si="5"/>
        <v>1229476</v>
      </c>
    </row>
    <row r="47" spans="1:6" x14ac:dyDescent="0.3">
      <c r="A47">
        <v>46</v>
      </c>
      <c r="B47">
        <f t="shared" ca="1" si="1"/>
        <v>10223</v>
      </c>
      <c r="C47">
        <f t="shared" ca="1" si="2"/>
        <v>23451</v>
      </c>
      <c r="D47">
        <f t="shared" ca="1" si="3"/>
        <v>34178</v>
      </c>
      <c r="E47">
        <f t="shared" ca="1" si="4"/>
        <v>117173</v>
      </c>
      <c r="F47">
        <f t="shared" ca="1" si="5"/>
        <v>1263530</v>
      </c>
    </row>
    <row r="48" spans="1:6" x14ac:dyDescent="0.3">
      <c r="A48">
        <v>47</v>
      </c>
      <c r="B48">
        <f t="shared" ca="1" si="1"/>
        <v>10195</v>
      </c>
      <c r="C48">
        <f t="shared" ca="1" si="2"/>
        <v>24043</v>
      </c>
      <c r="D48">
        <f t="shared" ca="1" si="3"/>
        <v>35185</v>
      </c>
      <c r="E48">
        <f t="shared" ca="1" si="4"/>
        <v>116831</v>
      </c>
      <c r="F48">
        <f t="shared" ca="1" si="5"/>
        <v>1288496</v>
      </c>
    </row>
    <row r="49" spans="1:6" x14ac:dyDescent="0.3">
      <c r="A49">
        <v>48</v>
      </c>
      <c r="B49">
        <f t="shared" ca="1" si="1"/>
        <v>10440</v>
      </c>
      <c r="C49">
        <f t="shared" ca="1" si="2"/>
        <v>23329</v>
      </c>
      <c r="D49">
        <f t="shared" ca="1" si="3"/>
        <v>34163</v>
      </c>
      <c r="E49">
        <f t="shared" ca="1" si="4"/>
        <v>113688</v>
      </c>
      <c r="F49">
        <f t="shared" ca="1" si="5"/>
        <v>1280270</v>
      </c>
    </row>
    <row r="50" spans="1:6" x14ac:dyDescent="0.3">
      <c r="A50">
        <v>49</v>
      </c>
      <c r="B50">
        <f t="shared" ca="1" si="1"/>
        <v>10377</v>
      </c>
      <c r="C50">
        <f t="shared" ca="1" si="2"/>
        <v>22808</v>
      </c>
      <c r="D50">
        <f t="shared" ca="1" si="3"/>
        <v>34322</v>
      </c>
      <c r="E50">
        <f t="shared" ca="1" si="4"/>
        <v>115046</v>
      </c>
      <c r="F50">
        <f t="shared" ca="1" si="5"/>
        <v>1297086</v>
      </c>
    </row>
    <row r="51" spans="1:6" x14ac:dyDescent="0.3">
      <c r="A51">
        <v>50</v>
      </c>
      <c r="B51">
        <f t="shared" ca="1" si="1"/>
        <v>10230</v>
      </c>
      <c r="C51">
        <f t="shared" ca="1" si="2"/>
        <v>23053</v>
      </c>
      <c r="D51">
        <f t="shared" ca="1" si="3"/>
        <v>33687</v>
      </c>
      <c r="E51">
        <f t="shared" ca="1" si="4"/>
        <v>116484</v>
      </c>
      <c r="F51">
        <f t="shared" ca="1" si="5"/>
        <v>1260047</v>
      </c>
    </row>
    <row r="52" spans="1:6" x14ac:dyDescent="0.3">
      <c r="A52">
        <v>51</v>
      </c>
      <c r="B52">
        <f t="shared" ca="1" si="1"/>
        <v>10121</v>
      </c>
      <c r="C52">
        <f t="shared" ca="1" si="2"/>
        <v>23126</v>
      </c>
      <c r="D52">
        <f t="shared" ca="1" si="3"/>
        <v>34086</v>
      </c>
      <c r="E52">
        <f t="shared" ca="1" si="4"/>
        <v>114691</v>
      </c>
      <c r="F52">
        <f t="shared" ca="1" si="5"/>
        <v>1228009</v>
      </c>
    </row>
    <row r="53" spans="1:6" x14ac:dyDescent="0.3">
      <c r="A53">
        <v>52</v>
      </c>
      <c r="B53">
        <f t="shared" ca="1" si="1"/>
        <v>9822</v>
      </c>
      <c r="C53">
        <f t="shared" ca="1" si="2"/>
        <v>23840</v>
      </c>
      <c r="D53">
        <f t="shared" ca="1" si="3"/>
        <v>33393</v>
      </c>
      <c r="E53">
        <f t="shared" ca="1" si="4"/>
        <v>114465</v>
      </c>
      <c r="F53">
        <f t="shared" ca="1" si="5"/>
        <v>1229977</v>
      </c>
    </row>
    <row r="54" spans="1:6" x14ac:dyDescent="0.3">
      <c r="A54">
        <v>53</v>
      </c>
      <c r="B54">
        <f t="shared" ca="1" si="1"/>
        <v>9903</v>
      </c>
      <c r="C54">
        <f t="shared" ca="1" si="2"/>
        <v>23634</v>
      </c>
      <c r="D54">
        <f t="shared" ca="1" si="3"/>
        <v>33840</v>
      </c>
      <c r="E54">
        <f t="shared" ca="1" si="4"/>
        <v>117246</v>
      </c>
      <c r="F54">
        <f t="shared" ca="1" si="5"/>
        <v>1225752</v>
      </c>
    </row>
    <row r="55" spans="1:6" x14ac:dyDescent="0.3">
      <c r="A55">
        <v>54</v>
      </c>
      <c r="B55">
        <f t="shared" ca="1" si="1"/>
        <v>10220</v>
      </c>
      <c r="C55">
        <f t="shared" ca="1" si="2"/>
        <v>23106</v>
      </c>
      <c r="D55">
        <f t="shared" ca="1" si="3"/>
        <v>34932</v>
      </c>
      <c r="E55">
        <f t="shared" ca="1" si="4"/>
        <v>115656</v>
      </c>
      <c r="F55">
        <f t="shared" ca="1" si="5"/>
        <v>1203705</v>
      </c>
    </row>
    <row r="56" spans="1:6" x14ac:dyDescent="0.3">
      <c r="A56">
        <v>55</v>
      </c>
      <c r="B56">
        <f t="shared" ca="1" si="1"/>
        <v>9946</v>
      </c>
      <c r="C56">
        <f t="shared" ca="1" si="2"/>
        <v>22485</v>
      </c>
      <c r="D56">
        <f t="shared" ca="1" si="3"/>
        <v>35114</v>
      </c>
      <c r="E56">
        <f t="shared" ca="1" si="4"/>
        <v>117702</v>
      </c>
      <c r="F56">
        <f t="shared" ca="1" si="5"/>
        <v>1183897</v>
      </c>
    </row>
    <row r="57" spans="1:6" x14ac:dyDescent="0.3">
      <c r="A57">
        <v>56</v>
      </c>
      <c r="B57">
        <f t="shared" ca="1" si="1"/>
        <v>10103</v>
      </c>
      <c r="C57">
        <f t="shared" ca="1" si="2"/>
        <v>22196</v>
      </c>
      <c r="D57">
        <f t="shared" ca="1" si="3"/>
        <v>34591</v>
      </c>
      <c r="E57">
        <f t="shared" ca="1" si="4"/>
        <v>118489</v>
      </c>
      <c r="F57">
        <f t="shared" ca="1" si="5"/>
        <v>1148893</v>
      </c>
    </row>
    <row r="58" spans="1:6" x14ac:dyDescent="0.3">
      <c r="A58">
        <v>57</v>
      </c>
      <c r="B58">
        <f t="shared" ca="1" si="1"/>
        <v>10141</v>
      </c>
      <c r="C58">
        <f t="shared" ca="1" si="2"/>
        <v>22743</v>
      </c>
      <c r="D58">
        <f t="shared" ca="1" si="3"/>
        <v>34636</v>
      </c>
      <c r="E58">
        <f t="shared" ca="1" si="4"/>
        <v>115392</v>
      </c>
      <c r="F58">
        <f t="shared" ca="1" si="5"/>
        <v>1117903</v>
      </c>
    </row>
    <row r="59" spans="1:6" x14ac:dyDescent="0.3">
      <c r="A59">
        <v>58</v>
      </c>
      <c r="B59">
        <f t="shared" ca="1" si="1"/>
        <v>9998</v>
      </c>
      <c r="C59">
        <f t="shared" ca="1" si="2"/>
        <v>23158</v>
      </c>
      <c r="D59">
        <f t="shared" ca="1" si="3"/>
        <v>34530</v>
      </c>
      <c r="E59">
        <f t="shared" ca="1" si="4"/>
        <v>113521</v>
      </c>
      <c r="F59">
        <f t="shared" ca="1" si="5"/>
        <v>1132944</v>
      </c>
    </row>
    <row r="60" spans="1:6" x14ac:dyDescent="0.3">
      <c r="A60">
        <v>59</v>
      </c>
      <c r="B60">
        <f t="shared" ca="1" si="1"/>
        <v>10109</v>
      </c>
      <c r="C60">
        <f t="shared" ca="1" si="2"/>
        <v>23559</v>
      </c>
      <c r="D60">
        <f t="shared" ca="1" si="3"/>
        <v>35028</v>
      </c>
      <c r="E60">
        <f t="shared" ca="1" si="4"/>
        <v>114571</v>
      </c>
      <c r="F60">
        <f t="shared" ca="1" si="5"/>
        <v>1135102</v>
      </c>
    </row>
    <row r="61" spans="1:6" x14ac:dyDescent="0.3">
      <c r="A61">
        <v>60</v>
      </c>
      <c r="B61">
        <f t="shared" ca="1" si="1"/>
        <v>10328</v>
      </c>
      <c r="C61">
        <f t="shared" ca="1" si="2"/>
        <v>23120</v>
      </c>
      <c r="D61">
        <f t="shared" ca="1" si="3"/>
        <v>35764</v>
      </c>
      <c r="E61">
        <f t="shared" ca="1" si="4"/>
        <v>116743</v>
      </c>
      <c r="F61">
        <f t="shared" ca="1" si="5"/>
        <v>1163901</v>
      </c>
    </row>
    <row r="62" spans="1:6" x14ac:dyDescent="0.3">
      <c r="A62">
        <v>61</v>
      </c>
      <c r="B62">
        <f t="shared" ca="1" si="1"/>
        <v>10574</v>
      </c>
      <c r="C62">
        <f t="shared" ca="1" si="2"/>
        <v>22922</v>
      </c>
      <c r="D62">
        <f t="shared" ca="1" si="3"/>
        <v>35225</v>
      </c>
      <c r="E62">
        <f t="shared" ca="1" si="4"/>
        <v>118240</v>
      </c>
      <c r="F62">
        <f t="shared" ca="1" si="5"/>
        <v>1169918</v>
      </c>
    </row>
    <row r="63" spans="1:6" x14ac:dyDescent="0.3">
      <c r="A63">
        <v>62</v>
      </c>
      <c r="B63">
        <f t="shared" ca="1" si="1"/>
        <v>10258</v>
      </c>
      <c r="C63">
        <f t="shared" ca="1" si="2"/>
        <v>23077</v>
      </c>
      <c r="D63">
        <f t="shared" ca="1" si="3"/>
        <v>36242</v>
      </c>
      <c r="E63">
        <f t="shared" ca="1" si="4"/>
        <v>115262</v>
      </c>
      <c r="F63">
        <f t="shared" ca="1" si="5"/>
        <v>1193272</v>
      </c>
    </row>
    <row r="64" spans="1:6" x14ac:dyDescent="0.3">
      <c r="A64">
        <v>63</v>
      </c>
      <c r="B64">
        <f t="shared" ca="1" si="1"/>
        <v>9957</v>
      </c>
      <c r="C64">
        <f t="shared" ca="1" si="2"/>
        <v>23301</v>
      </c>
      <c r="D64">
        <f t="shared" ca="1" si="3"/>
        <v>35160</v>
      </c>
      <c r="E64">
        <f t="shared" ca="1" si="4"/>
        <v>115741</v>
      </c>
      <c r="F64">
        <f t="shared" ca="1" si="5"/>
        <v>1205868</v>
      </c>
    </row>
    <row r="65" spans="1:6" x14ac:dyDescent="0.3">
      <c r="A65">
        <v>64</v>
      </c>
      <c r="B65">
        <f t="shared" ca="1" si="1"/>
        <v>10126</v>
      </c>
      <c r="C65">
        <f t="shared" ca="1" si="2"/>
        <v>22809</v>
      </c>
      <c r="D65">
        <f t="shared" ca="1" si="3"/>
        <v>36199</v>
      </c>
      <c r="E65">
        <f t="shared" ca="1" si="4"/>
        <v>115109</v>
      </c>
      <c r="F65">
        <f t="shared" ca="1" si="5"/>
        <v>1176859</v>
      </c>
    </row>
    <row r="66" spans="1:6" x14ac:dyDescent="0.3">
      <c r="A66">
        <v>65</v>
      </c>
      <c r="B66">
        <f t="shared" ca="1" si="1"/>
        <v>9836</v>
      </c>
      <c r="C66">
        <f t="shared" ca="1" si="2"/>
        <v>23027</v>
      </c>
      <c r="D66">
        <f t="shared" ca="1" si="3"/>
        <v>36151</v>
      </c>
      <c r="E66">
        <f t="shared" ca="1" si="4"/>
        <v>115455</v>
      </c>
      <c r="F66">
        <f t="shared" ca="1" si="5"/>
        <v>1173214</v>
      </c>
    </row>
    <row r="67" spans="1:6" x14ac:dyDescent="0.3">
      <c r="A67">
        <v>66</v>
      </c>
      <c r="B67">
        <f t="shared" ca="1" si="1"/>
        <v>9819</v>
      </c>
      <c r="C67">
        <f t="shared" ca="1" si="2"/>
        <v>22383</v>
      </c>
      <c r="D67">
        <f t="shared" ca="1" si="3"/>
        <v>37245</v>
      </c>
      <c r="E67">
        <f t="shared" ca="1" si="4"/>
        <v>114427</v>
      </c>
      <c r="F67">
        <f t="shared" ca="1" si="5"/>
        <v>1169700</v>
      </c>
    </row>
    <row r="68" spans="1:6" x14ac:dyDescent="0.3">
      <c r="A68">
        <v>67</v>
      </c>
      <c r="B68">
        <f t="shared" ref="B68:B131" ca="1" si="6">RANDBETWEEN(B67*0.97,B67*1.033)</f>
        <v>9981</v>
      </c>
      <c r="C68">
        <f t="shared" ref="C68:C131" ca="1" si="7">RANDBETWEEN(C67*0.97,C67*1.033)</f>
        <v>22059</v>
      </c>
      <c r="D68">
        <f t="shared" ref="D68:D131" ca="1" si="8">RANDBETWEEN(D67*0.97,D67*1.033)</f>
        <v>37292</v>
      </c>
      <c r="E68">
        <f t="shared" ref="E68:E131" ca="1" si="9">RANDBETWEEN(E67*0.97,E67*1.033)</f>
        <v>112686</v>
      </c>
      <c r="F68">
        <f t="shared" ref="F68:F131" ca="1" si="10">RANDBETWEEN(F67*0.97,F67*1.033)</f>
        <v>1151511</v>
      </c>
    </row>
    <row r="69" spans="1:6" x14ac:dyDescent="0.3">
      <c r="A69">
        <v>68</v>
      </c>
      <c r="B69">
        <f t="shared" ca="1" si="6"/>
        <v>9998</v>
      </c>
      <c r="C69">
        <f t="shared" ca="1" si="7"/>
        <v>21961</v>
      </c>
      <c r="D69">
        <f t="shared" ca="1" si="8"/>
        <v>36472</v>
      </c>
      <c r="E69">
        <f t="shared" ca="1" si="9"/>
        <v>112690</v>
      </c>
      <c r="F69">
        <f t="shared" ca="1" si="10"/>
        <v>1121610</v>
      </c>
    </row>
    <row r="70" spans="1:6" x14ac:dyDescent="0.3">
      <c r="A70">
        <v>69</v>
      </c>
      <c r="B70">
        <f t="shared" ca="1" si="6"/>
        <v>10242</v>
      </c>
      <c r="C70">
        <f t="shared" ca="1" si="7"/>
        <v>21807</v>
      </c>
      <c r="D70">
        <f t="shared" ca="1" si="8"/>
        <v>36727</v>
      </c>
      <c r="E70">
        <f t="shared" ca="1" si="9"/>
        <v>115761</v>
      </c>
      <c r="F70">
        <f t="shared" ca="1" si="10"/>
        <v>1113326</v>
      </c>
    </row>
    <row r="71" spans="1:6" x14ac:dyDescent="0.3">
      <c r="A71">
        <v>70</v>
      </c>
      <c r="B71">
        <f t="shared" ca="1" si="6"/>
        <v>10110</v>
      </c>
      <c r="C71">
        <f t="shared" ca="1" si="7"/>
        <v>21655</v>
      </c>
      <c r="D71">
        <f t="shared" ca="1" si="8"/>
        <v>35863</v>
      </c>
      <c r="E71">
        <f t="shared" ca="1" si="9"/>
        <v>115151</v>
      </c>
      <c r="F71">
        <f t="shared" ca="1" si="10"/>
        <v>1092932</v>
      </c>
    </row>
    <row r="72" spans="1:6" x14ac:dyDescent="0.3">
      <c r="A72">
        <v>71</v>
      </c>
      <c r="B72">
        <f t="shared" ca="1" si="6"/>
        <v>10280</v>
      </c>
      <c r="C72">
        <f t="shared" ca="1" si="7"/>
        <v>21127</v>
      </c>
      <c r="D72">
        <f t="shared" ca="1" si="8"/>
        <v>35379</v>
      </c>
      <c r="E72">
        <f t="shared" ca="1" si="9"/>
        <v>117943</v>
      </c>
      <c r="F72">
        <f t="shared" ca="1" si="10"/>
        <v>1113778</v>
      </c>
    </row>
    <row r="73" spans="1:6" x14ac:dyDescent="0.3">
      <c r="A73">
        <v>72</v>
      </c>
      <c r="B73">
        <f t="shared" ca="1" si="6"/>
        <v>10275</v>
      </c>
      <c r="C73">
        <f t="shared" ca="1" si="7"/>
        <v>21304</v>
      </c>
      <c r="D73">
        <f t="shared" ca="1" si="8"/>
        <v>34920</v>
      </c>
      <c r="E73">
        <f t="shared" ca="1" si="9"/>
        <v>114610</v>
      </c>
      <c r="F73">
        <f t="shared" ca="1" si="10"/>
        <v>1120987</v>
      </c>
    </row>
    <row r="74" spans="1:6" x14ac:dyDescent="0.3">
      <c r="A74">
        <v>73</v>
      </c>
      <c r="B74">
        <f t="shared" ca="1" si="6"/>
        <v>10065</v>
      </c>
      <c r="C74">
        <f t="shared" ca="1" si="7"/>
        <v>20917</v>
      </c>
      <c r="D74">
        <f t="shared" ca="1" si="8"/>
        <v>35653</v>
      </c>
      <c r="E74">
        <f t="shared" ca="1" si="9"/>
        <v>116223</v>
      </c>
      <c r="F74">
        <f t="shared" ca="1" si="10"/>
        <v>1107666</v>
      </c>
    </row>
    <row r="75" spans="1:6" x14ac:dyDescent="0.3">
      <c r="A75">
        <v>74</v>
      </c>
      <c r="B75">
        <f t="shared" ca="1" si="6"/>
        <v>10342</v>
      </c>
      <c r="C75">
        <f t="shared" ca="1" si="7"/>
        <v>21090</v>
      </c>
      <c r="D75">
        <f t="shared" ca="1" si="8"/>
        <v>35007</v>
      </c>
      <c r="E75">
        <f t="shared" ca="1" si="9"/>
        <v>119984</v>
      </c>
      <c r="F75">
        <f t="shared" ca="1" si="10"/>
        <v>1100856</v>
      </c>
    </row>
    <row r="76" spans="1:6" x14ac:dyDescent="0.3">
      <c r="A76">
        <v>75</v>
      </c>
      <c r="B76">
        <f t="shared" ca="1" si="6"/>
        <v>10484</v>
      </c>
      <c r="C76">
        <f t="shared" ca="1" si="7"/>
        <v>21293</v>
      </c>
      <c r="D76">
        <f t="shared" ca="1" si="8"/>
        <v>34757</v>
      </c>
      <c r="E76">
        <f t="shared" ca="1" si="9"/>
        <v>121946</v>
      </c>
      <c r="F76">
        <f t="shared" ca="1" si="10"/>
        <v>1071908</v>
      </c>
    </row>
    <row r="77" spans="1:6" x14ac:dyDescent="0.3">
      <c r="A77">
        <v>76</v>
      </c>
      <c r="B77">
        <f t="shared" ca="1" si="6"/>
        <v>10361</v>
      </c>
      <c r="C77">
        <f t="shared" ca="1" si="7"/>
        <v>21348</v>
      </c>
      <c r="D77">
        <f t="shared" ca="1" si="8"/>
        <v>34901</v>
      </c>
      <c r="E77">
        <f t="shared" ca="1" si="9"/>
        <v>123411</v>
      </c>
      <c r="F77">
        <f t="shared" ca="1" si="10"/>
        <v>1063477</v>
      </c>
    </row>
    <row r="78" spans="1:6" x14ac:dyDescent="0.3">
      <c r="A78">
        <v>77</v>
      </c>
      <c r="B78">
        <f t="shared" ca="1" si="6"/>
        <v>10436</v>
      </c>
      <c r="C78">
        <f t="shared" ca="1" si="7"/>
        <v>20857</v>
      </c>
      <c r="D78">
        <f t="shared" ca="1" si="8"/>
        <v>34066</v>
      </c>
      <c r="E78">
        <f t="shared" ca="1" si="9"/>
        <v>124600</v>
      </c>
      <c r="F78">
        <f t="shared" ca="1" si="10"/>
        <v>1049222</v>
      </c>
    </row>
    <row r="79" spans="1:6" x14ac:dyDescent="0.3">
      <c r="A79">
        <v>78</v>
      </c>
      <c r="B79">
        <f t="shared" ca="1" si="6"/>
        <v>10433</v>
      </c>
      <c r="C79">
        <f t="shared" ca="1" si="7"/>
        <v>20970</v>
      </c>
      <c r="D79">
        <f t="shared" ca="1" si="8"/>
        <v>33713</v>
      </c>
      <c r="E79">
        <f t="shared" ca="1" si="9"/>
        <v>121544</v>
      </c>
      <c r="F79">
        <f t="shared" ca="1" si="10"/>
        <v>1069276</v>
      </c>
    </row>
    <row r="80" spans="1:6" x14ac:dyDescent="0.3">
      <c r="A80">
        <v>79</v>
      </c>
      <c r="B80">
        <f t="shared" ca="1" si="6"/>
        <v>10353</v>
      </c>
      <c r="C80">
        <f t="shared" ca="1" si="7"/>
        <v>20669</v>
      </c>
      <c r="D80">
        <f t="shared" ca="1" si="8"/>
        <v>33221</v>
      </c>
      <c r="E80">
        <f t="shared" ca="1" si="9"/>
        <v>123782</v>
      </c>
      <c r="F80">
        <f t="shared" ca="1" si="10"/>
        <v>1092998</v>
      </c>
    </row>
    <row r="81" spans="1:6" x14ac:dyDescent="0.3">
      <c r="A81">
        <v>80</v>
      </c>
      <c r="B81">
        <f t="shared" ca="1" si="6"/>
        <v>10469</v>
      </c>
      <c r="C81">
        <f t="shared" ca="1" si="7"/>
        <v>20890</v>
      </c>
      <c r="D81">
        <f t="shared" ca="1" si="8"/>
        <v>32600</v>
      </c>
      <c r="E81">
        <f t="shared" ca="1" si="9"/>
        <v>127335</v>
      </c>
      <c r="F81">
        <f t="shared" ca="1" si="10"/>
        <v>1111025</v>
      </c>
    </row>
    <row r="82" spans="1:6" x14ac:dyDescent="0.3">
      <c r="A82">
        <v>81</v>
      </c>
      <c r="B82">
        <f t="shared" ca="1" si="6"/>
        <v>10158</v>
      </c>
      <c r="C82">
        <f t="shared" ca="1" si="7"/>
        <v>21332</v>
      </c>
      <c r="D82">
        <f t="shared" ca="1" si="8"/>
        <v>33182</v>
      </c>
      <c r="E82">
        <f t="shared" ca="1" si="9"/>
        <v>127621</v>
      </c>
      <c r="F82">
        <f t="shared" ca="1" si="10"/>
        <v>1128714</v>
      </c>
    </row>
    <row r="83" spans="1:6" x14ac:dyDescent="0.3">
      <c r="A83">
        <v>82</v>
      </c>
      <c r="B83">
        <f t="shared" ca="1" si="6"/>
        <v>10037</v>
      </c>
      <c r="C83">
        <f t="shared" ca="1" si="7"/>
        <v>21388</v>
      </c>
      <c r="D83">
        <f t="shared" ca="1" si="8"/>
        <v>32764</v>
      </c>
      <c r="E83">
        <f t="shared" ca="1" si="9"/>
        <v>123854</v>
      </c>
      <c r="F83">
        <f t="shared" ca="1" si="10"/>
        <v>1116479</v>
      </c>
    </row>
    <row r="84" spans="1:6" x14ac:dyDescent="0.3">
      <c r="A84">
        <v>83</v>
      </c>
      <c r="B84">
        <f t="shared" ca="1" si="6"/>
        <v>10311</v>
      </c>
      <c r="C84">
        <f t="shared" ca="1" si="7"/>
        <v>20901</v>
      </c>
      <c r="D84">
        <f t="shared" ca="1" si="8"/>
        <v>32155</v>
      </c>
      <c r="E84">
        <f t="shared" ca="1" si="9"/>
        <v>123926</v>
      </c>
      <c r="F84">
        <f t="shared" ca="1" si="10"/>
        <v>1118747</v>
      </c>
    </row>
    <row r="85" spans="1:6" x14ac:dyDescent="0.3">
      <c r="A85">
        <v>84</v>
      </c>
      <c r="B85">
        <f t="shared" ca="1" si="6"/>
        <v>10544</v>
      </c>
      <c r="C85">
        <f t="shared" ca="1" si="7"/>
        <v>21548</v>
      </c>
      <c r="D85">
        <f t="shared" ca="1" si="8"/>
        <v>32156</v>
      </c>
      <c r="E85">
        <f t="shared" ca="1" si="9"/>
        <v>127729</v>
      </c>
      <c r="F85">
        <f t="shared" ca="1" si="10"/>
        <v>1137755</v>
      </c>
    </row>
    <row r="86" spans="1:6" x14ac:dyDescent="0.3">
      <c r="A86">
        <v>85</v>
      </c>
      <c r="B86">
        <f t="shared" ca="1" si="6"/>
        <v>10855</v>
      </c>
      <c r="C86">
        <f t="shared" ca="1" si="7"/>
        <v>21558</v>
      </c>
      <c r="D86">
        <f t="shared" ca="1" si="8"/>
        <v>32050</v>
      </c>
      <c r="E86">
        <f t="shared" ca="1" si="9"/>
        <v>128437</v>
      </c>
      <c r="F86">
        <f t="shared" ca="1" si="10"/>
        <v>1112126</v>
      </c>
    </row>
    <row r="87" spans="1:6" x14ac:dyDescent="0.3">
      <c r="A87">
        <v>86</v>
      </c>
      <c r="B87">
        <f t="shared" ca="1" si="6"/>
        <v>10837</v>
      </c>
      <c r="C87">
        <f t="shared" ca="1" si="7"/>
        <v>21226</v>
      </c>
      <c r="D87">
        <f t="shared" ca="1" si="8"/>
        <v>33004</v>
      </c>
      <c r="E87">
        <f t="shared" ca="1" si="9"/>
        <v>127790</v>
      </c>
      <c r="F87">
        <f t="shared" ca="1" si="10"/>
        <v>1097611</v>
      </c>
    </row>
    <row r="88" spans="1:6" x14ac:dyDescent="0.3">
      <c r="A88">
        <v>87</v>
      </c>
      <c r="B88">
        <f t="shared" ca="1" si="6"/>
        <v>10807</v>
      </c>
      <c r="C88">
        <f t="shared" ca="1" si="7"/>
        <v>21641</v>
      </c>
      <c r="D88">
        <f t="shared" ca="1" si="8"/>
        <v>32390</v>
      </c>
      <c r="E88">
        <f t="shared" ca="1" si="9"/>
        <v>126134</v>
      </c>
      <c r="F88">
        <f t="shared" ca="1" si="10"/>
        <v>1128150</v>
      </c>
    </row>
    <row r="89" spans="1:6" x14ac:dyDescent="0.3">
      <c r="A89">
        <v>88</v>
      </c>
      <c r="B89">
        <f t="shared" ca="1" si="6"/>
        <v>10515</v>
      </c>
      <c r="C89">
        <f t="shared" ca="1" si="7"/>
        <v>21429</v>
      </c>
      <c r="D89">
        <f t="shared" ca="1" si="8"/>
        <v>32885</v>
      </c>
      <c r="E89">
        <f t="shared" ca="1" si="9"/>
        <v>126257</v>
      </c>
      <c r="F89">
        <f t="shared" ca="1" si="10"/>
        <v>1146926</v>
      </c>
    </row>
    <row r="90" spans="1:6" x14ac:dyDescent="0.3">
      <c r="A90">
        <v>89</v>
      </c>
      <c r="B90">
        <f t="shared" ca="1" si="6"/>
        <v>10409</v>
      </c>
      <c r="C90">
        <f t="shared" ca="1" si="7"/>
        <v>21465</v>
      </c>
      <c r="D90">
        <f t="shared" ca="1" si="8"/>
        <v>32397</v>
      </c>
      <c r="E90">
        <f t="shared" ca="1" si="9"/>
        <v>128862</v>
      </c>
      <c r="F90">
        <f t="shared" ca="1" si="10"/>
        <v>1129050</v>
      </c>
    </row>
    <row r="91" spans="1:6" x14ac:dyDescent="0.3">
      <c r="A91">
        <v>90</v>
      </c>
      <c r="B91">
        <f t="shared" ca="1" si="6"/>
        <v>10747</v>
      </c>
      <c r="C91">
        <f t="shared" ca="1" si="7"/>
        <v>21256</v>
      </c>
      <c r="D91">
        <f t="shared" ca="1" si="8"/>
        <v>32268</v>
      </c>
      <c r="E91">
        <f t="shared" ca="1" si="9"/>
        <v>126550</v>
      </c>
      <c r="F91">
        <f t="shared" ca="1" si="10"/>
        <v>1156044</v>
      </c>
    </row>
    <row r="92" spans="1:6" x14ac:dyDescent="0.3">
      <c r="A92">
        <v>91</v>
      </c>
      <c r="B92">
        <f t="shared" ca="1" si="6"/>
        <v>10521</v>
      </c>
      <c r="C92">
        <f t="shared" ca="1" si="7"/>
        <v>20893</v>
      </c>
      <c r="D92">
        <f t="shared" ca="1" si="8"/>
        <v>32118</v>
      </c>
      <c r="E92">
        <f t="shared" ca="1" si="9"/>
        <v>130185</v>
      </c>
      <c r="F92">
        <f t="shared" ca="1" si="10"/>
        <v>1193825</v>
      </c>
    </row>
    <row r="93" spans="1:6" x14ac:dyDescent="0.3">
      <c r="A93">
        <v>92</v>
      </c>
      <c r="B93">
        <f t="shared" ca="1" si="6"/>
        <v>10250</v>
      </c>
      <c r="C93">
        <f t="shared" ca="1" si="7"/>
        <v>20529</v>
      </c>
      <c r="D93">
        <f t="shared" ca="1" si="8"/>
        <v>32901</v>
      </c>
      <c r="E93">
        <f t="shared" ca="1" si="9"/>
        <v>131738</v>
      </c>
      <c r="F93">
        <f t="shared" ca="1" si="10"/>
        <v>1172747</v>
      </c>
    </row>
    <row r="94" spans="1:6" x14ac:dyDescent="0.3">
      <c r="A94">
        <v>93</v>
      </c>
      <c r="B94">
        <f t="shared" ca="1" si="6"/>
        <v>10138</v>
      </c>
      <c r="C94">
        <f t="shared" ca="1" si="7"/>
        <v>20470</v>
      </c>
      <c r="D94">
        <f t="shared" ca="1" si="8"/>
        <v>32064</v>
      </c>
      <c r="E94">
        <f t="shared" ca="1" si="9"/>
        <v>133284</v>
      </c>
      <c r="F94">
        <f t="shared" ca="1" si="10"/>
        <v>1178074</v>
      </c>
    </row>
    <row r="95" spans="1:6" x14ac:dyDescent="0.3">
      <c r="A95">
        <v>94</v>
      </c>
      <c r="B95">
        <f t="shared" ca="1" si="6"/>
        <v>10248</v>
      </c>
      <c r="C95">
        <f t="shared" ca="1" si="7"/>
        <v>20412</v>
      </c>
      <c r="D95">
        <f t="shared" ca="1" si="8"/>
        <v>31290</v>
      </c>
      <c r="E95">
        <f t="shared" ca="1" si="9"/>
        <v>130705</v>
      </c>
      <c r="F95">
        <f t="shared" ca="1" si="10"/>
        <v>1164532</v>
      </c>
    </row>
    <row r="96" spans="1:6" x14ac:dyDescent="0.3">
      <c r="A96">
        <v>95</v>
      </c>
      <c r="B96">
        <f t="shared" ca="1" si="6"/>
        <v>9983</v>
      </c>
      <c r="C96">
        <f t="shared" ca="1" si="7"/>
        <v>19820</v>
      </c>
      <c r="D96">
        <f t="shared" ca="1" si="8"/>
        <v>31679</v>
      </c>
      <c r="E96">
        <f t="shared" ca="1" si="9"/>
        <v>129819</v>
      </c>
      <c r="F96">
        <f t="shared" ca="1" si="10"/>
        <v>1132942</v>
      </c>
    </row>
    <row r="97" spans="1:6" x14ac:dyDescent="0.3">
      <c r="A97">
        <v>96</v>
      </c>
      <c r="B97">
        <f t="shared" ca="1" si="6"/>
        <v>9833</v>
      </c>
      <c r="C97">
        <f t="shared" ca="1" si="7"/>
        <v>19941</v>
      </c>
      <c r="D97">
        <f t="shared" ca="1" si="8"/>
        <v>31830</v>
      </c>
      <c r="E97">
        <f t="shared" ca="1" si="9"/>
        <v>131271</v>
      </c>
      <c r="F97">
        <f t="shared" ca="1" si="10"/>
        <v>1159143</v>
      </c>
    </row>
    <row r="98" spans="1:6" x14ac:dyDescent="0.3">
      <c r="A98">
        <v>97</v>
      </c>
      <c r="B98">
        <f t="shared" ca="1" si="6"/>
        <v>10037</v>
      </c>
      <c r="C98">
        <f t="shared" ca="1" si="7"/>
        <v>20199</v>
      </c>
      <c r="D98">
        <f t="shared" ca="1" si="8"/>
        <v>32151</v>
      </c>
      <c r="E98">
        <f t="shared" ca="1" si="9"/>
        <v>131141</v>
      </c>
      <c r="F98">
        <f t="shared" ca="1" si="10"/>
        <v>1195595</v>
      </c>
    </row>
    <row r="99" spans="1:6" x14ac:dyDescent="0.3">
      <c r="A99">
        <v>98</v>
      </c>
      <c r="B99">
        <f t="shared" ca="1" si="6"/>
        <v>9972</v>
      </c>
      <c r="C99">
        <f t="shared" ca="1" si="7"/>
        <v>19773</v>
      </c>
      <c r="D99">
        <f t="shared" ca="1" si="8"/>
        <v>31866</v>
      </c>
      <c r="E99">
        <f t="shared" ca="1" si="9"/>
        <v>130392</v>
      </c>
      <c r="F99">
        <f t="shared" ca="1" si="10"/>
        <v>1216338</v>
      </c>
    </row>
    <row r="100" spans="1:6" x14ac:dyDescent="0.3">
      <c r="A100">
        <v>99</v>
      </c>
      <c r="B100">
        <f t="shared" ca="1" si="6"/>
        <v>9717</v>
      </c>
      <c r="C100">
        <f t="shared" ca="1" si="7"/>
        <v>20044</v>
      </c>
      <c r="D100">
        <f t="shared" ca="1" si="8"/>
        <v>32022</v>
      </c>
      <c r="E100">
        <f t="shared" ca="1" si="9"/>
        <v>127220</v>
      </c>
      <c r="F100">
        <f t="shared" ca="1" si="10"/>
        <v>1240412</v>
      </c>
    </row>
    <row r="101" spans="1:6" x14ac:dyDescent="0.3">
      <c r="A101">
        <v>100</v>
      </c>
      <c r="B101">
        <f t="shared" ca="1" si="6"/>
        <v>9545</v>
      </c>
      <c r="C101">
        <f t="shared" ca="1" si="7"/>
        <v>19974</v>
      </c>
      <c r="D101">
        <f t="shared" ca="1" si="8"/>
        <v>32847</v>
      </c>
      <c r="E101">
        <f t="shared" ca="1" si="9"/>
        <v>124026</v>
      </c>
      <c r="F101">
        <f t="shared" ca="1" si="10"/>
        <v>1268177</v>
      </c>
    </row>
    <row r="102" spans="1:6" x14ac:dyDescent="0.3">
      <c r="A102">
        <v>101</v>
      </c>
      <c r="B102">
        <f t="shared" ca="1" si="6"/>
        <v>9765</v>
      </c>
      <c r="C102">
        <f t="shared" ca="1" si="7"/>
        <v>20329</v>
      </c>
      <c r="D102">
        <f t="shared" ca="1" si="8"/>
        <v>32117</v>
      </c>
      <c r="E102">
        <f t="shared" ca="1" si="9"/>
        <v>124235</v>
      </c>
      <c r="F102">
        <f t="shared" ca="1" si="10"/>
        <v>1262900</v>
      </c>
    </row>
    <row r="103" spans="1:6" x14ac:dyDescent="0.3">
      <c r="A103">
        <v>102</v>
      </c>
      <c r="B103">
        <f t="shared" ca="1" si="6"/>
        <v>10007</v>
      </c>
      <c r="C103">
        <f t="shared" ca="1" si="7"/>
        <v>20257</v>
      </c>
      <c r="D103">
        <f t="shared" ca="1" si="8"/>
        <v>32705</v>
      </c>
      <c r="E103">
        <f t="shared" ca="1" si="9"/>
        <v>123732</v>
      </c>
      <c r="F103">
        <f t="shared" ca="1" si="10"/>
        <v>1292128</v>
      </c>
    </row>
    <row r="104" spans="1:6" x14ac:dyDescent="0.3">
      <c r="A104">
        <v>103</v>
      </c>
      <c r="B104">
        <f t="shared" ca="1" si="6"/>
        <v>9906</v>
      </c>
      <c r="C104">
        <f t="shared" ca="1" si="7"/>
        <v>20046</v>
      </c>
      <c r="D104">
        <f t="shared" ca="1" si="8"/>
        <v>32926</v>
      </c>
      <c r="E104">
        <f t="shared" ca="1" si="9"/>
        <v>123439</v>
      </c>
      <c r="F104">
        <f t="shared" ca="1" si="10"/>
        <v>1289047</v>
      </c>
    </row>
    <row r="105" spans="1:6" x14ac:dyDescent="0.3">
      <c r="A105">
        <v>104</v>
      </c>
      <c r="B105">
        <f t="shared" ca="1" si="6"/>
        <v>9961</v>
      </c>
      <c r="C105">
        <f t="shared" ca="1" si="7"/>
        <v>20304</v>
      </c>
      <c r="D105">
        <f t="shared" ca="1" si="8"/>
        <v>33546</v>
      </c>
      <c r="E105">
        <f t="shared" ca="1" si="9"/>
        <v>126589</v>
      </c>
      <c r="F105">
        <f t="shared" ca="1" si="10"/>
        <v>1322511</v>
      </c>
    </row>
    <row r="106" spans="1:6" x14ac:dyDescent="0.3">
      <c r="A106">
        <v>105</v>
      </c>
      <c r="B106">
        <f t="shared" ca="1" si="6"/>
        <v>10240</v>
      </c>
      <c r="C106">
        <f t="shared" ca="1" si="7"/>
        <v>19856</v>
      </c>
      <c r="D106">
        <f t="shared" ca="1" si="8"/>
        <v>34224</v>
      </c>
      <c r="E106">
        <f t="shared" ca="1" si="9"/>
        <v>126520</v>
      </c>
      <c r="F106">
        <f t="shared" ca="1" si="10"/>
        <v>1309912</v>
      </c>
    </row>
    <row r="107" spans="1:6" x14ac:dyDescent="0.3">
      <c r="A107">
        <v>106</v>
      </c>
      <c r="B107">
        <f t="shared" ca="1" si="6"/>
        <v>10107</v>
      </c>
      <c r="C107">
        <f t="shared" ca="1" si="7"/>
        <v>20095</v>
      </c>
      <c r="D107">
        <f t="shared" ca="1" si="8"/>
        <v>34124</v>
      </c>
      <c r="E107">
        <f t="shared" ca="1" si="9"/>
        <v>123373</v>
      </c>
      <c r="F107">
        <f t="shared" ca="1" si="10"/>
        <v>1343579</v>
      </c>
    </row>
    <row r="108" spans="1:6" x14ac:dyDescent="0.3">
      <c r="A108">
        <v>107</v>
      </c>
      <c r="B108">
        <f t="shared" ca="1" si="6"/>
        <v>10224</v>
      </c>
      <c r="C108">
        <f t="shared" ca="1" si="7"/>
        <v>19558</v>
      </c>
      <c r="D108">
        <f t="shared" ca="1" si="8"/>
        <v>34539</v>
      </c>
      <c r="E108">
        <f t="shared" ca="1" si="9"/>
        <v>125671</v>
      </c>
      <c r="F108">
        <f t="shared" ca="1" si="10"/>
        <v>1329766</v>
      </c>
    </row>
    <row r="109" spans="1:6" x14ac:dyDescent="0.3">
      <c r="A109">
        <v>108</v>
      </c>
      <c r="B109">
        <f t="shared" ca="1" si="6"/>
        <v>10121</v>
      </c>
      <c r="C109">
        <f t="shared" ca="1" si="7"/>
        <v>19169</v>
      </c>
      <c r="D109">
        <f t="shared" ca="1" si="8"/>
        <v>34524</v>
      </c>
      <c r="E109">
        <f t="shared" ca="1" si="9"/>
        <v>125161</v>
      </c>
      <c r="F109">
        <f t="shared" ca="1" si="10"/>
        <v>1346151</v>
      </c>
    </row>
    <row r="110" spans="1:6" x14ac:dyDescent="0.3">
      <c r="A110">
        <v>109</v>
      </c>
      <c r="B110">
        <f t="shared" ca="1" si="6"/>
        <v>10172</v>
      </c>
      <c r="C110">
        <f t="shared" ca="1" si="7"/>
        <v>18725</v>
      </c>
      <c r="D110">
        <f t="shared" ca="1" si="8"/>
        <v>34482</v>
      </c>
      <c r="E110">
        <f t="shared" ca="1" si="9"/>
        <v>123300</v>
      </c>
      <c r="F110">
        <f t="shared" ca="1" si="10"/>
        <v>1321090</v>
      </c>
    </row>
    <row r="111" spans="1:6" x14ac:dyDescent="0.3">
      <c r="A111">
        <v>110</v>
      </c>
      <c r="B111">
        <f t="shared" ca="1" si="6"/>
        <v>9953</v>
      </c>
      <c r="C111">
        <f t="shared" ca="1" si="7"/>
        <v>18610</v>
      </c>
      <c r="D111">
        <f t="shared" ca="1" si="8"/>
        <v>35249</v>
      </c>
      <c r="E111">
        <f t="shared" ca="1" si="9"/>
        <v>121758</v>
      </c>
      <c r="F111">
        <f t="shared" ca="1" si="10"/>
        <v>1313157</v>
      </c>
    </row>
    <row r="112" spans="1:6" x14ac:dyDescent="0.3">
      <c r="A112">
        <v>111</v>
      </c>
      <c r="B112">
        <f t="shared" ca="1" si="6"/>
        <v>10001</v>
      </c>
      <c r="C112">
        <f t="shared" ca="1" si="7"/>
        <v>18323</v>
      </c>
      <c r="D112">
        <f t="shared" ca="1" si="8"/>
        <v>34432</v>
      </c>
      <c r="E112">
        <f t="shared" ca="1" si="9"/>
        <v>124936</v>
      </c>
      <c r="F112">
        <f t="shared" ca="1" si="10"/>
        <v>1313122</v>
      </c>
    </row>
    <row r="113" spans="1:6" x14ac:dyDescent="0.3">
      <c r="A113">
        <v>112</v>
      </c>
      <c r="B113">
        <f t="shared" ca="1" si="6"/>
        <v>9987</v>
      </c>
      <c r="C113">
        <f t="shared" ca="1" si="7"/>
        <v>17855</v>
      </c>
      <c r="D113">
        <f t="shared" ca="1" si="8"/>
        <v>35017</v>
      </c>
      <c r="E113">
        <f t="shared" ca="1" si="9"/>
        <v>122579</v>
      </c>
      <c r="F113">
        <f t="shared" ca="1" si="10"/>
        <v>1327667</v>
      </c>
    </row>
    <row r="114" spans="1:6" x14ac:dyDescent="0.3">
      <c r="A114">
        <v>113</v>
      </c>
      <c r="B114">
        <f t="shared" ca="1" si="6"/>
        <v>9780</v>
      </c>
      <c r="C114">
        <f t="shared" ca="1" si="7"/>
        <v>17357</v>
      </c>
      <c r="D114">
        <f t="shared" ca="1" si="8"/>
        <v>34104</v>
      </c>
      <c r="E114">
        <f t="shared" ca="1" si="9"/>
        <v>120725</v>
      </c>
      <c r="F114">
        <f t="shared" ca="1" si="10"/>
        <v>1302830</v>
      </c>
    </row>
    <row r="115" spans="1:6" x14ac:dyDescent="0.3">
      <c r="A115">
        <v>114</v>
      </c>
      <c r="B115">
        <f t="shared" ca="1" si="6"/>
        <v>9715</v>
      </c>
      <c r="C115">
        <f t="shared" ca="1" si="7"/>
        <v>17077</v>
      </c>
      <c r="D115">
        <f t="shared" ca="1" si="8"/>
        <v>33464</v>
      </c>
      <c r="E115">
        <f t="shared" ca="1" si="9"/>
        <v>117617</v>
      </c>
      <c r="F115">
        <f t="shared" ca="1" si="10"/>
        <v>1268321</v>
      </c>
    </row>
    <row r="116" spans="1:6" x14ac:dyDescent="0.3">
      <c r="A116">
        <v>115</v>
      </c>
      <c r="B116">
        <f t="shared" ca="1" si="6"/>
        <v>9688</v>
      </c>
      <c r="C116">
        <f t="shared" ca="1" si="7"/>
        <v>17112</v>
      </c>
      <c r="D116">
        <f t="shared" ca="1" si="8"/>
        <v>34259</v>
      </c>
      <c r="E116">
        <f t="shared" ca="1" si="9"/>
        <v>118432</v>
      </c>
      <c r="F116">
        <f t="shared" ca="1" si="10"/>
        <v>1309095</v>
      </c>
    </row>
    <row r="117" spans="1:6" x14ac:dyDescent="0.3">
      <c r="A117">
        <v>116</v>
      </c>
      <c r="B117">
        <f t="shared" ca="1" si="6"/>
        <v>9522</v>
      </c>
      <c r="C117">
        <f t="shared" ca="1" si="7"/>
        <v>16622</v>
      </c>
      <c r="D117">
        <f t="shared" ca="1" si="8"/>
        <v>33391</v>
      </c>
      <c r="E117">
        <f t="shared" ca="1" si="9"/>
        <v>117677</v>
      </c>
      <c r="F117">
        <f t="shared" ca="1" si="10"/>
        <v>1302186</v>
      </c>
    </row>
    <row r="118" spans="1:6" x14ac:dyDescent="0.3">
      <c r="A118">
        <v>117</v>
      </c>
      <c r="B118">
        <f t="shared" ca="1" si="6"/>
        <v>9622</v>
      </c>
      <c r="C118">
        <f t="shared" ca="1" si="7"/>
        <v>16826</v>
      </c>
      <c r="D118">
        <f t="shared" ca="1" si="8"/>
        <v>32523</v>
      </c>
      <c r="E118">
        <f t="shared" ca="1" si="9"/>
        <v>115355</v>
      </c>
      <c r="F118">
        <f t="shared" ca="1" si="10"/>
        <v>1284177</v>
      </c>
    </row>
    <row r="119" spans="1:6" x14ac:dyDescent="0.3">
      <c r="A119">
        <v>118</v>
      </c>
      <c r="B119">
        <f t="shared" ca="1" si="6"/>
        <v>9851</v>
      </c>
      <c r="C119">
        <f t="shared" ca="1" si="7"/>
        <v>16673</v>
      </c>
      <c r="D119">
        <f t="shared" ca="1" si="8"/>
        <v>32017</v>
      </c>
      <c r="E119">
        <f t="shared" ca="1" si="9"/>
        <v>112884</v>
      </c>
      <c r="F119">
        <f t="shared" ca="1" si="10"/>
        <v>1321352</v>
      </c>
    </row>
    <row r="120" spans="1:6" x14ac:dyDescent="0.3">
      <c r="A120">
        <v>119</v>
      </c>
      <c r="B120">
        <f t="shared" ca="1" si="6"/>
        <v>9842</v>
      </c>
      <c r="C120">
        <f t="shared" ca="1" si="7"/>
        <v>16571</v>
      </c>
      <c r="D120">
        <f t="shared" ca="1" si="8"/>
        <v>31204</v>
      </c>
      <c r="E120">
        <f t="shared" ca="1" si="9"/>
        <v>111590</v>
      </c>
      <c r="F120">
        <f t="shared" ca="1" si="10"/>
        <v>1327660</v>
      </c>
    </row>
    <row r="121" spans="1:6" x14ac:dyDescent="0.3">
      <c r="A121">
        <v>120</v>
      </c>
      <c r="B121">
        <f t="shared" ca="1" si="6"/>
        <v>9969</v>
      </c>
      <c r="C121">
        <f t="shared" ca="1" si="7"/>
        <v>17016</v>
      </c>
      <c r="D121">
        <f t="shared" ca="1" si="8"/>
        <v>31897</v>
      </c>
      <c r="E121">
        <f t="shared" ca="1" si="9"/>
        <v>113413</v>
      </c>
      <c r="F121">
        <f t="shared" ca="1" si="10"/>
        <v>1333133</v>
      </c>
    </row>
    <row r="122" spans="1:6" x14ac:dyDescent="0.3">
      <c r="A122">
        <v>121</v>
      </c>
      <c r="B122">
        <f t="shared" ca="1" si="6"/>
        <v>10025</v>
      </c>
      <c r="C122">
        <f t="shared" ca="1" si="7"/>
        <v>16642</v>
      </c>
      <c r="D122">
        <f t="shared" ca="1" si="8"/>
        <v>32186</v>
      </c>
      <c r="E122">
        <f t="shared" ca="1" si="9"/>
        <v>116366</v>
      </c>
      <c r="F122">
        <f t="shared" ca="1" si="10"/>
        <v>1370940</v>
      </c>
    </row>
    <row r="123" spans="1:6" x14ac:dyDescent="0.3">
      <c r="A123">
        <v>122</v>
      </c>
      <c r="B123">
        <f t="shared" ca="1" si="6"/>
        <v>9847</v>
      </c>
      <c r="C123">
        <f t="shared" ca="1" si="7"/>
        <v>16245</v>
      </c>
      <c r="D123">
        <f t="shared" ca="1" si="8"/>
        <v>32887</v>
      </c>
      <c r="E123">
        <f t="shared" ca="1" si="9"/>
        <v>117019</v>
      </c>
      <c r="F123">
        <f t="shared" ca="1" si="10"/>
        <v>1340128</v>
      </c>
    </row>
    <row r="124" spans="1:6" x14ac:dyDescent="0.3">
      <c r="A124">
        <v>123</v>
      </c>
      <c r="B124">
        <f t="shared" ca="1" si="6"/>
        <v>9668</v>
      </c>
      <c r="C124">
        <f t="shared" ca="1" si="7"/>
        <v>16276</v>
      </c>
      <c r="D124">
        <f t="shared" ca="1" si="8"/>
        <v>32352</v>
      </c>
      <c r="E124">
        <f t="shared" ca="1" si="9"/>
        <v>119718</v>
      </c>
      <c r="F124">
        <f t="shared" ca="1" si="10"/>
        <v>1305297</v>
      </c>
    </row>
    <row r="125" spans="1:6" x14ac:dyDescent="0.3">
      <c r="A125">
        <v>124</v>
      </c>
      <c r="B125">
        <f t="shared" ca="1" si="6"/>
        <v>9592</v>
      </c>
      <c r="C125">
        <f t="shared" ca="1" si="7"/>
        <v>16054</v>
      </c>
      <c r="D125">
        <f t="shared" ca="1" si="8"/>
        <v>32071</v>
      </c>
      <c r="E125">
        <f t="shared" ca="1" si="9"/>
        <v>120282</v>
      </c>
      <c r="F125">
        <f t="shared" ca="1" si="10"/>
        <v>1331999</v>
      </c>
    </row>
    <row r="126" spans="1:6" x14ac:dyDescent="0.3">
      <c r="A126">
        <v>125</v>
      </c>
      <c r="B126">
        <f t="shared" ca="1" si="6"/>
        <v>9902</v>
      </c>
      <c r="C126">
        <f t="shared" ca="1" si="7"/>
        <v>16106</v>
      </c>
      <c r="D126">
        <f t="shared" ca="1" si="8"/>
        <v>31739</v>
      </c>
      <c r="E126">
        <f t="shared" ca="1" si="9"/>
        <v>123512</v>
      </c>
      <c r="F126">
        <f t="shared" ca="1" si="10"/>
        <v>1297901</v>
      </c>
    </row>
    <row r="127" spans="1:6" x14ac:dyDescent="0.3">
      <c r="A127">
        <v>126</v>
      </c>
      <c r="B127">
        <f t="shared" ca="1" si="6"/>
        <v>10006</v>
      </c>
      <c r="C127">
        <f t="shared" ca="1" si="7"/>
        <v>16037</v>
      </c>
      <c r="D127">
        <f t="shared" ca="1" si="8"/>
        <v>31349</v>
      </c>
      <c r="E127">
        <f t="shared" ca="1" si="9"/>
        <v>123676</v>
      </c>
      <c r="F127">
        <f t="shared" ca="1" si="10"/>
        <v>1289699</v>
      </c>
    </row>
    <row r="128" spans="1:6" x14ac:dyDescent="0.3">
      <c r="A128">
        <v>127</v>
      </c>
      <c r="B128">
        <f t="shared" ca="1" si="6"/>
        <v>9722</v>
      </c>
      <c r="C128">
        <f t="shared" ca="1" si="7"/>
        <v>16200</v>
      </c>
      <c r="D128">
        <f t="shared" ca="1" si="8"/>
        <v>30537</v>
      </c>
      <c r="E128">
        <f t="shared" ca="1" si="9"/>
        <v>121895</v>
      </c>
      <c r="F128">
        <f t="shared" ca="1" si="10"/>
        <v>1315742</v>
      </c>
    </row>
    <row r="129" spans="1:6" x14ac:dyDescent="0.3">
      <c r="A129">
        <v>128</v>
      </c>
      <c r="B129">
        <f t="shared" ca="1" si="6"/>
        <v>10004</v>
      </c>
      <c r="C129">
        <f t="shared" ca="1" si="7"/>
        <v>16070</v>
      </c>
      <c r="D129">
        <f t="shared" ca="1" si="8"/>
        <v>30681</v>
      </c>
      <c r="E129">
        <f t="shared" ca="1" si="9"/>
        <v>125555</v>
      </c>
      <c r="F129">
        <f t="shared" ca="1" si="10"/>
        <v>1293888</v>
      </c>
    </row>
    <row r="130" spans="1:6" x14ac:dyDescent="0.3">
      <c r="A130">
        <v>129</v>
      </c>
      <c r="B130">
        <f t="shared" ca="1" si="6"/>
        <v>10099</v>
      </c>
      <c r="C130">
        <f t="shared" ca="1" si="7"/>
        <v>16398</v>
      </c>
      <c r="D130">
        <f t="shared" ca="1" si="8"/>
        <v>30645</v>
      </c>
      <c r="E130">
        <f t="shared" ca="1" si="9"/>
        <v>126207</v>
      </c>
      <c r="F130">
        <f t="shared" ca="1" si="10"/>
        <v>1309904</v>
      </c>
    </row>
    <row r="131" spans="1:6" x14ac:dyDescent="0.3">
      <c r="A131">
        <v>130</v>
      </c>
      <c r="B131">
        <f t="shared" ca="1" si="6"/>
        <v>9893</v>
      </c>
      <c r="C131">
        <f t="shared" ca="1" si="7"/>
        <v>16626</v>
      </c>
      <c r="D131">
        <f t="shared" ca="1" si="8"/>
        <v>30524</v>
      </c>
      <c r="E131">
        <f t="shared" ca="1" si="9"/>
        <v>124602</v>
      </c>
      <c r="F131">
        <f t="shared" ca="1" si="10"/>
        <v>1348761</v>
      </c>
    </row>
    <row r="132" spans="1:6" x14ac:dyDescent="0.3">
      <c r="A132">
        <v>131</v>
      </c>
      <c r="B132">
        <f t="shared" ref="B132:B195" ca="1" si="11">RANDBETWEEN(B131*0.97,B131*1.033)</f>
        <v>9647</v>
      </c>
      <c r="C132">
        <f t="shared" ref="C132:C195" ca="1" si="12">RANDBETWEEN(C131*0.97,C131*1.033)</f>
        <v>17073</v>
      </c>
      <c r="D132">
        <f t="shared" ref="D132:D195" ca="1" si="13">RANDBETWEEN(D131*0.97,D131*1.033)</f>
        <v>29682</v>
      </c>
      <c r="E132">
        <f t="shared" ref="E132:E195" ca="1" si="14">RANDBETWEEN(E131*0.97,E131*1.033)</f>
        <v>121064</v>
      </c>
      <c r="F132">
        <f t="shared" ref="F132:F195" ca="1" si="15">RANDBETWEEN(F131*0.97,F131*1.033)</f>
        <v>1316743</v>
      </c>
    </row>
    <row r="133" spans="1:6" x14ac:dyDescent="0.3">
      <c r="A133">
        <v>132</v>
      </c>
      <c r="B133">
        <f t="shared" ca="1" si="11"/>
        <v>9395</v>
      </c>
      <c r="C133">
        <f t="shared" ca="1" si="12"/>
        <v>16595</v>
      </c>
      <c r="D133">
        <f t="shared" ca="1" si="13"/>
        <v>30395</v>
      </c>
      <c r="E133">
        <f t="shared" ca="1" si="14"/>
        <v>117453</v>
      </c>
      <c r="F133">
        <f t="shared" ca="1" si="15"/>
        <v>1326549</v>
      </c>
    </row>
    <row r="134" spans="1:6" x14ac:dyDescent="0.3">
      <c r="A134">
        <v>133</v>
      </c>
      <c r="B134">
        <f t="shared" ca="1" si="11"/>
        <v>9431</v>
      </c>
      <c r="C134">
        <f t="shared" ca="1" si="12"/>
        <v>16807</v>
      </c>
      <c r="D134">
        <f t="shared" ca="1" si="13"/>
        <v>30596</v>
      </c>
      <c r="E134">
        <f t="shared" ca="1" si="14"/>
        <v>114326</v>
      </c>
      <c r="F134">
        <f t="shared" ca="1" si="15"/>
        <v>1303383</v>
      </c>
    </row>
    <row r="135" spans="1:6" x14ac:dyDescent="0.3">
      <c r="A135">
        <v>134</v>
      </c>
      <c r="B135">
        <f t="shared" ca="1" si="11"/>
        <v>9496</v>
      </c>
      <c r="C135">
        <f t="shared" ca="1" si="12"/>
        <v>17199</v>
      </c>
      <c r="D135">
        <f t="shared" ca="1" si="13"/>
        <v>30974</v>
      </c>
      <c r="E135">
        <f t="shared" ca="1" si="14"/>
        <v>111159</v>
      </c>
      <c r="F135">
        <f t="shared" ca="1" si="15"/>
        <v>1269313</v>
      </c>
    </row>
    <row r="136" spans="1:6" x14ac:dyDescent="0.3">
      <c r="A136">
        <v>135</v>
      </c>
      <c r="B136">
        <f t="shared" ca="1" si="11"/>
        <v>9525</v>
      </c>
      <c r="C136">
        <f t="shared" ca="1" si="12"/>
        <v>16997</v>
      </c>
      <c r="D136">
        <f t="shared" ca="1" si="13"/>
        <v>30954</v>
      </c>
      <c r="E136">
        <f t="shared" ca="1" si="14"/>
        <v>111219</v>
      </c>
      <c r="F136">
        <f t="shared" ca="1" si="15"/>
        <v>1251123</v>
      </c>
    </row>
    <row r="137" spans="1:6" x14ac:dyDescent="0.3">
      <c r="A137">
        <v>136</v>
      </c>
      <c r="B137">
        <f t="shared" ca="1" si="11"/>
        <v>9647</v>
      </c>
      <c r="C137">
        <f t="shared" ca="1" si="12"/>
        <v>17489</v>
      </c>
      <c r="D137">
        <f t="shared" ca="1" si="13"/>
        <v>31550</v>
      </c>
      <c r="E137">
        <f t="shared" ca="1" si="14"/>
        <v>108574</v>
      </c>
      <c r="F137">
        <f t="shared" ca="1" si="15"/>
        <v>1223878</v>
      </c>
    </row>
    <row r="138" spans="1:6" x14ac:dyDescent="0.3">
      <c r="A138">
        <v>137</v>
      </c>
      <c r="B138">
        <f t="shared" ca="1" si="11"/>
        <v>9418</v>
      </c>
      <c r="C138">
        <f t="shared" ca="1" si="12"/>
        <v>17489</v>
      </c>
      <c r="D138">
        <f t="shared" ca="1" si="13"/>
        <v>31475</v>
      </c>
      <c r="E138">
        <f t="shared" ca="1" si="14"/>
        <v>109494</v>
      </c>
      <c r="F138">
        <f t="shared" ca="1" si="15"/>
        <v>1212130</v>
      </c>
    </row>
    <row r="139" spans="1:6" x14ac:dyDescent="0.3">
      <c r="A139">
        <v>138</v>
      </c>
      <c r="B139">
        <f t="shared" ca="1" si="11"/>
        <v>9234</v>
      </c>
      <c r="C139">
        <f t="shared" ca="1" si="12"/>
        <v>17844</v>
      </c>
      <c r="D139">
        <f t="shared" ca="1" si="13"/>
        <v>31665</v>
      </c>
      <c r="E139">
        <f t="shared" ca="1" si="14"/>
        <v>110589</v>
      </c>
      <c r="F139">
        <f t="shared" ca="1" si="15"/>
        <v>1210062</v>
      </c>
    </row>
    <row r="140" spans="1:6" x14ac:dyDescent="0.3">
      <c r="A140">
        <v>139</v>
      </c>
      <c r="B140">
        <f t="shared" ca="1" si="11"/>
        <v>9096</v>
      </c>
      <c r="C140">
        <f t="shared" ca="1" si="12"/>
        <v>18378</v>
      </c>
      <c r="D140">
        <f t="shared" ca="1" si="13"/>
        <v>32590</v>
      </c>
      <c r="E140">
        <f t="shared" ca="1" si="14"/>
        <v>112804</v>
      </c>
      <c r="F140">
        <f t="shared" ca="1" si="15"/>
        <v>1174092</v>
      </c>
    </row>
    <row r="141" spans="1:6" x14ac:dyDescent="0.3">
      <c r="A141">
        <v>140</v>
      </c>
      <c r="B141">
        <f t="shared" ca="1" si="11"/>
        <v>9126</v>
      </c>
      <c r="C141">
        <f t="shared" ca="1" si="12"/>
        <v>18812</v>
      </c>
      <c r="D141">
        <f t="shared" ca="1" si="13"/>
        <v>32497</v>
      </c>
      <c r="E141">
        <f t="shared" ca="1" si="14"/>
        <v>113428</v>
      </c>
      <c r="F141">
        <f t="shared" ca="1" si="15"/>
        <v>1201993</v>
      </c>
    </row>
    <row r="142" spans="1:6" x14ac:dyDescent="0.3">
      <c r="A142">
        <v>141</v>
      </c>
      <c r="B142">
        <f t="shared" ca="1" si="11"/>
        <v>9407</v>
      </c>
      <c r="C142">
        <f t="shared" ca="1" si="12"/>
        <v>18626</v>
      </c>
      <c r="D142">
        <f t="shared" ca="1" si="13"/>
        <v>32691</v>
      </c>
      <c r="E142">
        <f t="shared" ca="1" si="14"/>
        <v>110547</v>
      </c>
      <c r="F142">
        <f t="shared" ca="1" si="15"/>
        <v>1169040</v>
      </c>
    </row>
    <row r="143" spans="1:6" x14ac:dyDescent="0.3">
      <c r="A143">
        <v>142</v>
      </c>
      <c r="B143">
        <f t="shared" ca="1" si="11"/>
        <v>9206</v>
      </c>
      <c r="C143">
        <f t="shared" ca="1" si="12"/>
        <v>19132</v>
      </c>
      <c r="D143">
        <f t="shared" ca="1" si="13"/>
        <v>32435</v>
      </c>
      <c r="E143">
        <f t="shared" ca="1" si="14"/>
        <v>113345</v>
      </c>
      <c r="F143">
        <f t="shared" ca="1" si="15"/>
        <v>1183897</v>
      </c>
    </row>
    <row r="144" spans="1:6" x14ac:dyDescent="0.3">
      <c r="A144">
        <v>143</v>
      </c>
      <c r="B144">
        <f t="shared" ca="1" si="11"/>
        <v>9308</v>
      </c>
      <c r="C144">
        <f t="shared" ca="1" si="12"/>
        <v>18910</v>
      </c>
      <c r="D144">
        <f t="shared" ca="1" si="13"/>
        <v>31692</v>
      </c>
      <c r="E144">
        <f t="shared" ca="1" si="14"/>
        <v>115434</v>
      </c>
      <c r="F144">
        <f t="shared" ca="1" si="15"/>
        <v>1190167</v>
      </c>
    </row>
    <row r="145" spans="1:6" x14ac:dyDescent="0.3">
      <c r="A145">
        <v>144</v>
      </c>
      <c r="B145">
        <f t="shared" ca="1" si="11"/>
        <v>9069</v>
      </c>
      <c r="C145">
        <f t="shared" ca="1" si="12"/>
        <v>19341</v>
      </c>
      <c r="D145">
        <f t="shared" ca="1" si="13"/>
        <v>32542</v>
      </c>
      <c r="E145">
        <f t="shared" ca="1" si="14"/>
        <v>116373</v>
      </c>
      <c r="F145">
        <f t="shared" ca="1" si="15"/>
        <v>1188678</v>
      </c>
    </row>
    <row r="146" spans="1:6" x14ac:dyDescent="0.3">
      <c r="A146">
        <v>145</v>
      </c>
      <c r="B146">
        <f t="shared" ca="1" si="11"/>
        <v>9020</v>
      </c>
      <c r="C146">
        <f t="shared" ca="1" si="12"/>
        <v>19870</v>
      </c>
      <c r="D146">
        <f t="shared" ca="1" si="13"/>
        <v>33009</v>
      </c>
      <c r="E146">
        <f t="shared" ca="1" si="14"/>
        <v>113332</v>
      </c>
      <c r="F146">
        <f t="shared" ca="1" si="15"/>
        <v>1209891</v>
      </c>
    </row>
    <row r="147" spans="1:6" x14ac:dyDescent="0.3">
      <c r="A147">
        <v>146</v>
      </c>
      <c r="B147">
        <f t="shared" ca="1" si="11"/>
        <v>8945</v>
      </c>
      <c r="C147">
        <f t="shared" ca="1" si="12"/>
        <v>20276</v>
      </c>
      <c r="D147">
        <f t="shared" ca="1" si="13"/>
        <v>33158</v>
      </c>
      <c r="E147">
        <f t="shared" ca="1" si="14"/>
        <v>114273</v>
      </c>
      <c r="F147">
        <f t="shared" ca="1" si="15"/>
        <v>1219057</v>
      </c>
    </row>
    <row r="148" spans="1:6" x14ac:dyDescent="0.3">
      <c r="A148">
        <v>147</v>
      </c>
      <c r="B148">
        <f t="shared" ca="1" si="11"/>
        <v>9008</v>
      </c>
      <c r="C148">
        <f t="shared" ca="1" si="12"/>
        <v>19690</v>
      </c>
      <c r="D148">
        <f t="shared" ca="1" si="13"/>
        <v>33964</v>
      </c>
      <c r="E148">
        <f t="shared" ca="1" si="14"/>
        <v>112320</v>
      </c>
      <c r="F148">
        <f t="shared" ca="1" si="15"/>
        <v>1219899</v>
      </c>
    </row>
    <row r="149" spans="1:6" x14ac:dyDescent="0.3">
      <c r="A149">
        <v>148</v>
      </c>
      <c r="B149">
        <f t="shared" ca="1" si="11"/>
        <v>9178</v>
      </c>
      <c r="C149">
        <f t="shared" ca="1" si="12"/>
        <v>19720</v>
      </c>
      <c r="D149">
        <f t="shared" ca="1" si="13"/>
        <v>34402</v>
      </c>
      <c r="E149">
        <f t="shared" ca="1" si="14"/>
        <v>113816</v>
      </c>
      <c r="F149">
        <f t="shared" ca="1" si="15"/>
        <v>1203903</v>
      </c>
    </row>
    <row r="150" spans="1:6" x14ac:dyDescent="0.3">
      <c r="A150">
        <v>149</v>
      </c>
      <c r="B150">
        <f t="shared" ca="1" si="11"/>
        <v>9080</v>
      </c>
      <c r="C150">
        <f t="shared" ca="1" si="12"/>
        <v>19423</v>
      </c>
      <c r="D150">
        <f t="shared" ca="1" si="13"/>
        <v>35159</v>
      </c>
      <c r="E150">
        <f t="shared" ca="1" si="14"/>
        <v>112350</v>
      </c>
      <c r="F150">
        <f t="shared" ca="1" si="15"/>
        <v>1203857</v>
      </c>
    </row>
    <row r="151" spans="1:6" x14ac:dyDescent="0.3">
      <c r="A151">
        <v>150</v>
      </c>
      <c r="B151">
        <f t="shared" ca="1" si="11"/>
        <v>9213</v>
      </c>
      <c r="C151">
        <f t="shared" ca="1" si="12"/>
        <v>19025</v>
      </c>
      <c r="D151">
        <f t="shared" ca="1" si="13"/>
        <v>34905</v>
      </c>
      <c r="E151">
        <f t="shared" ca="1" si="14"/>
        <v>109966</v>
      </c>
      <c r="F151">
        <f t="shared" ca="1" si="15"/>
        <v>1171901</v>
      </c>
    </row>
    <row r="152" spans="1:6" x14ac:dyDescent="0.3">
      <c r="A152">
        <v>151</v>
      </c>
      <c r="B152">
        <f t="shared" ca="1" si="11"/>
        <v>9262</v>
      </c>
      <c r="C152">
        <f t="shared" ca="1" si="12"/>
        <v>18797</v>
      </c>
      <c r="D152">
        <f t="shared" ca="1" si="13"/>
        <v>33911</v>
      </c>
      <c r="E152">
        <f t="shared" ca="1" si="14"/>
        <v>110183</v>
      </c>
      <c r="F152">
        <f t="shared" ca="1" si="15"/>
        <v>1208361</v>
      </c>
    </row>
    <row r="153" spans="1:6" x14ac:dyDescent="0.3">
      <c r="A153">
        <v>152</v>
      </c>
      <c r="B153">
        <f t="shared" ca="1" si="11"/>
        <v>9172</v>
      </c>
      <c r="C153">
        <f t="shared" ca="1" si="12"/>
        <v>18889</v>
      </c>
      <c r="D153">
        <f t="shared" ca="1" si="13"/>
        <v>33680</v>
      </c>
      <c r="E153">
        <f t="shared" ca="1" si="14"/>
        <v>111618</v>
      </c>
      <c r="F153">
        <f t="shared" ca="1" si="15"/>
        <v>1239570</v>
      </c>
    </row>
    <row r="154" spans="1:6" x14ac:dyDescent="0.3">
      <c r="A154">
        <v>153</v>
      </c>
      <c r="B154">
        <f t="shared" ca="1" si="11"/>
        <v>9200</v>
      </c>
      <c r="C154">
        <f t="shared" ca="1" si="12"/>
        <v>18558</v>
      </c>
      <c r="D154">
        <f t="shared" ca="1" si="13"/>
        <v>32743</v>
      </c>
      <c r="E154">
        <f t="shared" ca="1" si="14"/>
        <v>110861</v>
      </c>
      <c r="F154">
        <f t="shared" ca="1" si="15"/>
        <v>1230578</v>
      </c>
    </row>
    <row r="155" spans="1:6" x14ac:dyDescent="0.3">
      <c r="A155">
        <v>154</v>
      </c>
      <c r="B155">
        <f t="shared" ca="1" si="11"/>
        <v>8967</v>
      </c>
      <c r="C155">
        <f t="shared" ca="1" si="12"/>
        <v>19120</v>
      </c>
      <c r="D155">
        <f t="shared" ca="1" si="13"/>
        <v>32250</v>
      </c>
      <c r="E155">
        <f t="shared" ca="1" si="14"/>
        <v>112222</v>
      </c>
      <c r="F155">
        <f t="shared" ca="1" si="15"/>
        <v>1237427</v>
      </c>
    </row>
    <row r="156" spans="1:6" x14ac:dyDescent="0.3">
      <c r="A156">
        <v>155</v>
      </c>
      <c r="B156">
        <f t="shared" ca="1" si="11"/>
        <v>8919</v>
      </c>
      <c r="C156">
        <f t="shared" ca="1" si="12"/>
        <v>19136</v>
      </c>
      <c r="D156">
        <f t="shared" ca="1" si="13"/>
        <v>32292</v>
      </c>
      <c r="E156">
        <f t="shared" ca="1" si="14"/>
        <v>112940</v>
      </c>
      <c r="F156">
        <f t="shared" ca="1" si="15"/>
        <v>1241040</v>
      </c>
    </row>
    <row r="157" spans="1:6" x14ac:dyDescent="0.3">
      <c r="A157">
        <v>156</v>
      </c>
      <c r="B157">
        <f t="shared" ca="1" si="11"/>
        <v>8666</v>
      </c>
      <c r="C157">
        <f t="shared" ca="1" si="12"/>
        <v>19347</v>
      </c>
      <c r="D157">
        <f t="shared" ca="1" si="13"/>
        <v>32957</v>
      </c>
      <c r="E157">
        <f t="shared" ca="1" si="14"/>
        <v>112031</v>
      </c>
      <c r="F157">
        <f t="shared" ca="1" si="15"/>
        <v>1257711</v>
      </c>
    </row>
    <row r="158" spans="1:6" x14ac:dyDescent="0.3">
      <c r="A158">
        <v>157</v>
      </c>
      <c r="B158">
        <f t="shared" ca="1" si="11"/>
        <v>8576</v>
      </c>
      <c r="C158">
        <f t="shared" ca="1" si="12"/>
        <v>19802</v>
      </c>
      <c r="D158">
        <f t="shared" ca="1" si="13"/>
        <v>32378</v>
      </c>
      <c r="E158">
        <f t="shared" ca="1" si="14"/>
        <v>110454</v>
      </c>
      <c r="F158">
        <f t="shared" ca="1" si="15"/>
        <v>1289661</v>
      </c>
    </row>
    <row r="159" spans="1:6" x14ac:dyDescent="0.3">
      <c r="A159">
        <v>158</v>
      </c>
      <c r="B159">
        <f t="shared" ca="1" si="11"/>
        <v>8752</v>
      </c>
      <c r="C159">
        <f t="shared" ca="1" si="12"/>
        <v>19868</v>
      </c>
      <c r="D159">
        <f t="shared" ca="1" si="13"/>
        <v>33440</v>
      </c>
      <c r="E159">
        <f t="shared" ca="1" si="14"/>
        <v>107515</v>
      </c>
      <c r="F159">
        <f t="shared" ca="1" si="15"/>
        <v>1331391</v>
      </c>
    </row>
    <row r="160" spans="1:6" x14ac:dyDescent="0.3">
      <c r="A160">
        <v>159</v>
      </c>
      <c r="B160">
        <f t="shared" ca="1" si="11"/>
        <v>9017</v>
      </c>
      <c r="C160">
        <f t="shared" ca="1" si="12"/>
        <v>19294</v>
      </c>
      <c r="D160">
        <f t="shared" ca="1" si="13"/>
        <v>34185</v>
      </c>
      <c r="E160">
        <f t="shared" ca="1" si="14"/>
        <v>106243</v>
      </c>
      <c r="F160">
        <f t="shared" ca="1" si="15"/>
        <v>1315446</v>
      </c>
    </row>
    <row r="161" spans="1:6" x14ac:dyDescent="0.3">
      <c r="A161">
        <v>160</v>
      </c>
      <c r="B161">
        <f t="shared" ca="1" si="11"/>
        <v>8983</v>
      </c>
      <c r="C161">
        <f t="shared" ca="1" si="12"/>
        <v>19703</v>
      </c>
      <c r="D161">
        <f t="shared" ca="1" si="13"/>
        <v>33245</v>
      </c>
      <c r="E161">
        <f t="shared" ca="1" si="14"/>
        <v>106188</v>
      </c>
      <c r="F161">
        <f t="shared" ca="1" si="15"/>
        <v>1318371</v>
      </c>
    </row>
    <row r="162" spans="1:6" x14ac:dyDescent="0.3">
      <c r="A162">
        <v>161</v>
      </c>
      <c r="B162">
        <f t="shared" ca="1" si="11"/>
        <v>8798</v>
      </c>
      <c r="C162">
        <f t="shared" ca="1" si="12"/>
        <v>19412</v>
      </c>
      <c r="D162">
        <f t="shared" ca="1" si="13"/>
        <v>33487</v>
      </c>
      <c r="E162">
        <f t="shared" ca="1" si="14"/>
        <v>103248</v>
      </c>
      <c r="F162">
        <f t="shared" ca="1" si="15"/>
        <v>1328412</v>
      </c>
    </row>
    <row r="163" spans="1:6" x14ac:dyDescent="0.3">
      <c r="A163">
        <v>162</v>
      </c>
      <c r="B163">
        <f t="shared" ca="1" si="11"/>
        <v>8757</v>
      </c>
      <c r="C163">
        <f t="shared" ca="1" si="12"/>
        <v>19696</v>
      </c>
      <c r="D163">
        <f t="shared" ca="1" si="13"/>
        <v>32533</v>
      </c>
      <c r="E163">
        <f t="shared" ca="1" si="14"/>
        <v>100428</v>
      </c>
      <c r="F163">
        <f t="shared" ca="1" si="15"/>
        <v>1318639</v>
      </c>
    </row>
    <row r="164" spans="1:6" x14ac:dyDescent="0.3">
      <c r="A164">
        <v>163</v>
      </c>
      <c r="B164">
        <f t="shared" ca="1" si="11"/>
        <v>8629</v>
      </c>
      <c r="C164">
        <f t="shared" ca="1" si="12"/>
        <v>20065</v>
      </c>
      <c r="D164">
        <f t="shared" ca="1" si="13"/>
        <v>32510</v>
      </c>
      <c r="E164">
        <f t="shared" ca="1" si="14"/>
        <v>100356</v>
      </c>
      <c r="F164">
        <f t="shared" ca="1" si="15"/>
        <v>1329795</v>
      </c>
    </row>
    <row r="165" spans="1:6" x14ac:dyDescent="0.3">
      <c r="A165">
        <v>164</v>
      </c>
      <c r="B165">
        <f t="shared" ca="1" si="11"/>
        <v>8392</v>
      </c>
      <c r="C165">
        <f t="shared" ca="1" si="12"/>
        <v>19719</v>
      </c>
      <c r="D165">
        <f t="shared" ca="1" si="13"/>
        <v>32020</v>
      </c>
      <c r="E165">
        <f t="shared" ca="1" si="14"/>
        <v>100064</v>
      </c>
      <c r="F165">
        <f t="shared" ca="1" si="15"/>
        <v>1347107</v>
      </c>
    </row>
    <row r="166" spans="1:6" x14ac:dyDescent="0.3">
      <c r="A166">
        <v>165</v>
      </c>
      <c r="B166">
        <f t="shared" ca="1" si="11"/>
        <v>8187</v>
      </c>
      <c r="C166">
        <f t="shared" ca="1" si="12"/>
        <v>19994</v>
      </c>
      <c r="D166">
        <f t="shared" ca="1" si="13"/>
        <v>31661</v>
      </c>
      <c r="E166">
        <f t="shared" ca="1" si="14"/>
        <v>100381</v>
      </c>
      <c r="F166">
        <f t="shared" ca="1" si="15"/>
        <v>1325139</v>
      </c>
    </row>
    <row r="167" spans="1:6" x14ac:dyDescent="0.3">
      <c r="A167">
        <v>166</v>
      </c>
      <c r="B167">
        <f t="shared" ca="1" si="11"/>
        <v>8160</v>
      </c>
      <c r="C167">
        <f t="shared" ca="1" si="12"/>
        <v>20258</v>
      </c>
      <c r="D167">
        <f t="shared" ca="1" si="13"/>
        <v>32125</v>
      </c>
      <c r="E167">
        <f t="shared" ca="1" si="14"/>
        <v>97936</v>
      </c>
      <c r="F167">
        <f t="shared" ca="1" si="15"/>
        <v>1347942</v>
      </c>
    </row>
    <row r="168" spans="1:6" x14ac:dyDescent="0.3">
      <c r="A168">
        <v>167</v>
      </c>
      <c r="B168">
        <f t="shared" ca="1" si="11"/>
        <v>8377</v>
      </c>
      <c r="C168">
        <f t="shared" ca="1" si="12"/>
        <v>20516</v>
      </c>
      <c r="D168">
        <f t="shared" ca="1" si="13"/>
        <v>31813</v>
      </c>
      <c r="E168">
        <f t="shared" ca="1" si="14"/>
        <v>98740</v>
      </c>
      <c r="F168">
        <f t="shared" ca="1" si="15"/>
        <v>1324719</v>
      </c>
    </row>
    <row r="169" spans="1:6" x14ac:dyDescent="0.3">
      <c r="A169">
        <v>168</v>
      </c>
      <c r="B169">
        <f t="shared" ca="1" si="11"/>
        <v>8479</v>
      </c>
      <c r="C169">
        <f t="shared" ca="1" si="12"/>
        <v>21060</v>
      </c>
      <c r="D169">
        <f t="shared" ca="1" si="13"/>
        <v>31567</v>
      </c>
      <c r="E169">
        <f t="shared" ca="1" si="14"/>
        <v>101015</v>
      </c>
      <c r="F169">
        <f t="shared" ca="1" si="15"/>
        <v>1340579</v>
      </c>
    </row>
    <row r="170" spans="1:6" x14ac:dyDescent="0.3">
      <c r="A170">
        <v>169</v>
      </c>
      <c r="B170">
        <f t="shared" ca="1" si="11"/>
        <v>8662</v>
      </c>
      <c r="C170">
        <f t="shared" ca="1" si="12"/>
        <v>21359</v>
      </c>
      <c r="D170">
        <f t="shared" ca="1" si="13"/>
        <v>31895</v>
      </c>
      <c r="E170">
        <f t="shared" ca="1" si="14"/>
        <v>98721</v>
      </c>
      <c r="F170">
        <f t="shared" ca="1" si="15"/>
        <v>1325060</v>
      </c>
    </row>
    <row r="171" spans="1:6" x14ac:dyDescent="0.3">
      <c r="A171">
        <v>170</v>
      </c>
      <c r="B171">
        <f t="shared" ca="1" si="11"/>
        <v>8467</v>
      </c>
      <c r="C171">
        <f t="shared" ca="1" si="12"/>
        <v>20921</v>
      </c>
      <c r="D171">
        <f t="shared" ca="1" si="13"/>
        <v>31386</v>
      </c>
      <c r="E171">
        <f t="shared" ca="1" si="14"/>
        <v>101666</v>
      </c>
      <c r="F171">
        <f t="shared" ca="1" si="15"/>
        <v>1308393</v>
      </c>
    </row>
    <row r="172" spans="1:6" x14ac:dyDescent="0.3">
      <c r="A172">
        <v>171</v>
      </c>
      <c r="B172">
        <f t="shared" ca="1" si="11"/>
        <v>8243</v>
      </c>
      <c r="C172">
        <f t="shared" ca="1" si="12"/>
        <v>20576</v>
      </c>
      <c r="D172">
        <f t="shared" ca="1" si="13"/>
        <v>31562</v>
      </c>
      <c r="E172">
        <f t="shared" ca="1" si="14"/>
        <v>99972</v>
      </c>
      <c r="F172">
        <f t="shared" ca="1" si="15"/>
        <v>1270821</v>
      </c>
    </row>
    <row r="173" spans="1:6" x14ac:dyDescent="0.3">
      <c r="A173">
        <v>172</v>
      </c>
      <c r="B173">
        <f t="shared" ca="1" si="11"/>
        <v>8349</v>
      </c>
      <c r="C173">
        <f t="shared" ca="1" si="12"/>
        <v>20816</v>
      </c>
      <c r="D173">
        <f t="shared" ca="1" si="13"/>
        <v>30810</v>
      </c>
      <c r="E173">
        <f t="shared" ca="1" si="14"/>
        <v>97109</v>
      </c>
      <c r="F173">
        <f t="shared" ca="1" si="15"/>
        <v>1284103</v>
      </c>
    </row>
    <row r="174" spans="1:6" x14ac:dyDescent="0.3">
      <c r="A174">
        <v>173</v>
      </c>
      <c r="B174">
        <f t="shared" ca="1" si="11"/>
        <v>8325</v>
      </c>
      <c r="C174">
        <f t="shared" ca="1" si="12"/>
        <v>20979</v>
      </c>
      <c r="D174">
        <f t="shared" ca="1" si="13"/>
        <v>30745</v>
      </c>
      <c r="E174">
        <f t="shared" ca="1" si="14"/>
        <v>95241</v>
      </c>
      <c r="F174">
        <f t="shared" ca="1" si="15"/>
        <v>1301838</v>
      </c>
    </row>
    <row r="175" spans="1:6" x14ac:dyDescent="0.3">
      <c r="A175">
        <v>174</v>
      </c>
      <c r="B175">
        <f t="shared" ca="1" si="11"/>
        <v>8286</v>
      </c>
      <c r="C175">
        <f t="shared" ca="1" si="12"/>
        <v>20689</v>
      </c>
      <c r="D175">
        <f t="shared" ca="1" si="13"/>
        <v>30590</v>
      </c>
      <c r="E175">
        <f t="shared" ca="1" si="14"/>
        <v>95309</v>
      </c>
      <c r="F175">
        <f t="shared" ca="1" si="15"/>
        <v>1315876</v>
      </c>
    </row>
    <row r="176" spans="1:6" x14ac:dyDescent="0.3">
      <c r="A176">
        <v>175</v>
      </c>
      <c r="B176">
        <f t="shared" ca="1" si="11"/>
        <v>8184</v>
      </c>
      <c r="C176">
        <f t="shared" ca="1" si="12"/>
        <v>21154</v>
      </c>
      <c r="D176">
        <f t="shared" ca="1" si="13"/>
        <v>31386</v>
      </c>
      <c r="E176">
        <f t="shared" ca="1" si="14"/>
        <v>94630</v>
      </c>
      <c r="F176">
        <f t="shared" ca="1" si="15"/>
        <v>1316140</v>
      </c>
    </row>
    <row r="177" spans="1:6" x14ac:dyDescent="0.3">
      <c r="A177">
        <v>176</v>
      </c>
      <c r="B177">
        <f t="shared" ca="1" si="11"/>
        <v>8377</v>
      </c>
      <c r="C177">
        <f t="shared" ca="1" si="12"/>
        <v>21094</v>
      </c>
      <c r="D177">
        <f t="shared" ca="1" si="13"/>
        <v>30999</v>
      </c>
      <c r="E177">
        <f t="shared" ca="1" si="14"/>
        <v>96387</v>
      </c>
      <c r="F177">
        <f t="shared" ca="1" si="15"/>
        <v>1349524</v>
      </c>
    </row>
    <row r="178" spans="1:6" x14ac:dyDescent="0.3">
      <c r="A178">
        <v>177</v>
      </c>
      <c r="B178">
        <f t="shared" ca="1" si="11"/>
        <v>8267</v>
      </c>
      <c r="C178">
        <f t="shared" ca="1" si="12"/>
        <v>21207</v>
      </c>
      <c r="D178">
        <f t="shared" ca="1" si="13"/>
        <v>30804</v>
      </c>
      <c r="E178">
        <f t="shared" ca="1" si="14"/>
        <v>95320</v>
      </c>
      <c r="F178">
        <f t="shared" ca="1" si="15"/>
        <v>1361519</v>
      </c>
    </row>
    <row r="179" spans="1:6" x14ac:dyDescent="0.3">
      <c r="A179">
        <v>178</v>
      </c>
      <c r="B179">
        <f t="shared" ca="1" si="11"/>
        <v>8370</v>
      </c>
      <c r="C179">
        <f t="shared" ca="1" si="12"/>
        <v>20728</v>
      </c>
      <c r="D179">
        <f t="shared" ca="1" si="13"/>
        <v>31720</v>
      </c>
      <c r="E179">
        <f t="shared" ca="1" si="14"/>
        <v>93097</v>
      </c>
      <c r="F179">
        <f t="shared" ca="1" si="15"/>
        <v>1382357</v>
      </c>
    </row>
    <row r="180" spans="1:6" x14ac:dyDescent="0.3">
      <c r="A180">
        <v>179</v>
      </c>
      <c r="B180">
        <f t="shared" ca="1" si="11"/>
        <v>8317</v>
      </c>
      <c r="C180">
        <f t="shared" ca="1" si="12"/>
        <v>20685</v>
      </c>
      <c r="D180">
        <f t="shared" ca="1" si="13"/>
        <v>31854</v>
      </c>
      <c r="E180">
        <f t="shared" ca="1" si="14"/>
        <v>92747</v>
      </c>
      <c r="F180">
        <f t="shared" ca="1" si="15"/>
        <v>1373896</v>
      </c>
    </row>
    <row r="181" spans="1:6" x14ac:dyDescent="0.3">
      <c r="A181">
        <v>180</v>
      </c>
      <c r="B181">
        <f t="shared" ca="1" si="11"/>
        <v>8517</v>
      </c>
      <c r="C181">
        <f t="shared" ca="1" si="12"/>
        <v>21249</v>
      </c>
      <c r="D181">
        <f t="shared" ca="1" si="13"/>
        <v>31093</v>
      </c>
      <c r="E181">
        <f t="shared" ca="1" si="14"/>
        <v>94089</v>
      </c>
      <c r="F181">
        <f t="shared" ca="1" si="15"/>
        <v>1385693</v>
      </c>
    </row>
    <row r="182" spans="1:6" x14ac:dyDescent="0.3">
      <c r="A182">
        <v>181</v>
      </c>
      <c r="B182">
        <f t="shared" ca="1" si="11"/>
        <v>8607</v>
      </c>
      <c r="C182">
        <f t="shared" ca="1" si="12"/>
        <v>21453</v>
      </c>
      <c r="D182">
        <f t="shared" ca="1" si="13"/>
        <v>31335</v>
      </c>
      <c r="E182">
        <f t="shared" ca="1" si="14"/>
        <v>93515</v>
      </c>
      <c r="F182">
        <f t="shared" ca="1" si="15"/>
        <v>1378143</v>
      </c>
    </row>
    <row r="183" spans="1:6" x14ac:dyDescent="0.3">
      <c r="A183">
        <v>182</v>
      </c>
      <c r="B183">
        <f t="shared" ca="1" si="11"/>
        <v>8466</v>
      </c>
      <c r="C183">
        <f t="shared" ca="1" si="12"/>
        <v>21981</v>
      </c>
      <c r="D183">
        <f t="shared" ca="1" si="13"/>
        <v>31694</v>
      </c>
      <c r="E183">
        <f t="shared" ca="1" si="14"/>
        <v>92077</v>
      </c>
      <c r="F183">
        <f t="shared" ca="1" si="15"/>
        <v>1404373</v>
      </c>
    </row>
    <row r="184" spans="1:6" x14ac:dyDescent="0.3">
      <c r="A184">
        <v>183</v>
      </c>
      <c r="B184">
        <f t="shared" ca="1" si="11"/>
        <v>8709</v>
      </c>
      <c r="C184">
        <f t="shared" ca="1" si="12"/>
        <v>21442</v>
      </c>
      <c r="D184">
        <f t="shared" ca="1" si="13"/>
        <v>32287</v>
      </c>
      <c r="E184">
        <f t="shared" ca="1" si="14"/>
        <v>93379</v>
      </c>
      <c r="F184">
        <f t="shared" ca="1" si="15"/>
        <v>1414805</v>
      </c>
    </row>
    <row r="185" spans="1:6" x14ac:dyDescent="0.3">
      <c r="A185">
        <v>184</v>
      </c>
      <c r="B185">
        <f t="shared" ca="1" si="11"/>
        <v>8555</v>
      </c>
      <c r="C185">
        <f t="shared" ca="1" si="12"/>
        <v>21971</v>
      </c>
      <c r="D185">
        <f t="shared" ca="1" si="13"/>
        <v>31362</v>
      </c>
      <c r="E185">
        <f t="shared" ca="1" si="14"/>
        <v>95171</v>
      </c>
      <c r="F185">
        <f t="shared" ca="1" si="15"/>
        <v>1450828</v>
      </c>
    </row>
    <row r="186" spans="1:6" x14ac:dyDescent="0.3">
      <c r="A186">
        <v>185</v>
      </c>
      <c r="B186">
        <f t="shared" ca="1" si="11"/>
        <v>8354</v>
      </c>
      <c r="C186">
        <f t="shared" ca="1" si="12"/>
        <v>22570</v>
      </c>
      <c r="D186">
        <f t="shared" ca="1" si="13"/>
        <v>31408</v>
      </c>
      <c r="E186">
        <f t="shared" ca="1" si="14"/>
        <v>92812</v>
      </c>
      <c r="F186">
        <f t="shared" ca="1" si="15"/>
        <v>1417139</v>
      </c>
    </row>
    <row r="187" spans="1:6" x14ac:dyDescent="0.3">
      <c r="A187">
        <v>186</v>
      </c>
      <c r="B187">
        <f t="shared" ca="1" si="11"/>
        <v>8363</v>
      </c>
      <c r="C187">
        <f t="shared" ca="1" si="12"/>
        <v>22225</v>
      </c>
      <c r="D187">
        <f t="shared" ca="1" si="13"/>
        <v>30526</v>
      </c>
      <c r="E187">
        <f t="shared" ca="1" si="14"/>
        <v>91808</v>
      </c>
      <c r="F187">
        <f t="shared" ca="1" si="15"/>
        <v>1407886</v>
      </c>
    </row>
    <row r="188" spans="1:6" x14ac:dyDescent="0.3">
      <c r="A188">
        <v>187</v>
      </c>
      <c r="B188">
        <f t="shared" ca="1" si="11"/>
        <v>8532</v>
      </c>
      <c r="C188">
        <f t="shared" ca="1" si="12"/>
        <v>22758</v>
      </c>
      <c r="D188">
        <f t="shared" ca="1" si="13"/>
        <v>31008</v>
      </c>
      <c r="E188">
        <f t="shared" ca="1" si="14"/>
        <v>89508</v>
      </c>
      <c r="F188">
        <f t="shared" ca="1" si="15"/>
        <v>1421067</v>
      </c>
    </row>
    <row r="189" spans="1:6" x14ac:dyDescent="0.3">
      <c r="A189">
        <v>188</v>
      </c>
      <c r="B189">
        <f t="shared" ca="1" si="11"/>
        <v>8365</v>
      </c>
      <c r="C189">
        <f t="shared" ca="1" si="12"/>
        <v>23411</v>
      </c>
      <c r="D189">
        <f t="shared" ca="1" si="13"/>
        <v>31541</v>
      </c>
      <c r="E189">
        <f t="shared" ca="1" si="14"/>
        <v>91519</v>
      </c>
      <c r="F189">
        <f t="shared" ca="1" si="15"/>
        <v>1442279</v>
      </c>
    </row>
    <row r="190" spans="1:6" x14ac:dyDescent="0.3">
      <c r="A190">
        <v>189</v>
      </c>
      <c r="B190">
        <f t="shared" ca="1" si="11"/>
        <v>8536</v>
      </c>
      <c r="C190">
        <f t="shared" ca="1" si="12"/>
        <v>23500</v>
      </c>
      <c r="D190">
        <f t="shared" ca="1" si="13"/>
        <v>31322</v>
      </c>
      <c r="E190">
        <f t="shared" ca="1" si="14"/>
        <v>89454</v>
      </c>
      <c r="F190">
        <f t="shared" ca="1" si="15"/>
        <v>1469794</v>
      </c>
    </row>
    <row r="191" spans="1:6" x14ac:dyDescent="0.3">
      <c r="A191">
        <v>190</v>
      </c>
      <c r="B191">
        <f t="shared" ca="1" si="11"/>
        <v>8514</v>
      </c>
      <c r="C191">
        <f t="shared" ca="1" si="12"/>
        <v>23648</v>
      </c>
      <c r="D191">
        <f t="shared" ca="1" si="13"/>
        <v>30995</v>
      </c>
      <c r="E191">
        <f t="shared" ca="1" si="14"/>
        <v>89287</v>
      </c>
      <c r="F191">
        <f t="shared" ca="1" si="15"/>
        <v>1479633</v>
      </c>
    </row>
    <row r="192" spans="1:6" x14ac:dyDescent="0.3">
      <c r="A192">
        <v>191</v>
      </c>
      <c r="B192">
        <f t="shared" ca="1" si="11"/>
        <v>8784</v>
      </c>
      <c r="C192">
        <f t="shared" ca="1" si="12"/>
        <v>24229</v>
      </c>
      <c r="D192">
        <f t="shared" ca="1" si="13"/>
        <v>30201</v>
      </c>
      <c r="E192">
        <f t="shared" ca="1" si="14"/>
        <v>88889</v>
      </c>
      <c r="F192">
        <f t="shared" ca="1" si="15"/>
        <v>1510334</v>
      </c>
    </row>
    <row r="193" spans="1:6" x14ac:dyDescent="0.3">
      <c r="A193">
        <v>192</v>
      </c>
      <c r="B193">
        <f t="shared" ca="1" si="11"/>
        <v>8945</v>
      </c>
      <c r="C193">
        <f t="shared" ca="1" si="12"/>
        <v>24874</v>
      </c>
      <c r="D193">
        <f t="shared" ca="1" si="13"/>
        <v>29520</v>
      </c>
      <c r="E193">
        <f t="shared" ca="1" si="14"/>
        <v>88284</v>
      </c>
      <c r="F193">
        <f t="shared" ca="1" si="15"/>
        <v>1496405</v>
      </c>
    </row>
    <row r="194" spans="1:6" x14ac:dyDescent="0.3">
      <c r="A194">
        <v>193</v>
      </c>
      <c r="B194">
        <f t="shared" ca="1" si="11"/>
        <v>9124</v>
      </c>
      <c r="C194">
        <f t="shared" ca="1" si="12"/>
        <v>24582</v>
      </c>
      <c r="D194">
        <f t="shared" ca="1" si="13"/>
        <v>30396</v>
      </c>
      <c r="E194">
        <f t="shared" ca="1" si="14"/>
        <v>86607</v>
      </c>
      <c r="F194">
        <f t="shared" ca="1" si="15"/>
        <v>1459619</v>
      </c>
    </row>
    <row r="195" spans="1:6" x14ac:dyDescent="0.3">
      <c r="A195">
        <v>194</v>
      </c>
      <c r="B195">
        <f t="shared" ca="1" si="11"/>
        <v>9192</v>
      </c>
      <c r="C195">
        <f t="shared" ca="1" si="12"/>
        <v>24165</v>
      </c>
      <c r="D195">
        <f t="shared" ca="1" si="13"/>
        <v>31010</v>
      </c>
      <c r="E195">
        <f t="shared" ca="1" si="14"/>
        <v>87571</v>
      </c>
      <c r="F195">
        <f t="shared" ca="1" si="15"/>
        <v>1423035</v>
      </c>
    </row>
    <row r="196" spans="1:6" x14ac:dyDescent="0.3">
      <c r="A196">
        <v>195</v>
      </c>
      <c r="B196">
        <f t="shared" ref="B196:B253" ca="1" si="16">RANDBETWEEN(B195*0.97,B195*1.033)</f>
        <v>9385</v>
      </c>
      <c r="C196">
        <f t="shared" ref="C196:C253" ca="1" si="17">RANDBETWEEN(C195*0.97,C195*1.033)</f>
        <v>23920</v>
      </c>
      <c r="D196">
        <f t="shared" ref="D196:D253" ca="1" si="18">RANDBETWEEN(D195*0.97,D195*1.033)</f>
        <v>30693</v>
      </c>
      <c r="E196">
        <f t="shared" ref="E196:E253" ca="1" si="19">RANDBETWEEN(E195*0.97,E195*1.033)</f>
        <v>85505</v>
      </c>
      <c r="F196">
        <f t="shared" ref="F196:F253" ca="1" si="20">RANDBETWEEN(F195*0.97,F195*1.033)</f>
        <v>1445518</v>
      </c>
    </row>
    <row r="197" spans="1:6" x14ac:dyDescent="0.3">
      <c r="A197">
        <v>196</v>
      </c>
      <c r="B197">
        <f t="shared" ca="1" si="16"/>
        <v>9199</v>
      </c>
      <c r="C197">
        <f t="shared" ca="1" si="17"/>
        <v>23342</v>
      </c>
      <c r="D197">
        <f t="shared" ca="1" si="18"/>
        <v>30643</v>
      </c>
      <c r="E197">
        <f t="shared" ca="1" si="19"/>
        <v>88232</v>
      </c>
      <c r="F197">
        <f t="shared" ca="1" si="20"/>
        <v>1492297</v>
      </c>
    </row>
    <row r="198" spans="1:6" x14ac:dyDescent="0.3">
      <c r="A198">
        <v>197</v>
      </c>
      <c r="B198">
        <f t="shared" ca="1" si="16"/>
        <v>9484</v>
      </c>
      <c r="C198">
        <f t="shared" ca="1" si="17"/>
        <v>23808</v>
      </c>
      <c r="D198">
        <f t="shared" ca="1" si="18"/>
        <v>29985</v>
      </c>
      <c r="E198">
        <f t="shared" ca="1" si="19"/>
        <v>90864</v>
      </c>
      <c r="F198">
        <f t="shared" ca="1" si="20"/>
        <v>1465277</v>
      </c>
    </row>
    <row r="199" spans="1:6" x14ac:dyDescent="0.3">
      <c r="A199">
        <v>198</v>
      </c>
      <c r="B199">
        <f t="shared" ca="1" si="16"/>
        <v>9583</v>
      </c>
      <c r="C199">
        <f t="shared" ca="1" si="17"/>
        <v>23959</v>
      </c>
      <c r="D199">
        <f t="shared" ca="1" si="18"/>
        <v>29398</v>
      </c>
      <c r="E199">
        <f t="shared" ca="1" si="19"/>
        <v>92762</v>
      </c>
      <c r="F199">
        <f t="shared" ca="1" si="20"/>
        <v>1450406</v>
      </c>
    </row>
    <row r="200" spans="1:6" x14ac:dyDescent="0.3">
      <c r="A200">
        <v>199</v>
      </c>
      <c r="B200">
        <f t="shared" ca="1" si="16"/>
        <v>9342</v>
      </c>
      <c r="C200">
        <f t="shared" ca="1" si="17"/>
        <v>24113</v>
      </c>
      <c r="D200">
        <f t="shared" ca="1" si="18"/>
        <v>28739</v>
      </c>
      <c r="E200">
        <f t="shared" ca="1" si="19"/>
        <v>94539</v>
      </c>
      <c r="F200">
        <f t="shared" ca="1" si="20"/>
        <v>1443497</v>
      </c>
    </row>
    <row r="201" spans="1:6" x14ac:dyDescent="0.3">
      <c r="A201">
        <v>200</v>
      </c>
      <c r="B201">
        <f t="shared" ca="1" si="16"/>
        <v>9080</v>
      </c>
      <c r="C201">
        <f t="shared" ca="1" si="17"/>
        <v>24293</v>
      </c>
      <c r="D201">
        <f t="shared" ca="1" si="18"/>
        <v>28828</v>
      </c>
      <c r="E201">
        <f t="shared" ca="1" si="19"/>
        <v>93638</v>
      </c>
      <c r="F201">
        <f t="shared" ca="1" si="20"/>
        <v>1479704</v>
      </c>
    </row>
    <row r="202" spans="1:6" x14ac:dyDescent="0.3">
      <c r="A202">
        <v>201</v>
      </c>
      <c r="B202">
        <f t="shared" ca="1" si="16"/>
        <v>9122</v>
      </c>
      <c r="C202">
        <f t="shared" ca="1" si="17"/>
        <v>24403</v>
      </c>
      <c r="D202">
        <f t="shared" ca="1" si="18"/>
        <v>29409</v>
      </c>
      <c r="E202">
        <f t="shared" ca="1" si="19"/>
        <v>92546</v>
      </c>
      <c r="F202">
        <f t="shared" ca="1" si="20"/>
        <v>1446924</v>
      </c>
    </row>
    <row r="203" spans="1:6" x14ac:dyDescent="0.3">
      <c r="A203">
        <v>202</v>
      </c>
      <c r="B203">
        <f t="shared" ca="1" si="16"/>
        <v>8931</v>
      </c>
      <c r="C203">
        <f t="shared" ca="1" si="17"/>
        <v>24619</v>
      </c>
      <c r="D203">
        <f t="shared" ca="1" si="18"/>
        <v>29274</v>
      </c>
      <c r="E203">
        <f t="shared" ca="1" si="19"/>
        <v>92933</v>
      </c>
      <c r="F203">
        <f t="shared" ca="1" si="20"/>
        <v>1420174</v>
      </c>
    </row>
    <row r="204" spans="1:6" x14ac:dyDescent="0.3">
      <c r="A204">
        <v>203</v>
      </c>
      <c r="B204">
        <f t="shared" ca="1" si="16"/>
        <v>8867</v>
      </c>
      <c r="C204">
        <f t="shared" ca="1" si="17"/>
        <v>25404</v>
      </c>
      <c r="D204">
        <f t="shared" ca="1" si="18"/>
        <v>28725</v>
      </c>
      <c r="E204">
        <f t="shared" ca="1" si="19"/>
        <v>91376</v>
      </c>
      <c r="F204">
        <f t="shared" ca="1" si="20"/>
        <v>1385577</v>
      </c>
    </row>
    <row r="205" spans="1:6" x14ac:dyDescent="0.3">
      <c r="A205">
        <v>204</v>
      </c>
      <c r="B205">
        <f t="shared" ca="1" si="16"/>
        <v>8971</v>
      </c>
      <c r="C205">
        <f t="shared" ca="1" si="17"/>
        <v>25809</v>
      </c>
      <c r="D205">
        <f t="shared" ca="1" si="18"/>
        <v>27931</v>
      </c>
      <c r="E205">
        <f t="shared" ca="1" si="19"/>
        <v>91939</v>
      </c>
      <c r="F205">
        <f t="shared" ca="1" si="20"/>
        <v>1429958</v>
      </c>
    </row>
    <row r="206" spans="1:6" x14ac:dyDescent="0.3">
      <c r="A206">
        <v>205</v>
      </c>
      <c r="B206">
        <f t="shared" ca="1" si="16"/>
        <v>9024</v>
      </c>
      <c r="C206">
        <f t="shared" ca="1" si="17"/>
        <v>25492</v>
      </c>
      <c r="D206">
        <f t="shared" ca="1" si="18"/>
        <v>28614</v>
      </c>
      <c r="E206">
        <f t="shared" ca="1" si="19"/>
        <v>94180</v>
      </c>
      <c r="F206">
        <f t="shared" ca="1" si="20"/>
        <v>1442843</v>
      </c>
    </row>
    <row r="207" spans="1:6" x14ac:dyDescent="0.3">
      <c r="A207">
        <v>206</v>
      </c>
      <c r="B207">
        <f t="shared" ca="1" si="16"/>
        <v>9240</v>
      </c>
      <c r="C207">
        <f t="shared" ca="1" si="17"/>
        <v>25134</v>
      </c>
      <c r="D207">
        <f t="shared" ca="1" si="18"/>
        <v>28173</v>
      </c>
      <c r="E207">
        <f t="shared" ca="1" si="19"/>
        <v>97131</v>
      </c>
      <c r="F207">
        <f t="shared" ca="1" si="20"/>
        <v>1458836</v>
      </c>
    </row>
    <row r="208" spans="1:6" x14ac:dyDescent="0.3">
      <c r="A208">
        <v>207</v>
      </c>
      <c r="B208">
        <f t="shared" ca="1" si="16"/>
        <v>9542</v>
      </c>
      <c r="C208">
        <f t="shared" ca="1" si="17"/>
        <v>24984</v>
      </c>
      <c r="D208">
        <f t="shared" ca="1" si="18"/>
        <v>28746</v>
      </c>
      <c r="E208">
        <f t="shared" ca="1" si="19"/>
        <v>98126</v>
      </c>
      <c r="F208">
        <f t="shared" ca="1" si="20"/>
        <v>1506583</v>
      </c>
    </row>
    <row r="209" spans="1:6" x14ac:dyDescent="0.3">
      <c r="A209">
        <v>208</v>
      </c>
      <c r="B209">
        <f t="shared" ca="1" si="16"/>
        <v>9724</v>
      </c>
      <c r="C209">
        <f t="shared" ca="1" si="17"/>
        <v>25300</v>
      </c>
      <c r="D209">
        <f t="shared" ca="1" si="18"/>
        <v>27892</v>
      </c>
      <c r="E209">
        <f t="shared" ca="1" si="19"/>
        <v>95854</v>
      </c>
      <c r="F209">
        <f t="shared" ca="1" si="20"/>
        <v>1527219</v>
      </c>
    </row>
    <row r="210" spans="1:6" x14ac:dyDescent="0.3">
      <c r="A210">
        <v>209</v>
      </c>
      <c r="B210">
        <f t="shared" ca="1" si="16"/>
        <v>9744</v>
      </c>
      <c r="C210">
        <f t="shared" ca="1" si="17"/>
        <v>25336</v>
      </c>
      <c r="D210">
        <f t="shared" ca="1" si="18"/>
        <v>27785</v>
      </c>
      <c r="E210">
        <f t="shared" ca="1" si="19"/>
        <v>98463</v>
      </c>
      <c r="F210">
        <f t="shared" ca="1" si="20"/>
        <v>1497072</v>
      </c>
    </row>
    <row r="211" spans="1:6" x14ac:dyDescent="0.3">
      <c r="A211">
        <v>210</v>
      </c>
      <c r="B211">
        <f t="shared" ca="1" si="16"/>
        <v>9873</v>
      </c>
      <c r="C211">
        <f t="shared" ca="1" si="17"/>
        <v>24938</v>
      </c>
      <c r="D211">
        <f t="shared" ca="1" si="18"/>
        <v>27587</v>
      </c>
      <c r="E211">
        <f t="shared" ca="1" si="19"/>
        <v>99665</v>
      </c>
      <c r="F211">
        <f t="shared" ca="1" si="20"/>
        <v>1482281</v>
      </c>
    </row>
    <row r="212" spans="1:6" x14ac:dyDescent="0.3">
      <c r="A212">
        <v>211</v>
      </c>
      <c r="B212">
        <f t="shared" ca="1" si="16"/>
        <v>9844</v>
      </c>
      <c r="C212">
        <f t="shared" ca="1" si="17"/>
        <v>24547</v>
      </c>
      <c r="D212">
        <f t="shared" ca="1" si="18"/>
        <v>27400</v>
      </c>
      <c r="E212">
        <f t="shared" ca="1" si="19"/>
        <v>99528</v>
      </c>
      <c r="F212">
        <f t="shared" ca="1" si="20"/>
        <v>1493641</v>
      </c>
    </row>
    <row r="213" spans="1:6" x14ac:dyDescent="0.3">
      <c r="A213">
        <v>212</v>
      </c>
      <c r="B213">
        <f t="shared" ca="1" si="16"/>
        <v>10035</v>
      </c>
      <c r="C213">
        <f t="shared" ca="1" si="17"/>
        <v>24776</v>
      </c>
      <c r="D213">
        <f t="shared" ca="1" si="18"/>
        <v>28281</v>
      </c>
      <c r="E213">
        <f t="shared" ca="1" si="19"/>
        <v>99109</v>
      </c>
      <c r="F213">
        <f t="shared" ca="1" si="20"/>
        <v>1525304</v>
      </c>
    </row>
    <row r="214" spans="1:6" x14ac:dyDescent="0.3">
      <c r="A214">
        <v>213</v>
      </c>
      <c r="B214">
        <f t="shared" ca="1" si="16"/>
        <v>9873</v>
      </c>
      <c r="C214">
        <f t="shared" ca="1" si="17"/>
        <v>24287</v>
      </c>
      <c r="D214">
        <f t="shared" ca="1" si="18"/>
        <v>28049</v>
      </c>
      <c r="E214">
        <f t="shared" ca="1" si="19"/>
        <v>97699</v>
      </c>
      <c r="F214">
        <f t="shared" ca="1" si="20"/>
        <v>1549581</v>
      </c>
    </row>
    <row r="215" spans="1:6" x14ac:dyDescent="0.3">
      <c r="A215">
        <v>214</v>
      </c>
      <c r="B215">
        <f t="shared" ca="1" si="16"/>
        <v>9819</v>
      </c>
      <c r="C215">
        <f t="shared" ca="1" si="17"/>
        <v>23719</v>
      </c>
      <c r="D215">
        <f t="shared" ca="1" si="18"/>
        <v>28278</v>
      </c>
      <c r="E215">
        <f t="shared" ca="1" si="19"/>
        <v>95813</v>
      </c>
      <c r="F215">
        <f t="shared" ca="1" si="20"/>
        <v>1569526</v>
      </c>
    </row>
    <row r="216" spans="1:6" x14ac:dyDescent="0.3">
      <c r="A216">
        <v>215</v>
      </c>
      <c r="B216">
        <f t="shared" ca="1" si="16"/>
        <v>9938</v>
      </c>
      <c r="C216">
        <f t="shared" ca="1" si="17"/>
        <v>23732</v>
      </c>
      <c r="D216">
        <f t="shared" ca="1" si="18"/>
        <v>28637</v>
      </c>
      <c r="E216">
        <f t="shared" ca="1" si="19"/>
        <v>98328</v>
      </c>
      <c r="F216">
        <f t="shared" ca="1" si="20"/>
        <v>1585482</v>
      </c>
    </row>
    <row r="217" spans="1:6" x14ac:dyDescent="0.3">
      <c r="A217">
        <v>216</v>
      </c>
      <c r="B217">
        <f t="shared" ca="1" si="16"/>
        <v>10211</v>
      </c>
      <c r="C217">
        <f t="shared" ca="1" si="17"/>
        <v>23121</v>
      </c>
      <c r="D217">
        <f t="shared" ca="1" si="18"/>
        <v>28700</v>
      </c>
      <c r="E217">
        <f t="shared" ca="1" si="19"/>
        <v>101174</v>
      </c>
      <c r="F217">
        <f t="shared" ca="1" si="20"/>
        <v>1627605</v>
      </c>
    </row>
    <row r="218" spans="1:6" x14ac:dyDescent="0.3">
      <c r="A218">
        <v>217</v>
      </c>
      <c r="B218">
        <f t="shared" ca="1" si="16"/>
        <v>10049</v>
      </c>
      <c r="C218">
        <f t="shared" ca="1" si="17"/>
        <v>23092</v>
      </c>
      <c r="D218">
        <f t="shared" ca="1" si="18"/>
        <v>29104</v>
      </c>
      <c r="E218">
        <f t="shared" ca="1" si="19"/>
        <v>103679</v>
      </c>
      <c r="F218">
        <f t="shared" ca="1" si="20"/>
        <v>1607356</v>
      </c>
    </row>
    <row r="219" spans="1:6" x14ac:dyDescent="0.3">
      <c r="A219">
        <v>218</v>
      </c>
      <c r="B219">
        <f t="shared" ca="1" si="16"/>
        <v>10199</v>
      </c>
      <c r="C219">
        <f t="shared" ca="1" si="17"/>
        <v>22711</v>
      </c>
      <c r="D219">
        <f t="shared" ca="1" si="18"/>
        <v>28640</v>
      </c>
      <c r="E219">
        <f t="shared" ca="1" si="19"/>
        <v>106398</v>
      </c>
      <c r="F219">
        <f t="shared" ca="1" si="20"/>
        <v>1643836</v>
      </c>
    </row>
    <row r="220" spans="1:6" x14ac:dyDescent="0.3">
      <c r="A220">
        <v>219</v>
      </c>
      <c r="B220">
        <f t="shared" ca="1" si="16"/>
        <v>10198</v>
      </c>
      <c r="C220">
        <f t="shared" ca="1" si="17"/>
        <v>22390</v>
      </c>
      <c r="D220">
        <f t="shared" ca="1" si="18"/>
        <v>28741</v>
      </c>
      <c r="E220">
        <f t="shared" ca="1" si="19"/>
        <v>104859</v>
      </c>
      <c r="F220">
        <f t="shared" ca="1" si="20"/>
        <v>1664294</v>
      </c>
    </row>
    <row r="221" spans="1:6" x14ac:dyDescent="0.3">
      <c r="A221">
        <v>220</v>
      </c>
      <c r="B221">
        <f t="shared" ca="1" si="16"/>
        <v>9913</v>
      </c>
      <c r="C221">
        <f t="shared" ca="1" si="17"/>
        <v>22861</v>
      </c>
      <c r="D221">
        <f t="shared" ca="1" si="18"/>
        <v>28652</v>
      </c>
      <c r="E221">
        <f t="shared" ca="1" si="19"/>
        <v>107985</v>
      </c>
      <c r="F221">
        <f t="shared" ca="1" si="20"/>
        <v>1627144</v>
      </c>
    </row>
    <row r="222" spans="1:6" x14ac:dyDescent="0.3">
      <c r="A222">
        <v>221</v>
      </c>
      <c r="B222">
        <f t="shared" ca="1" si="16"/>
        <v>9767</v>
      </c>
      <c r="C222">
        <f t="shared" ca="1" si="17"/>
        <v>22845</v>
      </c>
      <c r="D222">
        <f t="shared" ca="1" si="18"/>
        <v>29020</v>
      </c>
      <c r="E222">
        <f t="shared" ca="1" si="19"/>
        <v>106410</v>
      </c>
      <c r="F222">
        <f t="shared" ca="1" si="20"/>
        <v>1663499</v>
      </c>
    </row>
    <row r="223" spans="1:6" x14ac:dyDescent="0.3">
      <c r="A223">
        <v>222</v>
      </c>
      <c r="B223">
        <f t="shared" ca="1" si="16"/>
        <v>10015</v>
      </c>
      <c r="C223">
        <f t="shared" ca="1" si="17"/>
        <v>23306</v>
      </c>
      <c r="D223">
        <f t="shared" ca="1" si="18"/>
        <v>28616</v>
      </c>
      <c r="E223">
        <f t="shared" ca="1" si="19"/>
        <v>103947</v>
      </c>
      <c r="F223">
        <f t="shared" ca="1" si="20"/>
        <v>1627457</v>
      </c>
    </row>
    <row r="224" spans="1:6" x14ac:dyDescent="0.3">
      <c r="A224">
        <v>223</v>
      </c>
      <c r="B224">
        <f t="shared" ca="1" si="16"/>
        <v>9858</v>
      </c>
      <c r="C224">
        <f t="shared" ca="1" si="17"/>
        <v>22776</v>
      </c>
      <c r="D224">
        <f t="shared" ca="1" si="18"/>
        <v>29390</v>
      </c>
      <c r="E224">
        <f t="shared" ca="1" si="19"/>
        <v>107375</v>
      </c>
      <c r="F224">
        <f t="shared" ca="1" si="20"/>
        <v>1591213</v>
      </c>
    </row>
    <row r="225" spans="1:6" x14ac:dyDescent="0.3">
      <c r="A225">
        <v>224</v>
      </c>
      <c r="B225">
        <f t="shared" ca="1" si="16"/>
        <v>9593</v>
      </c>
      <c r="C225">
        <f t="shared" ca="1" si="17"/>
        <v>23210</v>
      </c>
      <c r="D225">
        <f t="shared" ca="1" si="18"/>
        <v>30209</v>
      </c>
      <c r="E225">
        <f t="shared" ca="1" si="19"/>
        <v>110764</v>
      </c>
      <c r="F225">
        <f t="shared" ca="1" si="20"/>
        <v>1560305</v>
      </c>
    </row>
    <row r="226" spans="1:6" x14ac:dyDescent="0.3">
      <c r="A226">
        <v>225</v>
      </c>
      <c r="B226">
        <f t="shared" ca="1" si="16"/>
        <v>9324</v>
      </c>
      <c r="C226">
        <f t="shared" ca="1" si="17"/>
        <v>23064</v>
      </c>
      <c r="D226">
        <f t="shared" ca="1" si="18"/>
        <v>31066</v>
      </c>
      <c r="E226">
        <f t="shared" ca="1" si="19"/>
        <v>111985</v>
      </c>
      <c r="F226">
        <f t="shared" ca="1" si="20"/>
        <v>1520961</v>
      </c>
    </row>
    <row r="227" spans="1:6" x14ac:dyDescent="0.3">
      <c r="A227">
        <v>226</v>
      </c>
      <c r="B227">
        <f t="shared" ca="1" si="16"/>
        <v>9223</v>
      </c>
      <c r="C227">
        <f t="shared" ca="1" si="17"/>
        <v>22904</v>
      </c>
      <c r="D227">
        <f t="shared" ca="1" si="18"/>
        <v>30261</v>
      </c>
      <c r="E227">
        <f t="shared" ca="1" si="19"/>
        <v>112798</v>
      </c>
      <c r="F227">
        <f t="shared" ca="1" si="20"/>
        <v>1550904</v>
      </c>
    </row>
    <row r="228" spans="1:6" x14ac:dyDescent="0.3">
      <c r="A228">
        <v>227</v>
      </c>
      <c r="B228">
        <f t="shared" ca="1" si="16"/>
        <v>9075</v>
      </c>
      <c r="C228">
        <f t="shared" ca="1" si="17"/>
        <v>22726</v>
      </c>
      <c r="D228">
        <f t="shared" ca="1" si="18"/>
        <v>30323</v>
      </c>
      <c r="E228">
        <f t="shared" ca="1" si="19"/>
        <v>116342</v>
      </c>
      <c r="F228">
        <f t="shared" ca="1" si="20"/>
        <v>1532047</v>
      </c>
    </row>
    <row r="229" spans="1:6" x14ac:dyDescent="0.3">
      <c r="A229">
        <v>228</v>
      </c>
      <c r="B229">
        <f t="shared" ca="1" si="16"/>
        <v>9292</v>
      </c>
      <c r="C229">
        <f t="shared" ca="1" si="17"/>
        <v>22629</v>
      </c>
      <c r="D229">
        <f t="shared" ca="1" si="18"/>
        <v>30085</v>
      </c>
      <c r="E229">
        <f t="shared" ca="1" si="19"/>
        <v>115838</v>
      </c>
      <c r="F229">
        <f t="shared" ca="1" si="20"/>
        <v>1501434</v>
      </c>
    </row>
    <row r="230" spans="1:6" x14ac:dyDescent="0.3">
      <c r="A230">
        <v>229</v>
      </c>
      <c r="B230">
        <f t="shared" ca="1" si="16"/>
        <v>9095</v>
      </c>
      <c r="C230">
        <f t="shared" ca="1" si="17"/>
        <v>22333</v>
      </c>
      <c r="D230">
        <f t="shared" ca="1" si="18"/>
        <v>30072</v>
      </c>
      <c r="E230">
        <f t="shared" ca="1" si="19"/>
        <v>113404</v>
      </c>
      <c r="F230">
        <f t="shared" ca="1" si="20"/>
        <v>1521176</v>
      </c>
    </row>
    <row r="231" spans="1:6" x14ac:dyDescent="0.3">
      <c r="A231">
        <v>230</v>
      </c>
      <c r="B231">
        <f t="shared" ca="1" si="16"/>
        <v>8920</v>
      </c>
      <c r="C231">
        <f t="shared" ca="1" si="17"/>
        <v>22653</v>
      </c>
      <c r="D231">
        <f t="shared" ca="1" si="18"/>
        <v>30671</v>
      </c>
      <c r="E231">
        <f t="shared" ca="1" si="19"/>
        <v>116099</v>
      </c>
      <c r="F231">
        <f t="shared" ca="1" si="20"/>
        <v>1482731</v>
      </c>
    </row>
    <row r="232" spans="1:6" x14ac:dyDescent="0.3">
      <c r="A232">
        <v>231</v>
      </c>
      <c r="B232">
        <f t="shared" ca="1" si="16"/>
        <v>8989</v>
      </c>
      <c r="C232">
        <f t="shared" ca="1" si="17"/>
        <v>22774</v>
      </c>
      <c r="D232">
        <f t="shared" ca="1" si="18"/>
        <v>30920</v>
      </c>
      <c r="E232">
        <f t="shared" ca="1" si="19"/>
        <v>114052</v>
      </c>
      <c r="F232">
        <f t="shared" ca="1" si="20"/>
        <v>1476779</v>
      </c>
    </row>
    <row r="233" spans="1:6" x14ac:dyDescent="0.3">
      <c r="A233">
        <v>232</v>
      </c>
      <c r="B233">
        <f t="shared" ca="1" si="16"/>
        <v>9219</v>
      </c>
      <c r="C233">
        <f t="shared" ca="1" si="17"/>
        <v>22231</v>
      </c>
      <c r="D233">
        <f t="shared" ca="1" si="18"/>
        <v>30515</v>
      </c>
      <c r="E233">
        <f t="shared" ca="1" si="19"/>
        <v>110994</v>
      </c>
      <c r="F233">
        <f t="shared" ca="1" si="20"/>
        <v>1436305</v>
      </c>
    </row>
    <row r="234" spans="1:6" x14ac:dyDescent="0.3">
      <c r="A234">
        <v>233</v>
      </c>
      <c r="B234">
        <f t="shared" ca="1" si="16"/>
        <v>8984</v>
      </c>
      <c r="C234">
        <f t="shared" ca="1" si="17"/>
        <v>22553</v>
      </c>
      <c r="D234">
        <f t="shared" ca="1" si="18"/>
        <v>30992</v>
      </c>
      <c r="E234">
        <f t="shared" ca="1" si="19"/>
        <v>109507</v>
      </c>
      <c r="F234">
        <f t="shared" ca="1" si="20"/>
        <v>1397983</v>
      </c>
    </row>
    <row r="235" spans="1:6" x14ac:dyDescent="0.3">
      <c r="A235">
        <v>234</v>
      </c>
      <c r="B235">
        <f t="shared" ca="1" si="16"/>
        <v>8930</v>
      </c>
      <c r="C235">
        <f t="shared" ca="1" si="17"/>
        <v>22632</v>
      </c>
      <c r="D235">
        <f t="shared" ca="1" si="18"/>
        <v>30355</v>
      </c>
      <c r="E235">
        <f t="shared" ca="1" si="19"/>
        <v>112679</v>
      </c>
      <c r="F235">
        <f t="shared" ca="1" si="20"/>
        <v>1365547</v>
      </c>
    </row>
    <row r="236" spans="1:6" x14ac:dyDescent="0.3">
      <c r="A236">
        <v>235</v>
      </c>
      <c r="B236">
        <f t="shared" ca="1" si="16"/>
        <v>9203</v>
      </c>
      <c r="C236">
        <f t="shared" ca="1" si="17"/>
        <v>22067</v>
      </c>
      <c r="D236">
        <f t="shared" ca="1" si="18"/>
        <v>30288</v>
      </c>
      <c r="E236">
        <f t="shared" ca="1" si="19"/>
        <v>110708</v>
      </c>
      <c r="F236">
        <f t="shared" ca="1" si="20"/>
        <v>1338705</v>
      </c>
    </row>
    <row r="237" spans="1:6" x14ac:dyDescent="0.3">
      <c r="A237">
        <v>236</v>
      </c>
      <c r="B237">
        <f t="shared" ca="1" si="16"/>
        <v>9120</v>
      </c>
      <c r="C237">
        <f t="shared" ca="1" si="17"/>
        <v>22281</v>
      </c>
      <c r="D237">
        <f t="shared" ca="1" si="18"/>
        <v>30313</v>
      </c>
      <c r="E237">
        <f t="shared" ca="1" si="19"/>
        <v>112064</v>
      </c>
      <c r="F237">
        <f t="shared" ca="1" si="20"/>
        <v>1340768</v>
      </c>
    </row>
    <row r="238" spans="1:6" x14ac:dyDescent="0.3">
      <c r="A238">
        <v>237</v>
      </c>
      <c r="B238">
        <f t="shared" ca="1" si="16"/>
        <v>9219</v>
      </c>
      <c r="C238">
        <f t="shared" ca="1" si="17"/>
        <v>22973</v>
      </c>
      <c r="D238">
        <f t="shared" ca="1" si="18"/>
        <v>30496</v>
      </c>
      <c r="E238">
        <f t="shared" ca="1" si="19"/>
        <v>115070</v>
      </c>
      <c r="F238">
        <f t="shared" ca="1" si="20"/>
        <v>1341419</v>
      </c>
    </row>
    <row r="239" spans="1:6" x14ac:dyDescent="0.3">
      <c r="A239">
        <v>238</v>
      </c>
      <c r="B239">
        <f t="shared" ca="1" si="16"/>
        <v>8944</v>
      </c>
      <c r="C239">
        <f t="shared" ca="1" si="17"/>
        <v>23529</v>
      </c>
      <c r="D239">
        <f t="shared" ca="1" si="18"/>
        <v>31170</v>
      </c>
      <c r="E239">
        <f t="shared" ca="1" si="19"/>
        <v>113225</v>
      </c>
      <c r="F239">
        <f t="shared" ca="1" si="20"/>
        <v>1308078</v>
      </c>
    </row>
    <row r="240" spans="1:6" x14ac:dyDescent="0.3">
      <c r="A240">
        <v>239</v>
      </c>
      <c r="B240">
        <f t="shared" ca="1" si="16"/>
        <v>9028</v>
      </c>
      <c r="C240">
        <f t="shared" ca="1" si="17"/>
        <v>23583</v>
      </c>
      <c r="D240">
        <f t="shared" ca="1" si="18"/>
        <v>30280</v>
      </c>
      <c r="E240">
        <f t="shared" ca="1" si="19"/>
        <v>113297</v>
      </c>
      <c r="F240">
        <f t="shared" ca="1" si="20"/>
        <v>1318859</v>
      </c>
    </row>
    <row r="241" spans="1:6" x14ac:dyDescent="0.3">
      <c r="A241">
        <v>240</v>
      </c>
      <c r="B241">
        <f t="shared" ca="1" si="16"/>
        <v>8961</v>
      </c>
      <c r="C241">
        <f t="shared" ca="1" si="17"/>
        <v>23430</v>
      </c>
      <c r="D241">
        <f t="shared" ca="1" si="18"/>
        <v>31150</v>
      </c>
      <c r="E241">
        <f t="shared" ca="1" si="19"/>
        <v>110611</v>
      </c>
      <c r="F241">
        <f t="shared" ca="1" si="20"/>
        <v>1330266</v>
      </c>
    </row>
    <row r="242" spans="1:6" x14ac:dyDescent="0.3">
      <c r="A242">
        <v>241</v>
      </c>
      <c r="B242">
        <f t="shared" ca="1" si="16"/>
        <v>8972</v>
      </c>
      <c r="C242">
        <f t="shared" ca="1" si="17"/>
        <v>23229</v>
      </c>
      <c r="D242">
        <f t="shared" ca="1" si="18"/>
        <v>31038</v>
      </c>
      <c r="E242">
        <f t="shared" ca="1" si="19"/>
        <v>112248</v>
      </c>
      <c r="F242">
        <f t="shared" ca="1" si="20"/>
        <v>1349077</v>
      </c>
    </row>
    <row r="243" spans="1:6" x14ac:dyDescent="0.3">
      <c r="A243">
        <v>242</v>
      </c>
      <c r="B243">
        <f t="shared" ca="1" si="16"/>
        <v>9208</v>
      </c>
      <c r="C243">
        <f t="shared" ca="1" si="17"/>
        <v>22983</v>
      </c>
      <c r="D243">
        <f t="shared" ca="1" si="18"/>
        <v>30246</v>
      </c>
      <c r="E243">
        <f t="shared" ca="1" si="19"/>
        <v>108913</v>
      </c>
      <c r="F243">
        <f t="shared" ca="1" si="20"/>
        <v>1349425</v>
      </c>
    </row>
    <row r="244" spans="1:6" x14ac:dyDescent="0.3">
      <c r="A244">
        <v>243</v>
      </c>
      <c r="B244">
        <f t="shared" ca="1" si="16"/>
        <v>9356</v>
      </c>
      <c r="C244">
        <f t="shared" ca="1" si="17"/>
        <v>22492</v>
      </c>
      <c r="D244">
        <f t="shared" ca="1" si="18"/>
        <v>29493</v>
      </c>
      <c r="E244">
        <f t="shared" ca="1" si="19"/>
        <v>107313</v>
      </c>
      <c r="F244">
        <f t="shared" ca="1" si="20"/>
        <v>1348784</v>
      </c>
    </row>
    <row r="245" spans="1:6" x14ac:dyDescent="0.3">
      <c r="A245">
        <v>244</v>
      </c>
      <c r="B245">
        <f t="shared" ca="1" si="16"/>
        <v>9494</v>
      </c>
      <c r="C245">
        <f t="shared" ca="1" si="17"/>
        <v>22965</v>
      </c>
      <c r="D245">
        <f t="shared" ca="1" si="18"/>
        <v>29224</v>
      </c>
      <c r="E245">
        <f t="shared" ca="1" si="19"/>
        <v>104424</v>
      </c>
      <c r="F245">
        <f t="shared" ca="1" si="20"/>
        <v>1365279</v>
      </c>
    </row>
    <row r="246" spans="1:6" x14ac:dyDescent="0.3">
      <c r="A246">
        <v>245</v>
      </c>
      <c r="B246">
        <f t="shared" ca="1" si="16"/>
        <v>9733</v>
      </c>
      <c r="C246">
        <f t="shared" ca="1" si="17"/>
        <v>23545</v>
      </c>
      <c r="D246">
        <f t="shared" ca="1" si="18"/>
        <v>28526</v>
      </c>
      <c r="E246">
        <f t="shared" ca="1" si="19"/>
        <v>103617</v>
      </c>
      <c r="F246">
        <f t="shared" ca="1" si="20"/>
        <v>1406519</v>
      </c>
    </row>
    <row r="247" spans="1:6" x14ac:dyDescent="0.3">
      <c r="A247">
        <v>246</v>
      </c>
      <c r="B247">
        <f t="shared" ca="1" si="16"/>
        <v>9833</v>
      </c>
      <c r="C247">
        <f t="shared" ca="1" si="17"/>
        <v>23061</v>
      </c>
      <c r="D247">
        <f t="shared" ca="1" si="18"/>
        <v>27993</v>
      </c>
      <c r="E247">
        <f t="shared" ca="1" si="19"/>
        <v>104086</v>
      </c>
      <c r="F247">
        <f t="shared" ca="1" si="20"/>
        <v>1447771</v>
      </c>
    </row>
    <row r="248" spans="1:6" x14ac:dyDescent="0.3">
      <c r="A248">
        <v>247</v>
      </c>
      <c r="B248">
        <f t="shared" ca="1" si="16"/>
        <v>10046</v>
      </c>
      <c r="C248">
        <f t="shared" ca="1" si="17"/>
        <v>23003</v>
      </c>
      <c r="D248">
        <f t="shared" ca="1" si="18"/>
        <v>28089</v>
      </c>
      <c r="E248">
        <f t="shared" ca="1" si="19"/>
        <v>107154</v>
      </c>
      <c r="F248">
        <f t="shared" ca="1" si="20"/>
        <v>1456499</v>
      </c>
    </row>
    <row r="249" spans="1:6" x14ac:dyDescent="0.3">
      <c r="A249">
        <v>248</v>
      </c>
      <c r="B249">
        <f t="shared" ca="1" si="16"/>
        <v>10053</v>
      </c>
      <c r="C249">
        <f t="shared" ca="1" si="17"/>
        <v>23337</v>
      </c>
      <c r="D249">
        <f t="shared" ca="1" si="18"/>
        <v>27775</v>
      </c>
      <c r="E249">
        <f t="shared" ca="1" si="19"/>
        <v>110302</v>
      </c>
      <c r="F249">
        <f t="shared" ca="1" si="20"/>
        <v>1436286</v>
      </c>
    </row>
    <row r="250" spans="1:6" x14ac:dyDescent="0.3">
      <c r="A250">
        <v>249</v>
      </c>
      <c r="B250">
        <f t="shared" ca="1" si="16"/>
        <v>10093</v>
      </c>
      <c r="C250">
        <f t="shared" ca="1" si="17"/>
        <v>24079</v>
      </c>
      <c r="D250">
        <f t="shared" ca="1" si="18"/>
        <v>27673</v>
      </c>
      <c r="E250">
        <f t="shared" ca="1" si="19"/>
        <v>110847</v>
      </c>
      <c r="F250">
        <f t="shared" ca="1" si="20"/>
        <v>1459305</v>
      </c>
    </row>
    <row r="251" spans="1:6" x14ac:dyDescent="0.3">
      <c r="A251">
        <v>250</v>
      </c>
      <c r="B251">
        <f t="shared" ca="1" si="16"/>
        <v>9865</v>
      </c>
      <c r="C251">
        <f t="shared" ca="1" si="17"/>
        <v>24322</v>
      </c>
      <c r="D251">
        <f t="shared" ca="1" si="18"/>
        <v>28350</v>
      </c>
      <c r="E251">
        <f t="shared" ca="1" si="19"/>
        <v>108086</v>
      </c>
      <c r="F251">
        <f t="shared" ca="1" si="20"/>
        <v>1486849</v>
      </c>
    </row>
    <row r="252" spans="1:6" x14ac:dyDescent="0.3">
      <c r="A252">
        <v>251</v>
      </c>
      <c r="B252">
        <f t="shared" ca="1" si="16"/>
        <v>10152</v>
      </c>
      <c r="C252">
        <f t="shared" ca="1" si="17"/>
        <v>23924</v>
      </c>
      <c r="D252">
        <f t="shared" ca="1" si="18"/>
        <v>29034</v>
      </c>
      <c r="E252">
        <f t="shared" ca="1" si="19"/>
        <v>105311</v>
      </c>
      <c r="F252">
        <f t="shared" ca="1" si="20"/>
        <v>1497441</v>
      </c>
    </row>
    <row r="253" spans="1:6" x14ac:dyDescent="0.3">
      <c r="A253">
        <v>252</v>
      </c>
      <c r="B253">
        <f t="shared" ca="1" si="16"/>
        <v>9914</v>
      </c>
      <c r="C253">
        <f t="shared" ca="1" si="17"/>
        <v>23369</v>
      </c>
      <c r="D253">
        <f t="shared" ca="1" si="18"/>
        <v>29468</v>
      </c>
      <c r="E253">
        <f t="shared" ca="1" si="19"/>
        <v>102916</v>
      </c>
      <c r="F253">
        <f t="shared" ca="1" si="20"/>
        <v>1470951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workbookViewId="0">
      <selection activeCell="H2" sqref="H2:H253"/>
    </sheetView>
  </sheetViews>
  <sheetFormatPr defaultRowHeight="16.5" x14ac:dyDescent="0.3"/>
  <cols>
    <col min="2" max="2" width="12.75" bestFit="1" customWidth="1"/>
    <col min="8" max="8" width="14.125" customWidth="1"/>
  </cols>
  <sheetData>
    <row r="1" spans="1:8" x14ac:dyDescent="0.3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3">
      <c r="A2">
        <v>1</v>
      </c>
      <c r="B2">
        <f>'일자별 주가'!B2*'종목 기본정보'!B$2*'종목 기본정보'!B$3</f>
        <v>75000000000</v>
      </c>
      <c r="C2">
        <f>'일자별 주가'!C2*'종목 기본정보'!C$2*'종목 기본정보'!C$3</f>
        <v>90000000000</v>
      </c>
      <c r="D2">
        <f>'일자별 주가'!D2*'종목 기본정보'!D$2*'종목 기본정보'!D$3</f>
        <v>492000000000</v>
      </c>
      <c r="E2">
        <f>'일자별 주가'!E2*'종목 기본정보'!E$2*'종목 기본정보'!E$3</f>
        <v>88000000000</v>
      </c>
      <c r="F2">
        <f>'일자별 주가'!F2*'종목 기본정보'!F$2*'종목 기본정보'!F$3</f>
        <v>500000000000</v>
      </c>
      <c r="G2">
        <f>SUM(B2:F2)</f>
        <v>1245000000000</v>
      </c>
      <c r="H2" s="3">
        <f>G2/G$2*100</f>
        <v>100</v>
      </c>
    </row>
    <row r="3" spans="1:8" x14ac:dyDescent="0.3">
      <c r="A3">
        <v>2</v>
      </c>
      <c r="B3">
        <f ca="1">'일자별 주가'!B3*'종목 기본정보'!B$2*'종목 기본정보'!B$3</f>
        <v>76935000000</v>
      </c>
      <c r="C3">
        <f ca="1">'일자별 주가'!C3*'종목 기본정보'!C$2*'종목 기본정보'!C$3</f>
        <v>88614000000</v>
      </c>
      <c r="D3">
        <f ca="1">'일자별 주가'!D3*'종목 기본정보'!D$2*'종목 기본정보'!D$3</f>
        <v>497510400000</v>
      </c>
      <c r="E3">
        <f ca="1">'일자별 주가'!E3*'종목 기본정보'!E$2*'종목 기본정보'!E$3</f>
        <v>90641760000</v>
      </c>
      <c r="F3">
        <f ca="1">'일자별 주가'!F3*'종목 기본정보'!F$2*'종목 기본정보'!F$3</f>
        <v>509983500000</v>
      </c>
      <c r="G3">
        <f t="shared" ref="G3:G66" ca="1" si="0">SUM(B3:F3)</f>
        <v>1263684660000</v>
      </c>
      <c r="H3" s="3">
        <f t="shared" ref="H3:H66" ca="1" si="1">G3/G$2*100</f>
        <v>101.50077590361445</v>
      </c>
    </row>
    <row r="4" spans="1:8" x14ac:dyDescent="0.3">
      <c r="A4">
        <v>3</v>
      </c>
      <c r="B4">
        <f ca="1">'일자별 주가'!B4*'종목 기본정보'!B$2*'종목 기본정보'!B$3</f>
        <v>78210000000</v>
      </c>
      <c r="C4">
        <f ca="1">'일자별 주가'!C4*'종목 기본정보'!C$2*'종목 기본정보'!C$3</f>
        <v>89883000000</v>
      </c>
      <c r="D4">
        <f ca="1">'일자별 주가'!D4*'종목 기본정보'!D$2*'종목 기본정보'!D$3</f>
        <v>500839600000</v>
      </c>
      <c r="E4">
        <f ca="1">'일자별 주가'!E4*'종목 기본정보'!E$2*'종목 기본정보'!E$3</f>
        <v>91076480000</v>
      </c>
      <c r="F4">
        <f ca="1">'일자별 주가'!F4*'종목 기본정보'!F$2*'종목 기본정보'!F$3</f>
        <v>522992000000</v>
      </c>
      <c r="G4">
        <f t="shared" ca="1" si="0"/>
        <v>1283001080000</v>
      </c>
      <c r="H4" s="3">
        <f t="shared" ca="1" si="1"/>
        <v>103.05229558232931</v>
      </c>
    </row>
    <row r="5" spans="1:8" x14ac:dyDescent="0.3">
      <c r="A5">
        <v>4</v>
      </c>
      <c r="B5">
        <f ca="1">'일자별 주가'!B5*'종목 기본정보'!B$2*'종목 기본정보'!B$3</f>
        <v>80145000000</v>
      </c>
      <c r="C5">
        <f ca="1">'일자별 주가'!C5*'종목 기본정보'!C$2*'종목 기본정보'!C$3</f>
        <v>88447500000</v>
      </c>
      <c r="D5">
        <f ca="1">'일자별 주가'!D5*'종목 기본정보'!D$2*'종목 기본정보'!D$3</f>
        <v>486883200000</v>
      </c>
      <c r="E5">
        <f ca="1">'일자별 주가'!E5*'종목 기본정보'!E$2*'종목 기본정보'!E$3</f>
        <v>93705920000</v>
      </c>
      <c r="F5">
        <f ca="1">'일자별 주가'!F5*'종목 기본정보'!F$2*'종목 기본정보'!F$3</f>
        <v>521522500000</v>
      </c>
      <c r="G5">
        <f t="shared" ca="1" si="0"/>
        <v>1270704120000</v>
      </c>
      <c r="H5" s="3">
        <f t="shared" ca="1" si="1"/>
        <v>102.06458795180724</v>
      </c>
    </row>
    <row r="6" spans="1:8" x14ac:dyDescent="0.3">
      <c r="A6">
        <v>5</v>
      </c>
      <c r="B6">
        <f ca="1">'일자별 주가'!B6*'종목 기본정보'!B$2*'종목 기본정보'!B$3</f>
        <v>80940000000</v>
      </c>
      <c r="C6">
        <f ca="1">'일자별 주가'!C6*'종목 기본정보'!C$2*'종목 기본정보'!C$3</f>
        <v>89766000000</v>
      </c>
      <c r="D6">
        <f ca="1">'일자별 주가'!D6*'종목 기본정보'!D$2*'종목 기본정보'!D$3</f>
        <v>500183600000</v>
      </c>
      <c r="E6">
        <f ca="1">'일자별 주가'!E6*'종목 기본정보'!E$2*'종목 기본정보'!E$3</f>
        <v>95496720000</v>
      </c>
      <c r="F6">
        <f ca="1">'일자별 주가'!F6*'종목 기본정보'!F$2*'종목 기본정보'!F$3</f>
        <v>521467500000</v>
      </c>
      <c r="G6">
        <f t="shared" ca="1" si="0"/>
        <v>1287853820000</v>
      </c>
      <c r="H6" s="3">
        <f t="shared" ca="1" si="1"/>
        <v>103.44207389558233</v>
      </c>
    </row>
    <row r="7" spans="1:8" x14ac:dyDescent="0.3">
      <c r="A7">
        <v>6</v>
      </c>
      <c r="B7">
        <f ca="1">'일자별 주가'!B7*'종목 기본정보'!B$2*'종목 기본정보'!B$3</f>
        <v>81997500000</v>
      </c>
      <c r="C7">
        <f ca="1">'일자별 주가'!C7*'종목 기본정보'!C$2*'종목 기본정보'!C$3</f>
        <v>88974000000</v>
      </c>
      <c r="D7">
        <f ca="1">'일자별 주가'!D7*'종목 기본정보'!D$2*'종목 기본정보'!D$3</f>
        <v>504693600000</v>
      </c>
      <c r="E7">
        <f ca="1">'일자별 주가'!E7*'종목 기본정보'!E$2*'종목 기본정보'!E$3</f>
        <v>93757840000</v>
      </c>
      <c r="F7">
        <f ca="1">'일자별 주가'!F7*'종목 기본정보'!F$2*'종목 기본정보'!F$3</f>
        <v>532213000000</v>
      </c>
      <c r="G7">
        <f t="shared" ca="1" si="0"/>
        <v>1301635940000</v>
      </c>
      <c r="H7" s="3">
        <f t="shared" ca="1" si="1"/>
        <v>104.54907148594377</v>
      </c>
    </row>
    <row r="8" spans="1:8" x14ac:dyDescent="0.3">
      <c r="A8">
        <v>7</v>
      </c>
      <c r="B8">
        <f ca="1">'일자별 주가'!B8*'종목 기본정보'!B$2*'종목 기본정보'!B$3</f>
        <v>79852500000</v>
      </c>
      <c r="C8">
        <f ca="1">'일자별 주가'!C8*'종목 기본정보'!C$2*'종목 기본정보'!C$3</f>
        <v>89032500000</v>
      </c>
      <c r="D8">
        <f ca="1">'일자별 주가'!D8*'종목 기본정보'!D$2*'종목 기본정보'!D$3</f>
        <v>520043999999.99994</v>
      </c>
      <c r="E8">
        <f ca="1">'일자별 주가'!E8*'종목 기본정보'!E$2*'종목 기본정보'!E$3</f>
        <v>95036480000</v>
      </c>
      <c r="F8">
        <f ca="1">'일자별 주가'!F8*'종목 기본정보'!F$2*'종목 기본정보'!F$3</f>
        <v>530112500000</v>
      </c>
      <c r="G8">
        <f t="shared" ca="1" si="0"/>
        <v>1314077980000</v>
      </c>
      <c r="H8" s="3">
        <f t="shared" ca="1" si="1"/>
        <v>105.54843212851407</v>
      </c>
    </row>
    <row r="9" spans="1:8" x14ac:dyDescent="0.3">
      <c r="A9">
        <v>8</v>
      </c>
      <c r="B9">
        <f ca="1">'일자별 주가'!B9*'종목 기본정보'!B$2*'종목 기본정보'!B$3</f>
        <v>78052500000</v>
      </c>
      <c r="C9">
        <f ca="1">'일자별 주가'!C9*'종목 기본정보'!C$2*'종목 기본정보'!C$3</f>
        <v>87858000000</v>
      </c>
      <c r="D9">
        <f ca="1">'일자별 주가'!D9*'종목 기본정보'!D$2*'종목 기본정보'!D$3</f>
        <v>515714399999.99994</v>
      </c>
      <c r="E9">
        <f ca="1">'일자별 주가'!E9*'종목 기본정보'!E$2*'종목 기본정보'!E$3</f>
        <v>97613120000</v>
      </c>
      <c r="F9">
        <f ca="1">'일자별 주가'!F9*'종목 기본정보'!F$2*'종목 기본정보'!F$3</f>
        <v>541188000000</v>
      </c>
      <c r="G9">
        <f t="shared" ca="1" si="0"/>
        <v>1320426020000</v>
      </c>
      <c r="H9" s="3">
        <f t="shared" ca="1" si="1"/>
        <v>106.05831485943776</v>
      </c>
    </row>
    <row r="10" spans="1:8" x14ac:dyDescent="0.3">
      <c r="A10">
        <v>9</v>
      </c>
      <c r="B10">
        <f ca="1">'일자별 주가'!B10*'종목 기본정보'!B$2*'종목 기본정보'!B$3</f>
        <v>79350000000</v>
      </c>
      <c r="C10">
        <f ca="1">'일자별 주가'!C10*'종목 기본정보'!C$2*'종목 기본정보'!C$3</f>
        <v>85608000000</v>
      </c>
      <c r="D10">
        <f ca="1">'일자별 주가'!D10*'종목 기본정보'!D$2*'종목 기본정보'!D$3</f>
        <v>513418399999.99994</v>
      </c>
      <c r="E10">
        <f ca="1">'일자별 주가'!E10*'종목 기본정보'!E$2*'종목 기본정보'!E$3</f>
        <v>94988960000</v>
      </c>
      <c r="F10">
        <f ca="1">'일자별 주가'!F10*'종목 기본정보'!F$2*'종목 기본정보'!F$3</f>
        <v>533422000000</v>
      </c>
      <c r="G10">
        <f t="shared" ca="1" si="0"/>
        <v>1306787360000</v>
      </c>
      <c r="H10" s="3">
        <f t="shared" ca="1" si="1"/>
        <v>104.96284016064257</v>
      </c>
    </row>
    <row r="11" spans="1:8" x14ac:dyDescent="0.3">
      <c r="A11">
        <v>10</v>
      </c>
      <c r="B11">
        <f ca="1">'일자별 주가'!B11*'종목 기본정보'!B$2*'종목 기본정보'!B$3</f>
        <v>81757500000</v>
      </c>
      <c r="C11">
        <f ca="1">'일자별 주가'!C11*'종목 기본정보'!C$2*'종목 기본정보'!C$3</f>
        <v>84744000000</v>
      </c>
      <c r="D11">
        <f ca="1">'일자별 주가'!D11*'종목 기본정보'!D$2*'종목 기본정보'!D$3</f>
        <v>519010799999.99994</v>
      </c>
      <c r="E11">
        <f ca="1">'일자별 주가'!E11*'종목 기본정보'!E$2*'종목 기본정보'!E$3</f>
        <v>95401680000</v>
      </c>
      <c r="F11">
        <f ca="1">'일자별 주가'!F11*'종목 기본정보'!F$2*'종목 기본정보'!F$3</f>
        <v>531136000000</v>
      </c>
      <c r="G11">
        <f t="shared" ca="1" si="0"/>
        <v>1312049980000</v>
      </c>
      <c r="H11" s="3">
        <f t="shared" ca="1" si="1"/>
        <v>105.38554056224901</v>
      </c>
    </row>
    <row r="12" spans="1:8" x14ac:dyDescent="0.3">
      <c r="A12">
        <v>11</v>
      </c>
      <c r="B12">
        <f ca="1">'일자별 주가'!B12*'종목 기본정보'!B$2*'종목 기본정보'!B$3</f>
        <v>80475000000</v>
      </c>
      <c r="C12">
        <f ca="1">'일자별 주가'!C12*'종목 기본정보'!C$2*'종목 기본정보'!C$3</f>
        <v>82890000000</v>
      </c>
      <c r="D12">
        <f ca="1">'일자별 주가'!D12*'종목 기본정보'!D$2*'종목 기본정보'!D$3</f>
        <v>531458399999.99994</v>
      </c>
      <c r="E12">
        <f ca="1">'일자별 주가'!E12*'종목 기본정보'!E$2*'종목 기본정보'!E$3</f>
        <v>97881520000</v>
      </c>
      <c r="F12">
        <f ca="1">'일자별 주가'!F12*'종목 기본정보'!F$2*'종목 기본정보'!F$3</f>
        <v>537967500000</v>
      </c>
      <c r="G12">
        <f t="shared" ca="1" si="0"/>
        <v>1330672420000</v>
      </c>
      <c r="H12" s="3">
        <f t="shared" ca="1" si="1"/>
        <v>106.881318875502</v>
      </c>
    </row>
    <row r="13" spans="1:8" x14ac:dyDescent="0.3">
      <c r="A13">
        <v>12</v>
      </c>
      <c r="B13">
        <f ca="1">'일자별 주가'!B13*'종목 기본정보'!B$2*'종목 기본정보'!B$3</f>
        <v>79537500000</v>
      </c>
      <c r="C13">
        <f ca="1">'일자별 주가'!C13*'종목 기본정보'!C$2*'종목 기본정보'!C$3</f>
        <v>81054000000</v>
      </c>
      <c r="D13">
        <f ca="1">'일자별 주가'!D13*'종목 기본정보'!D$2*'종목 기본정보'!D$3</f>
        <v>519912799999.99994</v>
      </c>
      <c r="E13">
        <f ca="1">'일자별 주가'!E13*'종목 기본정보'!E$2*'종목 기본정보'!E$3</f>
        <v>98640080000</v>
      </c>
      <c r="F13">
        <f ca="1">'일자별 주가'!F13*'종목 기본정보'!F$2*'종목 기본정보'!F$3</f>
        <v>550774000000</v>
      </c>
      <c r="G13">
        <f t="shared" ca="1" si="0"/>
        <v>1329918380000</v>
      </c>
      <c r="H13" s="3">
        <f t="shared" ca="1" si="1"/>
        <v>106.82075341365463</v>
      </c>
    </row>
    <row r="14" spans="1:8" x14ac:dyDescent="0.3">
      <c r="A14">
        <v>13</v>
      </c>
      <c r="B14">
        <f ca="1">'일자별 주가'!B14*'종목 기본정보'!B$2*'종목 기본정보'!B$3</f>
        <v>80437500000</v>
      </c>
      <c r="C14">
        <f ca="1">'일자별 주가'!C14*'종목 기본정보'!C$2*'종목 기본정보'!C$3</f>
        <v>82669500000</v>
      </c>
      <c r="D14">
        <f ca="1">'일자별 주가'!D14*'종목 기본정보'!D$2*'종목 기본정보'!D$3</f>
        <v>519912799999.99994</v>
      </c>
      <c r="E14">
        <f ca="1">'일자별 주가'!E14*'종목 기본정보'!E$2*'종목 기본정보'!E$3</f>
        <v>100642960000</v>
      </c>
      <c r="F14">
        <f ca="1">'일자별 주가'!F14*'종목 기본정보'!F$2*'종목 기본정보'!F$3</f>
        <v>536266000000</v>
      </c>
      <c r="G14">
        <f t="shared" ca="1" si="0"/>
        <v>1319928760000</v>
      </c>
      <c r="H14" s="3">
        <f t="shared" ca="1" si="1"/>
        <v>106.01837429718874</v>
      </c>
    </row>
    <row r="15" spans="1:8" x14ac:dyDescent="0.3">
      <c r="A15">
        <v>14</v>
      </c>
      <c r="B15">
        <f ca="1">'일자별 주가'!B15*'종목 기본정보'!B$2*'종목 기본정보'!B$3</f>
        <v>79702500000</v>
      </c>
      <c r="C15">
        <f ca="1">'일자별 주가'!C15*'종목 기본정보'!C$2*'종목 기본정보'!C$3</f>
        <v>80316000000</v>
      </c>
      <c r="D15">
        <f ca="1">'일자별 주가'!D15*'종목 기본정보'!D$2*'종목 기본정보'!D$3</f>
        <v>524799999999.99994</v>
      </c>
      <c r="E15">
        <f ca="1">'일자별 주가'!E15*'종목 기본정보'!E$2*'종목 기본정보'!E$3</f>
        <v>102175040000</v>
      </c>
      <c r="F15">
        <f ca="1">'일자별 주가'!F15*'종목 기본정보'!F$2*'종목 기본정보'!F$3</f>
        <v>553459000000</v>
      </c>
      <c r="G15">
        <f t="shared" ca="1" si="0"/>
        <v>1340452540000</v>
      </c>
      <c r="H15" s="3">
        <f t="shared" ca="1" si="1"/>
        <v>107.66687068273093</v>
      </c>
    </row>
    <row r="16" spans="1:8" x14ac:dyDescent="0.3">
      <c r="A16">
        <v>15</v>
      </c>
      <c r="B16">
        <f ca="1">'일자별 주가'!B16*'종목 기본정보'!B$2*'종목 기본정보'!B$3</f>
        <v>77737500000</v>
      </c>
      <c r="C16">
        <f ca="1">'일자별 주가'!C16*'종목 기본정보'!C$2*'종목 기본정보'!C$3</f>
        <v>79614000000</v>
      </c>
      <c r="D16">
        <f ca="1">'일자별 주가'!D16*'종목 기본정보'!D$2*'종목 기본정보'!D$3</f>
        <v>532885199999.99994</v>
      </c>
      <c r="E16">
        <f ca="1">'일자별 주가'!E16*'종목 기본정보'!E$2*'종목 기본정보'!E$3</f>
        <v>100079760000</v>
      </c>
      <c r="F16">
        <f ca="1">'일자별 주가'!F16*'종목 기본정보'!F$2*'종목 기본정보'!F$3</f>
        <v>569355500000</v>
      </c>
      <c r="G16">
        <f t="shared" ca="1" si="0"/>
        <v>1359671960000</v>
      </c>
      <c r="H16" s="3">
        <f t="shared" ca="1" si="1"/>
        <v>109.21059919678714</v>
      </c>
    </row>
    <row r="17" spans="1:8" x14ac:dyDescent="0.3">
      <c r="A17">
        <v>16</v>
      </c>
      <c r="B17">
        <f ca="1">'일자별 주가'!B17*'종목 기본정보'!B$2*'종목 기본정보'!B$3</f>
        <v>76342500000</v>
      </c>
      <c r="C17">
        <f ca="1">'일자별 주가'!C17*'종목 기본정보'!C$2*'종목 기본정보'!C$3</f>
        <v>78660000000</v>
      </c>
      <c r="D17">
        <f ca="1">'일자별 주가'!D17*'종목 기본정보'!D$2*'종목 기본정보'!D$3</f>
        <v>541232799999.99994</v>
      </c>
      <c r="E17">
        <f ca="1">'일자별 주가'!E17*'종목 기본정보'!E$2*'종목 기본정보'!E$3</f>
        <v>101560800000</v>
      </c>
      <c r="F17">
        <f ca="1">'일자별 주가'!F17*'종목 기본정보'!F$2*'종목 기본정보'!F$3</f>
        <v>556303000000</v>
      </c>
      <c r="G17">
        <f t="shared" ca="1" si="0"/>
        <v>1354099100000</v>
      </c>
      <c r="H17" s="3">
        <f t="shared" ca="1" si="1"/>
        <v>108.76297991967871</v>
      </c>
    </row>
    <row r="18" spans="1:8" x14ac:dyDescent="0.3">
      <c r="A18">
        <v>17</v>
      </c>
      <c r="B18">
        <f ca="1">'일자별 주가'!B18*'종목 기본정보'!B$2*'종목 기본정보'!B$3</f>
        <v>75232500000</v>
      </c>
      <c r="C18">
        <f ca="1">'일자별 주가'!C18*'종목 기본정보'!C$2*'종목 기본정보'!C$3</f>
        <v>80010000000</v>
      </c>
      <c r="D18">
        <f ca="1">'일자별 주가'!D18*'종목 기본정보'!D$2*'종목 기본정보'!D$3</f>
        <v>547120399999.99994</v>
      </c>
      <c r="E18">
        <f ca="1">'일자별 주가'!E18*'종목 기본정보'!E$2*'종목 기본정보'!E$3</f>
        <v>102036000000</v>
      </c>
      <c r="F18">
        <f ca="1">'일자별 주가'!F18*'종목 기본정보'!F$2*'종목 기본정보'!F$3</f>
        <v>540073000000</v>
      </c>
      <c r="G18">
        <f t="shared" ca="1" si="0"/>
        <v>1344471900000</v>
      </c>
      <c r="H18" s="3">
        <f t="shared" ca="1" si="1"/>
        <v>107.9897108433735</v>
      </c>
    </row>
    <row r="19" spans="1:8" x14ac:dyDescent="0.3">
      <c r="A19">
        <v>18</v>
      </c>
      <c r="B19">
        <f ca="1">'일자별 주가'!B19*'종목 기본정보'!B$2*'종목 기본정보'!B$3</f>
        <v>74580000000</v>
      </c>
      <c r="C19">
        <f ca="1">'일자별 주가'!C19*'종목 기본정보'!C$2*'종목 기본정보'!C$3</f>
        <v>82300500000</v>
      </c>
      <c r="D19">
        <f ca="1">'일자별 주가'!D19*'종목 기본정보'!D$2*'종목 기본정보'!D$3</f>
        <v>542101999999.99994</v>
      </c>
      <c r="E19">
        <f ca="1">'일자별 주가'!E19*'종목 기본정보'!E$2*'종목 기본정보'!E$3</f>
        <v>101267760000</v>
      </c>
      <c r="F19">
        <f ca="1">'일자별 주가'!F19*'종목 기본정보'!F$2*'종목 기본정보'!F$3</f>
        <v>549955000000</v>
      </c>
      <c r="G19">
        <f t="shared" ca="1" si="0"/>
        <v>1350205260000</v>
      </c>
      <c r="H19" s="3">
        <f t="shared" ca="1" si="1"/>
        <v>108.45022168674699</v>
      </c>
    </row>
    <row r="20" spans="1:8" x14ac:dyDescent="0.3">
      <c r="A20">
        <v>19</v>
      </c>
      <c r="B20">
        <f ca="1">'일자별 주가'!B20*'종목 기본정보'!B$2*'종목 기본정보'!B$3</f>
        <v>74490000000</v>
      </c>
      <c r="C20">
        <f ca="1">'일자별 주가'!C20*'종목 기본정보'!C$2*'종목 기본정보'!C$3</f>
        <v>83286000000</v>
      </c>
      <c r="D20">
        <f ca="1">'일자별 주가'!D20*'종목 기본정보'!D$2*'종목 기본정보'!D$3</f>
        <v>554959600000</v>
      </c>
      <c r="E20">
        <f ca="1">'일자별 주가'!E20*'종목 기본정보'!E$2*'종목 기본정보'!E$3</f>
        <v>101573120000</v>
      </c>
      <c r="F20">
        <f ca="1">'일자별 주가'!F20*'종목 기본정보'!F$2*'종목 기본정보'!F$3</f>
        <v>551535000000</v>
      </c>
      <c r="G20">
        <f t="shared" ca="1" si="0"/>
        <v>1365843720000</v>
      </c>
      <c r="H20" s="3">
        <f t="shared" ca="1" si="1"/>
        <v>109.70632289156626</v>
      </c>
    </row>
    <row r="21" spans="1:8" x14ac:dyDescent="0.3">
      <c r="A21">
        <v>20</v>
      </c>
      <c r="B21">
        <f ca="1">'일자별 주가'!B21*'종목 기본정보'!B$2*'종목 기본정보'!B$3</f>
        <v>75007500000</v>
      </c>
      <c r="C21">
        <f ca="1">'일자별 주가'!C21*'종목 기본정보'!C$2*'종목 기본정보'!C$3</f>
        <v>82291500000</v>
      </c>
      <c r="D21">
        <f ca="1">'일자별 주가'!D21*'종목 기본정보'!D$2*'종목 기본정보'!D$3</f>
        <v>554106800000</v>
      </c>
      <c r="E21">
        <f ca="1">'일자별 주가'!E21*'종목 기본정보'!E$2*'종목 기본정보'!E$3</f>
        <v>102005200000</v>
      </c>
      <c r="F21">
        <f ca="1">'일자별 주가'!F21*'종목 기본정보'!F$2*'종목 기본정보'!F$3</f>
        <v>565668500000</v>
      </c>
      <c r="G21">
        <f t="shared" ca="1" si="0"/>
        <v>1379079500000</v>
      </c>
      <c r="H21" s="3">
        <f t="shared" ca="1" si="1"/>
        <v>110.76943775100401</v>
      </c>
    </row>
    <row r="22" spans="1:8" x14ac:dyDescent="0.3">
      <c r="A22">
        <v>21</v>
      </c>
      <c r="B22">
        <f ca="1">'일자별 주가'!B22*'종목 기본정보'!B$2*'종목 기본정보'!B$3</f>
        <v>76095000000</v>
      </c>
      <c r="C22">
        <f ca="1">'일자별 주가'!C22*'종목 기본정보'!C$2*'종목 기본정보'!C$3</f>
        <v>82539000000</v>
      </c>
      <c r="D22">
        <f ca="1">'일자별 주가'!D22*'종목 기본정보'!D$2*'종목 기본정보'!D$3</f>
        <v>567882800000</v>
      </c>
      <c r="E22">
        <f ca="1">'일자별 주가'!E22*'종목 기본정보'!E$2*'종목 기본정보'!E$3</f>
        <v>104415520000</v>
      </c>
      <c r="F22">
        <f ca="1">'일자별 주가'!F22*'종목 기본정보'!F$2*'종목 기본정보'!F$3</f>
        <v>556327500000</v>
      </c>
      <c r="G22">
        <f t="shared" ca="1" si="0"/>
        <v>1387259820000</v>
      </c>
      <c r="H22" s="3">
        <f t="shared" ca="1" si="1"/>
        <v>111.42649156626506</v>
      </c>
    </row>
    <row r="23" spans="1:8" x14ac:dyDescent="0.3">
      <c r="A23">
        <v>22</v>
      </c>
      <c r="B23">
        <f ca="1">'일자별 주가'!B23*'종목 기본정보'!B$2*'종목 기본정보'!B$3</f>
        <v>78585000000</v>
      </c>
      <c r="C23">
        <f ca="1">'일자별 주가'!C23*'종목 기본정보'!C$2*'종목 기본정보'!C$3</f>
        <v>80869500000</v>
      </c>
      <c r="D23">
        <f ca="1">'일자별 주가'!D23*'종목 기본정보'!D$2*'종목 기본정보'!D$3</f>
        <v>567538400000</v>
      </c>
      <c r="E23">
        <f ca="1">'일자별 주가'!E23*'종목 기본정보'!E$2*'종목 기본정보'!E$3</f>
        <v>106615520000</v>
      </c>
      <c r="F23">
        <f ca="1">'일자별 주가'!F23*'종목 기본정보'!F$2*'종목 기본정보'!F$3</f>
        <v>541789500000</v>
      </c>
      <c r="G23">
        <f t="shared" ca="1" si="0"/>
        <v>1375397920000</v>
      </c>
      <c r="H23" s="3">
        <f t="shared" ca="1" si="1"/>
        <v>110.47372851405623</v>
      </c>
    </row>
    <row r="24" spans="1:8" x14ac:dyDescent="0.3">
      <c r="A24">
        <v>23</v>
      </c>
      <c r="B24">
        <f ca="1">'일자별 주가'!B24*'종목 기본정보'!B$2*'종목 기본정보'!B$3</f>
        <v>76335000000</v>
      </c>
      <c r="C24">
        <f ca="1">'일자별 주가'!C24*'종목 기본정보'!C$2*'종목 기본정보'!C$3</f>
        <v>83025000000</v>
      </c>
      <c r="D24">
        <f ca="1">'일자별 주가'!D24*'종목 기본정보'!D$2*'종목 기본정보'!D$3</f>
        <v>570014800000</v>
      </c>
      <c r="E24">
        <f ca="1">'일자별 주가'!E24*'종목 기본정보'!E$2*'종목 기본정보'!E$3</f>
        <v>107616960000</v>
      </c>
      <c r="F24">
        <f ca="1">'일자별 주가'!F24*'종목 기본정보'!F$2*'종목 기본정보'!F$3</f>
        <v>554366500000</v>
      </c>
      <c r="G24">
        <f t="shared" ca="1" si="0"/>
        <v>1391358260000</v>
      </c>
      <c r="H24" s="3">
        <f t="shared" ca="1" si="1"/>
        <v>111.75568353413654</v>
      </c>
    </row>
    <row r="25" spans="1:8" x14ac:dyDescent="0.3">
      <c r="A25">
        <v>24</v>
      </c>
      <c r="B25">
        <f ca="1">'일자별 주가'!B25*'종목 기본정보'!B$2*'종목 기본정보'!B$3</f>
        <v>78750000000</v>
      </c>
      <c r="C25">
        <f ca="1">'일자별 주가'!C25*'종목 기본정보'!C$2*'종목 기본정보'!C$3</f>
        <v>82242000000</v>
      </c>
      <c r="D25">
        <f ca="1">'일자별 주가'!D25*'종목 기본정보'!D$2*'종목 기본정보'!D$3</f>
        <v>559223600000</v>
      </c>
      <c r="E25">
        <f ca="1">'일자별 주가'!E25*'종목 기본정보'!E$2*'종목 기본정보'!E$3</f>
        <v>105226880000</v>
      </c>
      <c r="F25">
        <f ca="1">'일자별 주가'!F25*'종목 기본정보'!F$2*'종목 기본정보'!F$3</f>
        <v>553989000000</v>
      </c>
      <c r="G25">
        <f t="shared" ca="1" si="0"/>
        <v>1379431480000</v>
      </c>
      <c r="H25" s="3">
        <f t="shared" ca="1" si="1"/>
        <v>110.79770923694778</v>
      </c>
    </row>
    <row r="26" spans="1:8" x14ac:dyDescent="0.3">
      <c r="A26">
        <v>25</v>
      </c>
      <c r="B26">
        <f ca="1">'일자별 주가'!B26*'종목 기본정보'!B$2*'종목 기본정보'!B$3</f>
        <v>76950000000</v>
      </c>
      <c r="C26">
        <f ca="1">'일자별 주가'!C26*'종목 기본정보'!C$2*'종목 기본정보'!C$3</f>
        <v>84321000000</v>
      </c>
      <c r="D26">
        <f ca="1">'일자별 주가'!D26*'종목 기본정보'!D$2*'종목 기본정보'!D$3</f>
        <v>564799600000</v>
      </c>
      <c r="E26">
        <f ca="1">'일자별 주가'!E26*'종목 기본정보'!E$2*'종목 기본정보'!E$3</f>
        <v>106663920000</v>
      </c>
      <c r="F26">
        <f ca="1">'일자별 주가'!F26*'종목 기본정보'!F$2*'종목 기본정보'!F$3</f>
        <v>555113500000</v>
      </c>
      <c r="G26">
        <f t="shared" ca="1" si="0"/>
        <v>1387848020000</v>
      </c>
      <c r="H26" s="3">
        <f t="shared" ca="1" si="1"/>
        <v>111.47373654618474</v>
      </c>
    </row>
    <row r="27" spans="1:8" x14ac:dyDescent="0.3">
      <c r="A27">
        <v>26</v>
      </c>
      <c r="B27">
        <f ca="1">'일자별 주가'!B27*'종목 기본정보'!B$2*'종목 기본정보'!B$3</f>
        <v>75922500000</v>
      </c>
      <c r="C27">
        <f ca="1">'일자별 주가'!C27*'종목 기본정보'!C$2*'종목 기본정보'!C$3</f>
        <v>83772000000</v>
      </c>
      <c r="D27">
        <f ca="1">'일자별 주가'!D27*'종목 기본정보'!D$2*'종목 기본정보'!D$3</f>
        <v>574770800000</v>
      </c>
      <c r="E27">
        <f ca="1">'일자별 주가'!E27*'종목 기본정보'!E$2*'종목 기본정보'!E$3</f>
        <v>104530800000</v>
      </c>
      <c r="F27">
        <f ca="1">'일자별 주가'!F27*'종목 기본정보'!F$2*'종목 기본정보'!F$3</f>
        <v>553696000000</v>
      </c>
      <c r="G27">
        <f t="shared" ca="1" si="0"/>
        <v>1392692100000</v>
      </c>
      <c r="H27" s="3">
        <f t="shared" ca="1" si="1"/>
        <v>111.86281927710844</v>
      </c>
    </row>
    <row r="28" spans="1:8" x14ac:dyDescent="0.3">
      <c r="A28">
        <v>27</v>
      </c>
      <c r="B28">
        <f ca="1">'일자별 주가'!B28*'종목 기본정보'!B$2*'종목 기본정보'!B$3</f>
        <v>75720000000</v>
      </c>
      <c r="C28">
        <f ca="1">'일자별 주가'!C28*'종목 기본정보'!C$2*'종목 기본정보'!C$3</f>
        <v>83601000000</v>
      </c>
      <c r="D28">
        <f ca="1">'일자별 주가'!D28*'종목 기본정보'!D$2*'종목 기본정보'!D$3</f>
        <v>567948400000</v>
      </c>
      <c r="E28">
        <f ca="1">'일자별 주가'!E28*'종목 기본정보'!E$2*'종목 기본정보'!E$3</f>
        <v>106476480000</v>
      </c>
      <c r="F28">
        <f ca="1">'일자별 주가'!F28*'종목 기본정보'!F$2*'종목 기본정보'!F$3</f>
        <v>547566500000</v>
      </c>
      <c r="G28">
        <f t="shared" ca="1" si="0"/>
        <v>1381312380000</v>
      </c>
      <c r="H28" s="3">
        <f t="shared" ca="1" si="1"/>
        <v>110.94878554216866</v>
      </c>
    </row>
    <row r="29" spans="1:8" x14ac:dyDescent="0.3">
      <c r="A29">
        <v>28</v>
      </c>
      <c r="B29">
        <f ca="1">'일자별 주가'!B29*'종목 기본정보'!B$2*'종목 기본정보'!B$3</f>
        <v>74850000000</v>
      </c>
      <c r="C29">
        <f ca="1">'일자별 주가'!C29*'종목 기본정보'!C$2*'종목 기본정보'!C$3</f>
        <v>85248000000</v>
      </c>
      <c r="D29">
        <f ca="1">'일자별 주가'!D29*'종목 기본정보'!D$2*'종목 기본정보'!D$3</f>
        <v>553942800000</v>
      </c>
      <c r="E29">
        <f ca="1">'일자별 주가'!E29*'종목 기본정보'!E$2*'종목 기본정보'!E$3</f>
        <v>103818880000</v>
      </c>
      <c r="F29">
        <f ca="1">'일자별 주가'!F29*'종목 기본정보'!F$2*'종목 기본정보'!F$3</f>
        <v>549427500000</v>
      </c>
      <c r="G29">
        <f t="shared" ca="1" si="0"/>
        <v>1367287180000</v>
      </c>
      <c r="H29" s="3">
        <f t="shared" ca="1" si="1"/>
        <v>109.82226345381527</v>
      </c>
    </row>
    <row r="30" spans="1:8" x14ac:dyDescent="0.3">
      <c r="A30">
        <v>29</v>
      </c>
      <c r="B30">
        <f ca="1">'일자별 주가'!B30*'종목 기본정보'!B$2*'종목 기본정보'!B$3</f>
        <v>72772500000</v>
      </c>
      <c r="C30">
        <f ca="1">'일자별 주가'!C30*'종목 기본정보'!C$2*'종목 기본정보'!C$3</f>
        <v>88002000000</v>
      </c>
      <c r="D30">
        <f ca="1">'일자별 주가'!D30*'종목 기본정보'!D$2*'종목 기본정보'!D$3</f>
        <v>545677199999.99994</v>
      </c>
      <c r="E30">
        <f ca="1">'일자별 주가'!E30*'종목 기본정보'!E$2*'종목 기본정보'!E$3</f>
        <v>106108640000</v>
      </c>
      <c r="F30">
        <f ca="1">'일자별 주가'!F30*'종목 기본정보'!F$2*'종목 기본정보'!F$3</f>
        <v>536580000000</v>
      </c>
      <c r="G30">
        <f t="shared" ca="1" si="0"/>
        <v>1349140340000</v>
      </c>
      <c r="H30" s="3">
        <f t="shared" ca="1" si="1"/>
        <v>108.3646859437751</v>
      </c>
    </row>
    <row r="31" spans="1:8" x14ac:dyDescent="0.3">
      <c r="A31">
        <v>30</v>
      </c>
      <c r="B31">
        <f ca="1">'일자별 주가'!B31*'종목 기본정보'!B$2*'종목 기본정보'!B$3</f>
        <v>74085000000</v>
      </c>
      <c r="C31">
        <f ca="1">'일자별 주가'!C31*'종목 기본정보'!C$2*'종목 기본정보'!C$3</f>
        <v>89419500000</v>
      </c>
      <c r="D31">
        <f ca="1">'일자별 주가'!D31*'종목 기본정보'!D$2*'종목 기본정보'!D$3</f>
        <v>548579999999.99994</v>
      </c>
      <c r="E31">
        <f ca="1">'일자별 주가'!E31*'종목 기본정보'!E$2*'종목 기본정보'!E$3</f>
        <v>109464080000</v>
      </c>
      <c r="F31">
        <f ca="1">'일자별 주가'!F31*'종목 기본정보'!F$2*'종목 기본정보'!F$3</f>
        <v>541909000000</v>
      </c>
      <c r="G31">
        <f t="shared" ca="1" si="0"/>
        <v>1363457580000</v>
      </c>
      <c r="H31" s="3">
        <f t="shared" ca="1" si="1"/>
        <v>109.51466506024097</v>
      </c>
    </row>
    <row r="32" spans="1:8" x14ac:dyDescent="0.3">
      <c r="A32">
        <v>31</v>
      </c>
      <c r="B32">
        <f ca="1">'일자별 주가'!B32*'종목 기본정보'!B$2*'종목 기본정보'!B$3</f>
        <v>74497500000</v>
      </c>
      <c r="C32">
        <f ca="1">'일자별 주가'!C32*'종목 기본정보'!C$2*'종목 기본정보'!C$3</f>
        <v>90247500000</v>
      </c>
      <c r="D32">
        <f ca="1">'일자별 주가'!D32*'종목 기본정보'!D$2*'종목 기본정보'!D$3</f>
        <v>556534000000</v>
      </c>
      <c r="E32">
        <f ca="1">'일자별 주가'!E32*'종목 기본정보'!E$2*'종목 기본정보'!E$3</f>
        <v>110001760000</v>
      </c>
      <c r="F32">
        <f ca="1">'일자별 주가'!F32*'종목 기본정보'!F$2*'종목 기본정보'!F$3</f>
        <v>549363500000</v>
      </c>
      <c r="G32">
        <f t="shared" ca="1" si="0"/>
        <v>1380644260000</v>
      </c>
      <c r="H32" s="3">
        <f t="shared" ca="1" si="1"/>
        <v>110.89512128514056</v>
      </c>
    </row>
    <row r="33" spans="1:8" x14ac:dyDescent="0.3">
      <c r="A33">
        <v>32</v>
      </c>
      <c r="B33">
        <f ca="1">'일자별 주가'!B33*'종목 기본정보'!B$2*'종목 기본정보'!B$3</f>
        <v>73477500000</v>
      </c>
      <c r="C33">
        <f ca="1">'일자별 주가'!C33*'종목 기본정보'!C$2*'종목 기본정보'!C$3</f>
        <v>92812500000</v>
      </c>
      <c r="D33">
        <f ca="1">'일자별 주가'!D33*'종목 기본정보'!D$2*'종목 기본정보'!D$3</f>
        <v>545004799999.99994</v>
      </c>
      <c r="E33">
        <f ca="1">'일자별 주가'!E33*'종목 기본정보'!E$2*'종목 기본정보'!E$3</f>
        <v>111059520000</v>
      </c>
      <c r="F33">
        <f ca="1">'일자별 주가'!F33*'종목 기본정보'!F$2*'종목 기본정보'!F$3</f>
        <v>542705500000</v>
      </c>
      <c r="G33">
        <f t="shared" ca="1" si="0"/>
        <v>1365059820000</v>
      </c>
      <c r="H33" s="3">
        <f t="shared" ca="1" si="1"/>
        <v>109.64335903614457</v>
      </c>
    </row>
    <row r="34" spans="1:8" x14ac:dyDescent="0.3">
      <c r="A34">
        <v>33</v>
      </c>
      <c r="B34">
        <f ca="1">'일자별 주가'!B34*'종목 기본정보'!B$2*'종목 기본정보'!B$3</f>
        <v>72367500000</v>
      </c>
      <c r="C34">
        <f ca="1">'일자별 주가'!C34*'종목 기본정보'!C$2*'종목 기본정보'!C$3</f>
        <v>94041000000</v>
      </c>
      <c r="D34">
        <f ca="1">'일자별 주가'!D34*'종목 기본정보'!D$2*'종목 기본정보'!D$3</f>
        <v>555418800000</v>
      </c>
      <c r="E34">
        <f ca="1">'일자별 주가'!E34*'종목 기본정보'!E$2*'종목 기본정보'!E$3</f>
        <v>113363360000</v>
      </c>
      <c r="F34">
        <f ca="1">'일자별 주가'!F34*'종목 기본정보'!F$2*'종목 기본정보'!F$3</f>
        <v>546443000000</v>
      </c>
      <c r="G34">
        <f t="shared" ca="1" si="0"/>
        <v>1381633660000</v>
      </c>
      <c r="H34" s="3">
        <f t="shared" ca="1" si="1"/>
        <v>110.97459116465865</v>
      </c>
    </row>
    <row r="35" spans="1:8" x14ac:dyDescent="0.3">
      <c r="A35">
        <v>34</v>
      </c>
      <c r="B35">
        <f ca="1">'일자별 주가'!B35*'종목 기본정보'!B$2*'종목 기본정보'!B$3</f>
        <v>73245000000</v>
      </c>
      <c r="C35">
        <f ca="1">'일자별 주가'!C35*'종목 기본정보'!C$2*'종목 기본정보'!C$3</f>
        <v>96993000000</v>
      </c>
      <c r="D35">
        <f ca="1">'일자별 주가'!D35*'종목 기본정보'!D$2*'종목 기본정보'!D$3</f>
        <v>553450800000</v>
      </c>
      <c r="E35">
        <f ca="1">'일자별 주가'!E35*'종목 기본정보'!E$2*'종목 기본정보'!E$3</f>
        <v>113118720000</v>
      </c>
      <c r="F35">
        <f ca="1">'일자별 주가'!F35*'종목 기본정보'!F$2*'종목 기본정보'!F$3</f>
        <v>563474500000</v>
      </c>
      <c r="G35">
        <f t="shared" ca="1" si="0"/>
        <v>1400282020000</v>
      </c>
      <c r="H35" s="3">
        <f t="shared" ca="1" si="1"/>
        <v>112.47245140562249</v>
      </c>
    </row>
    <row r="36" spans="1:8" x14ac:dyDescent="0.3">
      <c r="A36">
        <v>35</v>
      </c>
      <c r="B36">
        <f ca="1">'일자별 주가'!B36*'종목 기본정보'!B$2*'종목 기본정보'!B$3</f>
        <v>74707500000</v>
      </c>
      <c r="C36">
        <f ca="1">'일자별 주가'!C36*'종목 기본정보'!C$2*'종목 기본정보'!C$3</f>
        <v>94495500000</v>
      </c>
      <c r="D36">
        <f ca="1">'일자별 주가'!D36*'종목 기본정보'!D$2*'종목 기본정보'!D$3</f>
        <v>540904799999.99994</v>
      </c>
      <c r="E36">
        <f ca="1">'일자별 주가'!E36*'종목 기본정보'!E$2*'종목 기본정보'!E$3</f>
        <v>114463360000</v>
      </c>
      <c r="F36">
        <f ca="1">'일자별 주가'!F36*'종목 기본정보'!F$2*'종목 기본정보'!F$3</f>
        <v>572770500000</v>
      </c>
      <c r="G36">
        <f t="shared" ca="1" si="0"/>
        <v>1397341660000</v>
      </c>
      <c r="H36" s="3">
        <f t="shared" ca="1" si="1"/>
        <v>112.23627791164658</v>
      </c>
    </row>
    <row r="37" spans="1:8" x14ac:dyDescent="0.3">
      <c r="A37">
        <v>36</v>
      </c>
      <c r="B37">
        <f ca="1">'일자별 주가'!B37*'종목 기본정보'!B$2*'종목 기본정보'!B$3</f>
        <v>75045000000</v>
      </c>
      <c r="C37">
        <f ca="1">'일자별 주가'!C37*'종목 기본정보'!C$2*'종목 기본정보'!C$3</f>
        <v>96322500000</v>
      </c>
      <c r="D37">
        <f ca="1">'일자별 주가'!D37*'종목 기본정보'!D$2*'종목 기본정보'!D$3</f>
        <v>533229599999.99994</v>
      </c>
      <c r="E37">
        <f ca="1">'일자별 주가'!E37*'종목 기본정보'!E$2*'종목 기본정보'!E$3</f>
        <v>113996960000</v>
      </c>
      <c r="F37">
        <f ca="1">'일자별 주가'!F37*'종목 기본정보'!F$2*'종목 기본정보'!F$3</f>
        <v>573196000000</v>
      </c>
      <c r="G37">
        <f t="shared" ca="1" si="0"/>
        <v>1391790060000</v>
      </c>
      <c r="H37" s="3">
        <f t="shared" ca="1" si="1"/>
        <v>111.79036626506024</v>
      </c>
    </row>
    <row r="38" spans="1:8" x14ac:dyDescent="0.3">
      <c r="A38">
        <v>37</v>
      </c>
      <c r="B38">
        <f ca="1">'일자별 주가'!B38*'종목 기본정보'!B$2*'종목 기본정보'!B$3</f>
        <v>74985000000</v>
      </c>
      <c r="C38">
        <f ca="1">'일자별 주가'!C38*'종목 기본정보'!C$2*'종목 기본정보'!C$3</f>
        <v>98464500000</v>
      </c>
      <c r="D38">
        <f ca="1">'일자별 주가'!D38*'종목 기본정보'!D$2*'종목 기본정보'!D$3</f>
        <v>528293199999.99994</v>
      </c>
      <c r="E38">
        <f ca="1">'일자별 주가'!E38*'종목 기본정보'!E$2*'종목 기본정보'!E$3</f>
        <v>114957920000</v>
      </c>
      <c r="F38">
        <f ca="1">'일자별 주가'!F38*'종목 기본정보'!F$2*'종목 기본정보'!F$3</f>
        <v>560208500000</v>
      </c>
      <c r="G38">
        <f t="shared" ca="1" si="0"/>
        <v>1376909120000</v>
      </c>
      <c r="H38" s="3">
        <f t="shared" ca="1" si="1"/>
        <v>110.59511004016065</v>
      </c>
    </row>
    <row r="39" spans="1:8" x14ac:dyDescent="0.3">
      <c r="A39">
        <v>38</v>
      </c>
      <c r="B39">
        <f ca="1">'일자별 주가'!B39*'종목 기본정보'!B$2*'종목 기본정보'!B$3</f>
        <v>73687500000</v>
      </c>
      <c r="C39">
        <f ca="1">'일자별 주가'!C39*'종목 기본정보'!C$2*'종목 기본정보'!C$3</f>
        <v>96597000000</v>
      </c>
      <c r="D39">
        <f ca="1">'일자별 주가'!D39*'종목 기본정보'!D$2*'종목 기본정보'!D$3</f>
        <v>516321199999.99994</v>
      </c>
      <c r="E39">
        <f ca="1">'일자별 주가'!E39*'종목 기본정보'!E$2*'종목 기본정보'!E$3</f>
        <v>114207280000</v>
      </c>
      <c r="F39">
        <f ca="1">'일자별 주가'!F39*'종목 기본정보'!F$2*'종목 기본정보'!F$3</f>
        <v>576773000000</v>
      </c>
      <c r="G39">
        <f t="shared" ca="1" si="0"/>
        <v>1377585980000</v>
      </c>
      <c r="H39" s="3">
        <f t="shared" ca="1" si="1"/>
        <v>110.64947630522089</v>
      </c>
    </row>
    <row r="40" spans="1:8" x14ac:dyDescent="0.3">
      <c r="A40">
        <v>39</v>
      </c>
      <c r="B40">
        <f ca="1">'일자별 주가'!B40*'종목 기본정보'!B$2*'종목 기본정보'!B$3</f>
        <v>75615000000</v>
      </c>
      <c r="C40">
        <f ca="1">'일자별 주가'!C40*'종목 기본정보'!C$2*'종목 기본정보'!C$3</f>
        <v>98577000000</v>
      </c>
      <c r="D40">
        <f ca="1">'일자별 주가'!D40*'종목 기본정보'!D$2*'종목 기본정보'!D$3</f>
        <v>520945999999.99994</v>
      </c>
      <c r="E40">
        <f ca="1">'일자별 주가'!E40*'종목 기본정보'!E$2*'종목 기본정보'!E$3</f>
        <v>111275120000</v>
      </c>
      <c r="F40">
        <f ca="1">'일자별 주가'!F40*'종목 기본정보'!F$2*'종목 기본정보'!F$3</f>
        <v>595540000000</v>
      </c>
      <c r="G40">
        <f t="shared" ca="1" si="0"/>
        <v>1401953120000</v>
      </c>
      <c r="H40" s="3">
        <f t="shared" ca="1" si="1"/>
        <v>112.60667630522087</v>
      </c>
    </row>
    <row r="41" spans="1:8" x14ac:dyDescent="0.3">
      <c r="A41">
        <v>40</v>
      </c>
      <c r="B41">
        <f ca="1">'일자별 주가'!B41*'종목 기본정보'!B$2*'종목 기본정보'!B$3</f>
        <v>75802500000</v>
      </c>
      <c r="C41">
        <f ca="1">'일자별 주가'!C41*'종목 기본정보'!C$2*'종목 기본정보'!C$3</f>
        <v>95706000000</v>
      </c>
      <c r="D41">
        <f ca="1">'일자별 주가'!D41*'종목 기본정보'!D$2*'종목 기본정보'!D$3</f>
        <v>534180799999.99994</v>
      </c>
      <c r="E41">
        <f ca="1">'일자별 주가'!E41*'종목 기본정보'!E$2*'종목 기본정보'!E$3</f>
        <v>109296880000</v>
      </c>
      <c r="F41">
        <f ca="1">'일자별 주가'!F41*'종목 기본정보'!F$2*'종목 기본정보'!F$3</f>
        <v>605509000000</v>
      </c>
      <c r="G41">
        <f t="shared" ca="1" si="0"/>
        <v>1420495180000</v>
      </c>
      <c r="H41" s="3">
        <f t="shared" ca="1" si="1"/>
        <v>114.09599839357429</v>
      </c>
    </row>
    <row r="42" spans="1:8" x14ac:dyDescent="0.3">
      <c r="A42">
        <v>41</v>
      </c>
      <c r="B42">
        <f ca="1">'일자별 주가'!B42*'종목 기본정보'!B$2*'종목 기본정보'!B$3</f>
        <v>75142500000</v>
      </c>
      <c r="C42">
        <f ca="1">'일자별 주가'!C42*'종목 기본정보'!C$2*'종목 기본정보'!C$3</f>
        <v>97024500000</v>
      </c>
      <c r="D42">
        <f ca="1">'일자별 주가'!D42*'종목 기본정보'!D$2*'종목 기본정보'!D$3</f>
        <v>548120799999.99994</v>
      </c>
      <c r="E42">
        <f ca="1">'일자별 주가'!E42*'종목 기본정보'!E$2*'종목 기본정보'!E$3</f>
        <v>108063120000</v>
      </c>
      <c r="F42">
        <f ca="1">'일자별 주가'!F42*'종목 기본정보'!F$2*'종목 기본정보'!F$3</f>
        <v>625365000000</v>
      </c>
      <c r="G42">
        <f t="shared" ca="1" si="0"/>
        <v>1453715920000</v>
      </c>
      <c r="H42" s="3">
        <f t="shared" ca="1" si="1"/>
        <v>116.76433092369479</v>
      </c>
    </row>
    <row r="43" spans="1:8" x14ac:dyDescent="0.3">
      <c r="A43">
        <v>42</v>
      </c>
      <c r="B43">
        <f ca="1">'일자별 주가'!B43*'종목 기본정보'!B$2*'종목 기본정보'!B$3</f>
        <v>75750000000</v>
      </c>
      <c r="C43">
        <f ca="1">'일자별 주가'!C43*'종목 기본정보'!C$2*'종목 기본정보'!C$3</f>
        <v>97843500000</v>
      </c>
      <c r="D43">
        <f ca="1">'일자별 주가'!D43*'종목 기본정보'!D$2*'종목 기본정보'!D$3</f>
        <v>542200399999.99994</v>
      </c>
      <c r="E43">
        <f ca="1">'일자별 주가'!E43*'종목 기본정보'!E$2*'종목 기본정보'!E$3</f>
        <v>106729040000</v>
      </c>
      <c r="F43">
        <f ca="1">'일자별 주가'!F43*'종목 기본정보'!F$2*'종목 기본정보'!F$3</f>
        <v>631540500000</v>
      </c>
      <c r="G43">
        <f t="shared" ca="1" si="0"/>
        <v>1454063440000</v>
      </c>
      <c r="H43" s="3">
        <f t="shared" ca="1" si="1"/>
        <v>116.79224417670682</v>
      </c>
    </row>
    <row r="44" spans="1:8" x14ac:dyDescent="0.3">
      <c r="A44">
        <v>43</v>
      </c>
      <c r="B44">
        <f ca="1">'일자별 주가'!B44*'종목 기본정보'!B$2*'종목 기본정보'!B$3</f>
        <v>76972500000</v>
      </c>
      <c r="C44">
        <f ca="1">'일자별 주가'!C44*'종목 기본정보'!C$2*'종목 기본정보'!C$3</f>
        <v>100174500000</v>
      </c>
      <c r="D44">
        <f ca="1">'일자별 주가'!D44*'종목 기본정보'!D$2*'종목 기본정보'!D$3</f>
        <v>557518000000</v>
      </c>
      <c r="E44">
        <f ca="1">'일자별 주가'!E44*'종목 기본정보'!E$2*'종목 기본정보'!E$3</f>
        <v>108185440000</v>
      </c>
      <c r="F44">
        <f ca="1">'일자별 주가'!F44*'종목 기본정보'!F$2*'종목 기본정보'!F$3</f>
        <v>626348000000</v>
      </c>
      <c r="G44">
        <f t="shared" ca="1" si="0"/>
        <v>1469198440000</v>
      </c>
      <c r="H44" s="3">
        <f t="shared" ca="1" si="1"/>
        <v>118.00790682730924</v>
      </c>
    </row>
    <row r="45" spans="1:8" x14ac:dyDescent="0.3">
      <c r="A45">
        <v>44</v>
      </c>
      <c r="B45">
        <f ca="1">'일자별 주가'!B45*'종목 기본정보'!B$2*'종목 기본정보'!B$3</f>
        <v>75862500000</v>
      </c>
      <c r="C45">
        <f ca="1">'일자별 주가'!C45*'종목 기본정보'!C$2*'종목 기본정보'!C$3</f>
        <v>99711000000</v>
      </c>
      <c r="D45">
        <f ca="1">'일자별 주가'!D45*'종목 기본정보'!D$2*'종목 기본정보'!D$3</f>
        <v>565964000000</v>
      </c>
      <c r="E45">
        <f ca="1">'일자별 주가'!E45*'종목 기본정보'!E$2*'종목 기본정보'!E$3</f>
        <v>105358000000</v>
      </c>
      <c r="F45">
        <f ca="1">'일자별 주가'!F45*'종목 기본정보'!F$2*'종목 기본정보'!F$3</f>
        <v>616012500000</v>
      </c>
      <c r="G45">
        <f t="shared" ca="1" si="0"/>
        <v>1462908000000</v>
      </c>
      <c r="H45" s="3">
        <f t="shared" ca="1" si="1"/>
        <v>117.50265060240963</v>
      </c>
    </row>
    <row r="46" spans="1:8" x14ac:dyDescent="0.3">
      <c r="A46">
        <v>45</v>
      </c>
      <c r="B46">
        <f ca="1">'일자별 주가'!B46*'종목 기본정보'!B$2*'종목 기본정보'!B$3</f>
        <v>77340000000</v>
      </c>
      <c r="C46">
        <f ca="1">'일자별 주가'!C46*'종목 기본정보'!C$2*'종목 기본정보'!C$3</f>
        <v>103000500000</v>
      </c>
      <c r="D46">
        <f ca="1">'일자별 주가'!D46*'종목 기본정보'!D$2*'종목 기본정보'!D$3</f>
        <v>557403200000</v>
      </c>
      <c r="E46">
        <f ca="1">'일자별 주가'!E46*'종목 기본정보'!E$2*'종목 기본정보'!E$3</f>
        <v>105606160000</v>
      </c>
      <c r="F46">
        <f ca="1">'일자별 주가'!F46*'종목 기본정보'!F$2*'종목 기본정보'!F$3</f>
        <v>614738000000</v>
      </c>
      <c r="G46">
        <f t="shared" ca="1" si="0"/>
        <v>1458087860000</v>
      </c>
      <c r="H46" s="3">
        <f t="shared" ca="1" si="1"/>
        <v>117.11549076305221</v>
      </c>
    </row>
    <row r="47" spans="1:8" x14ac:dyDescent="0.3">
      <c r="A47">
        <v>46</v>
      </c>
      <c r="B47">
        <f ca="1">'일자별 주가'!B47*'종목 기본정보'!B$2*'종목 기본정보'!B$3</f>
        <v>76672500000</v>
      </c>
      <c r="C47">
        <f ca="1">'일자별 주가'!C47*'종목 기본정보'!C$2*'종목 기본정보'!C$3</f>
        <v>105529500000</v>
      </c>
      <c r="D47">
        <f ca="1">'일자별 주가'!D47*'종목 기본정보'!D$2*'종목 기본정보'!D$3</f>
        <v>560519200000</v>
      </c>
      <c r="E47">
        <f ca="1">'일자별 주가'!E47*'종목 기본정보'!E$2*'종목 기본정보'!E$3</f>
        <v>103112240000</v>
      </c>
      <c r="F47">
        <f ca="1">'일자별 주가'!F47*'종목 기본정보'!F$2*'종목 기본정보'!F$3</f>
        <v>631765000000</v>
      </c>
      <c r="G47">
        <f t="shared" ca="1" si="0"/>
        <v>1477598440000</v>
      </c>
      <c r="H47" s="3">
        <f t="shared" ca="1" si="1"/>
        <v>118.68260562248996</v>
      </c>
    </row>
    <row r="48" spans="1:8" x14ac:dyDescent="0.3">
      <c r="A48">
        <v>47</v>
      </c>
      <c r="B48">
        <f ca="1">'일자별 주가'!B48*'종목 기본정보'!B$2*'종목 기본정보'!B$3</f>
        <v>76462500000</v>
      </c>
      <c r="C48">
        <f ca="1">'일자별 주가'!C48*'종목 기본정보'!C$2*'종목 기본정보'!C$3</f>
        <v>108193500000</v>
      </c>
      <c r="D48">
        <f ca="1">'일자별 주가'!D48*'종목 기본정보'!D$2*'종목 기본정보'!D$3</f>
        <v>577034000000</v>
      </c>
      <c r="E48">
        <f ca="1">'일자별 주가'!E48*'종목 기본정보'!E$2*'종목 기본정보'!E$3</f>
        <v>102811280000</v>
      </c>
      <c r="F48">
        <f ca="1">'일자별 주가'!F48*'종목 기본정보'!F$2*'종목 기본정보'!F$3</f>
        <v>644248000000</v>
      </c>
      <c r="G48">
        <f t="shared" ca="1" si="0"/>
        <v>1508749280000</v>
      </c>
      <c r="H48" s="3">
        <f t="shared" ca="1" si="1"/>
        <v>121.18468112449798</v>
      </c>
    </row>
    <row r="49" spans="1:8" x14ac:dyDescent="0.3">
      <c r="A49">
        <v>48</v>
      </c>
      <c r="B49">
        <f ca="1">'일자별 주가'!B49*'종목 기본정보'!B$2*'종목 기본정보'!B$3</f>
        <v>78300000000</v>
      </c>
      <c r="C49">
        <f ca="1">'일자별 주가'!C49*'종목 기본정보'!C$2*'종목 기본정보'!C$3</f>
        <v>104980500000</v>
      </c>
      <c r="D49">
        <f ca="1">'일자별 주가'!D49*'종목 기본정보'!D$2*'종목 기본정보'!D$3</f>
        <v>560273200000</v>
      </c>
      <c r="E49">
        <f ca="1">'일자별 주가'!E49*'종목 기본정보'!E$2*'종목 기본정보'!E$3</f>
        <v>100045440000</v>
      </c>
      <c r="F49">
        <f ca="1">'일자별 주가'!F49*'종목 기본정보'!F$2*'종목 기본정보'!F$3</f>
        <v>640135000000</v>
      </c>
      <c r="G49">
        <f t="shared" ca="1" si="0"/>
        <v>1483734140000</v>
      </c>
      <c r="H49" s="3">
        <f t="shared" ca="1" si="1"/>
        <v>119.1754329317269</v>
      </c>
    </row>
    <row r="50" spans="1:8" x14ac:dyDescent="0.3">
      <c r="A50">
        <v>49</v>
      </c>
      <c r="B50">
        <f ca="1">'일자별 주가'!B50*'종목 기본정보'!B$2*'종목 기본정보'!B$3</f>
        <v>77827500000</v>
      </c>
      <c r="C50">
        <f ca="1">'일자별 주가'!C50*'종목 기본정보'!C$2*'종목 기본정보'!C$3</f>
        <v>102636000000</v>
      </c>
      <c r="D50">
        <f ca="1">'일자별 주가'!D50*'종목 기본정보'!D$2*'종목 기본정보'!D$3</f>
        <v>562880800000</v>
      </c>
      <c r="E50">
        <f ca="1">'일자별 주가'!E50*'종목 기본정보'!E$2*'종목 기본정보'!E$3</f>
        <v>101240480000</v>
      </c>
      <c r="F50">
        <f ca="1">'일자별 주가'!F50*'종목 기본정보'!F$2*'종목 기본정보'!F$3</f>
        <v>648543000000</v>
      </c>
      <c r="G50">
        <f t="shared" ca="1" si="0"/>
        <v>1493127780000</v>
      </c>
      <c r="H50" s="3">
        <f t="shared" ca="1" si="1"/>
        <v>119.9299421686747</v>
      </c>
    </row>
    <row r="51" spans="1:8" x14ac:dyDescent="0.3">
      <c r="A51">
        <v>50</v>
      </c>
      <c r="B51">
        <f ca="1">'일자별 주가'!B51*'종목 기본정보'!B$2*'종목 기본정보'!B$3</f>
        <v>76725000000</v>
      </c>
      <c r="C51">
        <f ca="1">'일자별 주가'!C51*'종목 기본정보'!C$2*'종목 기본정보'!C$3</f>
        <v>103738500000</v>
      </c>
      <c r="D51">
        <f ca="1">'일자별 주가'!D51*'종목 기본정보'!D$2*'종목 기본정보'!D$3</f>
        <v>552466800000</v>
      </c>
      <c r="E51">
        <f ca="1">'일자별 주가'!E51*'종목 기본정보'!E$2*'종목 기본정보'!E$3</f>
        <v>102505920000</v>
      </c>
      <c r="F51">
        <f ca="1">'일자별 주가'!F51*'종목 기본정보'!F$2*'종목 기본정보'!F$3</f>
        <v>630023500000</v>
      </c>
      <c r="G51">
        <f t="shared" ca="1" si="0"/>
        <v>1465459720000</v>
      </c>
      <c r="H51" s="3">
        <f t="shared" ca="1" si="1"/>
        <v>117.70760803212852</v>
      </c>
    </row>
    <row r="52" spans="1:8" x14ac:dyDescent="0.3">
      <c r="A52">
        <v>51</v>
      </c>
      <c r="B52">
        <f ca="1">'일자별 주가'!B52*'종목 기본정보'!B$2*'종목 기본정보'!B$3</f>
        <v>75907500000</v>
      </c>
      <c r="C52">
        <f ca="1">'일자별 주가'!C52*'종목 기본정보'!C$2*'종목 기본정보'!C$3</f>
        <v>104067000000</v>
      </c>
      <c r="D52">
        <f ca="1">'일자별 주가'!D52*'종목 기본정보'!D$2*'종목 기본정보'!D$3</f>
        <v>559010400000</v>
      </c>
      <c r="E52">
        <f ca="1">'일자별 주가'!E52*'종목 기본정보'!E$2*'종목 기본정보'!E$3</f>
        <v>100928080000</v>
      </c>
      <c r="F52">
        <f ca="1">'일자별 주가'!F52*'종목 기본정보'!F$2*'종목 기본정보'!F$3</f>
        <v>614004500000</v>
      </c>
      <c r="G52">
        <f t="shared" ca="1" si="0"/>
        <v>1453917480000</v>
      </c>
      <c r="H52" s="3">
        <f t="shared" ca="1" si="1"/>
        <v>116.78052048192771</v>
      </c>
    </row>
    <row r="53" spans="1:8" x14ac:dyDescent="0.3">
      <c r="A53">
        <v>52</v>
      </c>
      <c r="B53">
        <f ca="1">'일자별 주가'!B53*'종목 기본정보'!B$2*'종목 기본정보'!B$3</f>
        <v>73665000000</v>
      </c>
      <c r="C53">
        <f ca="1">'일자별 주가'!C53*'종목 기본정보'!C$2*'종목 기본정보'!C$3</f>
        <v>107280000000</v>
      </c>
      <c r="D53">
        <f ca="1">'일자별 주가'!D53*'종목 기본정보'!D$2*'종목 기본정보'!D$3</f>
        <v>547645199999.99994</v>
      </c>
      <c r="E53">
        <f ca="1">'일자별 주가'!E53*'종목 기본정보'!E$2*'종목 기본정보'!E$3</f>
        <v>100729200000</v>
      </c>
      <c r="F53">
        <f ca="1">'일자별 주가'!F53*'종목 기본정보'!F$2*'종목 기본정보'!F$3</f>
        <v>614988500000</v>
      </c>
      <c r="G53">
        <f t="shared" ca="1" si="0"/>
        <v>1444307900000</v>
      </c>
      <c r="H53" s="3">
        <f t="shared" ca="1" si="1"/>
        <v>116.00866666666667</v>
      </c>
    </row>
    <row r="54" spans="1:8" x14ac:dyDescent="0.3">
      <c r="A54">
        <v>53</v>
      </c>
      <c r="B54">
        <f ca="1">'일자별 주가'!B54*'종목 기본정보'!B$2*'종목 기본정보'!B$3</f>
        <v>74272500000</v>
      </c>
      <c r="C54">
        <f ca="1">'일자별 주가'!C54*'종목 기본정보'!C$2*'종목 기본정보'!C$3</f>
        <v>106353000000</v>
      </c>
      <c r="D54">
        <f ca="1">'일자별 주가'!D54*'종목 기본정보'!D$2*'종목 기본정보'!D$3</f>
        <v>554976000000</v>
      </c>
      <c r="E54">
        <f ca="1">'일자별 주가'!E54*'종목 기본정보'!E$2*'종목 기본정보'!E$3</f>
        <v>103176480000</v>
      </c>
      <c r="F54">
        <f ca="1">'일자별 주가'!F54*'종목 기본정보'!F$2*'종목 기본정보'!F$3</f>
        <v>612876000000</v>
      </c>
      <c r="G54">
        <f t="shared" ca="1" si="0"/>
        <v>1451653980000</v>
      </c>
      <c r="H54" s="3">
        <f t="shared" ca="1" si="1"/>
        <v>116.59871325301205</v>
      </c>
    </row>
    <row r="55" spans="1:8" x14ac:dyDescent="0.3">
      <c r="A55">
        <v>54</v>
      </c>
      <c r="B55">
        <f ca="1">'일자별 주가'!B55*'종목 기본정보'!B$2*'종목 기본정보'!B$3</f>
        <v>76650000000</v>
      </c>
      <c r="C55">
        <f ca="1">'일자별 주가'!C55*'종목 기본정보'!C$2*'종목 기본정보'!C$3</f>
        <v>103977000000</v>
      </c>
      <c r="D55">
        <f ca="1">'일자별 주가'!D55*'종목 기본정보'!D$2*'종목 기본정보'!D$3</f>
        <v>572884800000</v>
      </c>
      <c r="E55">
        <f ca="1">'일자별 주가'!E55*'종목 기본정보'!E$2*'종목 기본정보'!E$3</f>
        <v>101777280000</v>
      </c>
      <c r="F55">
        <f ca="1">'일자별 주가'!F55*'종목 기본정보'!F$2*'종목 기본정보'!F$3</f>
        <v>601852500000</v>
      </c>
      <c r="G55">
        <f t="shared" ca="1" si="0"/>
        <v>1457141580000</v>
      </c>
      <c r="H55" s="3">
        <f t="shared" ca="1" si="1"/>
        <v>117.03948433734939</v>
      </c>
    </row>
    <row r="56" spans="1:8" x14ac:dyDescent="0.3">
      <c r="A56">
        <v>55</v>
      </c>
      <c r="B56">
        <f ca="1">'일자별 주가'!B56*'종목 기본정보'!B$2*'종목 기본정보'!B$3</f>
        <v>74595000000</v>
      </c>
      <c r="C56">
        <f ca="1">'일자별 주가'!C56*'종목 기본정보'!C$2*'종목 기본정보'!C$3</f>
        <v>101182500000</v>
      </c>
      <c r="D56">
        <f ca="1">'일자별 주가'!D56*'종목 기본정보'!D$2*'종목 기본정보'!D$3</f>
        <v>575869600000</v>
      </c>
      <c r="E56">
        <f ca="1">'일자별 주가'!E56*'종목 기본정보'!E$2*'종목 기본정보'!E$3</f>
        <v>103577760000</v>
      </c>
      <c r="F56">
        <f ca="1">'일자별 주가'!F56*'종목 기본정보'!F$2*'종목 기본정보'!F$3</f>
        <v>591948500000</v>
      </c>
      <c r="G56">
        <f t="shared" ca="1" si="0"/>
        <v>1447173360000</v>
      </c>
      <c r="H56" s="3">
        <f t="shared" ca="1" si="1"/>
        <v>116.23882409638556</v>
      </c>
    </row>
    <row r="57" spans="1:8" x14ac:dyDescent="0.3">
      <c r="A57">
        <v>56</v>
      </c>
      <c r="B57">
        <f ca="1">'일자별 주가'!B57*'종목 기본정보'!B$2*'종목 기본정보'!B$3</f>
        <v>75772500000</v>
      </c>
      <c r="C57">
        <f ca="1">'일자별 주가'!C57*'종목 기본정보'!C$2*'종목 기본정보'!C$3</f>
        <v>99882000000</v>
      </c>
      <c r="D57">
        <f ca="1">'일자별 주가'!D57*'종목 기본정보'!D$2*'종목 기본정보'!D$3</f>
        <v>567292400000</v>
      </c>
      <c r="E57">
        <f ca="1">'일자별 주가'!E57*'종목 기본정보'!E$2*'종목 기본정보'!E$3</f>
        <v>104270320000</v>
      </c>
      <c r="F57">
        <f ca="1">'일자별 주가'!F57*'종목 기본정보'!F$2*'종목 기본정보'!F$3</f>
        <v>574446500000</v>
      </c>
      <c r="G57">
        <f t="shared" ca="1" si="0"/>
        <v>1421663720000</v>
      </c>
      <c r="H57" s="3">
        <f t="shared" ca="1" si="1"/>
        <v>114.18985702811244</v>
      </c>
    </row>
    <row r="58" spans="1:8" x14ac:dyDescent="0.3">
      <c r="A58">
        <v>57</v>
      </c>
      <c r="B58">
        <f ca="1">'일자별 주가'!B58*'종목 기본정보'!B$2*'종목 기본정보'!B$3</f>
        <v>76057500000</v>
      </c>
      <c r="C58">
        <f ca="1">'일자별 주가'!C58*'종목 기본정보'!C$2*'종목 기본정보'!C$3</f>
        <v>102343500000</v>
      </c>
      <c r="D58">
        <f ca="1">'일자별 주가'!D58*'종목 기본정보'!D$2*'종목 기본정보'!D$3</f>
        <v>568030400000</v>
      </c>
      <c r="E58">
        <f ca="1">'일자별 주가'!E58*'종목 기본정보'!E$2*'종목 기본정보'!E$3</f>
        <v>101544960000</v>
      </c>
      <c r="F58">
        <f ca="1">'일자별 주가'!F58*'종목 기본정보'!F$2*'종목 기본정보'!F$3</f>
        <v>558951500000</v>
      </c>
      <c r="G58">
        <f t="shared" ca="1" si="0"/>
        <v>1406927860000</v>
      </c>
      <c r="H58" s="3">
        <f t="shared" ca="1" si="1"/>
        <v>113.00625381526103</v>
      </c>
    </row>
    <row r="59" spans="1:8" x14ac:dyDescent="0.3">
      <c r="A59">
        <v>58</v>
      </c>
      <c r="B59">
        <f ca="1">'일자별 주가'!B59*'종목 기본정보'!B$2*'종목 기본정보'!B$3</f>
        <v>74985000000</v>
      </c>
      <c r="C59">
        <f ca="1">'일자별 주가'!C59*'종목 기본정보'!C$2*'종목 기본정보'!C$3</f>
        <v>104211000000</v>
      </c>
      <c r="D59">
        <f ca="1">'일자별 주가'!D59*'종목 기본정보'!D$2*'종목 기본정보'!D$3</f>
        <v>566292000000</v>
      </c>
      <c r="E59">
        <f ca="1">'일자별 주가'!E59*'종목 기본정보'!E$2*'종목 기본정보'!E$3</f>
        <v>99898480000</v>
      </c>
      <c r="F59">
        <f ca="1">'일자별 주가'!F59*'종목 기본정보'!F$2*'종목 기본정보'!F$3</f>
        <v>566472000000</v>
      </c>
      <c r="G59">
        <f t="shared" ca="1" si="0"/>
        <v>1411858480000</v>
      </c>
      <c r="H59" s="3">
        <f t="shared" ca="1" si="1"/>
        <v>113.40228755020081</v>
      </c>
    </row>
    <row r="60" spans="1:8" x14ac:dyDescent="0.3">
      <c r="A60">
        <v>59</v>
      </c>
      <c r="B60">
        <f ca="1">'일자별 주가'!B60*'종목 기본정보'!B$2*'종목 기본정보'!B$3</f>
        <v>75817500000</v>
      </c>
      <c r="C60">
        <f ca="1">'일자별 주가'!C60*'종목 기본정보'!C$2*'종목 기본정보'!C$3</f>
        <v>106015500000</v>
      </c>
      <c r="D60">
        <f ca="1">'일자별 주가'!D60*'종목 기본정보'!D$2*'종목 기본정보'!D$3</f>
        <v>574459200000</v>
      </c>
      <c r="E60">
        <f ca="1">'일자별 주가'!E60*'종목 기본정보'!E$2*'종목 기본정보'!E$3</f>
        <v>100822480000</v>
      </c>
      <c r="F60">
        <f ca="1">'일자별 주가'!F60*'종목 기본정보'!F$2*'종목 기본정보'!F$3</f>
        <v>567551000000</v>
      </c>
      <c r="G60">
        <f t="shared" ca="1" si="0"/>
        <v>1424665680000</v>
      </c>
      <c r="H60" s="3">
        <f t="shared" ca="1" si="1"/>
        <v>114.43097831325302</v>
      </c>
    </row>
    <row r="61" spans="1:8" x14ac:dyDescent="0.3">
      <c r="A61">
        <v>60</v>
      </c>
      <c r="B61">
        <f ca="1">'일자별 주가'!B61*'종목 기본정보'!B$2*'종목 기본정보'!B$3</f>
        <v>77460000000</v>
      </c>
      <c r="C61">
        <f ca="1">'일자별 주가'!C61*'종목 기본정보'!C$2*'종목 기본정보'!C$3</f>
        <v>104040000000</v>
      </c>
      <c r="D61">
        <f ca="1">'일자별 주가'!D61*'종목 기본정보'!D$2*'종목 기본정보'!D$3</f>
        <v>586529600000</v>
      </c>
      <c r="E61">
        <f ca="1">'일자별 주가'!E61*'종목 기본정보'!E$2*'종목 기본정보'!E$3</f>
        <v>102733840000</v>
      </c>
      <c r="F61">
        <f ca="1">'일자별 주가'!F61*'종목 기본정보'!F$2*'종목 기본정보'!F$3</f>
        <v>581950500000</v>
      </c>
      <c r="G61">
        <f t="shared" ca="1" si="0"/>
        <v>1452713940000</v>
      </c>
      <c r="H61" s="3">
        <f t="shared" ca="1" si="1"/>
        <v>116.68385060240965</v>
      </c>
    </row>
    <row r="62" spans="1:8" x14ac:dyDescent="0.3">
      <c r="A62">
        <v>61</v>
      </c>
      <c r="B62">
        <f ca="1">'일자별 주가'!B62*'종목 기본정보'!B$2*'종목 기본정보'!B$3</f>
        <v>79305000000</v>
      </c>
      <c r="C62">
        <f ca="1">'일자별 주가'!C62*'종목 기본정보'!C$2*'종목 기본정보'!C$3</f>
        <v>103149000000</v>
      </c>
      <c r="D62">
        <f ca="1">'일자별 주가'!D62*'종목 기본정보'!D$2*'종목 기본정보'!D$3</f>
        <v>577690000000</v>
      </c>
      <c r="E62">
        <f ca="1">'일자별 주가'!E62*'종목 기본정보'!E$2*'종목 기본정보'!E$3</f>
        <v>104051200000</v>
      </c>
      <c r="F62">
        <f ca="1">'일자별 주가'!F62*'종목 기본정보'!F$2*'종목 기본정보'!F$3</f>
        <v>584959000000</v>
      </c>
      <c r="G62">
        <f t="shared" ca="1" si="0"/>
        <v>1449154200000</v>
      </c>
      <c r="H62" s="3">
        <f t="shared" ca="1" si="1"/>
        <v>116.39792771084336</v>
      </c>
    </row>
    <row r="63" spans="1:8" x14ac:dyDescent="0.3">
      <c r="A63">
        <v>62</v>
      </c>
      <c r="B63">
        <f ca="1">'일자별 주가'!B63*'종목 기본정보'!B$2*'종목 기본정보'!B$3</f>
        <v>76935000000</v>
      </c>
      <c r="C63">
        <f ca="1">'일자별 주가'!C63*'종목 기본정보'!C$2*'종목 기본정보'!C$3</f>
        <v>103846500000</v>
      </c>
      <c r="D63">
        <f ca="1">'일자별 주가'!D63*'종목 기본정보'!D$2*'종목 기본정보'!D$3</f>
        <v>594368800000</v>
      </c>
      <c r="E63">
        <f ca="1">'일자별 주가'!E63*'종목 기본정보'!E$2*'종목 기본정보'!E$3</f>
        <v>101430560000</v>
      </c>
      <c r="F63">
        <f ca="1">'일자별 주가'!F63*'종목 기본정보'!F$2*'종목 기본정보'!F$3</f>
        <v>596636000000</v>
      </c>
      <c r="G63">
        <f t="shared" ca="1" si="0"/>
        <v>1473216860000</v>
      </c>
      <c r="H63" s="3">
        <f t="shared" ca="1" si="1"/>
        <v>118.33067148594378</v>
      </c>
    </row>
    <row r="64" spans="1:8" x14ac:dyDescent="0.3">
      <c r="A64">
        <v>63</v>
      </c>
      <c r="B64">
        <f ca="1">'일자별 주가'!B64*'종목 기본정보'!B$2*'종목 기본정보'!B$3</f>
        <v>74677500000</v>
      </c>
      <c r="C64">
        <f ca="1">'일자별 주가'!C64*'종목 기본정보'!C$2*'종목 기본정보'!C$3</f>
        <v>104854500000</v>
      </c>
      <c r="D64">
        <f ca="1">'일자별 주가'!D64*'종목 기본정보'!D$2*'종목 기본정보'!D$3</f>
        <v>576624000000</v>
      </c>
      <c r="E64">
        <f ca="1">'일자별 주가'!E64*'종목 기본정보'!E$2*'종목 기본정보'!E$3</f>
        <v>101852080000</v>
      </c>
      <c r="F64">
        <f ca="1">'일자별 주가'!F64*'종목 기본정보'!F$2*'종목 기본정보'!F$3</f>
        <v>602934000000</v>
      </c>
      <c r="G64">
        <f t="shared" ca="1" si="0"/>
        <v>1460942080000</v>
      </c>
      <c r="H64" s="3">
        <f t="shared" ca="1" si="1"/>
        <v>117.34474538152611</v>
      </c>
    </row>
    <row r="65" spans="1:8" x14ac:dyDescent="0.3">
      <c r="A65">
        <v>64</v>
      </c>
      <c r="B65">
        <f ca="1">'일자별 주가'!B65*'종목 기본정보'!B$2*'종목 기본정보'!B$3</f>
        <v>75945000000</v>
      </c>
      <c r="C65">
        <f ca="1">'일자별 주가'!C65*'종목 기본정보'!C$2*'종목 기본정보'!C$3</f>
        <v>102640500000</v>
      </c>
      <c r="D65">
        <f ca="1">'일자별 주가'!D65*'종목 기본정보'!D$2*'종목 기본정보'!D$3</f>
        <v>593663600000</v>
      </c>
      <c r="E65">
        <f ca="1">'일자별 주가'!E65*'종목 기본정보'!E$2*'종목 기본정보'!E$3</f>
        <v>101295920000</v>
      </c>
      <c r="F65">
        <f ca="1">'일자별 주가'!F65*'종목 기본정보'!F$2*'종목 기본정보'!F$3</f>
        <v>588429500000</v>
      </c>
      <c r="G65">
        <f t="shared" ca="1" si="0"/>
        <v>1461974520000</v>
      </c>
      <c r="H65" s="3">
        <f t="shared" ca="1" si="1"/>
        <v>117.42767228915663</v>
      </c>
    </row>
    <row r="66" spans="1:8" x14ac:dyDescent="0.3">
      <c r="A66">
        <v>65</v>
      </c>
      <c r="B66">
        <f ca="1">'일자별 주가'!B66*'종목 기본정보'!B$2*'종목 기본정보'!B$3</f>
        <v>73770000000</v>
      </c>
      <c r="C66">
        <f ca="1">'일자별 주가'!C66*'종목 기본정보'!C$2*'종목 기본정보'!C$3</f>
        <v>103621500000</v>
      </c>
      <c r="D66">
        <f ca="1">'일자별 주가'!D66*'종목 기본정보'!D$2*'종목 기본정보'!D$3</f>
        <v>592876400000</v>
      </c>
      <c r="E66">
        <f ca="1">'일자별 주가'!E66*'종목 기본정보'!E$2*'종목 기본정보'!E$3</f>
        <v>101600400000</v>
      </c>
      <c r="F66">
        <f ca="1">'일자별 주가'!F66*'종목 기본정보'!F$2*'종목 기본정보'!F$3</f>
        <v>586607000000</v>
      </c>
      <c r="G66">
        <f t="shared" ca="1" si="0"/>
        <v>1458475300000</v>
      </c>
      <c r="H66" s="3">
        <f t="shared" ca="1" si="1"/>
        <v>117.14661044176707</v>
      </c>
    </row>
    <row r="67" spans="1:8" x14ac:dyDescent="0.3">
      <c r="A67">
        <v>66</v>
      </c>
      <c r="B67">
        <f ca="1">'일자별 주가'!B67*'종목 기본정보'!B$2*'종목 기본정보'!B$3</f>
        <v>73642500000</v>
      </c>
      <c r="C67">
        <f ca="1">'일자별 주가'!C67*'종목 기본정보'!C$2*'종목 기본정보'!C$3</f>
        <v>100723500000</v>
      </c>
      <c r="D67">
        <f ca="1">'일자별 주가'!D67*'종목 기본정보'!D$2*'종목 기본정보'!D$3</f>
        <v>610818000000</v>
      </c>
      <c r="E67">
        <f ca="1">'일자별 주가'!E67*'종목 기본정보'!E$2*'종목 기본정보'!E$3</f>
        <v>100695760000</v>
      </c>
      <c r="F67">
        <f ca="1">'일자별 주가'!F67*'종목 기본정보'!F$2*'종목 기본정보'!F$3</f>
        <v>584850000000</v>
      </c>
      <c r="G67">
        <f t="shared" ref="G67:G130" ca="1" si="2">SUM(B67:F67)</f>
        <v>1470729760000</v>
      </c>
      <c r="H67" s="3">
        <f t="shared" ref="H67:H130" ca="1" si="3">G67/G$2*100</f>
        <v>118.13090441767069</v>
      </c>
    </row>
    <row r="68" spans="1:8" x14ac:dyDescent="0.3">
      <c r="A68">
        <v>67</v>
      </c>
      <c r="B68">
        <f ca="1">'일자별 주가'!B68*'종목 기본정보'!B$2*'종목 기본정보'!B$3</f>
        <v>74857500000</v>
      </c>
      <c r="C68">
        <f ca="1">'일자별 주가'!C68*'종목 기본정보'!C$2*'종목 기본정보'!C$3</f>
        <v>99265500000</v>
      </c>
      <c r="D68">
        <f ca="1">'일자별 주가'!D68*'종목 기본정보'!D$2*'종목 기본정보'!D$3</f>
        <v>611588800000</v>
      </c>
      <c r="E68">
        <f ca="1">'일자별 주가'!E68*'종목 기본정보'!E$2*'종목 기본정보'!E$3</f>
        <v>99163680000</v>
      </c>
      <c r="F68">
        <f ca="1">'일자별 주가'!F68*'종목 기본정보'!F$2*'종목 기본정보'!F$3</f>
        <v>575755500000</v>
      </c>
      <c r="G68">
        <f t="shared" ca="1" si="2"/>
        <v>1460630980000</v>
      </c>
      <c r="H68" s="3">
        <f t="shared" ca="1" si="3"/>
        <v>117.31975742971888</v>
      </c>
    </row>
    <row r="69" spans="1:8" x14ac:dyDescent="0.3">
      <c r="A69">
        <v>68</v>
      </c>
      <c r="B69">
        <f ca="1">'일자별 주가'!B69*'종목 기본정보'!B$2*'종목 기본정보'!B$3</f>
        <v>74985000000</v>
      </c>
      <c r="C69">
        <f ca="1">'일자별 주가'!C69*'종목 기본정보'!C$2*'종목 기본정보'!C$3</f>
        <v>98824500000</v>
      </c>
      <c r="D69">
        <f ca="1">'일자별 주가'!D69*'종목 기본정보'!D$2*'종목 기본정보'!D$3</f>
        <v>598140800000</v>
      </c>
      <c r="E69">
        <f ca="1">'일자별 주가'!E69*'종목 기본정보'!E$2*'종목 기본정보'!E$3</f>
        <v>99167200000</v>
      </c>
      <c r="F69">
        <f ca="1">'일자별 주가'!F69*'종목 기본정보'!F$2*'종목 기본정보'!F$3</f>
        <v>560805000000</v>
      </c>
      <c r="G69">
        <f t="shared" ca="1" si="2"/>
        <v>1431922500000</v>
      </c>
      <c r="H69" s="3">
        <f t="shared" ca="1" si="3"/>
        <v>115.01385542168674</v>
      </c>
    </row>
    <row r="70" spans="1:8" x14ac:dyDescent="0.3">
      <c r="A70">
        <v>69</v>
      </c>
      <c r="B70">
        <f ca="1">'일자별 주가'!B70*'종목 기본정보'!B$2*'종목 기본정보'!B$3</f>
        <v>76815000000</v>
      </c>
      <c r="C70">
        <f ca="1">'일자별 주가'!C70*'종목 기본정보'!C$2*'종목 기본정보'!C$3</f>
        <v>98131500000</v>
      </c>
      <c r="D70">
        <f ca="1">'일자별 주가'!D70*'종목 기본정보'!D$2*'종목 기본정보'!D$3</f>
        <v>602322800000</v>
      </c>
      <c r="E70">
        <f ca="1">'일자별 주가'!E70*'종목 기본정보'!E$2*'종목 기본정보'!E$3</f>
        <v>101869680000</v>
      </c>
      <c r="F70">
        <f ca="1">'일자별 주가'!F70*'종목 기본정보'!F$2*'종목 기본정보'!F$3</f>
        <v>556663000000</v>
      </c>
      <c r="G70">
        <f t="shared" ca="1" si="2"/>
        <v>1435801980000</v>
      </c>
      <c r="H70" s="3">
        <f t="shared" ca="1" si="3"/>
        <v>115.32546024096386</v>
      </c>
    </row>
    <row r="71" spans="1:8" x14ac:dyDescent="0.3">
      <c r="A71">
        <v>70</v>
      </c>
      <c r="B71">
        <f ca="1">'일자별 주가'!B71*'종목 기본정보'!B$2*'종목 기본정보'!B$3</f>
        <v>75825000000</v>
      </c>
      <c r="C71">
        <f ca="1">'일자별 주가'!C71*'종목 기본정보'!C$2*'종목 기본정보'!C$3</f>
        <v>97447500000</v>
      </c>
      <c r="D71">
        <f ca="1">'일자별 주가'!D71*'종목 기본정보'!D$2*'종목 기본정보'!D$3</f>
        <v>588153200000</v>
      </c>
      <c r="E71">
        <f ca="1">'일자별 주가'!E71*'종목 기본정보'!E$2*'종목 기본정보'!E$3</f>
        <v>101332880000</v>
      </c>
      <c r="F71">
        <f ca="1">'일자별 주가'!F71*'종목 기본정보'!F$2*'종목 기본정보'!F$3</f>
        <v>546466000000</v>
      </c>
      <c r="G71">
        <f t="shared" ca="1" si="2"/>
        <v>1409224580000</v>
      </c>
      <c r="H71" s="3">
        <f t="shared" ca="1" si="3"/>
        <v>113.19072931726907</v>
      </c>
    </row>
    <row r="72" spans="1:8" x14ac:dyDescent="0.3">
      <c r="A72">
        <v>71</v>
      </c>
      <c r="B72">
        <f ca="1">'일자별 주가'!B72*'종목 기본정보'!B$2*'종목 기본정보'!B$3</f>
        <v>77100000000</v>
      </c>
      <c r="C72">
        <f ca="1">'일자별 주가'!C72*'종목 기본정보'!C$2*'종목 기본정보'!C$3</f>
        <v>95071500000</v>
      </c>
      <c r="D72">
        <f ca="1">'일자별 주가'!D72*'종목 기본정보'!D$2*'종목 기본정보'!D$3</f>
        <v>580215600000</v>
      </c>
      <c r="E72">
        <f ca="1">'일자별 주가'!E72*'종목 기본정보'!E$2*'종목 기본정보'!E$3</f>
        <v>103789840000</v>
      </c>
      <c r="F72">
        <f ca="1">'일자별 주가'!F72*'종목 기본정보'!F$2*'종목 기본정보'!F$3</f>
        <v>556889000000</v>
      </c>
      <c r="G72">
        <f t="shared" ca="1" si="2"/>
        <v>1413065940000</v>
      </c>
      <c r="H72" s="3">
        <f t="shared" ca="1" si="3"/>
        <v>113.49927228915662</v>
      </c>
    </row>
    <row r="73" spans="1:8" x14ac:dyDescent="0.3">
      <c r="A73">
        <v>72</v>
      </c>
      <c r="B73">
        <f ca="1">'일자별 주가'!B73*'종목 기본정보'!B$2*'종목 기본정보'!B$3</f>
        <v>77062500000</v>
      </c>
      <c r="C73">
        <f ca="1">'일자별 주가'!C73*'종목 기본정보'!C$2*'종목 기본정보'!C$3</f>
        <v>95868000000</v>
      </c>
      <c r="D73">
        <f ca="1">'일자별 주가'!D73*'종목 기본정보'!D$2*'종목 기본정보'!D$3</f>
        <v>572688000000</v>
      </c>
      <c r="E73">
        <f ca="1">'일자별 주가'!E73*'종목 기본정보'!E$2*'종목 기본정보'!E$3</f>
        <v>100856800000</v>
      </c>
      <c r="F73">
        <f ca="1">'일자별 주가'!F73*'종목 기본정보'!F$2*'종목 기본정보'!F$3</f>
        <v>560493500000</v>
      </c>
      <c r="G73">
        <f t="shared" ca="1" si="2"/>
        <v>1406968800000</v>
      </c>
      <c r="H73" s="3">
        <f t="shared" ca="1" si="3"/>
        <v>113.0095421686747</v>
      </c>
    </row>
    <row r="74" spans="1:8" x14ac:dyDescent="0.3">
      <c r="A74">
        <v>73</v>
      </c>
      <c r="B74">
        <f ca="1">'일자별 주가'!B74*'종목 기본정보'!B$2*'종목 기본정보'!B$3</f>
        <v>75487500000</v>
      </c>
      <c r="C74">
        <f ca="1">'일자별 주가'!C74*'종목 기본정보'!C$2*'종목 기본정보'!C$3</f>
        <v>94126500000</v>
      </c>
      <c r="D74">
        <f ca="1">'일자별 주가'!D74*'종목 기본정보'!D$2*'종목 기본정보'!D$3</f>
        <v>584709200000</v>
      </c>
      <c r="E74">
        <f ca="1">'일자별 주가'!E74*'종목 기본정보'!E$2*'종목 기본정보'!E$3</f>
        <v>102276240000</v>
      </c>
      <c r="F74">
        <f ca="1">'일자별 주가'!F74*'종목 기본정보'!F$2*'종목 기본정보'!F$3</f>
        <v>553833000000</v>
      </c>
      <c r="G74">
        <f t="shared" ca="1" si="2"/>
        <v>1410432440000</v>
      </c>
      <c r="H74" s="3">
        <f t="shared" ca="1" si="3"/>
        <v>113.28774618473896</v>
      </c>
    </row>
    <row r="75" spans="1:8" x14ac:dyDescent="0.3">
      <c r="A75">
        <v>74</v>
      </c>
      <c r="B75">
        <f ca="1">'일자별 주가'!B75*'종목 기본정보'!B$2*'종목 기본정보'!B$3</f>
        <v>77565000000</v>
      </c>
      <c r="C75">
        <f ca="1">'일자별 주가'!C75*'종목 기본정보'!C$2*'종목 기본정보'!C$3</f>
        <v>94905000000</v>
      </c>
      <c r="D75">
        <f ca="1">'일자별 주가'!D75*'종목 기본정보'!D$2*'종목 기본정보'!D$3</f>
        <v>574114800000</v>
      </c>
      <c r="E75">
        <f ca="1">'일자별 주가'!E75*'종목 기본정보'!E$2*'종목 기본정보'!E$3</f>
        <v>105585920000</v>
      </c>
      <c r="F75">
        <f ca="1">'일자별 주가'!F75*'종목 기본정보'!F$2*'종목 기본정보'!F$3</f>
        <v>550428000000</v>
      </c>
      <c r="G75">
        <f t="shared" ca="1" si="2"/>
        <v>1402598720000</v>
      </c>
      <c r="H75" s="3">
        <f t="shared" ca="1" si="3"/>
        <v>112.65853172690763</v>
      </c>
    </row>
    <row r="76" spans="1:8" x14ac:dyDescent="0.3">
      <c r="A76">
        <v>75</v>
      </c>
      <c r="B76">
        <f ca="1">'일자별 주가'!B76*'종목 기본정보'!B$2*'종목 기본정보'!B$3</f>
        <v>78630000000</v>
      </c>
      <c r="C76">
        <f ca="1">'일자별 주가'!C76*'종목 기본정보'!C$2*'종목 기본정보'!C$3</f>
        <v>95818500000</v>
      </c>
      <c r="D76">
        <f ca="1">'일자별 주가'!D76*'종목 기본정보'!D$2*'종목 기본정보'!D$3</f>
        <v>570014800000</v>
      </c>
      <c r="E76">
        <f ca="1">'일자별 주가'!E76*'종목 기본정보'!E$2*'종목 기본정보'!E$3</f>
        <v>107312480000</v>
      </c>
      <c r="F76">
        <f ca="1">'일자별 주가'!F76*'종목 기본정보'!F$2*'종목 기본정보'!F$3</f>
        <v>535954000000</v>
      </c>
      <c r="G76">
        <f t="shared" ca="1" si="2"/>
        <v>1387729780000</v>
      </c>
      <c r="H76" s="3">
        <f t="shared" ca="1" si="3"/>
        <v>111.46423935742973</v>
      </c>
    </row>
    <row r="77" spans="1:8" x14ac:dyDescent="0.3">
      <c r="A77">
        <v>76</v>
      </c>
      <c r="B77">
        <f ca="1">'일자별 주가'!B77*'종목 기본정보'!B$2*'종목 기본정보'!B$3</f>
        <v>77707500000</v>
      </c>
      <c r="C77">
        <f ca="1">'일자별 주가'!C77*'종목 기본정보'!C$2*'종목 기본정보'!C$3</f>
        <v>96066000000</v>
      </c>
      <c r="D77">
        <f ca="1">'일자별 주가'!D77*'종목 기본정보'!D$2*'종목 기본정보'!D$3</f>
        <v>572376400000</v>
      </c>
      <c r="E77">
        <f ca="1">'일자별 주가'!E77*'종목 기본정보'!E$2*'종목 기본정보'!E$3</f>
        <v>108601680000</v>
      </c>
      <c r="F77">
        <f ca="1">'일자별 주가'!F77*'종목 기본정보'!F$2*'종목 기본정보'!F$3</f>
        <v>531738500000</v>
      </c>
      <c r="G77">
        <f t="shared" ca="1" si="2"/>
        <v>1386490080000</v>
      </c>
      <c r="H77" s="3">
        <f t="shared" ca="1" si="3"/>
        <v>111.36466506024097</v>
      </c>
    </row>
    <row r="78" spans="1:8" x14ac:dyDescent="0.3">
      <c r="A78">
        <v>77</v>
      </c>
      <c r="B78">
        <f ca="1">'일자별 주가'!B78*'종목 기본정보'!B$2*'종목 기본정보'!B$3</f>
        <v>78270000000</v>
      </c>
      <c r="C78">
        <f ca="1">'일자별 주가'!C78*'종목 기본정보'!C$2*'종목 기본정보'!C$3</f>
        <v>93856500000</v>
      </c>
      <c r="D78">
        <f ca="1">'일자별 주가'!D78*'종목 기본정보'!D$2*'종목 기본정보'!D$3</f>
        <v>558682400000</v>
      </c>
      <c r="E78">
        <f ca="1">'일자별 주가'!E78*'종목 기본정보'!E$2*'종목 기본정보'!E$3</f>
        <v>109648000000</v>
      </c>
      <c r="F78">
        <f ca="1">'일자별 주가'!F78*'종목 기본정보'!F$2*'종목 기본정보'!F$3</f>
        <v>524611000000</v>
      </c>
      <c r="G78">
        <f t="shared" ca="1" si="2"/>
        <v>1365067900000</v>
      </c>
      <c r="H78" s="3">
        <f t="shared" ca="1" si="3"/>
        <v>109.64400803212851</v>
      </c>
    </row>
    <row r="79" spans="1:8" x14ac:dyDescent="0.3">
      <c r="A79">
        <v>78</v>
      </c>
      <c r="B79">
        <f ca="1">'일자별 주가'!B79*'종목 기본정보'!B$2*'종목 기본정보'!B$3</f>
        <v>78247500000</v>
      </c>
      <c r="C79">
        <f ca="1">'일자별 주가'!C79*'종목 기본정보'!C$2*'종목 기본정보'!C$3</f>
        <v>94365000000</v>
      </c>
      <c r="D79">
        <f ca="1">'일자별 주가'!D79*'종목 기본정보'!D$2*'종목 기본정보'!D$3</f>
        <v>552893200000</v>
      </c>
      <c r="E79">
        <f ca="1">'일자별 주가'!E79*'종목 기본정보'!E$2*'종목 기본정보'!E$3</f>
        <v>106958720000</v>
      </c>
      <c r="F79">
        <f ca="1">'일자별 주가'!F79*'종목 기본정보'!F$2*'종목 기본정보'!F$3</f>
        <v>534638000000</v>
      </c>
      <c r="G79">
        <f t="shared" ca="1" si="2"/>
        <v>1367102420000</v>
      </c>
      <c r="H79" s="3">
        <f t="shared" ca="1" si="3"/>
        <v>109.8074232931727</v>
      </c>
    </row>
    <row r="80" spans="1:8" x14ac:dyDescent="0.3">
      <c r="A80">
        <v>79</v>
      </c>
      <c r="B80">
        <f ca="1">'일자별 주가'!B80*'종목 기본정보'!B$2*'종목 기본정보'!B$3</f>
        <v>77647500000</v>
      </c>
      <c r="C80">
        <f ca="1">'일자별 주가'!C80*'종목 기본정보'!C$2*'종목 기본정보'!C$3</f>
        <v>93010500000</v>
      </c>
      <c r="D80">
        <f ca="1">'일자별 주가'!D80*'종목 기본정보'!D$2*'종목 기본정보'!D$3</f>
        <v>544824399999.99994</v>
      </c>
      <c r="E80">
        <f ca="1">'일자별 주가'!E80*'종목 기본정보'!E$2*'종목 기본정보'!E$3</f>
        <v>108928160000</v>
      </c>
      <c r="F80">
        <f ca="1">'일자별 주가'!F80*'종목 기본정보'!F$2*'종목 기본정보'!F$3</f>
        <v>546499000000</v>
      </c>
      <c r="G80">
        <f t="shared" ca="1" si="2"/>
        <v>1370909560000</v>
      </c>
      <c r="H80" s="3">
        <f t="shared" ca="1" si="3"/>
        <v>110.11321767068274</v>
      </c>
    </row>
    <row r="81" spans="1:8" x14ac:dyDescent="0.3">
      <c r="A81">
        <v>80</v>
      </c>
      <c r="B81">
        <f ca="1">'일자별 주가'!B81*'종목 기본정보'!B$2*'종목 기본정보'!B$3</f>
        <v>78517500000</v>
      </c>
      <c r="C81">
        <f ca="1">'일자별 주가'!C81*'종목 기본정보'!C$2*'종목 기본정보'!C$3</f>
        <v>94005000000</v>
      </c>
      <c r="D81">
        <f ca="1">'일자별 주가'!D81*'종목 기본정보'!D$2*'종목 기본정보'!D$3</f>
        <v>534639999999.99994</v>
      </c>
      <c r="E81">
        <f ca="1">'일자별 주가'!E81*'종목 기본정보'!E$2*'종목 기본정보'!E$3</f>
        <v>112054800000</v>
      </c>
      <c r="F81">
        <f ca="1">'일자별 주가'!F81*'종목 기본정보'!F$2*'종목 기본정보'!F$3</f>
        <v>555512500000</v>
      </c>
      <c r="G81">
        <f t="shared" ca="1" si="2"/>
        <v>1374729800000</v>
      </c>
      <c r="H81" s="3">
        <f t="shared" ca="1" si="3"/>
        <v>110.4200642570281</v>
      </c>
    </row>
    <row r="82" spans="1:8" x14ac:dyDescent="0.3">
      <c r="A82">
        <v>81</v>
      </c>
      <c r="B82">
        <f ca="1">'일자별 주가'!B82*'종목 기본정보'!B$2*'종목 기본정보'!B$3</f>
        <v>76185000000</v>
      </c>
      <c r="C82">
        <f ca="1">'일자별 주가'!C82*'종목 기본정보'!C$2*'종목 기본정보'!C$3</f>
        <v>95994000000</v>
      </c>
      <c r="D82">
        <f ca="1">'일자별 주가'!D82*'종목 기본정보'!D$2*'종목 기본정보'!D$3</f>
        <v>544184799999.99994</v>
      </c>
      <c r="E82">
        <f ca="1">'일자별 주가'!E82*'종목 기본정보'!E$2*'종목 기본정보'!E$3</f>
        <v>112306480000</v>
      </c>
      <c r="F82">
        <f ca="1">'일자별 주가'!F82*'종목 기본정보'!F$2*'종목 기본정보'!F$3</f>
        <v>564357000000</v>
      </c>
      <c r="G82">
        <f t="shared" ca="1" si="2"/>
        <v>1393027280000</v>
      </c>
      <c r="H82" s="3">
        <f t="shared" ca="1" si="3"/>
        <v>111.88974136546183</v>
      </c>
    </row>
    <row r="83" spans="1:8" x14ac:dyDescent="0.3">
      <c r="A83">
        <v>82</v>
      </c>
      <c r="B83">
        <f ca="1">'일자별 주가'!B83*'종목 기본정보'!B$2*'종목 기본정보'!B$3</f>
        <v>75277500000</v>
      </c>
      <c r="C83">
        <f ca="1">'일자별 주가'!C83*'종목 기본정보'!C$2*'종목 기본정보'!C$3</f>
        <v>96246000000</v>
      </c>
      <c r="D83">
        <f ca="1">'일자별 주가'!D83*'종목 기본정보'!D$2*'종목 기본정보'!D$3</f>
        <v>537329599999.99994</v>
      </c>
      <c r="E83">
        <f ca="1">'일자별 주가'!E83*'종목 기본정보'!E$2*'종목 기본정보'!E$3</f>
        <v>108991520000</v>
      </c>
      <c r="F83">
        <f ca="1">'일자별 주가'!F83*'종목 기본정보'!F$2*'종목 기본정보'!F$3</f>
        <v>558239500000</v>
      </c>
      <c r="G83">
        <f t="shared" ca="1" si="2"/>
        <v>1376084120000</v>
      </c>
      <c r="H83" s="3">
        <f t="shared" ca="1" si="3"/>
        <v>110.52884497991968</v>
      </c>
    </row>
    <row r="84" spans="1:8" x14ac:dyDescent="0.3">
      <c r="A84">
        <v>83</v>
      </c>
      <c r="B84">
        <f ca="1">'일자별 주가'!B84*'종목 기본정보'!B$2*'종목 기본정보'!B$3</f>
        <v>77332500000</v>
      </c>
      <c r="C84">
        <f ca="1">'일자별 주가'!C84*'종목 기본정보'!C$2*'종목 기본정보'!C$3</f>
        <v>94054500000</v>
      </c>
      <c r="D84">
        <f ca="1">'일자별 주가'!D84*'종목 기본정보'!D$2*'종목 기본정보'!D$3</f>
        <v>527341999999.99994</v>
      </c>
      <c r="E84">
        <f ca="1">'일자별 주가'!E84*'종목 기본정보'!E$2*'종목 기본정보'!E$3</f>
        <v>109054880000</v>
      </c>
      <c r="F84">
        <f ca="1">'일자별 주가'!F84*'종목 기본정보'!F$2*'종목 기본정보'!F$3</f>
        <v>559373500000</v>
      </c>
      <c r="G84">
        <f t="shared" ca="1" si="2"/>
        <v>1367157380000</v>
      </c>
      <c r="H84" s="3">
        <f t="shared" ca="1" si="3"/>
        <v>109.81183775100402</v>
      </c>
    </row>
    <row r="85" spans="1:8" x14ac:dyDescent="0.3">
      <c r="A85">
        <v>84</v>
      </c>
      <c r="B85">
        <f ca="1">'일자별 주가'!B85*'종목 기본정보'!B$2*'종목 기본정보'!B$3</f>
        <v>79080000000</v>
      </c>
      <c r="C85">
        <f ca="1">'일자별 주가'!C85*'종목 기본정보'!C$2*'종목 기본정보'!C$3</f>
        <v>96966000000</v>
      </c>
      <c r="D85">
        <f ca="1">'일자별 주가'!D85*'종목 기본정보'!D$2*'종목 기본정보'!D$3</f>
        <v>527358399999.99994</v>
      </c>
      <c r="E85">
        <f ca="1">'일자별 주가'!E85*'종목 기본정보'!E$2*'종목 기본정보'!E$3</f>
        <v>112401520000</v>
      </c>
      <c r="F85">
        <f ca="1">'일자별 주가'!F85*'종목 기본정보'!F$2*'종목 기본정보'!F$3</f>
        <v>568877500000</v>
      </c>
      <c r="G85">
        <f t="shared" ca="1" si="2"/>
        <v>1384683420000</v>
      </c>
      <c r="H85" s="3">
        <f t="shared" ca="1" si="3"/>
        <v>111.21955180722891</v>
      </c>
    </row>
    <row r="86" spans="1:8" x14ac:dyDescent="0.3">
      <c r="A86">
        <v>85</v>
      </c>
      <c r="B86">
        <f ca="1">'일자별 주가'!B86*'종목 기본정보'!B$2*'종목 기본정보'!B$3</f>
        <v>81412500000</v>
      </c>
      <c r="C86">
        <f ca="1">'일자별 주가'!C86*'종목 기본정보'!C$2*'종목 기본정보'!C$3</f>
        <v>97011000000</v>
      </c>
      <c r="D86">
        <f ca="1">'일자별 주가'!D86*'종목 기본정보'!D$2*'종목 기본정보'!D$3</f>
        <v>525619999999.99994</v>
      </c>
      <c r="E86">
        <f ca="1">'일자별 주가'!E86*'종목 기본정보'!E$2*'종목 기본정보'!E$3</f>
        <v>113024560000</v>
      </c>
      <c r="F86">
        <f ca="1">'일자별 주가'!F86*'종목 기본정보'!F$2*'종목 기본정보'!F$3</f>
        <v>556063000000</v>
      </c>
      <c r="G86">
        <f t="shared" ca="1" si="2"/>
        <v>1373131060000</v>
      </c>
      <c r="H86" s="3">
        <f t="shared" ca="1" si="3"/>
        <v>110.29165140562249</v>
      </c>
    </row>
    <row r="87" spans="1:8" x14ac:dyDescent="0.3">
      <c r="A87">
        <v>86</v>
      </c>
      <c r="B87">
        <f ca="1">'일자별 주가'!B87*'종목 기본정보'!B$2*'종목 기본정보'!B$3</f>
        <v>81277500000</v>
      </c>
      <c r="C87">
        <f ca="1">'일자별 주가'!C87*'종목 기본정보'!C$2*'종목 기본정보'!C$3</f>
        <v>95517000000</v>
      </c>
      <c r="D87">
        <f ca="1">'일자별 주가'!D87*'종목 기본정보'!D$2*'종목 기본정보'!D$3</f>
        <v>541265599999.99994</v>
      </c>
      <c r="E87">
        <f ca="1">'일자별 주가'!E87*'종목 기본정보'!E$2*'종목 기본정보'!E$3</f>
        <v>112455200000</v>
      </c>
      <c r="F87">
        <f ca="1">'일자별 주가'!F87*'종목 기본정보'!F$2*'종목 기본정보'!F$3</f>
        <v>548805500000</v>
      </c>
      <c r="G87">
        <f t="shared" ca="1" si="2"/>
        <v>1379320800000</v>
      </c>
      <c r="H87" s="3">
        <f t="shared" ca="1" si="3"/>
        <v>110.78881927710844</v>
      </c>
    </row>
    <row r="88" spans="1:8" x14ac:dyDescent="0.3">
      <c r="A88">
        <v>87</v>
      </c>
      <c r="B88">
        <f ca="1">'일자별 주가'!B88*'종목 기본정보'!B$2*'종목 기본정보'!B$3</f>
        <v>81052500000</v>
      </c>
      <c r="C88">
        <f ca="1">'일자별 주가'!C88*'종목 기본정보'!C$2*'종목 기본정보'!C$3</f>
        <v>97384500000</v>
      </c>
      <c r="D88">
        <f ca="1">'일자별 주가'!D88*'종목 기본정보'!D$2*'종목 기본정보'!D$3</f>
        <v>531195999999.99994</v>
      </c>
      <c r="E88">
        <f ca="1">'일자별 주가'!E88*'종목 기본정보'!E$2*'종목 기본정보'!E$3</f>
        <v>110997920000</v>
      </c>
      <c r="F88">
        <f ca="1">'일자별 주가'!F88*'종목 기본정보'!F$2*'종목 기본정보'!F$3</f>
        <v>564075000000</v>
      </c>
      <c r="G88">
        <f t="shared" ca="1" si="2"/>
        <v>1384705920000</v>
      </c>
      <c r="H88" s="3">
        <f t="shared" ca="1" si="3"/>
        <v>111.22135903614459</v>
      </c>
    </row>
    <row r="89" spans="1:8" x14ac:dyDescent="0.3">
      <c r="A89">
        <v>88</v>
      </c>
      <c r="B89">
        <f ca="1">'일자별 주가'!B89*'종목 기본정보'!B$2*'종목 기본정보'!B$3</f>
        <v>78862500000</v>
      </c>
      <c r="C89">
        <f ca="1">'일자별 주가'!C89*'종목 기본정보'!C$2*'종목 기본정보'!C$3</f>
        <v>96430500000</v>
      </c>
      <c r="D89">
        <f ca="1">'일자별 주가'!D89*'종목 기본정보'!D$2*'종목 기본정보'!D$3</f>
        <v>539313999999.99994</v>
      </c>
      <c r="E89">
        <f ca="1">'일자별 주가'!E89*'종목 기본정보'!E$2*'종목 기본정보'!E$3</f>
        <v>111106160000</v>
      </c>
      <c r="F89">
        <f ca="1">'일자별 주가'!F89*'종목 기본정보'!F$2*'종목 기본정보'!F$3</f>
        <v>573463000000</v>
      </c>
      <c r="G89">
        <f t="shared" ca="1" si="2"/>
        <v>1399176160000</v>
      </c>
      <c r="H89" s="3">
        <f t="shared" ca="1" si="3"/>
        <v>112.38362730923694</v>
      </c>
    </row>
    <row r="90" spans="1:8" x14ac:dyDescent="0.3">
      <c r="A90">
        <v>89</v>
      </c>
      <c r="B90">
        <f ca="1">'일자별 주가'!B90*'종목 기본정보'!B$2*'종목 기본정보'!B$3</f>
        <v>78067500000</v>
      </c>
      <c r="C90">
        <f ca="1">'일자별 주가'!C90*'종목 기본정보'!C$2*'종목 기본정보'!C$3</f>
        <v>96592500000</v>
      </c>
      <c r="D90">
        <f ca="1">'일자별 주가'!D90*'종목 기본정보'!D$2*'종목 기본정보'!D$3</f>
        <v>531310799999.99994</v>
      </c>
      <c r="E90">
        <f ca="1">'일자별 주가'!E90*'종목 기본정보'!E$2*'종목 기본정보'!E$3</f>
        <v>113398560000</v>
      </c>
      <c r="F90">
        <f ca="1">'일자별 주가'!F90*'종목 기본정보'!F$2*'종목 기본정보'!F$3</f>
        <v>564525000000</v>
      </c>
      <c r="G90">
        <f t="shared" ca="1" si="2"/>
        <v>1383894360000</v>
      </c>
      <c r="H90" s="3">
        <f t="shared" ca="1" si="3"/>
        <v>111.15617349397591</v>
      </c>
    </row>
    <row r="91" spans="1:8" x14ac:dyDescent="0.3">
      <c r="A91">
        <v>90</v>
      </c>
      <c r="B91">
        <f ca="1">'일자별 주가'!B91*'종목 기본정보'!B$2*'종목 기본정보'!B$3</f>
        <v>80602500000</v>
      </c>
      <c r="C91">
        <f ca="1">'일자별 주가'!C91*'종목 기본정보'!C$2*'종목 기본정보'!C$3</f>
        <v>95652000000</v>
      </c>
      <c r="D91">
        <f ca="1">'일자별 주가'!D91*'종목 기본정보'!D$2*'종목 기본정보'!D$3</f>
        <v>529195199999.99994</v>
      </c>
      <c r="E91">
        <f ca="1">'일자별 주가'!E91*'종목 기본정보'!E$2*'종목 기본정보'!E$3</f>
        <v>111364000000</v>
      </c>
      <c r="F91">
        <f ca="1">'일자별 주가'!F91*'종목 기본정보'!F$2*'종목 기본정보'!F$3</f>
        <v>578022000000</v>
      </c>
      <c r="G91">
        <f t="shared" ca="1" si="2"/>
        <v>1394835700000</v>
      </c>
      <c r="H91" s="3">
        <f t="shared" ca="1" si="3"/>
        <v>112.03499598393574</v>
      </c>
    </row>
    <row r="92" spans="1:8" x14ac:dyDescent="0.3">
      <c r="A92">
        <v>91</v>
      </c>
      <c r="B92">
        <f ca="1">'일자별 주가'!B92*'종목 기본정보'!B$2*'종목 기본정보'!B$3</f>
        <v>78907500000</v>
      </c>
      <c r="C92">
        <f ca="1">'일자별 주가'!C92*'종목 기본정보'!C$2*'종목 기본정보'!C$3</f>
        <v>94018500000</v>
      </c>
      <c r="D92">
        <f ca="1">'일자별 주가'!D92*'종목 기본정보'!D$2*'종목 기본정보'!D$3</f>
        <v>526735199999.99994</v>
      </c>
      <c r="E92">
        <f ca="1">'일자별 주가'!E92*'종목 기본정보'!E$2*'종목 기본정보'!E$3</f>
        <v>114562800000</v>
      </c>
      <c r="F92">
        <f ca="1">'일자별 주가'!F92*'종목 기본정보'!F$2*'종목 기본정보'!F$3</f>
        <v>596912500000</v>
      </c>
      <c r="G92">
        <f t="shared" ca="1" si="2"/>
        <v>1411136500000</v>
      </c>
      <c r="H92" s="3">
        <f t="shared" ca="1" si="3"/>
        <v>113.34429718875502</v>
      </c>
    </row>
    <row r="93" spans="1:8" x14ac:dyDescent="0.3">
      <c r="A93">
        <v>92</v>
      </c>
      <c r="B93">
        <f ca="1">'일자별 주가'!B93*'종목 기본정보'!B$2*'종목 기본정보'!B$3</f>
        <v>76875000000</v>
      </c>
      <c r="C93">
        <f ca="1">'일자별 주가'!C93*'종목 기본정보'!C$2*'종목 기본정보'!C$3</f>
        <v>92380500000</v>
      </c>
      <c r="D93">
        <f ca="1">'일자별 주가'!D93*'종목 기본정보'!D$2*'종목 기본정보'!D$3</f>
        <v>539576399999.99994</v>
      </c>
      <c r="E93">
        <f ca="1">'일자별 주가'!E93*'종목 기본정보'!E$2*'종목 기본정보'!E$3</f>
        <v>115929440000</v>
      </c>
      <c r="F93">
        <f ca="1">'일자별 주가'!F93*'종목 기본정보'!F$2*'종목 기본정보'!F$3</f>
        <v>586373500000</v>
      </c>
      <c r="G93">
        <f t="shared" ca="1" si="2"/>
        <v>1411134840000</v>
      </c>
      <c r="H93" s="3">
        <f t="shared" ca="1" si="3"/>
        <v>113.34416385542167</v>
      </c>
    </row>
    <row r="94" spans="1:8" x14ac:dyDescent="0.3">
      <c r="A94">
        <v>93</v>
      </c>
      <c r="B94">
        <f ca="1">'일자별 주가'!B94*'종목 기본정보'!B$2*'종목 기본정보'!B$3</f>
        <v>76035000000</v>
      </c>
      <c r="C94">
        <f ca="1">'일자별 주가'!C94*'종목 기본정보'!C$2*'종목 기본정보'!C$3</f>
        <v>92115000000</v>
      </c>
      <c r="D94">
        <f ca="1">'일자별 주가'!D94*'종목 기본정보'!D$2*'종목 기본정보'!D$3</f>
        <v>525849599999.99994</v>
      </c>
      <c r="E94">
        <f ca="1">'일자별 주가'!E94*'종목 기본정보'!E$2*'종목 기본정보'!E$3</f>
        <v>117289920000</v>
      </c>
      <c r="F94">
        <f ca="1">'일자별 주가'!F94*'종목 기본정보'!F$2*'종목 기본정보'!F$3</f>
        <v>589037000000</v>
      </c>
      <c r="G94">
        <f t="shared" ca="1" si="2"/>
        <v>1400326520000</v>
      </c>
      <c r="H94" s="3">
        <f t="shared" ca="1" si="3"/>
        <v>112.47602570281126</v>
      </c>
    </row>
    <row r="95" spans="1:8" x14ac:dyDescent="0.3">
      <c r="A95">
        <v>94</v>
      </c>
      <c r="B95">
        <f ca="1">'일자별 주가'!B95*'종목 기본정보'!B$2*'종목 기본정보'!B$3</f>
        <v>76860000000</v>
      </c>
      <c r="C95">
        <f ca="1">'일자별 주가'!C95*'종목 기본정보'!C$2*'종목 기본정보'!C$3</f>
        <v>91854000000</v>
      </c>
      <c r="D95">
        <f ca="1">'일자별 주가'!D95*'종목 기본정보'!D$2*'종목 기본정보'!D$3</f>
        <v>513155999999.99994</v>
      </c>
      <c r="E95">
        <f ca="1">'일자별 주가'!E95*'종목 기본정보'!E$2*'종목 기본정보'!E$3</f>
        <v>115020400000</v>
      </c>
      <c r="F95">
        <f ca="1">'일자별 주가'!F95*'종목 기본정보'!F$2*'종목 기본정보'!F$3</f>
        <v>582266000000</v>
      </c>
      <c r="G95">
        <f t="shared" ca="1" si="2"/>
        <v>1379156400000</v>
      </c>
      <c r="H95" s="3">
        <f t="shared" ca="1" si="3"/>
        <v>110.77561445783132</v>
      </c>
    </row>
    <row r="96" spans="1:8" x14ac:dyDescent="0.3">
      <c r="A96">
        <v>95</v>
      </c>
      <c r="B96">
        <f ca="1">'일자별 주가'!B96*'종목 기본정보'!B$2*'종목 기본정보'!B$3</f>
        <v>74872500000</v>
      </c>
      <c r="C96">
        <f ca="1">'일자별 주가'!C96*'종목 기본정보'!C$2*'종목 기본정보'!C$3</f>
        <v>89190000000</v>
      </c>
      <c r="D96">
        <f ca="1">'일자별 주가'!D96*'종목 기본정보'!D$2*'종목 기본정보'!D$3</f>
        <v>519535599999.99994</v>
      </c>
      <c r="E96">
        <f ca="1">'일자별 주가'!E96*'종목 기본정보'!E$2*'종목 기본정보'!E$3</f>
        <v>114240720000</v>
      </c>
      <c r="F96">
        <f ca="1">'일자별 주가'!F96*'종목 기본정보'!F$2*'종목 기본정보'!F$3</f>
        <v>566471000000</v>
      </c>
      <c r="G96">
        <f t="shared" ca="1" si="2"/>
        <v>1364309820000</v>
      </c>
      <c r="H96" s="3">
        <f t="shared" ca="1" si="3"/>
        <v>109.58311807228915</v>
      </c>
    </row>
    <row r="97" spans="1:8" x14ac:dyDescent="0.3">
      <c r="A97">
        <v>96</v>
      </c>
      <c r="B97">
        <f ca="1">'일자별 주가'!B97*'종목 기본정보'!B$2*'종목 기본정보'!B$3</f>
        <v>73747500000</v>
      </c>
      <c r="C97">
        <f ca="1">'일자별 주가'!C97*'종목 기본정보'!C$2*'종목 기본정보'!C$3</f>
        <v>89734500000</v>
      </c>
      <c r="D97">
        <f ca="1">'일자별 주가'!D97*'종목 기본정보'!D$2*'종목 기본정보'!D$3</f>
        <v>522011999999.99994</v>
      </c>
      <c r="E97">
        <f ca="1">'일자별 주가'!E97*'종목 기본정보'!E$2*'종목 기본정보'!E$3</f>
        <v>115518480000</v>
      </c>
      <c r="F97">
        <f ca="1">'일자별 주가'!F97*'종목 기본정보'!F$2*'종목 기본정보'!F$3</f>
        <v>579571500000</v>
      </c>
      <c r="G97">
        <f t="shared" ca="1" si="2"/>
        <v>1380583980000</v>
      </c>
      <c r="H97" s="3">
        <f t="shared" ca="1" si="3"/>
        <v>110.89027951807229</v>
      </c>
    </row>
    <row r="98" spans="1:8" x14ac:dyDescent="0.3">
      <c r="A98">
        <v>97</v>
      </c>
      <c r="B98">
        <f ca="1">'일자별 주가'!B98*'종목 기본정보'!B$2*'종목 기본정보'!B$3</f>
        <v>75277500000</v>
      </c>
      <c r="C98">
        <f ca="1">'일자별 주가'!C98*'종목 기본정보'!C$2*'종목 기본정보'!C$3</f>
        <v>90895500000</v>
      </c>
      <c r="D98">
        <f ca="1">'일자별 주가'!D98*'종목 기본정보'!D$2*'종목 기본정보'!D$3</f>
        <v>527276399999.99994</v>
      </c>
      <c r="E98">
        <f ca="1">'일자별 주가'!E98*'종목 기본정보'!E$2*'종목 기본정보'!E$3</f>
        <v>115404080000</v>
      </c>
      <c r="F98">
        <f ca="1">'일자별 주가'!F98*'종목 기본정보'!F$2*'종목 기본정보'!F$3</f>
        <v>597797500000</v>
      </c>
      <c r="G98">
        <f t="shared" ca="1" si="2"/>
        <v>1406650980000</v>
      </c>
      <c r="H98" s="3">
        <f t="shared" ca="1" si="3"/>
        <v>112.98401445783132</v>
      </c>
    </row>
    <row r="99" spans="1:8" x14ac:dyDescent="0.3">
      <c r="A99">
        <v>98</v>
      </c>
      <c r="B99">
        <f ca="1">'일자별 주가'!B99*'종목 기본정보'!B$2*'종목 기본정보'!B$3</f>
        <v>74790000000</v>
      </c>
      <c r="C99">
        <f ca="1">'일자별 주가'!C99*'종목 기본정보'!C$2*'종목 기본정보'!C$3</f>
        <v>88978500000</v>
      </c>
      <c r="D99">
        <f ca="1">'일자별 주가'!D99*'종목 기본정보'!D$2*'종목 기본정보'!D$3</f>
        <v>522602399999.99994</v>
      </c>
      <c r="E99">
        <f ca="1">'일자별 주가'!E99*'종목 기본정보'!E$2*'종목 기본정보'!E$3</f>
        <v>114744960000</v>
      </c>
      <c r="F99">
        <f ca="1">'일자별 주가'!F99*'종목 기본정보'!F$2*'종목 기본정보'!F$3</f>
        <v>608169000000</v>
      </c>
      <c r="G99">
        <f t="shared" ca="1" si="2"/>
        <v>1409284860000</v>
      </c>
      <c r="H99" s="3">
        <f t="shared" ca="1" si="3"/>
        <v>113.19557108433736</v>
      </c>
    </row>
    <row r="100" spans="1:8" x14ac:dyDescent="0.3">
      <c r="A100">
        <v>99</v>
      </c>
      <c r="B100">
        <f ca="1">'일자별 주가'!B100*'종목 기본정보'!B$2*'종목 기본정보'!B$3</f>
        <v>72877500000</v>
      </c>
      <c r="C100">
        <f ca="1">'일자별 주가'!C100*'종목 기본정보'!C$2*'종목 기본정보'!C$3</f>
        <v>90198000000</v>
      </c>
      <c r="D100">
        <f ca="1">'일자별 주가'!D100*'종목 기본정보'!D$2*'종목 기본정보'!D$3</f>
        <v>525160799999.99994</v>
      </c>
      <c r="E100">
        <f ca="1">'일자별 주가'!E100*'종목 기본정보'!E$2*'종목 기본정보'!E$3</f>
        <v>111953600000</v>
      </c>
      <c r="F100">
        <f ca="1">'일자별 주가'!F100*'종목 기본정보'!F$2*'종목 기본정보'!F$3</f>
        <v>620206000000</v>
      </c>
      <c r="G100">
        <f t="shared" ca="1" si="2"/>
        <v>1420395900000</v>
      </c>
      <c r="H100" s="3">
        <f t="shared" ca="1" si="3"/>
        <v>114.08802409638554</v>
      </c>
    </row>
    <row r="101" spans="1:8" x14ac:dyDescent="0.3">
      <c r="A101">
        <v>100</v>
      </c>
      <c r="B101">
        <f ca="1">'일자별 주가'!B101*'종목 기본정보'!B$2*'종목 기본정보'!B$3</f>
        <v>71587500000</v>
      </c>
      <c r="C101">
        <f ca="1">'일자별 주가'!C101*'종목 기본정보'!C$2*'종목 기본정보'!C$3</f>
        <v>89883000000</v>
      </c>
      <c r="D101">
        <f ca="1">'일자별 주가'!D101*'종목 기본정보'!D$2*'종목 기본정보'!D$3</f>
        <v>538690799999.99994</v>
      </c>
      <c r="E101">
        <f ca="1">'일자별 주가'!E101*'종목 기본정보'!E$2*'종목 기본정보'!E$3</f>
        <v>109142880000</v>
      </c>
      <c r="F101">
        <f ca="1">'일자별 주가'!F101*'종목 기본정보'!F$2*'종목 기본정보'!F$3</f>
        <v>634088500000</v>
      </c>
      <c r="G101">
        <f t="shared" ca="1" si="2"/>
        <v>1443392680000</v>
      </c>
      <c r="H101" s="3">
        <f t="shared" ca="1" si="3"/>
        <v>115.93515502008032</v>
      </c>
    </row>
    <row r="102" spans="1:8" x14ac:dyDescent="0.3">
      <c r="A102">
        <v>101</v>
      </c>
      <c r="B102">
        <f ca="1">'일자별 주가'!B102*'종목 기본정보'!B$2*'종목 기본정보'!B$3</f>
        <v>73237500000</v>
      </c>
      <c r="C102">
        <f ca="1">'일자별 주가'!C102*'종목 기본정보'!C$2*'종목 기본정보'!C$3</f>
        <v>91480500000</v>
      </c>
      <c r="D102">
        <f ca="1">'일자별 주가'!D102*'종목 기본정보'!D$2*'종목 기본정보'!D$3</f>
        <v>526718799999.99994</v>
      </c>
      <c r="E102">
        <f ca="1">'일자별 주가'!E102*'종목 기본정보'!E$2*'종목 기본정보'!E$3</f>
        <v>109326800000</v>
      </c>
      <c r="F102">
        <f ca="1">'일자별 주가'!F102*'종목 기본정보'!F$2*'종목 기본정보'!F$3</f>
        <v>631450000000</v>
      </c>
      <c r="G102">
        <f t="shared" ca="1" si="2"/>
        <v>1432213600000</v>
      </c>
      <c r="H102" s="3">
        <f t="shared" ca="1" si="3"/>
        <v>115.03723694779116</v>
      </c>
    </row>
    <row r="103" spans="1:8" x14ac:dyDescent="0.3">
      <c r="A103">
        <v>102</v>
      </c>
      <c r="B103">
        <f ca="1">'일자별 주가'!B103*'종목 기본정보'!B$2*'종목 기본정보'!B$3</f>
        <v>75052500000</v>
      </c>
      <c r="C103">
        <f ca="1">'일자별 주가'!C103*'종목 기본정보'!C$2*'종목 기본정보'!C$3</f>
        <v>91156500000</v>
      </c>
      <c r="D103">
        <f ca="1">'일자별 주가'!D103*'종목 기본정보'!D$2*'종목 기본정보'!D$3</f>
        <v>536361999999.99994</v>
      </c>
      <c r="E103">
        <f ca="1">'일자별 주가'!E103*'종목 기본정보'!E$2*'종목 기본정보'!E$3</f>
        <v>108884160000</v>
      </c>
      <c r="F103">
        <f ca="1">'일자별 주가'!F103*'종목 기본정보'!F$2*'종목 기본정보'!F$3</f>
        <v>646064000000</v>
      </c>
      <c r="G103">
        <f t="shared" ca="1" si="2"/>
        <v>1457519160000</v>
      </c>
      <c r="H103" s="3">
        <f t="shared" ca="1" si="3"/>
        <v>117.06981204819277</v>
      </c>
    </row>
    <row r="104" spans="1:8" x14ac:dyDescent="0.3">
      <c r="A104">
        <v>103</v>
      </c>
      <c r="B104">
        <f ca="1">'일자별 주가'!B104*'종목 기본정보'!B$2*'종목 기본정보'!B$3</f>
        <v>74295000000</v>
      </c>
      <c r="C104">
        <f ca="1">'일자별 주가'!C104*'종목 기본정보'!C$2*'종목 기본정보'!C$3</f>
        <v>90207000000</v>
      </c>
      <c r="D104">
        <f ca="1">'일자별 주가'!D104*'종목 기본정보'!D$2*'종목 기본정보'!D$3</f>
        <v>539986399999.99994</v>
      </c>
      <c r="E104">
        <f ca="1">'일자별 주가'!E104*'종목 기본정보'!E$2*'종목 기본정보'!E$3</f>
        <v>108626320000</v>
      </c>
      <c r="F104">
        <f ca="1">'일자별 주가'!F104*'종목 기본정보'!F$2*'종목 기본정보'!F$3</f>
        <v>644523500000</v>
      </c>
      <c r="G104">
        <f t="shared" ca="1" si="2"/>
        <v>1457638220000</v>
      </c>
      <c r="H104" s="3">
        <f t="shared" ca="1" si="3"/>
        <v>117.07937510040161</v>
      </c>
    </row>
    <row r="105" spans="1:8" x14ac:dyDescent="0.3">
      <c r="A105">
        <v>104</v>
      </c>
      <c r="B105">
        <f ca="1">'일자별 주가'!B105*'종목 기본정보'!B$2*'종목 기본정보'!B$3</f>
        <v>74707500000</v>
      </c>
      <c r="C105">
        <f ca="1">'일자별 주가'!C105*'종목 기본정보'!C$2*'종목 기본정보'!C$3</f>
        <v>91368000000</v>
      </c>
      <c r="D105">
        <f ca="1">'일자별 주가'!D105*'종목 기본정보'!D$2*'종목 기본정보'!D$3</f>
        <v>550154400000</v>
      </c>
      <c r="E105">
        <f ca="1">'일자별 주가'!E105*'종목 기본정보'!E$2*'종목 기본정보'!E$3</f>
        <v>111398320000</v>
      </c>
      <c r="F105">
        <f ca="1">'일자별 주가'!F105*'종목 기본정보'!F$2*'종목 기본정보'!F$3</f>
        <v>661255500000</v>
      </c>
      <c r="G105">
        <f t="shared" ca="1" si="2"/>
        <v>1488883720000</v>
      </c>
      <c r="H105" s="3">
        <f t="shared" ca="1" si="3"/>
        <v>119.58905381526104</v>
      </c>
    </row>
    <row r="106" spans="1:8" x14ac:dyDescent="0.3">
      <c r="A106">
        <v>105</v>
      </c>
      <c r="B106">
        <f ca="1">'일자별 주가'!B106*'종목 기본정보'!B$2*'종목 기본정보'!B$3</f>
        <v>76800000000</v>
      </c>
      <c r="C106">
        <f ca="1">'일자별 주가'!C106*'종목 기본정보'!C$2*'종목 기본정보'!C$3</f>
        <v>89352000000</v>
      </c>
      <c r="D106">
        <f ca="1">'일자별 주가'!D106*'종목 기본정보'!D$2*'종목 기본정보'!D$3</f>
        <v>561273600000</v>
      </c>
      <c r="E106">
        <f ca="1">'일자별 주가'!E106*'종목 기본정보'!E$2*'종목 기본정보'!E$3</f>
        <v>111337600000</v>
      </c>
      <c r="F106">
        <f ca="1">'일자별 주가'!F106*'종목 기본정보'!F$2*'종목 기본정보'!F$3</f>
        <v>654956000000</v>
      </c>
      <c r="G106">
        <f t="shared" ca="1" si="2"/>
        <v>1493719200000</v>
      </c>
      <c r="H106" s="3">
        <f t="shared" ca="1" si="3"/>
        <v>119.97744578313252</v>
      </c>
    </row>
    <row r="107" spans="1:8" x14ac:dyDescent="0.3">
      <c r="A107">
        <v>106</v>
      </c>
      <c r="B107">
        <f ca="1">'일자별 주가'!B107*'종목 기본정보'!B$2*'종목 기본정보'!B$3</f>
        <v>75802500000</v>
      </c>
      <c r="C107">
        <f ca="1">'일자별 주가'!C107*'종목 기본정보'!C$2*'종목 기본정보'!C$3</f>
        <v>90427500000</v>
      </c>
      <c r="D107">
        <f ca="1">'일자별 주가'!D107*'종목 기본정보'!D$2*'종목 기본정보'!D$3</f>
        <v>559633600000</v>
      </c>
      <c r="E107">
        <f ca="1">'일자별 주가'!E107*'종목 기본정보'!E$2*'종목 기본정보'!E$3</f>
        <v>108568240000</v>
      </c>
      <c r="F107">
        <f ca="1">'일자별 주가'!F107*'종목 기본정보'!F$2*'종목 기본정보'!F$3</f>
        <v>671789500000</v>
      </c>
      <c r="G107">
        <f t="shared" ca="1" si="2"/>
        <v>1506221340000</v>
      </c>
      <c r="H107" s="3">
        <f t="shared" ca="1" si="3"/>
        <v>120.98163373493975</v>
      </c>
    </row>
    <row r="108" spans="1:8" x14ac:dyDescent="0.3">
      <c r="A108">
        <v>107</v>
      </c>
      <c r="B108">
        <f ca="1">'일자별 주가'!B108*'종목 기본정보'!B$2*'종목 기본정보'!B$3</f>
        <v>76680000000</v>
      </c>
      <c r="C108">
        <f ca="1">'일자별 주가'!C108*'종목 기본정보'!C$2*'종목 기본정보'!C$3</f>
        <v>88011000000</v>
      </c>
      <c r="D108">
        <f ca="1">'일자별 주가'!D108*'종목 기본정보'!D$2*'종목 기본정보'!D$3</f>
        <v>566439600000</v>
      </c>
      <c r="E108">
        <f ca="1">'일자별 주가'!E108*'종목 기본정보'!E$2*'종목 기본정보'!E$3</f>
        <v>110590480000</v>
      </c>
      <c r="F108">
        <f ca="1">'일자별 주가'!F108*'종목 기본정보'!F$2*'종목 기본정보'!F$3</f>
        <v>664883000000</v>
      </c>
      <c r="G108">
        <f t="shared" ca="1" si="2"/>
        <v>1506604080000</v>
      </c>
      <c r="H108" s="3">
        <f t="shared" ca="1" si="3"/>
        <v>121.01237590361447</v>
      </c>
    </row>
    <row r="109" spans="1:8" x14ac:dyDescent="0.3">
      <c r="A109">
        <v>108</v>
      </c>
      <c r="B109">
        <f ca="1">'일자별 주가'!B109*'종목 기본정보'!B$2*'종목 기본정보'!B$3</f>
        <v>75907500000</v>
      </c>
      <c r="C109">
        <f ca="1">'일자별 주가'!C109*'종목 기본정보'!C$2*'종목 기본정보'!C$3</f>
        <v>86260500000</v>
      </c>
      <c r="D109">
        <f ca="1">'일자별 주가'!D109*'종목 기본정보'!D$2*'종목 기본정보'!D$3</f>
        <v>566193600000</v>
      </c>
      <c r="E109">
        <f ca="1">'일자별 주가'!E109*'종목 기본정보'!E$2*'종목 기본정보'!E$3</f>
        <v>110141680000</v>
      </c>
      <c r="F109">
        <f ca="1">'일자별 주가'!F109*'종목 기본정보'!F$2*'종목 기본정보'!F$3</f>
        <v>673075500000</v>
      </c>
      <c r="G109">
        <f t="shared" ca="1" si="2"/>
        <v>1511578780000</v>
      </c>
      <c r="H109" s="3">
        <f t="shared" ca="1" si="3"/>
        <v>121.41195020080322</v>
      </c>
    </row>
    <row r="110" spans="1:8" x14ac:dyDescent="0.3">
      <c r="A110">
        <v>109</v>
      </c>
      <c r="B110">
        <f ca="1">'일자별 주가'!B110*'종목 기본정보'!B$2*'종목 기본정보'!B$3</f>
        <v>76290000000</v>
      </c>
      <c r="C110">
        <f ca="1">'일자별 주가'!C110*'종목 기본정보'!C$2*'종목 기본정보'!C$3</f>
        <v>84262500000</v>
      </c>
      <c r="D110">
        <f ca="1">'일자별 주가'!D110*'종목 기본정보'!D$2*'종목 기본정보'!D$3</f>
        <v>565504800000</v>
      </c>
      <c r="E110">
        <f ca="1">'일자별 주가'!E110*'종목 기본정보'!E$2*'종목 기본정보'!E$3</f>
        <v>108504000000</v>
      </c>
      <c r="F110">
        <f ca="1">'일자별 주가'!F110*'종목 기본정보'!F$2*'종목 기본정보'!F$3</f>
        <v>660545000000</v>
      </c>
      <c r="G110">
        <f t="shared" ca="1" si="2"/>
        <v>1495106300000</v>
      </c>
      <c r="H110" s="3">
        <f t="shared" ca="1" si="3"/>
        <v>120.08885943775101</v>
      </c>
    </row>
    <row r="111" spans="1:8" x14ac:dyDescent="0.3">
      <c r="A111">
        <v>110</v>
      </c>
      <c r="B111">
        <f ca="1">'일자별 주가'!B111*'종목 기본정보'!B$2*'종목 기본정보'!B$3</f>
        <v>74647500000</v>
      </c>
      <c r="C111">
        <f ca="1">'일자별 주가'!C111*'종목 기본정보'!C$2*'종목 기본정보'!C$3</f>
        <v>83745000000</v>
      </c>
      <c r="D111">
        <f ca="1">'일자별 주가'!D111*'종목 기본정보'!D$2*'종목 기본정보'!D$3</f>
        <v>578083600000</v>
      </c>
      <c r="E111">
        <f ca="1">'일자별 주가'!E111*'종목 기본정보'!E$2*'종목 기본정보'!E$3</f>
        <v>107147040000</v>
      </c>
      <c r="F111">
        <f ca="1">'일자별 주가'!F111*'종목 기본정보'!F$2*'종목 기본정보'!F$3</f>
        <v>656578500000</v>
      </c>
      <c r="G111">
        <f t="shared" ca="1" si="2"/>
        <v>1500201640000</v>
      </c>
      <c r="H111" s="3">
        <f t="shared" ca="1" si="3"/>
        <v>120.49812369477912</v>
      </c>
    </row>
    <row r="112" spans="1:8" x14ac:dyDescent="0.3">
      <c r="A112">
        <v>111</v>
      </c>
      <c r="B112">
        <f ca="1">'일자별 주가'!B112*'종목 기본정보'!B$2*'종목 기본정보'!B$3</f>
        <v>75007500000</v>
      </c>
      <c r="C112">
        <f ca="1">'일자별 주가'!C112*'종목 기본정보'!C$2*'종목 기본정보'!C$3</f>
        <v>82453500000</v>
      </c>
      <c r="D112">
        <f ca="1">'일자별 주가'!D112*'종목 기본정보'!D$2*'종목 기본정보'!D$3</f>
        <v>564684800000</v>
      </c>
      <c r="E112">
        <f ca="1">'일자별 주가'!E112*'종목 기본정보'!E$2*'종목 기본정보'!E$3</f>
        <v>109943680000</v>
      </c>
      <c r="F112">
        <f ca="1">'일자별 주가'!F112*'종목 기본정보'!F$2*'종목 기본정보'!F$3</f>
        <v>656561000000</v>
      </c>
      <c r="G112">
        <f t="shared" ca="1" si="2"/>
        <v>1488650480000</v>
      </c>
      <c r="H112" s="3">
        <f t="shared" ca="1" si="3"/>
        <v>119.57031967871485</v>
      </c>
    </row>
    <row r="113" spans="1:8" x14ac:dyDescent="0.3">
      <c r="A113">
        <v>112</v>
      </c>
      <c r="B113">
        <f ca="1">'일자별 주가'!B113*'종목 기본정보'!B$2*'종목 기본정보'!B$3</f>
        <v>74902500000</v>
      </c>
      <c r="C113">
        <f ca="1">'일자별 주가'!C113*'종목 기본정보'!C$2*'종목 기본정보'!C$3</f>
        <v>80347500000</v>
      </c>
      <c r="D113">
        <f ca="1">'일자별 주가'!D113*'종목 기본정보'!D$2*'종목 기본정보'!D$3</f>
        <v>574278800000</v>
      </c>
      <c r="E113">
        <f ca="1">'일자별 주가'!E113*'종목 기본정보'!E$2*'종목 기본정보'!E$3</f>
        <v>107869520000</v>
      </c>
      <c r="F113">
        <f ca="1">'일자별 주가'!F113*'종목 기본정보'!F$2*'종목 기본정보'!F$3</f>
        <v>663833500000</v>
      </c>
      <c r="G113">
        <f t="shared" ca="1" si="2"/>
        <v>1501231820000</v>
      </c>
      <c r="H113" s="3">
        <f t="shared" ca="1" si="3"/>
        <v>120.58086907630523</v>
      </c>
    </row>
    <row r="114" spans="1:8" x14ac:dyDescent="0.3">
      <c r="A114">
        <v>113</v>
      </c>
      <c r="B114">
        <f ca="1">'일자별 주가'!B114*'종목 기본정보'!B$2*'종목 기본정보'!B$3</f>
        <v>73350000000</v>
      </c>
      <c r="C114">
        <f ca="1">'일자별 주가'!C114*'종목 기본정보'!C$2*'종목 기본정보'!C$3</f>
        <v>78106500000</v>
      </c>
      <c r="D114">
        <f ca="1">'일자별 주가'!D114*'종목 기본정보'!D$2*'종목 기본정보'!D$3</f>
        <v>559305600000</v>
      </c>
      <c r="E114">
        <f ca="1">'일자별 주가'!E114*'종목 기본정보'!E$2*'종목 기본정보'!E$3</f>
        <v>106238000000</v>
      </c>
      <c r="F114">
        <f ca="1">'일자별 주가'!F114*'종목 기본정보'!F$2*'종목 기본정보'!F$3</f>
        <v>651415000000</v>
      </c>
      <c r="G114">
        <f t="shared" ca="1" si="2"/>
        <v>1468415100000</v>
      </c>
      <c r="H114" s="3">
        <f t="shared" ca="1" si="3"/>
        <v>117.94498795180724</v>
      </c>
    </row>
    <row r="115" spans="1:8" x14ac:dyDescent="0.3">
      <c r="A115">
        <v>114</v>
      </c>
      <c r="B115">
        <f ca="1">'일자별 주가'!B115*'종목 기본정보'!B$2*'종목 기본정보'!B$3</f>
        <v>72862500000</v>
      </c>
      <c r="C115">
        <f ca="1">'일자별 주가'!C115*'종목 기본정보'!C$2*'종목 기본정보'!C$3</f>
        <v>76846500000</v>
      </c>
      <c r="D115">
        <f ca="1">'일자별 주가'!D115*'종목 기본정보'!D$2*'종목 기본정보'!D$3</f>
        <v>548809599999.99994</v>
      </c>
      <c r="E115">
        <f ca="1">'일자별 주가'!E115*'종목 기본정보'!E$2*'종목 기본정보'!E$3</f>
        <v>103502960000</v>
      </c>
      <c r="F115">
        <f ca="1">'일자별 주가'!F115*'종목 기본정보'!F$2*'종목 기본정보'!F$3</f>
        <v>634160500000</v>
      </c>
      <c r="G115">
        <f t="shared" ca="1" si="2"/>
        <v>1436182060000</v>
      </c>
      <c r="H115" s="3">
        <f t="shared" ca="1" si="3"/>
        <v>115.35598875502009</v>
      </c>
    </row>
    <row r="116" spans="1:8" x14ac:dyDescent="0.3">
      <c r="A116">
        <v>115</v>
      </c>
      <c r="B116">
        <f ca="1">'일자별 주가'!B116*'종목 기본정보'!B$2*'종목 기본정보'!B$3</f>
        <v>72660000000</v>
      </c>
      <c r="C116">
        <f ca="1">'일자별 주가'!C116*'종목 기본정보'!C$2*'종목 기본정보'!C$3</f>
        <v>77004000000</v>
      </c>
      <c r="D116">
        <f ca="1">'일자별 주가'!D116*'종목 기본정보'!D$2*'종목 기본정보'!D$3</f>
        <v>561847600000</v>
      </c>
      <c r="E116">
        <f ca="1">'일자별 주가'!E116*'종목 기본정보'!E$2*'종목 기본정보'!E$3</f>
        <v>104220160000</v>
      </c>
      <c r="F116">
        <f ca="1">'일자별 주가'!F116*'종목 기본정보'!F$2*'종목 기본정보'!F$3</f>
        <v>654547500000</v>
      </c>
      <c r="G116">
        <f t="shared" ca="1" si="2"/>
        <v>1470279260000</v>
      </c>
      <c r="H116" s="3">
        <f t="shared" ca="1" si="3"/>
        <v>118.09471967871485</v>
      </c>
    </row>
    <row r="117" spans="1:8" x14ac:dyDescent="0.3">
      <c r="A117">
        <v>116</v>
      </c>
      <c r="B117">
        <f ca="1">'일자별 주가'!B117*'종목 기본정보'!B$2*'종목 기본정보'!B$3</f>
        <v>71415000000</v>
      </c>
      <c r="C117">
        <f ca="1">'일자별 주가'!C117*'종목 기본정보'!C$2*'종목 기본정보'!C$3</f>
        <v>74799000000</v>
      </c>
      <c r="D117">
        <f ca="1">'일자별 주가'!D117*'종목 기본정보'!D$2*'종목 기본정보'!D$3</f>
        <v>547612399999.99994</v>
      </c>
      <c r="E117">
        <f ca="1">'일자별 주가'!E117*'종목 기본정보'!E$2*'종목 기본정보'!E$3</f>
        <v>103555760000</v>
      </c>
      <c r="F117">
        <f ca="1">'일자별 주가'!F117*'종목 기본정보'!F$2*'종목 기본정보'!F$3</f>
        <v>651093000000</v>
      </c>
      <c r="G117">
        <f t="shared" ca="1" si="2"/>
        <v>1448475160000</v>
      </c>
      <c r="H117" s="3">
        <f t="shared" ca="1" si="3"/>
        <v>116.34338634538153</v>
      </c>
    </row>
    <row r="118" spans="1:8" x14ac:dyDescent="0.3">
      <c r="A118">
        <v>117</v>
      </c>
      <c r="B118">
        <f ca="1">'일자별 주가'!B118*'종목 기본정보'!B$2*'종목 기본정보'!B$3</f>
        <v>72165000000</v>
      </c>
      <c r="C118">
        <f ca="1">'일자별 주가'!C118*'종목 기본정보'!C$2*'종목 기본정보'!C$3</f>
        <v>75717000000</v>
      </c>
      <c r="D118">
        <f ca="1">'일자별 주가'!D118*'종목 기본정보'!D$2*'종목 기본정보'!D$3</f>
        <v>533377199999.99994</v>
      </c>
      <c r="E118">
        <f ca="1">'일자별 주가'!E118*'종목 기본정보'!E$2*'종목 기본정보'!E$3</f>
        <v>101512400000</v>
      </c>
      <c r="F118">
        <f ca="1">'일자별 주가'!F118*'종목 기본정보'!F$2*'종목 기본정보'!F$3</f>
        <v>642088500000</v>
      </c>
      <c r="G118">
        <f t="shared" ca="1" si="2"/>
        <v>1424860100000</v>
      </c>
      <c r="H118" s="3">
        <f t="shared" ca="1" si="3"/>
        <v>114.44659437751004</v>
      </c>
    </row>
    <row r="119" spans="1:8" x14ac:dyDescent="0.3">
      <c r="A119">
        <v>118</v>
      </c>
      <c r="B119">
        <f ca="1">'일자별 주가'!B119*'종목 기본정보'!B$2*'종목 기본정보'!B$3</f>
        <v>73882500000</v>
      </c>
      <c r="C119">
        <f ca="1">'일자별 주가'!C119*'종목 기본정보'!C$2*'종목 기본정보'!C$3</f>
        <v>75028500000</v>
      </c>
      <c r="D119">
        <f ca="1">'일자별 주가'!D119*'종목 기본정보'!D$2*'종목 기본정보'!D$3</f>
        <v>525078799999.99994</v>
      </c>
      <c r="E119">
        <f ca="1">'일자별 주가'!E119*'종목 기본정보'!E$2*'종목 기본정보'!E$3</f>
        <v>99337920000</v>
      </c>
      <c r="F119">
        <f ca="1">'일자별 주가'!F119*'종목 기본정보'!F$2*'종목 기본정보'!F$3</f>
        <v>660676000000</v>
      </c>
      <c r="G119">
        <f t="shared" ca="1" si="2"/>
        <v>1434003720000</v>
      </c>
      <c r="H119" s="3">
        <f t="shared" ca="1" si="3"/>
        <v>115.181021686747</v>
      </c>
    </row>
    <row r="120" spans="1:8" x14ac:dyDescent="0.3">
      <c r="A120">
        <v>119</v>
      </c>
      <c r="B120">
        <f ca="1">'일자별 주가'!B120*'종목 기본정보'!B$2*'종목 기본정보'!B$3</f>
        <v>73815000000</v>
      </c>
      <c r="C120">
        <f ca="1">'일자별 주가'!C120*'종목 기본정보'!C$2*'종목 기본정보'!C$3</f>
        <v>74569500000</v>
      </c>
      <c r="D120">
        <f ca="1">'일자별 주가'!D120*'종목 기본정보'!D$2*'종목 기본정보'!D$3</f>
        <v>511745600000</v>
      </c>
      <c r="E120">
        <f ca="1">'일자별 주가'!E120*'종목 기본정보'!E$2*'종목 기본정보'!E$3</f>
        <v>98199200000</v>
      </c>
      <c r="F120">
        <f ca="1">'일자별 주가'!F120*'종목 기본정보'!F$2*'종목 기본정보'!F$3</f>
        <v>663830000000</v>
      </c>
      <c r="G120">
        <f t="shared" ca="1" si="2"/>
        <v>1422159300000</v>
      </c>
      <c r="H120" s="3">
        <f t="shared" ca="1" si="3"/>
        <v>114.22966265060242</v>
      </c>
    </row>
    <row r="121" spans="1:8" x14ac:dyDescent="0.3">
      <c r="A121">
        <v>120</v>
      </c>
      <c r="B121">
        <f ca="1">'일자별 주가'!B121*'종목 기본정보'!B$2*'종목 기본정보'!B$3</f>
        <v>74767500000</v>
      </c>
      <c r="C121">
        <f ca="1">'일자별 주가'!C121*'종목 기본정보'!C$2*'종목 기본정보'!C$3</f>
        <v>76572000000</v>
      </c>
      <c r="D121">
        <f ca="1">'일자별 주가'!D121*'종목 기본정보'!D$2*'종목 기본정보'!D$3</f>
        <v>523110799999.99994</v>
      </c>
      <c r="E121">
        <f ca="1">'일자별 주가'!E121*'종목 기본정보'!E$2*'종목 기본정보'!E$3</f>
        <v>99803440000</v>
      </c>
      <c r="F121">
        <f ca="1">'일자별 주가'!F121*'종목 기본정보'!F$2*'종목 기본정보'!F$3</f>
        <v>666566500000</v>
      </c>
      <c r="G121">
        <f t="shared" ca="1" si="2"/>
        <v>1440820240000</v>
      </c>
      <c r="H121" s="3">
        <f t="shared" ca="1" si="3"/>
        <v>115.72853333333333</v>
      </c>
    </row>
    <row r="122" spans="1:8" x14ac:dyDescent="0.3">
      <c r="A122">
        <v>121</v>
      </c>
      <c r="B122">
        <f ca="1">'일자별 주가'!B122*'종목 기본정보'!B$2*'종목 기본정보'!B$3</f>
        <v>75187500000</v>
      </c>
      <c r="C122">
        <f ca="1">'일자별 주가'!C122*'종목 기본정보'!C$2*'종목 기본정보'!C$3</f>
        <v>74889000000</v>
      </c>
      <c r="D122">
        <f ca="1">'일자별 주가'!D122*'종목 기본정보'!D$2*'종목 기본정보'!D$3</f>
        <v>527850399999.99994</v>
      </c>
      <c r="E122">
        <f ca="1">'일자별 주가'!E122*'종목 기본정보'!E$2*'종목 기본정보'!E$3</f>
        <v>102402080000</v>
      </c>
      <c r="F122">
        <f ca="1">'일자별 주가'!F122*'종목 기본정보'!F$2*'종목 기본정보'!F$3</f>
        <v>685470000000</v>
      </c>
      <c r="G122">
        <f t="shared" ca="1" si="2"/>
        <v>1465798980000</v>
      </c>
      <c r="H122" s="3">
        <f t="shared" ca="1" si="3"/>
        <v>117.73485783132529</v>
      </c>
    </row>
    <row r="123" spans="1:8" x14ac:dyDescent="0.3">
      <c r="A123">
        <v>122</v>
      </c>
      <c r="B123">
        <f ca="1">'일자별 주가'!B123*'종목 기본정보'!B$2*'종목 기본정보'!B$3</f>
        <v>73852500000</v>
      </c>
      <c r="C123">
        <f ca="1">'일자별 주가'!C123*'종목 기본정보'!C$2*'종목 기본정보'!C$3</f>
        <v>73102500000</v>
      </c>
      <c r="D123">
        <f ca="1">'일자별 주가'!D123*'종목 기본정보'!D$2*'종목 기본정보'!D$3</f>
        <v>539346799999.99994</v>
      </c>
      <c r="E123">
        <f ca="1">'일자별 주가'!E123*'종목 기본정보'!E$2*'종목 기본정보'!E$3</f>
        <v>102976720000</v>
      </c>
      <c r="F123">
        <f ca="1">'일자별 주가'!F123*'종목 기본정보'!F$2*'종목 기본정보'!F$3</f>
        <v>670064000000</v>
      </c>
      <c r="G123">
        <f t="shared" ca="1" si="2"/>
        <v>1459342520000</v>
      </c>
      <c r="H123" s="3">
        <f t="shared" ca="1" si="3"/>
        <v>117.21626666666667</v>
      </c>
    </row>
    <row r="124" spans="1:8" x14ac:dyDescent="0.3">
      <c r="A124">
        <v>123</v>
      </c>
      <c r="B124">
        <f ca="1">'일자별 주가'!B124*'종목 기본정보'!B$2*'종목 기본정보'!B$3</f>
        <v>72510000000</v>
      </c>
      <c r="C124">
        <f ca="1">'일자별 주가'!C124*'종목 기본정보'!C$2*'종목 기본정보'!C$3</f>
        <v>73242000000</v>
      </c>
      <c r="D124">
        <f ca="1">'일자별 주가'!D124*'종목 기본정보'!D$2*'종목 기본정보'!D$3</f>
        <v>530572799999.99994</v>
      </c>
      <c r="E124">
        <f ca="1">'일자별 주가'!E124*'종목 기본정보'!E$2*'종목 기본정보'!E$3</f>
        <v>105351840000</v>
      </c>
      <c r="F124">
        <f ca="1">'일자별 주가'!F124*'종목 기본정보'!F$2*'종목 기본정보'!F$3</f>
        <v>652648500000</v>
      </c>
      <c r="G124">
        <f t="shared" ca="1" si="2"/>
        <v>1434325140000</v>
      </c>
      <c r="H124" s="3">
        <f t="shared" ca="1" si="3"/>
        <v>115.20683855421687</v>
      </c>
    </row>
    <row r="125" spans="1:8" x14ac:dyDescent="0.3">
      <c r="A125">
        <v>124</v>
      </c>
      <c r="B125">
        <f ca="1">'일자별 주가'!B125*'종목 기본정보'!B$2*'종목 기본정보'!B$3</f>
        <v>71940000000</v>
      </c>
      <c r="C125">
        <f ca="1">'일자별 주가'!C125*'종목 기본정보'!C$2*'종목 기본정보'!C$3</f>
        <v>72243000000</v>
      </c>
      <c r="D125">
        <f ca="1">'일자별 주가'!D125*'종목 기본정보'!D$2*'종목 기본정보'!D$3</f>
        <v>525964399999.99994</v>
      </c>
      <c r="E125">
        <f ca="1">'일자별 주가'!E125*'종목 기본정보'!E$2*'종목 기본정보'!E$3</f>
        <v>105848160000</v>
      </c>
      <c r="F125">
        <f ca="1">'일자별 주가'!F125*'종목 기본정보'!F$2*'종목 기본정보'!F$3</f>
        <v>665999500000</v>
      </c>
      <c r="G125">
        <f t="shared" ca="1" si="2"/>
        <v>1441995060000</v>
      </c>
      <c r="H125" s="3">
        <f t="shared" ca="1" si="3"/>
        <v>115.82289638554218</v>
      </c>
    </row>
    <row r="126" spans="1:8" x14ac:dyDescent="0.3">
      <c r="A126">
        <v>125</v>
      </c>
      <c r="B126">
        <f ca="1">'일자별 주가'!B126*'종목 기본정보'!B$2*'종목 기본정보'!B$3</f>
        <v>74265000000</v>
      </c>
      <c r="C126">
        <f ca="1">'일자별 주가'!C126*'종목 기본정보'!C$2*'종목 기본정보'!C$3</f>
        <v>72477000000</v>
      </c>
      <c r="D126">
        <f ca="1">'일자별 주가'!D126*'종목 기본정보'!D$2*'종목 기본정보'!D$3</f>
        <v>520519599999.99994</v>
      </c>
      <c r="E126">
        <f ca="1">'일자별 주가'!E126*'종목 기본정보'!E$2*'종목 기본정보'!E$3</f>
        <v>108690560000</v>
      </c>
      <c r="F126">
        <f ca="1">'일자별 주가'!F126*'종목 기본정보'!F$2*'종목 기본정보'!F$3</f>
        <v>648950500000</v>
      </c>
      <c r="G126">
        <f t="shared" ca="1" si="2"/>
        <v>1424902660000</v>
      </c>
      <c r="H126" s="3">
        <f t="shared" ca="1" si="3"/>
        <v>114.45001285140562</v>
      </c>
    </row>
    <row r="127" spans="1:8" x14ac:dyDescent="0.3">
      <c r="A127">
        <v>126</v>
      </c>
      <c r="B127">
        <f ca="1">'일자별 주가'!B127*'종목 기본정보'!B$2*'종목 기본정보'!B$3</f>
        <v>75045000000</v>
      </c>
      <c r="C127">
        <f ca="1">'일자별 주가'!C127*'종목 기본정보'!C$2*'종목 기본정보'!C$3</f>
        <v>72166500000</v>
      </c>
      <c r="D127">
        <f ca="1">'일자별 주가'!D127*'종목 기본정보'!D$2*'종목 기본정보'!D$3</f>
        <v>514123599999.99994</v>
      </c>
      <c r="E127">
        <f ca="1">'일자별 주가'!E127*'종목 기본정보'!E$2*'종목 기본정보'!E$3</f>
        <v>108834880000</v>
      </c>
      <c r="F127">
        <f ca="1">'일자별 주가'!F127*'종목 기본정보'!F$2*'종목 기본정보'!F$3</f>
        <v>644849500000</v>
      </c>
      <c r="G127">
        <f t="shared" ca="1" si="2"/>
        <v>1415019480000</v>
      </c>
      <c r="H127" s="3">
        <f t="shared" ca="1" si="3"/>
        <v>113.65618313253012</v>
      </c>
    </row>
    <row r="128" spans="1:8" x14ac:dyDescent="0.3">
      <c r="A128">
        <v>127</v>
      </c>
      <c r="B128">
        <f ca="1">'일자별 주가'!B128*'종목 기본정보'!B$2*'종목 기본정보'!B$3</f>
        <v>72915000000</v>
      </c>
      <c r="C128">
        <f ca="1">'일자별 주가'!C128*'종목 기본정보'!C$2*'종목 기본정보'!C$3</f>
        <v>72900000000</v>
      </c>
      <c r="D128">
        <f ca="1">'일자별 주가'!D128*'종목 기본정보'!D$2*'종목 기본정보'!D$3</f>
        <v>500806800000</v>
      </c>
      <c r="E128">
        <f ca="1">'일자별 주가'!E128*'종목 기본정보'!E$2*'종목 기본정보'!E$3</f>
        <v>107267600000</v>
      </c>
      <c r="F128">
        <f ca="1">'일자별 주가'!F128*'종목 기본정보'!F$2*'종목 기본정보'!F$3</f>
        <v>657871000000</v>
      </c>
      <c r="G128">
        <f t="shared" ca="1" si="2"/>
        <v>1411760400000</v>
      </c>
      <c r="H128" s="3">
        <f t="shared" ca="1" si="3"/>
        <v>113.39440963855422</v>
      </c>
    </row>
    <row r="129" spans="1:8" x14ac:dyDescent="0.3">
      <c r="A129">
        <v>128</v>
      </c>
      <c r="B129">
        <f ca="1">'일자별 주가'!B129*'종목 기본정보'!B$2*'종목 기본정보'!B$3</f>
        <v>75030000000</v>
      </c>
      <c r="C129">
        <f ca="1">'일자별 주가'!C129*'종목 기본정보'!C$2*'종목 기본정보'!C$3</f>
        <v>72315000000</v>
      </c>
      <c r="D129">
        <f ca="1">'일자별 주가'!D129*'종목 기본정보'!D$2*'종목 기본정보'!D$3</f>
        <v>503168400000</v>
      </c>
      <c r="E129">
        <f ca="1">'일자별 주가'!E129*'종목 기본정보'!E$2*'종목 기본정보'!E$3</f>
        <v>110488400000</v>
      </c>
      <c r="F129">
        <f ca="1">'일자별 주가'!F129*'종목 기본정보'!F$2*'종목 기본정보'!F$3</f>
        <v>646944000000</v>
      </c>
      <c r="G129">
        <f t="shared" ca="1" si="2"/>
        <v>1407945800000</v>
      </c>
      <c r="H129" s="3">
        <f t="shared" ca="1" si="3"/>
        <v>113.08801606425702</v>
      </c>
    </row>
    <row r="130" spans="1:8" x14ac:dyDescent="0.3">
      <c r="A130">
        <v>129</v>
      </c>
      <c r="B130">
        <f ca="1">'일자별 주가'!B130*'종목 기본정보'!B$2*'종목 기본정보'!B$3</f>
        <v>75742500000</v>
      </c>
      <c r="C130">
        <f ca="1">'일자별 주가'!C130*'종목 기본정보'!C$2*'종목 기본정보'!C$3</f>
        <v>73791000000</v>
      </c>
      <c r="D130">
        <f ca="1">'일자별 주가'!D130*'종목 기본정보'!D$2*'종목 기본정보'!D$3</f>
        <v>502578000000</v>
      </c>
      <c r="E130">
        <f ca="1">'일자별 주가'!E130*'종목 기본정보'!E$2*'종목 기본정보'!E$3</f>
        <v>111062160000</v>
      </c>
      <c r="F130">
        <f ca="1">'일자별 주가'!F130*'종목 기본정보'!F$2*'종목 기본정보'!F$3</f>
        <v>654952000000</v>
      </c>
      <c r="G130">
        <f t="shared" ca="1" si="2"/>
        <v>1418125660000</v>
      </c>
      <c r="H130" s="3">
        <f t="shared" ca="1" si="3"/>
        <v>113.90567550200802</v>
      </c>
    </row>
    <row r="131" spans="1:8" x14ac:dyDescent="0.3">
      <c r="A131">
        <v>130</v>
      </c>
      <c r="B131">
        <f ca="1">'일자별 주가'!B131*'종목 기본정보'!B$2*'종목 기본정보'!B$3</f>
        <v>74197500000</v>
      </c>
      <c r="C131">
        <f ca="1">'일자별 주가'!C131*'종목 기본정보'!C$2*'종목 기본정보'!C$3</f>
        <v>74817000000</v>
      </c>
      <c r="D131">
        <f ca="1">'일자별 주가'!D131*'종목 기본정보'!D$2*'종목 기본정보'!D$3</f>
        <v>500593600000</v>
      </c>
      <c r="E131">
        <f ca="1">'일자별 주가'!E131*'종목 기본정보'!E$2*'종목 기본정보'!E$3</f>
        <v>109649760000</v>
      </c>
      <c r="F131">
        <f ca="1">'일자별 주가'!F131*'종목 기본정보'!F$2*'종목 기본정보'!F$3</f>
        <v>674380500000</v>
      </c>
      <c r="G131">
        <f t="shared" ref="G131:G194" ca="1" si="4">SUM(B131:F131)</f>
        <v>1433638360000</v>
      </c>
      <c r="H131" s="3">
        <f t="shared" ref="H131:H194" ca="1" si="5">G131/G$2*100</f>
        <v>115.15167550200802</v>
      </c>
    </row>
    <row r="132" spans="1:8" x14ac:dyDescent="0.3">
      <c r="A132">
        <v>131</v>
      </c>
      <c r="B132">
        <f ca="1">'일자별 주가'!B132*'종목 기본정보'!B$2*'종목 기본정보'!B$3</f>
        <v>72352500000</v>
      </c>
      <c r="C132">
        <f ca="1">'일자별 주가'!C132*'종목 기본정보'!C$2*'종목 기본정보'!C$3</f>
        <v>76828500000</v>
      </c>
      <c r="D132">
        <f ca="1">'일자별 주가'!D132*'종목 기본정보'!D$2*'종목 기본정보'!D$3</f>
        <v>486784800000</v>
      </c>
      <c r="E132">
        <f ca="1">'일자별 주가'!E132*'종목 기본정보'!E$2*'종목 기본정보'!E$3</f>
        <v>106536320000</v>
      </c>
      <c r="F132">
        <f ca="1">'일자별 주가'!F132*'종목 기본정보'!F$2*'종목 기본정보'!F$3</f>
        <v>658371500000</v>
      </c>
      <c r="G132">
        <f t="shared" ca="1" si="4"/>
        <v>1400873620000</v>
      </c>
      <c r="H132" s="3">
        <f t="shared" ca="1" si="5"/>
        <v>112.51996947791166</v>
      </c>
    </row>
    <row r="133" spans="1:8" x14ac:dyDescent="0.3">
      <c r="A133">
        <v>132</v>
      </c>
      <c r="B133">
        <f ca="1">'일자별 주가'!B133*'종목 기본정보'!B$2*'종목 기본정보'!B$3</f>
        <v>70462500000</v>
      </c>
      <c r="C133">
        <f ca="1">'일자별 주가'!C133*'종목 기본정보'!C$2*'종목 기본정보'!C$3</f>
        <v>74677500000</v>
      </c>
      <c r="D133">
        <f ca="1">'일자별 주가'!D133*'종목 기본정보'!D$2*'종목 기본정보'!D$3</f>
        <v>498478000000</v>
      </c>
      <c r="E133">
        <f ca="1">'일자별 주가'!E133*'종목 기본정보'!E$2*'종목 기본정보'!E$3</f>
        <v>103358640000</v>
      </c>
      <c r="F133">
        <f ca="1">'일자별 주가'!F133*'종목 기본정보'!F$2*'종목 기본정보'!F$3</f>
        <v>663274500000</v>
      </c>
      <c r="G133">
        <f t="shared" ca="1" si="4"/>
        <v>1410251140000</v>
      </c>
      <c r="H133" s="3">
        <f t="shared" ca="1" si="5"/>
        <v>113.27318393574298</v>
      </c>
    </row>
    <row r="134" spans="1:8" x14ac:dyDescent="0.3">
      <c r="A134">
        <v>133</v>
      </c>
      <c r="B134">
        <f ca="1">'일자별 주가'!B134*'종목 기본정보'!B$2*'종목 기본정보'!B$3</f>
        <v>70732500000</v>
      </c>
      <c r="C134">
        <f ca="1">'일자별 주가'!C134*'종목 기본정보'!C$2*'종목 기본정보'!C$3</f>
        <v>75631500000</v>
      </c>
      <c r="D134">
        <f ca="1">'일자별 주가'!D134*'종목 기본정보'!D$2*'종목 기본정보'!D$3</f>
        <v>501774400000</v>
      </c>
      <c r="E134">
        <f ca="1">'일자별 주가'!E134*'종목 기본정보'!E$2*'종목 기본정보'!E$3</f>
        <v>100606880000</v>
      </c>
      <c r="F134">
        <f ca="1">'일자별 주가'!F134*'종목 기본정보'!F$2*'종목 기본정보'!F$3</f>
        <v>651691500000</v>
      </c>
      <c r="G134">
        <f t="shared" ca="1" si="4"/>
        <v>1400436780000</v>
      </c>
      <c r="H134" s="3">
        <f t="shared" ca="1" si="5"/>
        <v>112.48488192771084</v>
      </c>
    </row>
    <row r="135" spans="1:8" x14ac:dyDescent="0.3">
      <c r="A135">
        <v>134</v>
      </c>
      <c r="B135">
        <f ca="1">'일자별 주가'!B135*'종목 기본정보'!B$2*'종목 기본정보'!B$3</f>
        <v>71220000000</v>
      </c>
      <c r="C135">
        <f ca="1">'일자별 주가'!C135*'종목 기본정보'!C$2*'종목 기본정보'!C$3</f>
        <v>77395500000</v>
      </c>
      <c r="D135">
        <f ca="1">'일자별 주가'!D135*'종목 기본정보'!D$2*'종목 기본정보'!D$3</f>
        <v>507973600000</v>
      </c>
      <c r="E135">
        <f ca="1">'일자별 주가'!E135*'종목 기본정보'!E$2*'종목 기본정보'!E$3</f>
        <v>97819920000</v>
      </c>
      <c r="F135">
        <f ca="1">'일자별 주가'!F135*'종목 기본정보'!F$2*'종목 기본정보'!F$3</f>
        <v>634656500000</v>
      </c>
      <c r="G135">
        <f t="shared" ca="1" si="4"/>
        <v>1389065520000</v>
      </c>
      <c r="H135" s="3">
        <f t="shared" ca="1" si="5"/>
        <v>111.57152771084338</v>
      </c>
    </row>
    <row r="136" spans="1:8" x14ac:dyDescent="0.3">
      <c r="A136">
        <v>135</v>
      </c>
      <c r="B136">
        <f ca="1">'일자별 주가'!B136*'종목 기본정보'!B$2*'종목 기본정보'!B$3</f>
        <v>71437500000</v>
      </c>
      <c r="C136">
        <f ca="1">'일자별 주가'!C136*'종목 기본정보'!C$2*'종목 기본정보'!C$3</f>
        <v>76486500000</v>
      </c>
      <c r="D136">
        <f ca="1">'일자별 주가'!D136*'종목 기본정보'!D$2*'종목 기본정보'!D$3</f>
        <v>507645600000</v>
      </c>
      <c r="E136">
        <f ca="1">'일자별 주가'!E136*'종목 기본정보'!E$2*'종목 기본정보'!E$3</f>
        <v>97872720000</v>
      </c>
      <c r="F136">
        <f ca="1">'일자별 주가'!F136*'종목 기본정보'!F$2*'종목 기본정보'!F$3</f>
        <v>625561500000</v>
      </c>
      <c r="G136">
        <f t="shared" ca="1" si="4"/>
        <v>1379003820000</v>
      </c>
      <c r="H136" s="3">
        <f t="shared" ca="1" si="5"/>
        <v>110.76335903614458</v>
      </c>
    </row>
    <row r="137" spans="1:8" x14ac:dyDescent="0.3">
      <c r="A137">
        <v>136</v>
      </c>
      <c r="B137">
        <f ca="1">'일자별 주가'!B137*'종목 기본정보'!B$2*'종목 기본정보'!B$3</f>
        <v>72352500000</v>
      </c>
      <c r="C137">
        <f ca="1">'일자별 주가'!C137*'종목 기본정보'!C$2*'종목 기본정보'!C$3</f>
        <v>78700500000</v>
      </c>
      <c r="D137">
        <f ca="1">'일자별 주가'!D137*'종목 기본정보'!D$2*'종목 기본정보'!D$3</f>
        <v>517419999999.99994</v>
      </c>
      <c r="E137">
        <f ca="1">'일자별 주가'!E137*'종목 기본정보'!E$2*'종목 기본정보'!E$3</f>
        <v>95545120000</v>
      </c>
      <c r="F137">
        <f ca="1">'일자별 주가'!F137*'종목 기본정보'!F$2*'종목 기본정보'!F$3</f>
        <v>611939000000</v>
      </c>
      <c r="G137">
        <f t="shared" ca="1" si="4"/>
        <v>1375957120000</v>
      </c>
      <c r="H137" s="3">
        <f t="shared" ca="1" si="5"/>
        <v>110.51864417670683</v>
      </c>
    </row>
    <row r="138" spans="1:8" x14ac:dyDescent="0.3">
      <c r="A138">
        <v>137</v>
      </c>
      <c r="B138">
        <f ca="1">'일자별 주가'!B138*'종목 기본정보'!B$2*'종목 기본정보'!B$3</f>
        <v>70635000000</v>
      </c>
      <c r="C138">
        <f ca="1">'일자별 주가'!C138*'종목 기본정보'!C$2*'종목 기본정보'!C$3</f>
        <v>78700500000</v>
      </c>
      <c r="D138">
        <f ca="1">'일자별 주가'!D138*'종목 기본정보'!D$2*'종목 기본정보'!D$3</f>
        <v>516189999999.99994</v>
      </c>
      <c r="E138">
        <f ca="1">'일자별 주가'!E138*'종목 기본정보'!E$2*'종목 기본정보'!E$3</f>
        <v>96354720000</v>
      </c>
      <c r="F138">
        <f ca="1">'일자별 주가'!F138*'종목 기본정보'!F$2*'종목 기본정보'!F$3</f>
        <v>606065000000</v>
      </c>
      <c r="G138">
        <f t="shared" ca="1" si="4"/>
        <v>1367945220000</v>
      </c>
      <c r="H138" s="3">
        <f t="shared" ca="1" si="5"/>
        <v>109.87511807228915</v>
      </c>
    </row>
    <row r="139" spans="1:8" x14ac:dyDescent="0.3">
      <c r="A139">
        <v>138</v>
      </c>
      <c r="B139">
        <f ca="1">'일자별 주가'!B139*'종목 기본정보'!B$2*'종목 기본정보'!B$3</f>
        <v>69255000000</v>
      </c>
      <c r="C139">
        <f ca="1">'일자별 주가'!C139*'종목 기본정보'!C$2*'종목 기본정보'!C$3</f>
        <v>80298000000</v>
      </c>
      <c r="D139">
        <f ca="1">'일자별 주가'!D139*'종목 기본정보'!D$2*'종목 기본정보'!D$3</f>
        <v>519305999999.99994</v>
      </c>
      <c r="E139">
        <f ca="1">'일자별 주가'!E139*'종목 기본정보'!E$2*'종목 기본정보'!E$3</f>
        <v>97318320000</v>
      </c>
      <c r="F139">
        <f ca="1">'일자별 주가'!F139*'종목 기본정보'!F$2*'종목 기본정보'!F$3</f>
        <v>605031000000</v>
      </c>
      <c r="G139">
        <f t="shared" ca="1" si="4"/>
        <v>1371208320000</v>
      </c>
      <c r="H139" s="3">
        <f t="shared" ca="1" si="5"/>
        <v>110.13721445783133</v>
      </c>
    </row>
    <row r="140" spans="1:8" x14ac:dyDescent="0.3">
      <c r="A140">
        <v>139</v>
      </c>
      <c r="B140">
        <f ca="1">'일자별 주가'!B140*'종목 기본정보'!B$2*'종목 기본정보'!B$3</f>
        <v>68220000000</v>
      </c>
      <c r="C140">
        <f ca="1">'일자별 주가'!C140*'종목 기본정보'!C$2*'종목 기본정보'!C$3</f>
        <v>82701000000</v>
      </c>
      <c r="D140">
        <f ca="1">'일자별 주가'!D140*'종목 기본정보'!D$2*'종목 기본정보'!D$3</f>
        <v>534475999999.99994</v>
      </c>
      <c r="E140">
        <f ca="1">'일자별 주가'!E140*'종목 기본정보'!E$2*'종목 기본정보'!E$3</f>
        <v>99267520000</v>
      </c>
      <c r="F140">
        <f ca="1">'일자별 주가'!F140*'종목 기본정보'!F$2*'종목 기본정보'!F$3</f>
        <v>587046000000</v>
      </c>
      <c r="G140">
        <f t="shared" ca="1" si="4"/>
        <v>1371710520000</v>
      </c>
      <c r="H140" s="3">
        <f t="shared" ca="1" si="5"/>
        <v>110.17755180722892</v>
      </c>
    </row>
    <row r="141" spans="1:8" x14ac:dyDescent="0.3">
      <c r="A141">
        <v>140</v>
      </c>
      <c r="B141">
        <f ca="1">'일자별 주가'!B141*'종목 기본정보'!B$2*'종목 기본정보'!B$3</f>
        <v>68445000000</v>
      </c>
      <c r="C141">
        <f ca="1">'일자별 주가'!C141*'종목 기본정보'!C$2*'종목 기본정보'!C$3</f>
        <v>84654000000</v>
      </c>
      <c r="D141">
        <f ca="1">'일자별 주가'!D141*'종목 기본정보'!D$2*'종목 기본정보'!D$3</f>
        <v>532950799999.99994</v>
      </c>
      <c r="E141">
        <f ca="1">'일자별 주가'!E141*'종목 기본정보'!E$2*'종목 기본정보'!E$3</f>
        <v>99816640000</v>
      </c>
      <c r="F141">
        <f ca="1">'일자별 주가'!F141*'종목 기본정보'!F$2*'종목 기본정보'!F$3</f>
        <v>600996500000</v>
      </c>
      <c r="G141">
        <f t="shared" ca="1" si="4"/>
        <v>1386862940000</v>
      </c>
      <c r="H141" s="3">
        <f t="shared" ca="1" si="5"/>
        <v>111.39461365461847</v>
      </c>
    </row>
    <row r="142" spans="1:8" x14ac:dyDescent="0.3">
      <c r="A142">
        <v>141</v>
      </c>
      <c r="B142">
        <f ca="1">'일자별 주가'!B142*'종목 기본정보'!B$2*'종목 기본정보'!B$3</f>
        <v>70552500000</v>
      </c>
      <c r="C142">
        <f ca="1">'일자별 주가'!C142*'종목 기본정보'!C$2*'종목 기본정보'!C$3</f>
        <v>83817000000</v>
      </c>
      <c r="D142">
        <f ca="1">'일자별 주가'!D142*'종목 기본정보'!D$2*'종목 기본정보'!D$3</f>
        <v>536132399999.99994</v>
      </c>
      <c r="E142">
        <f ca="1">'일자별 주가'!E142*'종목 기본정보'!E$2*'종목 기본정보'!E$3</f>
        <v>97281360000</v>
      </c>
      <c r="F142">
        <f ca="1">'일자별 주가'!F142*'종목 기본정보'!F$2*'종목 기본정보'!F$3</f>
        <v>584520000000</v>
      </c>
      <c r="G142">
        <f t="shared" ca="1" si="4"/>
        <v>1372303260000</v>
      </c>
      <c r="H142" s="3">
        <f t="shared" ca="1" si="5"/>
        <v>110.22516144578314</v>
      </c>
    </row>
    <row r="143" spans="1:8" x14ac:dyDescent="0.3">
      <c r="A143">
        <v>142</v>
      </c>
      <c r="B143">
        <f ca="1">'일자별 주가'!B143*'종목 기본정보'!B$2*'종목 기본정보'!B$3</f>
        <v>69045000000</v>
      </c>
      <c r="C143">
        <f ca="1">'일자별 주가'!C143*'종목 기본정보'!C$2*'종목 기본정보'!C$3</f>
        <v>86094000000</v>
      </c>
      <c r="D143">
        <f ca="1">'일자별 주가'!D143*'종목 기본정보'!D$2*'종목 기본정보'!D$3</f>
        <v>531933999999.99994</v>
      </c>
      <c r="E143">
        <f ca="1">'일자별 주가'!E143*'종목 기본정보'!E$2*'종목 기본정보'!E$3</f>
        <v>99743600000</v>
      </c>
      <c r="F143">
        <f ca="1">'일자별 주가'!F143*'종목 기본정보'!F$2*'종목 기본정보'!F$3</f>
        <v>591948500000</v>
      </c>
      <c r="G143">
        <f t="shared" ca="1" si="4"/>
        <v>1378765100000</v>
      </c>
      <c r="H143" s="3">
        <f t="shared" ca="1" si="5"/>
        <v>110.74418473895582</v>
      </c>
    </row>
    <row r="144" spans="1:8" x14ac:dyDescent="0.3">
      <c r="A144">
        <v>143</v>
      </c>
      <c r="B144">
        <f ca="1">'일자별 주가'!B144*'종목 기본정보'!B$2*'종목 기본정보'!B$3</f>
        <v>69810000000</v>
      </c>
      <c r="C144">
        <f ca="1">'일자별 주가'!C144*'종목 기본정보'!C$2*'종목 기본정보'!C$3</f>
        <v>85095000000</v>
      </c>
      <c r="D144">
        <f ca="1">'일자별 주가'!D144*'종목 기본정보'!D$2*'종목 기본정보'!D$3</f>
        <v>519748799999.99994</v>
      </c>
      <c r="E144">
        <f ca="1">'일자별 주가'!E144*'종목 기본정보'!E$2*'종목 기본정보'!E$3</f>
        <v>101581920000</v>
      </c>
      <c r="F144">
        <f ca="1">'일자별 주가'!F144*'종목 기본정보'!F$2*'종목 기본정보'!F$3</f>
        <v>595083500000</v>
      </c>
      <c r="G144">
        <f t="shared" ca="1" si="4"/>
        <v>1371319220000</v>
      </c>
      <c r="H144" s="3">
        <f t="shared" ca="1" si="5"/>
        <v>110.14612208835342</v>
      </c>
    </row>
    <row r="145" spans="1:8" x14ac:dyDescent="0.3">
      <c r="A145">
        <v>144</v>
      </c>
      <c r="B145">
        <f ca="1">'일자별 주가'!B145*'종목 기본정보'!B$2*'종목 기본정보'!B$3</f>
        <v>68017500000</v>
      </c>
      <c r="C145">
        <f ca="1">'일자별 주가'!C145*'종목 기본정보'!C$2*'종목 기본정보'!C$3</f>
        <v>87034500000</v>
      </c>
      <c r="D145">
        <f ca="1">'일자별 주가'!D145*'종목 기본정보'!D$2*'종목 기본정보'!D$3</f>
        <v>533688799999.99994</v>
      </c>
      <c r="E145">
        <f ca="1">'일자별 주가'!E145*'종목 기본정보'!E$2*'종목 기본정보'!E$3</f>
        <v>102408240000</v>
      </c>
      <c r="F145">
        <f ca="1">'일자별 주가'!F145*'종목 기본정보'!F$2*'종목 기본정보'!F$3</f>
        <v>594339000000</v>
      </c>
      <c r="G145">
        <f t="shared" ca="1" si="4"/>
        <v>1385488040000</v>
      </c>
      <c r="H145" s="3">
        <f t="shared" ca="1" si="5"/>
        <v>111.28417991967872</v>
      </c>
    </row>
    <row r="146" spans="1:8" x14ac:dyDescent="0.3">
      <c r="A146">
        <v>145</v>
      </c>
      <c r="B146">
        <f ca="1">'일자별 주가'!B146*'종목 기본정보'!B$2*'종목 기본정보'!B$3</f>
        <v>67650000000</v>
      </c>
      <c r="C146">
        <f ca="1">'일자별 주가'!C146*'종목 기본정보'!C$2*'종목 기본정보'!C$3</f>
        <v>89415000000</v>
      </c>
      <c r="D146">
        <f ca="1">'일자별 주가'!D146*'종목 기본정보'!D$2*'종목 기본정보'!D$3</f>
        <v>541347599999.99994</v>
      </c>
      <c r="E146">
        <f ca="1">'일자별 주가'!E146*'종목 기본정보'!E$2*'종목 기본정보'!E$3</f>
        <v>99732160000</v>
      </c>
      <c r="F146">
        <f ca="1">'일자별 주가'!F146*'종목 기본정보'!F$2*'종목 기본정보'!F$3</f>
        <v>604945500000</v>
      </c>
      <c r="G146">
        <f t="shared" ca="1" si="4"/>
        <v>1403090260000</v>
      </c>
      <c r="H146" s="3">
        <f t="shared" ca="1" si="5"/>
        <v>112.69801285140562</v>
      </c>
    </row>
    <row r="147" spans="1:8" x14ac:dyDescent="0.3">
      <c r="A147">
        <v>146</v>
      </c>
      <c r="B147">
        <f ca="1">'일자별 주가'!B147*'종목 기본정보'!B$2*'종목 기본정보'!B$3</f>
        <v>67087500000</v>
      </c>
      <c r="C147">
        <f ca="1">'일자별 주가'!C147*'종목 기본정보'!C$2*'종목 기본정보'!C$3</f>
        <v>91242000000</v>
      </c>
      <c r="D147">
        <f ca="1">'일자별 주가'!D147*'종목 기본정보'!D$2*'종목 기본정보'!D$3</f>
        <v>543791199999.99994</v>
      </c>
      <c r="E147">
        <f ca="1">'일자별 주가'!E147*'종목 기본정보'!E$2*'종목 기본정보'!E$3</f>
        <v>100560240000</v>
      </c>
      <c r="F147">
        <f ca="1">'일자별 주가'!F147*'종목 기본정보'!F$2*'종목 기본정보'!F$3</f>
        <v>609528500000</v>
      </c>
      <c r="G147">
        <f t="shared" ca="1" si="4"/>
        <v>1412209440000</v>
      </c>
      <c r="H147" s="3">
        <f t="shared" ca="1" si="5"/>
        <v>113.43047710843372</v>
      </c>
    </row>
    <row r="148" spans="1:8" x14ac:dyDescent="0.3">
      <c r="A148">
        <v>147</v>
      </c>
      <c r="B148">
        <f ca="1">'일자별 주가'!B148*'종목 기본정보'!B$2*'종목 기본정보'!B$3</f>
        <v>67560000000</v>
      </c>
      <c r="C148">
        <f ca="1">'일자별 주가'!C148*'종목 기본정보'!C$2*'종목 기본정보'!C$3</f>
        <v>88605000000</v>
      </c>
      <c r="D148">
        <f ca="1">'일자별 주가'!D148*'종목 기본정보'!D$2*'종목 기본정보'!D$3</f>
        <v>557009600000</v>
      </c>
      <c r="E148">
        <f ca="1">'일자별 주가'!E148*'종목 기본정보'!E$2*'종목 기본정보'!E$3</f>
        <v>98841600000</v>
      </c>
      <c r="F148">
        <f ca="1">'일자별 주가'!F148*'종목 기본정보'!F$2*'종목 기본정보'!F$3</f>
        <v>609949500000</v>
      </c>
      <c r="G148">
        <f t="shared" ca="1" si="4"/>
        <v>1421965700000</v>
      </c>
      <c r="H148" s="3">
        <f t="shared" ca="1" si="5"/>
        <v>114.2141124497992</v>
      </c>
    </row>
    <row r="149" spans="1:8" x14ac:dyDescent="0.3">
      <c r="A149">
        <v>148</v>
      </c>
      <c r="B149">
        <f ca="1">'일자별 주가'!B149*'종목 기본정보'!B$2*'종목 기본정보'!B$3</f>
        <v>68835000000</v>
      </c>
      <c r="C149">
        <f ca="1">'일자별 주가'!C149*'종목 기본정보'!C$2*'종목 기본정보'!C$3</f>
        <v>88740000000</v>
      </c>
      <c r="D149">
        <f ca="1">'일자별 주가'!D149*'종목 기본정보'!D$2*'종목 기본정보'!D$3</f>
        <v>564192800000</v>
      </c>
      <c r="E149">
        <f ca="1">'일자별 주가'!E149*'종목 기본정보'!E$2*'종목 기본정보'!E$3</f>
        <v>100158080000</v>
      </c>
      <c r="F149">
        <f ca="1">'일자별 주가'!F149*'종목 기본정보'!F$2*'종목 기본정보'!F$3</f>
        <v>601951500000</v>
      </c>
      <c r="G149">
        <f t="shared" ca="1" si="4"/>
        <v>1423877380000</v>
      </c>
      <c r="H149" s="3">
        <f t="shared" ca="1" si="5"/>
        <v>114.3676610441767</v>
      </c>
    </row>
    <row r="150" spans="1:8" x14ac:dyDescent="0.3">
      <c r="A150">
        <v>149</v>
      </c>
      <c r="B150">
        <f ca="1">'일자별 주가'!B150*'종목 기본정보'!B$2*'종목 기본정보'!B$3</f>
        <v>68100000000</v>
      </c>
      <c r="C150">
        <f ca="1">'일자별 주가'!C150*'종목 기본정보'!C$2*'종목 기본정보'!C$3</f>
        <v>87403500000</v>
      </c>
      <c r="D150">
        <f ca="1">'일자별 주가'!D150*'종목 기본정보'!D$2*'종목 기본정보'!D$3</f>
        <v>576607600000</v>
      </c>
      <c r="E150">
        <f ca="1">'일자별 주가'!E150*'종목 기본정보'!E$2*'종목 기본정보'!E$3</f>
        <v>98868000000</v>
      </c>
      <c r="F150">
        <f ca="1">'일자별 주가'!F150*'종목 기본정보'!F$2*'종목 기본정보'!F$3</f>
        <v>601928500000</v>
      </c>
      <c r="G150">
        <f t="shared" ca="1" si="4"/>
        <v>1432907600000</v>
      </c>
      <c r="H150" s="3">
        <f t="shared" ca="1" si="5"/>
        <v>115.09297991967871</v>
      </c>
    </row>
    <row r="151" spans="1:8" x14ac:dyDescent="0.3">
      <c r="A151">
        <v>150</v>
      </c>
      <c r="B151">
        <f ca="1">'일자별 주가'!B151*'종목 기본정보'!B$2*'종목 기본정보'!B$3</f>
        <v>69097500000</v>
      </c>
      <c r="C151">
        <f ca="1">'일자별 주가'!C151*'종목 기본정보'!C$2*'종목 기본정보'!C$3</f>
        <v>85612500000</v>
      </c>
      <c r="D151">
        <f ca="1">'일자별 주가'!D151*'종목 기본정보'!D$2*'종목 기본정보'!D$3</f>
        <v>572442000000</v>
      </c>
      <c r="E151">
        <f ca="1">'일자별 주가'!E151*'종목 기본정보'!E$2*'종목 기본정보'!E$3</f>
        <v>96770080000</v>
      </c>
      <c r="F151">
        <f ca="1">'일자별 주가'!F151*'종목 기본정보'!F$2*'종목 기본정보'!F$3</f>
        <v>585950500000</v>
      </c>
      <c r="G151">
        <f t="shared" ca="1" si="4"/>
        <v>1409872580000</v>
      </c>
      <c r="H151" s="3">
        <f t="shared" ca="1" si="5"/>
        <v>113.24277751004017</v>
      </c>
    </row>
    <row r="152" spans="1:8" x14ac:dyDescent="0.3">
      <c r="A152">
        <v>151</v>
      </c>
      <c r="B152">
        <f ca="1">'일자별 주가'!B152*'종목 기본정보'!B$2*'종목 기본정보'!B$3</f>
        <v>69465000000</v>
      </c>
      <c r="C152">
        <f ca="1">'일자별 주가'!C152*'종목 기본정보'!C$2*'종목 기본정보'!C$3</f>
        <v>84586500000</v>
      </c>
      <c r="D152">
        <f ca="1">'일자별 주가'!D152*'종목 기본정보'!D$2*'종목 기본정보'!D$3</f>
        <v>556140400000</v>
      </c>
      <c r="E152">
        <f ca="1">'일자별 주가'!E152*'종목 기본정보'!E$2*'종목 기본정보'!E$3</f>
        <v>96961040000</v>
      </c>
      <c r="F152">
        <f ca="1">'일자별 주가'!F152*'종목 기본정보'!F$2*'종목 기본정보'!F$3</f>
        <v>604180500000</v>
      </c>
      <c r="G152">
        <f t="shared" ca="1" si="4"/>
        <v>1411333440000</v>
      </c>
      <c r="H152" s="3">
        <f t="shared" ca="1" si="5"/>
        <v>113.3601156626506</v>
      </c>
    </row>
    <row r="153" spans="1:8" x14ac:dyDescent="0.3">
      <c r="A153">
        <v>152</v>
      </c>
      <c r="B153">
        <f ca="1">'일자별 주가'!B153*'종목 기본정보'!B$2*'종목 기본정보'!B$3</f>
        <v>68790000000</v>
      </c>
      <c r="C153">
        <f ca="1">'일자별 주가'!C153*'종목 기본정보'!C$2*'종목 기본정보'!C$3</f>
        <v>85000500000</v>
      </c>
      <c r="D153">
        <f ca="1">'일자별 주가'!D153*'종목 기본정보'!D$2*'종목 기본정보'!D$3</f>
        <v>552352000000</v>
      </c>
      <c r="E153">
        <f ca="1">'일자별 주가'!E153*'종목 기본정보'!E$2*'종목 기본정보'!E$3</f>
        <v>98223840000</v>
      </c>
      <c r="F153">
        <f ca="1">'일자별 주가'!F153*'종목 기본정보'!F$2*'종목 기본정보'!F$3</f>
        <v>619785000000</v>
      </c>
      <c r="G153">
        <f t="shared" ca="1" si="4"/>
        <v>1424151340000</v>
      </c>
      <c r="H153" s="3">
        <f t="shared" ca="1" si="5"/>
        <v>114.3896658634538</v>
      </c>
    </row>
    <row r="154" spans="1:8" x14ac:dyDescent="0.3">
      <c r="A154">
        <v>153</v>
      </c>
      <c r="B154">
        <f ca="1">'일자별 주가'!B154*'종목 기본정보'!B$2*'종목 기본정보'!B$3</f>
        <v>69000000000</v>
      </c>
      <c r="C154">
        <f ca="1">'일자별 주가'!C154*'종목 기본정보'!C$2*'종목 기본정보'!C$3</f>
        <v>83511000000</v>
      </c>
      <c r="D154">
        <f ca="1">'일자별 주가'!D154*'종목 기본정보'!D$2*'종목 기본정보'!D$3</f>
        <v>536985199999.99994</v>
      </c>
      <c r="E154">
        <f ca="1">'일자별 주가'!E154*'종목 기본정보'!E$2*'종목 기본정보'!E$3</f>
        <v>97557680000</v>
      </c>
      <c r="F154">
        <f ca="1">'일자별 주가'!F154*'종목 기본정보'!F$2*'종목 기본정보'!F$3</f>
        <v>615289000000</v>
      </c>
      <c r="G154">
        <f t="shared" ca="1" si="4"/>
        <v>1402342880000</v>
      </c>
      <c r="H154" s="3">
        <f t="shared" ca="1" si="5"/>
        <v>112.63798232931728</v>
      </c>
    </row>
    <row r="155" spans="1:8" x14ac:dyDescent="0.3">
      <c r="A155">
        <v>154</v>
      </c>
      <c r="B155">
        <f ca="1">'일자별 주가'!B155*'종목 기본정보'!B$2*'종목 기본정보'!B$3</f>
        <v>67252500000</v>
      </c>
      <c r="C155">
        <f ca="1">'일자별 주가'!C155*'종목 기본정보'!C$2*'종목 기본정보'!C$3</f>
        <v>86040000000</v>
      </c>
      <c r="D155">
        <f ca="1">'일자별 주가'!D155*'종목 기본정보'!D$2*'종목 기본정보'!D$3</f>
        <v>528899999999.99994</v>
      </c>
      <c r="E155">
        <f ca="1">'일자별 주가'!E155*'종목 기본정보'!E$2*'종목 기본정보'!E$3</f>
        <v>98755360000</v>
      </c>
      <c r="F155">
        <f ca="1">'일자별 주가'!F155*'종목 기본정보'!F$2*'종목 기본정보'!F$3</f>
        <v>618713500000</v>
      </c>
      <c r="G155">
        <f t="shared" ca="1" si="4"/>
        <v>1399661360000</v>
      </c>
      <c r="H155" s="3">
        <f t="shared" ca="1" si="5"/>
        <v>112.42259919678715</v>
      </c>
    </row>
    <row r="156" spans="1:8" x14ac:dyDescent="0.3">
      <c r="A156">
        <v>155</v>
      </c>
      <c r="B156">
        <f ca="1">'일자별 주가'!B156*'종목 기본정보'!B$2*'종목 기본정보'!B$3</f>
        <v>66892500000</v>
      </c>
      <c r="C156">
        <f ca="1">'일자별 주가'!C156*'종목 기본정보'!C$2*'종목 기본정보'!C$3</f>
        <v>86112000000</v>
      </c>
      <c r="D156">
        <f ca="1">'일자별 주가'!D156*'종목 기본정보'!D$2*'종목 기본정보'!D$3</f>
        <v>529588799999.99994</v>
      </c>
      <c r="E156">
        <f ca="1">'일자별 주가'!E156*'종목 기본정보'!E$2*'종목 기본정보'!E$3</f>
        <v>99387200000</v>
      </c>
      <c r="F156">
        <f ca="1">'일자별 주가'!F156*'종목 기본정보'!F$2*'종목 기본정보'!F$3</f>
        <v>620520000000</v>
      </c>
      <c r="G156">
        <f t="shared" ca="1" si="4"/>
        <v>1402500500000</v>
      </c>
      <c r="H156" s="3">
        <f t="shared" ca="1" si="5"/>
        <v>112.65064257028112</v>
      </c>
    </row>
    <row r="157" spans="1:8" x14ac:dyDescent="0.3">
      <c r="A157">
        <v>156</v>
      </c>
      <c r="B157">
        <f ca="1">'일자별 주가'!B157*'종목 기본정보'!B$2*'종목 기본정보'!B$3</f>
        <v>64995000000</v>
      </c>
      <c r="C157">
        <f ca="1">'일자별 주가'!C157*'종목 기본정보'!C$2*'종목 기본정보'!C$3</f>
        <v>87061500000</v>
      </c>
      <c r="D157">
        <f ca="1">'일자별 주가'!D157*'종목 기본정보'!D$2*'종목 기본정보'!D$3</f>
        <v>540494799999.99994</v>
      </c>
      <c r="E157">
        <f ca="1">'일자별 주가'!E157*'종목 기본정보'!E$2*'종목 기본정보'!E$3</f>
        <v>98587280000</v>
      </c>
      <c r="F157">
        <f ca="1">'일자별 주가'!F157*'종목 기본정보'!F$2*'종목 기본정보'!F$3</f>
        <v>628855500000</v>
      </c>
      <c r="G157">
        <f t="shared" ca="1" si="4"/>
        <v>1419994080000</v>
      </c>
      <c r="H157" s="3">
        <f t="shared" ca="1" si="5"/>
        <v>114.05574939759036</v>
      </c>
    </row>
    <row r="158" spans="1:8" x14ac:dyDescent="0.3">
      <c r="A158">
        <v>157</v>
      </c>
      <c r="B158">
        <f ca="1">'일자별 주가'!B158*'종목 기본정보'!B$2*'종목 기본정보'!B$3</f>
        <v>64320000000</v>
      </c>
      <c r="C158">
        <f ca="1">'일자별 주가'!C158*'종목 기본정보'!C$2*'종목 기본정보'!C$3</f>
        <v>89109000000</v>
      </c>
      <c r="D158">
        <f ca="1">'일자별 주가'!D158*'종목 기본정보'!D$2*'종목 기본정보'!D$3</f>
        <v>530999199999.99994</v>
      </c>
      <c r="E158">
        <f ca="1">'일자별 주가'!E158*'종목 기본정보'!E$2*'종목 기본정보'!E$3</f>
        <v>97199520000</v>
      </c>
      <c r="F158">
        <f ca="1">'일자별 주가'!F158*'종목 기본정보'!F$2*'종목 기본정보'!F$3</f>
        <v>644830500000</v>
      </c>
      <c r="G158">
        <f t="shared" ca="1" si="4"/>
        <v>1426458220000</v>
      </c>
      <c r="H158" s="3">
        <f t="shared" ca="1" si="5"/>
        <v>114.57495742971888</v>
      </c>
    </row>
    <row r="159" spans="1:8" x14ac:dyDescent="0.3">
      <c r="A159">
        <v>158</v>
      </c>
      <c r="B159">
        <f ca="1">'일자별 주가'!B159*'종목 기본정보'!B$2*'종목 기본정보'!B$3</f>
        <v>65640000000</v>
      </c>
      <c r="C159">
        <f ca="1">'일자별 주가'!C159*'종목 기본정보'!C$2*'종목 기본정보'!C$3</f>
        <v>89406000000</v>
      </c>
      <c r="D159">
        <f ca="1">'일자별 주가'!D159*'종목 기본정보'!D$2*'종목 기본정보'!D$3</f>
        <v>548415999999.99994</v>
      </c>
      <c r="E159">
        <f ca="1">'일자별 주가'!E159*'종목 기본정보'!E$2*'종목 기본정보'!E$3</f>
        <v>94613200000</v>
      </c>
      <c r="F159">
        <f ca="1">'일자별 주가'!F159*'종목 기본정보'!F$2*'종목 기본정보'!F$3</f>
        <v>665695500000</v>
      </c>
      <c r="G159">
        <f t="shared" ca="1" si="4"/>
        <v>1463770700000</v>
      </c>
      <c r="H159" s="3">
        <f t="shared" ca="1" si="5"/>
        <v>117.57194377510041</v>
      </c>
    </row>
    <row r="160" spans="1:8" x14ac:dyDescent="0.3">
      <c r="A160">
        <v>159</v>
      </c>
      <c r="B160">
        <f ca="1">'일자별 주가'!B160*'종목 기본정보'!B$2*'종목 기본정보'!B$3</f>
        <v>67627500000</v>
      </c>
      <c r="C160">
        <f ca="1">'일자별 주가'!C160*'종목 기본정보'!C$2*'종목 기본정보'!C$3</f>
        <v>86823000000</v>
      </c>
      <c r="D160">
        <f ca="1">'일자별 주가'!D160*'종목 기본정보'!D$2*'종목 기본정보'!D$3</f>
        <v>560634000000</v>
      </c>
      <c r="E160">
        <f ca="1">'일자별 주가'!E160*'종목 기본정보'!E$2*'종목 기본정보'!E$3</f>
        <v>93493840000</v>
      </c>
      <c r="F160">
        <f ca="1">'일자별 주가'!F160*'종목 기본정보'!F$2*'종목 기본정보'!F$3</f>
        <v>657723000000</v>
      </c>
      <c r="G160">
        <f t="shared" ca="1" si="4"/>
        <v>1466301340000</v>
      </c>
      <c r="H160" s="3">
        <f t="shared" ca="1" si="5"/>
        <v>117.7752080321285</v>
      </c>
    </row>
    <row r="161" spans="1:8" x14ac:dyDescent="0.3">
      <c r="A161">
        <v>160</v>
      </c>
      <c r="B161">
        <f ca="1">'일자별 주가'!B161*'종목 기본정보'!B$2*'종목 기본정보'!B$3</f>
        <v>67372500000</v>
      </c>
      <c r="C161">
        <f ca="1">'일자별 주가'!C161*'종목 기본정보'!C$2*'종목 기본정보'!C$3</f>
        <v>88663500000</v>
      </c>
      <c r="D161">
        <f ca="1">'일자별 주가'!D161*'종목 기본정보'!D$2*'종목 기본정보'!D$3</f>
        <v>545217999999.99994</v>
      </c>
      <c r="E161">
        <f ca="1">'일자별 주가'!E161*'종목 기본정보'!E$2*'종목 기본정보'!E$3</f>
        <v>93445440000</v>
      </c>
      <c r="F161">
        <f ca="1">'일자별 주가'!F161*'종목 기본정보'!F$2*'종목 기본정보'!F$3</f>
        <v>659185500000</v>
      </c>
      <c r="G161">
        <f t="shared" ca="1" si="4"/>
        <v>1453884940000</v>
      </c>
      <c r="H161" s="3">
        <f t="shared" ca="1" si="5"/>
        <v>116.77790682730924</v>
      </c>
    </row>
    <row r="162" spans="1:8" x14ac:dyDescent="0.3">
      <c r="A162">
        <v>161</v>
      </c>
      <c r="B162">
        <f ca="1">'일자별 주가'!B162*'종목 기본정보'!B$2*'종목 기본정보'!B$3</f>
        <v>65985000000</v>
      </c>
      <c r="C162">
        <f ca="1">'일자별 주가'!C162*'종목 기본정보'!C$2*'종목 기본정보'!C$3</f>
        <v>87354000000</v>
      </c>
      <c r="D162">
        <f ca="1">'일자별 주가'!D162*'종목 기본정보'!D$2*'종목 기본정보'!D$3</f>
        <v>549186799999.99994</v>
      </c>
      <c r="E162">
        <f ca="1">'일자별 주가'!E162*'종목 기본정보'!E$2*'종목 기본정보'!E$3</f>
        <v>90858240000</v>
      </c>
      <c r="F162">
        <f ca="1">'일자별 주가'!F162*'종목 기본정보'!F$2*'종목 기본정보'!F$3</f>
        <v>664206000000</v>
      </c>
      <c r="G162">
        <f t="shared" ca="1" si="4"/>
        <v>1457590040000</v>
      </c>
      <c r="H162" s="3">
        <f t="shared" ca="1" si="5"/>
        <v>117.07550522088353</v>
      </c>
    </row>
    <row r="163" spans="1:8" x14ac:dyDescent="0.3">
      <c r="A163">
        <v>162</v>
      </c>
      <c r="B163">
        <f ca="1">'일자별 주가'!B163*'종목 기본정보'!B$2*'종목 기본정보'!B$3</f>
        <v>65677500000</v>
      </c>
      <c r="C163">
        <f ca="1">'일자별 주가'!C163*'종목 기본정보'!C$2*'종목 기본정보'!C$3</f>
        <v>88632000000</v>
      </c>
      <c r="D163">
        <f ca="1">'일자별 주가'!D163*'종목 기본정보'!D$2*'종목 기본정보'!D$3</f>
        <v>533541199999.99994</v>
      </c>
      <c r="E163">
        <f ca="1">'일자별 주가'!E163*'종목 기본정보'!E$2*'종목 기본정보'!E$3</f>
        <v>88376640000</v>
      </c>
      <c r="F163">
        <f ca="1">'일자별 주가'!F163*'종목 기본정보'!F$2*'종목 기본정보'!F$3</f>
        <v>659319500000</v>
      </c>
      <c r="G163">
        <f t="shared" ca="1" si="4"/>
        <v>1435546840000</v>
      </c>
      <c r="H163" s="3">
        <f t="shared" ca="1" si="5"/>
        <v>115.30496706827309</v>
      </c>
    </row>
    <row r="164" spans="1:8" x14ac:dyDescent="0.3">
      <c r="A164">
        <v>163</v>
      </c>
      <c r="B164">
        <f ca="1">'일자별 주가'!B164*'종목 기본정보'!B$2*'종목 기본정보'!B$3</f>
        <v>64717500000</v>
      </c>
      <c r="C164">
        <f ca="1">'일자별 주가'!C164*'종목 기본정보'!C$2*'종목 기본정보'!C$3</f>
        <v>90292500000</v>
      </c>
      <c r="D164">
        <f ca="1">'일자별 주가'!D164*'종목 기본정보'!D$2*'종목 기본정보'!D$3</f>
        <v>533163999999.99994</v>
      </c>
      <c r="E164">
        <f ca="1">'일자별 주가'!E164*'종목 기본정보'!E$2*'종목 기본정보'!E$3</f>
        <v>88313280000</v>
      </c>
      <c r="F164">
        <f ca="1">'일자별 주가'!F164*'종목 기본정보'!F$2*'종목 기본정보'!F$3</f>
        <v>664897500000</v>
      </c>
      <c r="G164">
        <f t="shared" ca="1" si="4"/>
        <v>1441384780000</v>
      </c>
      <c r="H164" s="3">
        <f t="shared" ca="1" si="5"/>
        <v>115.77387791164659</v>
      </c>
    </row>
    <row r="165" spans="1:8" x14ac:dyDescent="0.3">
      <c r="A165">
        <v>164</v>
      </c>
      <c r="B165">
        <f ca="1">'일자별 주가'!B165*'종목 기본정보'!B$2*'종목 기본정보'!B$3</f>
        <v>62940000000</v>
      </c>
      <c r="C165">
        <f ca="1">'일자별 주가'!C165*'종목 기본정보'!C$2*'종목 기본정보'!C$3</f>
        <v>88735500000</v>
      </c>
      <c r="D165">
        <f ca="1">'일자별 주가'!D165*'종목 기본정보'!D$2*'종목 기본정보'!D$3</f>
        <v>525127999999.99994</v>
      </c>
      <c r="E165">
        <f ca="1">'일자별 주가'!E165*'종목 기본정보'!E$2*'종목 기본정보'!E$3</f>
        <v>88056320000</v>
      </c>
      <c r="F165">
        <f ca="1">'일자별 주가'!F165*'종목 기본정보'!F$2*'종목 기본정보'!F$3</f>
        <v>673553500000</v>
      </c>
      <c r="G165">
        <f t="shared" ca="1" si="4"/>
        <v>1438413320000</v>
      </c>
      <c r="H165" s="3">
        <f t="shared" ca="1" si="5"/>
        <v>115.53520642570281</v>
      </c>
    </row>
    <row r="166" spans="1:8" x14ac:dyDescent="0.3">
      <c r="A166">
        <v>165</v>
      </c>
      <c r="B166">
        <f ca="1">'일자별 주가'!B166*'종목 기본정보'!B$2*'종목 기본정보'!B$3</f>
        <v>61402500000</v>
      </c>
      <c r="C166">
        <f ca="1">'일자별 주가'!C166*'종목 기본정보'!C$2*'종목 기본정보'!C$3</f>
        <v>89973000000</v>
      </c>
      <c r="D166">
        <f ca="1">'일자별 주가'!D166*'종목 기본정보'!D$2*'종목 기본정보'!D$3</f>
        <v>519240399999.99994</v>
      </c>
      <c r="E166">
        <f ca="1">'일자별 주가'!E166*'종목 기본정보'!E$2*'종목 기본정보'!E$3</f>
        <v>88335280000</v>
      </c>
      <c r="F166">
        <f ca="1">'일자별 주가'!F166*'종목 기본정보'!F$2*'종목 기본정보'!F$3</f>
        <v>662569500000</v>
      </c>
      <c r="G166">
        <f t="shared" ca="1" si="4"/>
        <v>1421520680000</v>
      </c>
      <c r="H166" s="3">
        <f t="shared" ca="1" si="5"/>
        <v>114.17836787148595</v>
      </c>
    </row>
    <row r="167" spans="1:8" x14ac:dyDescent="0.3">
      <c r="A167">
        <v>166</v>
      </c>
      <c r="B167">
        <f ca="1">'일자별 주가'!B167*'종목 기본정보'!B$2*'종목 기본정보'!B$3</f>
        <v>61200000000</v>
      </c>
      <c r="C167">
        <f ca="1">'일자별 주가'!C167*'종목 기본정보'!C$2*'종목 기본정보'!C$3</f>
        <v>91161000000</v>
      </c>
      <c r="D167">
        <f ca="1">'일자별 주가'!D167*'종목 기본정보'!D$2*'종목 기본정보'!D$3</f>
        <v>526849999999.99994</v>
      </c>
      <c r="E167">
        <f ca="1">'일자별 주가'!E167*'종목 기본정보'!E$2*'종목 기본정보'!E$3</f>
        <v>86183680000</v>
      </c>
      <c r="F167">
        <f ca="1">'일자별 주가'!F167*'종목 기본정보'!F$2*'종목 기본정보'!F$3</f>
        <v>673971000000</v>
      </c>
      <c r="G167">
        <f t="shared" ca="1" si="4"/>
        <v>1439365680000</v>
      </c>
      <c r="H167" s="3">
        <f t="shared" ca="1" si="5"/>
        <v>115.61170120481927</v>
      </c>
    </row>
    <row r="168" spans="1:8" x14ac:dyDescent="0.3">
      <c r="A168">
        <v>167</v>
      </c>
      <c r="B168">
        <f ca="1">'일자별 주가'!B168*'종목 기본정보'!B$2*'종목 기본정보'!B$3</f>
        <v>62827500000</v>
      </c>
      <c r="C168">
        <f ca="1">'일자별 주가'!C168*'종목 기본정보'!C$2*'종목 기본정보'!C$3</f>
        <v>92322000000</v>
      </c>
      <c r="D168">
        <f ca="1">'일자별 주가'!D168*'종목 기본정보'!D$2*'종목 기본정보'!D$3</f>
        <v>521733199999.99994</v>
      </c>
      <c r="E168">
        <f ca="1">'일자별 주가'!E168*'종목 기본정보'!E$2*'종목 기본정보'!E$3</f>
        <v>86891200000</v>
      </c>
      <c r="F168">
        <f ca="1">'일자별 주가'!F168*'종목 기본정보'!F$2*'종목 기본정보'!F$3</f>
        <v>662359500000</v>
      </c>
      <c r="G168">
        <f t="shared" ca="1" si="4"/>
        <v>1426133400000</v>
      </c>
      <c r="H168" s="3">
        <f t="shared" ca="1" si="5"/>
        <v>114.54886746987951</v>
      </c>
    </row>
    <row r="169" spans="1:8" x14ac:dyDescent="0.3">
      <c r="A169">
        <v>168</v>
      </c>
      <c r="B169">
        <f ca="1">'일자별 주가'!B169*'종목 기본정보'!B$2*'종목 기본정보'!B$3</f>
        <v>63592500000</v>
      </c>
      <c r="C169">
        <f ca="1">'일자별 주가'!C169*'종목 기본정보'!C$2*'종목 기본정보'!C$3</f>
        <v>94770000000</v>
      </c>
      <c r="D169">
        <f ca="1">'일자별 주가'!D169*'종목 기본정보'!D$2*'종목 기본정보'!D$3</f>
        <v>517698799999.99994</v>
      </c>
      <c r="E169">
        <f ca="1">'일자별 주가'!E169*'종목 기본정보'!E$2*'종목 기본정보'!E$3</f>
        <v>88893200000</v>
      </c>
      <c r="F169">
        <f ca="1">'일자별 주가'!F169*'종목 기본정보'!F$2*'종목 기본정보'!F$3</f>
        <v>670289500000</v>
      </c>
      <c r="G169">
        <f t="shared" ca="1" si="4"/>
        <v>1435244000000</v>
      </c>
      <c r="H169" s="3">
        <f t="shared" ca="1" si="5"/>
        <v>115.28064257028112</v>
      </c>
    </row>
    <row r="170" spans="1:8" x14ac:dyDescent="0.3">
      <c r="A170">
        <v>169</v>
      </c>
      <c r="B170">
        <f ca="1">'일자별 주가'!B170*'종목 기본정보'!B$2*'종목 기본정보'!B$3</f>
        <v>64965000000</v>
      </c>
      <c r="C170">
        <f ca="1">'일자별 주가'!C170*'종목 기본정보'!C$2*'종목 기본정보'!C$3</f>
        <v>96115500000</v>
      </c>
      <c r="D170">
        <f ca="1">'일자별 주가'!D170*'종목 기본정보'!D$2*'종목 기본정보'!D$3</f>
        <v>523077999999.99994</v>
      </c>
      <c r="E170">
        <f ca="1">'일자별 주가'!E170*'종목 기본정보'!E$2*'종목 기본정보'!E$3</f>
        <v>86874480000</v>
      </c>
      <c r="F170">
        <f ca="1">'일자별 주가'!F170*'종목 기본정보'!F$2*'종목 기본정보'!F$3</f>
        <v>662530000000</v>
      </c>
      <c r="G170">
        <f t="shared" ca="1" si="4"/>
        <v>1433562980000</v>
      </c>
      <c r="H170" s="3">
        <f t="shared" ca="1" si="5"/>
        <v>115.14562088353412</v>
      </c>
    </row>
    <row r="171" spans="1:8" x14ac:dyDescent="0.3">
      <c r="A171">
        <v>170</v>
      </c>
      <c r="B171">
        <f ca="1">'일자별 주가'!B171*'종목 기본정보'!B$2*'종목 기본정보'!B$3</f>
        <v>63502500000</v>
      </c>
      <c r="C171">
        <f ca="1">'일자별 주가'!C171*'종목 기본정보'!C$2*'종목 기본정보'!C$3</f>
        <v>94144500000</v>
      </c>
      <c r="D171">
        <f ca="1">'일자별 주가'!D171*'종목 기본정보'!D$2*'종목 기본정보'!D$3</f>
        <v>514730399999.99994</v>
      </c>
      <c r="E171">
        <f ca="1">'일자별 주가'!E171*'종목 기본정보'!E$2*'종목 기본정보'!E$3</f>
        <v>89466080000</v>
      </c>
      <c r="F171">
        <f ca="1">'일자별 주가'!F171*'종목 기본정보'!F$2*'종목 기본정보'!F$3</f>
        <v>654196500000</v>
      </c>
      <c r="G171">
        <f t="shared" ca="1" si="4"/>
        <v>1416039980000</v>
      </c>
      <c r="H171" s="3">
        <f t="shared" ca="1" si="5"/>
        <v>113.73815100401607</v>
      </c>
    </row>
    <row r="172" spans="1:8" x14ac:dyDescent="0.3">
      <c r="A172">
        <v>171</v>
      </c>
      <c r="B172">
        <f ca="1">'일자별 주가'!B172*'종목 기본정보'!B$2*'종목 기본정보'!B$3</f>
        <v>61822500000</v>
      </c>
      <c r="C172">
        <f ca="1">'일자별 주가'!C172*'종목 기본정보'!C$2*'종목 기본정보'!C$3</f>
        <v>92592000000</v>
      </c>
      <c r="D172">
        <f ca="1">'일자별 주가'!D172*'종목 기본정보'!D$2*'종목 기본정보'!D$3</f>
        <v>517616799999.99994</v>
      </c>
      <c r="E172">
        <f ca="1">'일자별 주가'!E172*'종목 기본정보'!E$2*'종목 기본정보'!E$3</f>
        <v>87975360000</v>
      </c>
      <c r="F172">
        <f ca="1">'일자별 주가'!F172*'종목 기본정보'!F$2*'종목 기본정보'!F$3</f>
        <v>635410500000</v>
      </c>
      <c r="G172">
        <f t="shared" ca="1" si="4"/>
        <v>1395417160000</v>
      </c>
      <c r="H172" s="3">
        <f t="shared" ca="1" si="5"/>
        <v>112.08169959839358</v>
      </c>
    </row>
    <row r="173" spans="1:8" x14ac:dyDescent="0.3">
      <c r="A173">
        <v>172</v>
      </c>
      <c r="B173">
        <f ca="1">'일자별 주가'!B173*'종목 기본정보'!B$2*'종목 기본정보'!B$3</f>
        <v>62617500000</v>
      </c>
      <c r="C173">
        <f ca="1">'일자별 주가'!C173*'종목 기본정보'!C$2*'종목 기본정보'!C$3</f>
        <v>93672000000</v>
      </c>
      <c r="D173">
        <f ca="1">'일자별 주가'!D173*'종목 기본정보'!D$2*'종목 기본정보'!D$3</f>
        <v>505284000000</v>
      </c>
      <c r="E173">
        <f ca="1">'일자별 주가'!E173*'종목 기본정보'!E$2*'종목 기본정보'!E$3</f>
        <v>85455920000</v>
      </c>
      <c r="F173">
        <f ca="1">'일자별 주가'!F173*'종목 기본정보'!F$2*'종목 기본정보'!F$3</f>
        <v>642051500000</v>
      </c>
      <c r="G173">
        <f t="shared" ca="1" si="4"/>
        <v>1389080920000</v>
      </c>
      <c r="H173" s="3">
        <f t="shared" ca="1" si="5"/>
        <v>111.57276465863455</v>
      </c>
    </row>
    <row r="174" spans="1:8" x14ac:dyDescent="0.3">
      <c r="A174">
        <v>173</v>
      </c>
      <c r="B174">
        <f ca="1">'일자별 주가'!B174*'종목 기본정보'!B$2*'종목 기본정보'!B$3</f>
        <v>62437500000</v>
      </c>
      <c r="C174">
        <f ca="1">'일자별 주가'!C174*'종목 기본정보'!C$2*'종목 기본정보'!C$3</f>
        <v>94405500000</v>
      </c>
      <c r="D174">
        <f ca="1">'일자별 주가'!D174*'종목 기본정보'!D$2*'종목 기본정보'!D$3</f>
        <v>504218000000</v>
      </c>
      <c r="E174">
        <f ca="1">'일자별 주가'!E174*'종목 기본정보'!E$2*'종목 기본정보'!E$3</f>
        <v>83812080000</v>
      </c>
      <c r="F174">
        <f ca="1">'일자별 주가'!F174*'종목 기본정보'!F$2*'종목 기본정보'!F$3</f>
        <v>650919000000</v>
      </c>
      <c r="G174">
        <f t="shared" ca="1" si="4"/>
        <v>1395792080000</v>
      </c>
      <c r="H174" s="3">
        <f t="shared" ca="1" si="5"/>
        <v>112.11181365461846</v>
      </c>
    </row>
    <row r="175" spans="1:8" x14ac:dyDescent="0.3">
      <c r="A175">
        <v>174</v>
      </c>
      <c r="B175">
        <f ca="1">'일자별 주가'!B175*'종목 기본정보'!B$2*'종목 기본정보'!B$3</f>
        <v>62145000000</v>
      </c>
      <c r="C175">
        <f ca="1">'일자별 주가'!C175*'종목 기본정보'!C$2*'종목 기본정보'!C$3</f>
        <v>93100500000</v>
      </c>
      <c r="D175">
        <f ca="1">'일자별 주가'!D175*'종목 기본정보'!D$2*'종목 기본정보'!D$3</f>
        <v>501676000000</v>
      </c>
      <c r="E175">
        <f ca="1">'일자별 주가'!E175*'종목 기본정보'!E$2*'종목 기본정보'!E$3</f>
        <v>83871920000</v>
      </c>
      <c r="F175">
        <f ca="1">'일자별 주가'!F175*'종목 기본정보'!F$2*'종목 기본정보'!F$3</f>
        <v>657938000000</v>
      </c>
      <c r="G175">
        <f t="shared" ca="1" si="4"/>
        <v>1398731420000</v>
      </c>
      <c r="H175" s="3">
        <f t="shared" ca="1" si="5"/>
        <v>112.34790522088353</v>
      </c>
    </row>
    <row r="176" spans="1:8" x14ac:dyDescent="0.3">
      <c r="A176">
        <v>175</v>
      </c>
      <c r="B176">
        <f ca="1">'일자별 주가'!B176*'종목 기본정보'!B$2*'종목 기본정보'!B$3</f>
        <v>61380000000</v>
      </c>
      <c r="C176">
        <f ca="1">'일자별 주가'!C176*'종목 기본정보'!C$2*'종목 기본정보'!C$3</f>
        <v>95193000000</v>
      </c>
      <c r="D176">
        <f ca="1">'일자별 주가'!D176*'종목 기본정보'!D$2*'종목 기본정보'!D$3</f>
        <v>514730399999.99994</v>
      </c>
      <c r="E176">
        <f ca="1">'일자별 주가'!E176*'종목 기본정보'!E$2*'종목 기본정보'!E$3</f>
        <v>83274400000</v>
      </c>
      <c r="F176">
        <f ca="1">'일자별 주가'!F176*'종목 기본정보'!F$2*'종목 기본정보'!F$3</f>
        <v>658070000000</v>
      </c>
      <c r="G176">
        <f t="shared" ca="1" si="4"/>
        <v>1412647800000</v>
      </c>
      <c r="H176" s="3">
        <f t="shared" ca="1" si="5"/>
        <v>113.46568674698796</v>
      </c>
    </row>
    <row r="177" spans="1:8" x14ac:dyDescent="0.3">
      <c r="A177">
        <v>176</v>
      </c>
      <c r="B177">
        <f ca="1">'일자별 주가'!B177*'종목 기본정보'!B$2*'종목 기본정보'!B$3</f>
        <v>62827500000</v>
      </c>
      <c r="C177">
        <f ca="1">'일자별 주가'!C177*'종목 기본정보'!C$2*'종목 기본정보'!C$3</f>
        <v>94923000000</v>
      </c>
      <c r="D177">
        <f ca="1">'일자별 주가'!D177*'종목 기본정보'!D$2*'종목 기본정보'!D$3</f>
        <v>508383600000</v>
      </c>
      <c r="E177">
        <f ca="1">'일자별 주가'!E177*'종목 기본정보'!E$2*'종목 기본정보'!E$3</f>
        <v>84820560000</v>
      </c>
      <c r="F177">
        <f ca="1">'일자별 주가'!F177*'종목 기본정보'!F$2*'종목 기본정보'!F$3</f>
        <v>674762000000</v>
      </c>
      <c r="G177">
        <f t="shared" ca="1" si="4"/>
        <v>1425716660000</v>
      </c>
      <c r="H177" s="3">
        <f t="shared" ca="1" si="5"/>
        <v>114.51539437751003</v>
      </c>
    </row>
    <row r="178" spans="1:8" x14ac:dyDescent="0.3">
      <c r="A178">
        <v>177</v>
      </c>
      <c r="B178">
        <f ca="1">'일자별 주가'!B178*'종목 기본정보'!B$2*'종목 기본정보'!B$3</f>
        <v>62002500000</v>
      </c>
      <c r="C178">
        <f ca="1">'일자별 주가'!C178*'종목 기본정보'!C$2*'종목 기본정보'!C$3</f>
        <v>95431500000</v>
      </c>
      <c r="D178">
        <f ca="1">'일자별 주가'!D178*'종목 기본정보'!D$2*'종목 기본정보'!D$3</f>
        <v>505185600000</v>
      </c>
      <c r="E178">
        <f ca="1">'일자별 주가'!E178*'종목 기본정보'!E$2*'종목 기본정보'!E$3</f>
        <v>83881600000</v>
      </c>
      <c r="F178">
        <f ca="1">'일자별 주가'!F178*'종목 기본정보'!F$2*'종목 기본정보'!F$3</f>
        <v>680759500000</v>
      </c>
      <c r="G178">
        <f t="shared" ca="1" si="4"/>
        <v>1427260700000</v>
      </c>
      <c r="H178" s="3">
        <f t="shared" ca="1" si="5"/>
        <v>114.63941365461847</v>
      </c>
    </row>
    <row r="179" spans="1:8" x14ac:dyDescent="0.3">
      <c r="A179">
        <v>178</v>
      </c>
      <c r="B179">
        <f ca="1">'일자별 주가'!B179*'종목 기본정보'!B$2*'종목 기본정보'!B$3</f>
        <v>62775000000</v>
      </c>
      <c r="C179">
        <f ca="1">'일자별 주가'!C179*'종목 기본정보'!C$2*'종목 기본정보'!C$3</f>
        <v>93276000000</v>
      </c>
      <c r="D179">
        <f ca="1">'일자별 주가'!D179*'종목 기본정보'!D$2*'종목 기본정보'!D$3</f>
        <v>520207999999.99994</v>
      </c>
      <c r="E179">
        <f ca="1">'일자별 주가'!E179*'종목 기본정보'!E$2*'종목 기본정보'!E$3</f>
        <v>81925360000</v>
      </c>
      <c r="F179">
        <f ca="1">'일자별 주가'!F179*'종목 기본정보'!F$2*'종목 기본정보'!F$3</f>
        <v>691178500000</v>
      </c>
      <c r="G179">
        <f t="shared" ca="1" si="4"/>
        <v>1449362860000</v>
      </c>
      <c r="H179" s="3">
        <f t="shared" ca="1" si="5"/>
        <v>116.41468755020081</v>
      </c>
    </row>
    <row r="180" spans="1:8" x14ac:dyDescent="0.3">
      <c r="A180">
        <v>179</v>
      </c>
      <c r="B180">
        <f ca="1">'일자별 주가'!B180*'종목 기본정보'!B$2*'종목 기본정보'!B$3</f>
        <v>62377500000</v>
      </c>
      <c r="C180">
        <f ca="1">'일자별 주가'!C180*'종목 기본정보'!C$2*'종목 기본정보'!C$3</f>
        <v>93082500000</v>
      </c>
      <c r="D180">
        <f ca="1">'일자별 주가'!D180*'종목 기본정보'!D$2*'종목 기본정보'!D$3</f>
        <v>522405599999.99994</v>
      </c>
      <c r="E180">
        <f ca="1">'일자별 주가'!E180*'종목 기본정보'!E$2*'종목 기본정보'!E$3</f>
        <v>81617360000</v>
      </c>
      <c r="F180">
        <f ca="1">'일자별 주가'!F180*'종목 기본정보'!F$2*'종목 기본정보'!F$3</f>
        <v>686948000000</v>
      </c>
      <c r="G180">
        <f t="shared" ca="1" si="4"/>
        <v>1446430960000</v>
      </c>
      <c r="H180" s="3">
        <f t="shared" ca="1" si="5"/>
        <v>116.17919357429717</v>
      </c>
    </row>
    <row r="181" spans="1:8" x14ac:dyDescent="0.3">
      <c r="A181">
        <v>180</v>
      </c>
      <c r="B181">
        <f ca="1">'일자별 주가'!B181*'종목 기본정보'!B$2*'종목 기본정보'!B$3</f>
        <v>63877500000</v>
      </c>
      <c r="C181">
        <f ca="1">'일자별 주가'!C181*'종목 기본정보'!C$2*'종목 기본정보'!C$3</f>
        <v>95620500000</v>
      </c>
      <c r="D181">
        <f ca="1">'일자별 주가'!D181*'종목 기본정보'!D$2*'종목 기본정보'!D$3</f>
        <v>509925200000</v>
      </c>
      <c r="E181">
        <f ca="1">'일자별 주가'!E181*'종목 기본정보'!E$2*'종목 기본정보'!E$3</f>
        <v>82798320000</v>
      </c>
      <c r="F181">
        <f ca="1">'일자별 주가'!F181*'종목 기본정보'!F$2*'종목 기본정보'!F$3</f>
        <v>692846500000</v>
      </c>
      <c r="G181">
        <f t="shared" ca="1" si="4"/>
        <v>1445068020000</v>
      </c>
      <c r="H181" s="3">
        <f t="shared" ca="1" si="5"/>
        <v>116.06972048192772</v>
      </c>
    </row>
    <row r="182" spans="1:8" x14ac:dyDescent="0.3">
      <c r="A182">
        <v>181</v>
      </c>
      <c r="B182">
        <f ca="1">'일자별 주가'!B182*'종목 기본정보'!B$2*'종목 기본정보'!B$3</f>
        <v>64552500000</v>
      </c>
      <c r="C182">
        <f ca="1">'일자별 주가'!C182*'종목 기본정보'!C$2*'종목 기본정보'!C$3</f>
        <v>96538500000</v>
      </c>
      <c r="D182">
        <f ca="1">'일자별 주가'!D182*'종목 기본정보'!D$2*'종목 기본정보'!D$3</f>
        <v>513893999999.99994</v>
      </c>
      <c r="E182">
        <f ca="1">'일자별 주가'!E182*'종목 기본정보'!E$2*'종목 기본정보'!E$3</f>
        <v>82293200000</v>
      </c>
      <c r="F182">
        <f ca="1">'일자별 주가'!F182*'종목 기본정보'!F$2*'종목 기본정보'!F$3</f>
        <v>689071500000</v>
      </c>
      <c r="G182">
        <f t="shared" ca="1" si="4"/>
        <v>1446349700000</v>
      </c>
      <c r="H182" s="3">
        <f t="shared" ca="1" si="5"/>
        <v>116.17266666666666</v>
      </c>
    </row>
    <row r="183" spans="1:8" x14ac:dyDescent="0.3">
      <c r="A183">
        <v>182</v>
      </c>
      <c r="B183">
        <f ca="1">'일자별 주가'!B183*'종목 기본정보'!B$2*'종목 기본정보'!B$3</f>
        <v>63495000000</v>
      </c>
      <c r="C183">
        <f ca="1">'일자별 주가'!C183*'종목 기본정보'!C$2*'종목 기본정보'!C$3</f>
        <v>98914500000</v>
      </c>
      <c r="D183">
        <f ca="1">'일자별 주가'!D183*'종목 기본정보'!D$2*'종목 기본정보'!D$3</f>
        <v>519781599999.99994</v>
      </c>
      <c r="E183">
        <f ca="1">'일자별 주가'!E183*'종목 기본정보'!E$2*'종목 기본정보'!E$3</f>
        <v>81027760000</v>
      </c>
      <c r="F183">
        <f ca="1">'일자별 주가'!F183*'종목 기본정보'!F$2*'종목 기본정보'!F$3</f>
        <v>702186500000</v>
      </c>
      <c r="G183">
        <f t="shared" ca="1" si="4"/>
        <v>1465405360000</v>
      </c>
      <c r="H183" s="3">
        <f t="shared" ca="1" si="5"/>
        <v>117.70324176706828</v>
      </c>
    </row>
    <row r="184" spans="1:8" x14ac:dyDescent="0.3">
      <c r="A184">
        <v>183</v>
      </c>
      <c r="B184">
        <f ca="1">'일자별 주가'!B184*'종목 기본정보'!B$2*'종목 기본정보'!B$3</f>
        <v>65317500000</v>
      </c>
      <c r="C184">
        <f ca="1">'일자별 주가'!C184*'종목 기본정보'!C$2*'종목 기본정보'!C$3</f>
        <v>96489000000</v>
      </c>
      <c r="D184">
        <f ca="1">'일자별 주가'!D184*'종목 기본정보'!D$2*'종목 기본정보'!D$3</f>
        <v>529506799999.99994</v>
      </c>
      <c r="E184">
        <f ca="1">'일자별 주가'!E184*'종목 기본정보'!E$2*'종목 기본정보'!E$3</f>
        <v>82173520000</v>
      </c>
      <c r="F184">
        <f ca="1">'일자별 주가'!F184*'종목 기본정보'!F$2*'종목 기본정보'!F$3</f>
        <v>707402500000</v>
      </c>
      <c r="G184">
        <f t="shared" ca="1" si="4"/>
        <v>1480889320000</v>
      </c>
      <c r="H184" s="3">
        <f t="shared" ca="1" si="5"/>
        <v>118.94693333333333</v>
      </c>
    </row>
    <row r="185" spans="1:8" x14ac:dyDescent="0.3">
      <c r="A185">
        <v>184</v>
      </c>
      <c r="B185">
        <f ca="1">'일자별 주가'!B185*'종목 기본정보'!B$2*'종목 기본정보'!B$3</f>
        <v>64162500000</v>
      </c>
      <c r="C185">
        <f ca="1">'일자별 주가'!C185*'종목 기본정보'!C$2*'종목 기본정보'!C$3</f>
        <v>98869500000</v>
      </c>
      <c r="D185">
        <f ca="1">'일자별 주가'!D185*'종목 기본정보'!D$2*'종목 기본정보'!D$3</f>
        <v>514336799999.99994</v>
      </c>
      <c r="E185">
        <f ca="1">'일자별 주가'!E185*'종목 기본정보'!E$2*'종목 기본정보'!E$3</f>
        <v>83750480000</v>
      </c>
      <c r="F185">
        <f ca="1">'일자별 주가'!F185*'종목 기본정보'!F$2*'종목 기본정보'!F$3</f>
        <v>725414000000</v>
      </c>
      <c r="G185">
        <f t="shared" ca="1" si="4"/>
        <v>1486533280000</v>
      </c>
      <c r="H185" s="3">
        <f t="shared" ca="1" si="5"/>
        <v>119.40026345381527</v>
      </c>
    </row>
    <row r="186" spans="1:8" x14ac:dyDescent="0.3">
      <c r="A186">
        <v>185</v>
      </c>
      <c r="B186">
        <f ca="1">'일자별 주가'!B186*'종목 기본정보'!B$2*'종목 기본정보'!B$3</f>
        <v>62655000000</v>
      </c>
      <c r="C186">
        <f ca="1">'일자별 주가'!C186*'종목 기본정보'!C$2*'종목 기본정보'!C$3</f>
        <v>101565000000</v>
      </c>
      <c r="D186">
        <f ca="1">'일자별 주가'!D186*'종목 기본정보'!D$2*'종목 기본정보'!D$3</f>
        <v>515091199999.99994</v>
      </c>
      <c r="E186">
        <f ca="1">'일자별 주가'!E186*'종목 기본정보'!E$2*'종목 기본정보'!E$3</f>
        <v>81674560000</v>
      </c>
      <c r="F186">
        <f ca="1">'일자별 주가'!F186*'종목 기본정보'!F$2*'종목 기본정보'!F$3</f>
        <v>708569500000</v>
      </c>
      <c r="G186">
        <f t="shared" ca="1" si="4"/>
        <v>1469555260000</v>
      </c>
      <c r="H186" s="3">
        <f t="shared" ca="1" si="5"/>
        <v>118.0365670682731</v>
      </c>
    </row>
    <row r="187" spans="1:8" x14ac:dyDescent="0.3">
      <c r="A187">
        <v>186</v>
      </c>
      <c r="B187">
        <f ca="1">'일자별 주가'!B187*'종목 기본정보'!B$2*'종목 기본정보'!B$3</f>
        <v>62722500000</v>
      </c>
      <c r="C187">
        <f ca="1">'일자별 주가'!C187*'종목 기본정보'!C$2*'종목 기본정보'!C$3</f>
        <v>100012500000</v>
      </c>
      <c r="D187">
        <f ca="1">'일자별 주가'!D187*'종목 기본정보'!D$2*'종목 기본정보'!D$3</f>
        <v>500626400000</v>
      </c>
      <c r="E187">
        <f ca="1">'일자별 주가'!E187*'종목 기본정보'!E$2*'종목 기본정보'!E$3</f>
        <v>80791040000</v>
      </c>
      <c r="F187">
        <f ca="1">'일자별 주가'!F187*'종목 기본정보'!F$2*'종목 기본정보'!F$3</f>
        <v>703943000000</v>
      </c>
      <c r="G187">
        <f t="shared" ca="1" si="4"/>
        <v>1448095440000</v>
      </c>
      <c r="H187" s="3">
        <f t="shared" ca="1" si="5"/>
        <v>116.31288674698794</v>
      </c>
    </row>
    <row r="188" spans="1:8" x14ac:dyDescent="0.3">
      <c r="A188">
        <v>187</v>
      </c>
      <c r="B188">
        <f ca="1">'일자별 주가'!B188*'종목 기본정보'!B$2*'종목 기본정보'!B$3</f>
        <v>63990000000</v>
      </c>
      <c r="C188">
        <f ca="1">'일자별 주가'!C188*'종목 기본정보'!C$2*'종목 기본정보'!C$3</f>
        <v>102411000000</v>
      </c>
      <c r="D188">
        <f ca="1">'일자별 주가'!D188*'종목 기본정보'!D$2*'종목 기본정보'!D$3</f>
        <v>508531200000</v>
      </c>
      <c r="E188">
        <f ca="1">'일자별 주가'!E188*'종목 기본정보'!E$2*'종목 기본정보'!E$3</f>
        <v>78767040000</v>
      </c>
      <c r="F188">
        <f ca="1">'일자별 주가'!F188*'종목 기본정보'!F$2*'종목 기본정보'!F$3</f>
        <v>710533500000</v>
      </c>
      <c r="G188">
        <f t="shared" ca="1" si="4"/>
        <v>1464232740000</v>
      </c>
      <c r="H188" s="3">
        <f t="shared" ca="1" si="5"/>
        <v>117.60905542168673</v>
      </c>
    </row>
    <row r="189" spans="1:8" x14ac:dyDescent="0.3">
      <c r="A189">
        <v>188</v>
      </c>
      <c r="B189">
        <f ca="1">'일자별 주가'!B189*'종목 기본정보'!B$2*'종목 기본정보'!B$3</f>
        <v>62737500000</v>
      </c>
      <c r="C189">
        <f ca="1">'일자별 주가'!C189*'종목 기본정보'!C$2*'종목 기본정보'!C$3</f>
        <v>105349500000</v>
      </c>
      <c r="D189">
        <f ca="1">'일자별 주가'!D189*'종목 기본정보'!D$2*'종목 기본정보'!D$3</f>
        <v>517272399999.99994</v>
      </c>
      <c r="E189">
        <f ca="1">'일자별 주가'!E189*'종목 기본정보'!E$2*'종목 기본정보'!E$3</f>
        <v>80536720000</v>
      </c>
      <c r="F189">
        <f ca="1">'일자별 주가'!F189*'종목 기본정보'!F$2*'종목 기본정보'!F$3</f>
        <v>721139500000</v>
      </c>
      <c r="G189">
        <f t="shared" ca="1" si="4"/>
        <v>1487035620000</v>
      </c>
      <c r="H189" s="3">
        <f t="shared" ca="1" si="5"/>
        <v>119.44061204819276</v>
      </c>
    </row>
    <row r="190" spans="1:8" x14ac:dyDescent="0.3">
      <c r="A190">
        <v>189</v>
      </c>
      <c r="B190">
        <f ca="1">'일자별 주가'!B190*'종목 기본정보'!B$2*'종목 기본정보'!B$3</f>
        <v>64020000000</v>
      </c>
      <c r="C190">
        <f ca="1">'일자별 주가'!C190*'종목 기본정보'!C$2*'종목 기본정보'!C$3</f>
        <v>105750000000</v>
      </c>
      <c r="D190">
        <f ca="1">'일자별 주가'!D190*'종목 기본정보'!D$2*'종목 기본정보'!D$3</f>
        <v>513680799999.99994</v>
      </c>
      <c r="E190">
        <f ca="1">'일자별 주가'!E190*'종목 기본정보'!E$2*'종목 기본정보'!E$3</f>
        <v>78719520000</v>
      </c>
      <c r="F190">
        <f ca="1">'일자별 주가'!F190*'종목 기본정보'!F$2*'종목 기본정보'!F$3</f>
        <v>734897000000</v>
      </c>
      <c r="G190">
        <f t="shared" ca="1" si="4"/>
        <v>1497067320000</v>
      </c>
      <c r="H190" s="3">
        <f t="shared" ca="1" si="5"/>
        <v>120.24637108433735</v>
      </c>
    </row>
    <row r="191" spans="1:8" x14ac:dyDescent="0.3">
      <c r="A191">
        <v>190</v>
      </c>
      <c r="B191">
        <f ca="1">'일자별 주가'!B191*'종목 기본정보'!B$2*'종목 기본정보'!B$3</f>
        <v>63855000000</v>
      </c>
      <c r="C191">
        <f ca="1">'일자별 주가'!C191*'종목 기본정보'!C$2*'종목 기본정보'!C$3</f>
        <v>106416000000</v>
      </c>
      <c r="D191">
        <f ca="1">'일자별 주가'!D191*'종목 기본정보'!D$2*'종목 기본정보'!D$3</f>
        <v>508318000000</v>
      </c>
      <c r="E191">
        <f ca="1">'일자별 주가'!E191*'종목 기본정보'!E$2*'종목 기본정보'!E$3</f>
        <v>78572560000</v>
      </c>
      <c r="F191">
        <f ca="1">'일자별 주가'!F191*'종목 기본정보'!F$2*'종목 기본정보'!F$3</f>
        <v>739816500000</v>
      </c>
      <c r="G191">
        <f t="shared" ca="1" si="4"/>
        <v>1496978060000</v>
      </c>
      <c r="H191" s="3">
        <f t="shared" ca="1" si="5"/>
        <v>120.23920160642569</v>
      </c>
    </row>
    <row r="192" spans="1:8" x14ac:dyDescent="0.3">
      <c r="A192">
        <v>191</v>
      </c>
      <c r="B192">
        <f ca="1">'일자별 주가'!B192*'종목 기본정보'!B$2*'종목 기본정보'!B$3</f>
        <v>65880000000</v>
      </c>
      <c r="C192">
        <f ca="1">'일자별 주가'!C192*'종목 기본정보'!C$2*'종목 기본정보'!C$3</f>
        <v>109030500000</v>
      </c>
      <c r="D192">
        <f ca="1">'일자별 주가'!D192*'종목 기본정보'!D$2*'종목 기본정보'!D$3</f>
        <v>495296400000</v>
      </c>
      <c r="E192">
        <f ca="1">'일자별 주가'!E192*'종목 기본정보'!E$2*'종목 기본정보'!E$3</f>
        <v>78222320000</v>
      </c>
      <c r="F192">
        <f ca="1">'일자별 주가'!F192*'종목 기본정보'!F$2*'종목 기본정보'!F$3</f>
        <v>755167000000</v>
      </c>
      <c r="G192">
        <f t="shared" ca="1" si="4"/>
        <v>1503596220000</v>
      </c>
      <c r="H192" s="3">
        <f t="shared" ca="1" si="5"/>
        <v>120.77078072289156</v>
      </c>
    </row>
    <row r="193" spans="1:8" x14ac:dyDescent="0.3">
      <c r="A193">
        <v>192</v>
      </c>
      <c r="B193">
        <f ca="1">'일자별 주가'!B193*'종목 기본정보'!B$2*'종목 기본정보'!B$3</f>
        <v>67087500000</v>
      </c>
      <c r="C193">
        <f ca="1">'일자별 주가'!C193*'종목 기본정보'!C$2*'종목 기본정보'!C$3</f>
        <v>111933000000</v>
      </c>
      <c r="D193">
        <f ca="1">'일자별 주가'!D193*'종목 기본정보'!D$2*'종목 기본정보'!D$3</f>
        <v>484128000000</v>
      </c>
      <c r="E193">
        <f ca="1">'일자별 주가'!E193*'종목 기본정보'!E$2*'종목 기본정보'!E$3</f>
        <v>77689920000</v>
      </c>
      <c r="F193">
        <f ca="1">'일자별 주가'!F193*'종목 기본정보'!F$2*'종목 기본정보'!F$3</f>
        <v>748202500000</v>
      </c>
      <c r="G193">
        <f t="shared" ca="1" si="4"/>
        <v>1489040920000</v>
      </c>
      <c r="H193" s="3">
        <f t="shared" ca="1" si="5"/>
        <v>119.60168032128513</v>
      </c>
    </row>
    <row r="194" spans="1:8" x14ac:dyDescent="0.3">
      <c r="A194">
        <v>193</v>
      </c>
      <c r="B194">
        <f ca="1">'일자별 주가'!B194*'종목 기본정보'!B$2*'종목 기본정보'!B$3</f>
        <v>68430000000</v>
      </c>
      <c r="C194">
        <f ca="1">'일자별 주가'!C194*'종목 기본정보'!C$2*'종목 기본정보'!C$3</f>
        <v>110619000000</v>
      </c>
      <c r="D194">
        <f ca="1">'일자별 주가'!D194*'종목 기본정보'!D$2*'종목 기본정보'!D$3</f>
        <v>498494400000</v>
      </c>
      <c r="E194">
        <f ca="1">'일자별 주가'!E194*'종목 기본정보'!E$2*'종목 기본정보'!E$3</f>
        <v>76214160000</v>
      </c>
      <c r="F194">
        <f ca="1">'일자별 주가'!F194*'종목 기본정보'!F$2*'종목 기본정보'!F$3</f>
        <v>729809500000</v>
      </c>
      <c r="G194">
        <f t="shared" ca="1" si="4"/>
        <v>1483567060000</v>
      </c>
      <c r="H194" s="3">
        <f t="shared" ca="1" si="5"/>
        <v>119.16201285140562</v>
      </c>
    </row>
    <row r="195" spans="1:8" x14ac:dyDescent="0.3">
      <c r="A195">
        <v>194</v>
      </c>
      <c r="B195">
        <f ca="1">'일자별 주가'!B195*'종목 기본정보'!B$2*'종목 기본정보'!B$3</f>
        <v>68940000000</v>
      </c>
      <c r="C195">
        <f ca="1">'일자별 주가'!C195*'종목 기본정보'!C$2*'종목 기본정보'!C$3</f>
        <v>108742500000</v>
      </c>
      <c r="D195">
        <f ca="1">'일자별 주가'!D195*'종목 기본정보'!D$2*'종목 기본정보'!D$3</f>
        <v>508564000000</v>
      </c>
      <c r="E195">
        <f ca="1">'일자별 주가'!E195*'종목 기본정보'!E$2*'종목 기본정보'!E$3</f>
        <v>77062480000</v>
      </c>
      <c r="F195">
        <f ca="1">'일자별 주가'!F195*'종목 기본정보'!F$2*'종목 기본정보'!F$3</f>
        <v>711517500000</v>
      </c>
      <c r="G195">
        <f t="shared" ref="G195:G253" ca="1" si="6">SUM(B195:F195)</f>
        <v>1474826480000</v>
      </c>
      <c r="H195" s="3">
        <f t="shared" ref="H195:H253" ca="1" si="7">G195/G$2*100</f>
        <v>118.45995823293171</v>
      </c>
    </row>
    <row r="196" spans="1:8" x14ac:dyDescent="0.3">
      <c r="A196">
        <v>195</v>
      </c>
      <c r="B196">
        <f ca="1">'일자별 주가'!B196*'종목 기본정보'!B$2*'종목 기본정보'!B$3</f>
        <v>70387500000</v>
      </c>
      <c r="C196">
        <f ca="1">'일자별 주가'!C196*'종목 기본정보'!C$2*'종목 기본정보'!C$3</f>
        <v>107640000000</v>
      </c>
      <c r="D196">
        <f ca="1">'일자별 주가'!D196*'종목 기본정보'!D$2*'종목 기본정보'!D$3</f>
        <v>503365200000</v>
      </c>
      <c r="E196">
        <f ca="1">'일자별 주가'!E196*'종목 기본정보'!E$2*'종목 기본정보'!E$3</f>
        <v>75244400000</v>
      </c>
      <c r="F196">
        <f ca="1">'일자별 주가'!F196*'종목 기본정보'!F$2*'종목 기본정보'!F$3</f>
        <v>722759000000</v>
      </c>
      <c r="G196">
        <f t="shared" ca="1" si="6"/>
        <v>1479396100000</v>
      </c>
      <c r="H196" s="3">
        <f t="shared" ca="1" si="7"/>
        <v>118.82699598393573</v>
      </c>
    </row>
    <row r="197" spans="1:8" x14ac:dyDescent="0.3">
      <c r="A197">
        <v>196</v>
      </c>
      <c r="B197">
        <f ca="1">'일자별 주가'!B197*'종목 기본정보'!B$2*'종목 기본정보'!B$3</f>
        <v>68992500000</v>
      </c>
      <c r="C197">
        <f ca="1">'일자별 주가'!C197*'종목 기본정보'!C$2*'종목 기본정보'!C$3</f>
        <v>105039000000</v>
      </c>
      <c r="D197">
        <f ca="1">'일자별 주가'!D197*'종목 기본정보'!D$2*'종목 기본정보'!D$3</f>
        <v>502545200000</v>
      </c>
      <c r="E197">
        <f ca="1">'일자별 주가'!E197*'종목 기본정보'!E$2*'종목 기본정보'!E$3</f>
        <v>77644160000</v>
      </c>
      <c r="F197">
        <f ca="1">'일자별 주가'!F197*'종목 기본정보'!F$2*'종목 기본정보'!F$3</f>
        <v>746148500000</v>
      </c>
      <c r="G197">
        <f t="shared" ca="1" si="6"/>
        <v>1500369360000</v>
      </c>
      <c r="H197" s="3">
        <f t="shared" ca="1" si="7"/>
        <v>120.51159518072289</v>
      </c>
    </row>
    <row r="198" spans="1:8" x14ac:dyDescent="0.3">
      <c r="A198">
        <v>197</v>
      </c>
      <c r="B198">
        <f ca="1">'일자별 주가'!B198*'종목 기본정보'!B$2*'종목 기본정보'!B$3</f>
        <v>71130000000</v>
      </c>
      <c r="C198">
        <f ca="1">'일자별 주가'!C198*'종목 기본정보'!C$2*'종목 기본정보'!C$3</f>
        <v>107136000000</v>
      </c>
      <c r="D198">
        <f ca="1">'일자별 주가'!D198*'종목 기본정보'!D$2*'종목 기본정보'!D$3</f>
        <v>491754000000</v>
      </c>
      <c r="E198">
        <f ca="1">'일자별 주가'!E198*'종목 기본정보'!E$2*'종목 기본정보'!E$3</f>
        <v>79960320000</v>
      </c>
      <c r="F198">
        <f ca="1">'일자별 주가'!F198*'종목 기본정보'!F$2*'종목 기본정보'!F$3</f>
        <v>732638500000</v>
      </c>
      <c r="G198">
        <f t="shared" ca="1" si="6"/>
        <v>1482618820000</v>
      </c>
      <c r="H198" s="3">
        <f t="shared" ca="1" si="7"/>
        <v>119.08584899598394</v>
      </c>
    </row>
    <row r="199" spans="1:8" x14ac:dyDescent="0.3">
      <c r="A199">
        <v>198</v>
      </c>
      <c r="B199">
        <f ca="1">'일자별 주가'!B199*'종목 기본정보'!B$2*'종목 기본정보'!B$3</f>
        <v>71872500000</v>
      </c>
      <c r="C199">
        <f ca="1">'일자별 주가'!C199*'종목 기본정보'!C$2*'종목 기본정보'!C$3</f>
        <v>107815500000</v>
      </c>
      <c r="D199">
        <f ca="1">'일자별 주가'!D199*'종목 기본정보'!D$2*'종목 기본정보'!D$3</f>
        <v>482127200000</v>
      </c>
      <c r="E199">
        <f ca="1">'일자별 주가'!E199*'종목 기본정보'!E$2*'종목 기본정보'!E$3</f>
        <v>81630560000</v>
      </c>
      <c r="F199">
        <f ca="1">'일자별 주가'!F199*'종목 기본정보'!F$2*'종목 기본정보'!F$3</f>
        <v>725203000000</v>
      </c>
      <c r="G199">
        <f t="shared" ca="1" si="6"/>
        <v>1468648760000</v>
      </c>
      <c r="H199" s="3">
        <f t="shared" ca="1" si="7"/>
        <v>117.96375582329317</v>
      </c>
    </row>
    <row r="200" spans="1:8" x14ac:dyDescent="0.3">
      <c r="A200">
        <v>199</v>
      </c>
      <c r="B200">
        <f ca="1">'일자별 주가'!B200*'종목 기본정보'!B$2*'종목 기본정보'!B$3</f>
        <v>70065000000</v>
      </c>
      <c r="C200">
        <f ca="1">'일자별 주가'!C200*'종목 기본정보'!C$2*'종목 기본정보'!C$3</f>
        <v>108508500000</v>
      </c>
      <c r="D200">
        <f ca="1">'일자별 주가'!D200*'종목 기본정보'!D$2*'종목 기본정보'!D$3</f>
        <v>471319600000</v>
      </c>
      <c r="E200">
        <f ca="1">'일자별 주가'!E200*'종목 기본정보'!E$2*'종목 기본정보'!E$3</f>
        <v>83194320000</v>
      </c>
      <c r="F200">
        <f ca="1">'일자별 주가'!F200*'종목 기본정보'!F$2*'종목 기본정보'!F$3</f>
        <v>721748500000</v>
      </c>
      <c r="G200">
        <f t="shared" ca="1" si="6"/>
        <v>1454835920000</v>
      </c>
      <c r="H200" s="3">
        <f t="shared" ca="1" si="7"/>
        <v>116.85429076305221</v>
      </c>
    </row>
    <row r="201" spans="1:8" x14ac:dyDescent="0.3">
      <c r="A201">
        <v>200</v>
      </c>
      <c r="B201">
        <f ca="1">'일자별 주가'!B201*'종목 기본정보'!B$2*'종목 기본정보'!B$3</f>
        <v>68100000000</v>
      </c>
      <c r="C201">
        <f ca="1">'일자별 주가'!C201*'종목 기본정보'!C$2*'종목 기본정보'!C$3</f>
        <v>109318500000</v>
      </c>
      <c r="D201">
        <f ca="1">'일자별 주가'!D201*'종목 기본정보'!D$2*'종목 기본정보'!D$3</f>
        <v>472779200000</v>
      </c>
      <c r="E201">
        <f ca="1">'일자별 주가'!E201*'종목 기본정보'!E$2*'종목 기본정보'!E$3</f>
        <v>82401440000</v>
      </c>
      <c r="F201">
        <f ca="1">'일자별 주가'!F201*'종목 기본정보'!F$2*'종목 기본정보'!F$3</f>
        <v>739852000000</v>
      </c>
      <c r="G201">
        <f t="shared" ca="1" si="6"/>
        <v>1472451140000</v>
      </c>
      <c r="H201" s="3">
        <f t="shared" ca="1" si="7"/>
        <v>118.26916787148593</v>
      </c>
    </row>
    <row r="202" spans="1:8" x14ac:dyDescent="0.3">
      <c r="A202">
        <v>201</v>
      </c>
      <c r="B202">
        <f ca="1">'일자별 주가'!B202*'종목 기본정보'!B$2*'종목 기본정보'!B$3</f>
        <v>68415000000</v>
      </c>
      <c r="C202">
        <f ca="1">'일자별 주가'!C202*'종목 기본정보'!C$2*'종목 기본정보'!C$3</f>
        <v>109813500000</v>
      </c>
      <c r="D202">
        <f ca="1">'일자별 주가'!D202*'종목 기본정보'!D$2*'종목 기본정보'!D$3</f>
        <v>482307600000</v>
      </c>
      <c r="E202">
        <f ca="1">'일자별 주가'!E202*'종목 기본정보'!E$2*'종목 기본정보'!E$3</f>
        <v>81440480000</v>
      </c>
      <c r="F202">
        <f ca="1">'일자별 주가'!F202*'종목 기본정보'!F$2*'종목 기본정보'!F$3</f>
        <v>723462000000</v>
      </c>
      <c r="G202">
        <f t="shared" ca="1" si="6"/>
        <v>1465438580000</v>
      </c>
      <c r="H202" s="3">
        <f t="shared" ca="1" si="7"/>
        <v>117.70591004016065</v>
      </c>
    </row>
    <row r="203" spans="1:8" x14ac:dyDescent="0.3">
      <c r="A203">
        <v>202</v>
      </c>
      <c r="B203">
        <f ca="1">'일자별 주가'!B203*'종목 기본정보'!B$2*'종목 기본정보'!B$3</f>
        <v>66982500000</v>
      </c>
      <c r="C203">
        <f ca="1">'일자별 주가'!C203*'종목 기본정보'!C$2*'종목 기본정보'!C$3</f>
        <v>110785500000</v>
      </c>
      <c r="D203">
        <f ca="1">'일자별 주가'!D203*'종목 기본정보'!D$2*'종목 기본정보'!D$3</f>
        <v>480093600000</v>
      </c>
      <c r="E203">
        <f ca="1">'일자별 주가'!E203*'종목 기본정보'!E$2*'종목 기본정보'!E$3</f>
        <v>81781040000</v>
      </c>
      <c r="F203">
        <f ca="1">'일자별 주가'!F203*'종목 기본정보'!F$2*'종목 기본정보'!F$3</f>
        <v>710087000000</v>
      </c>
      <c r="G203">
        <f t="shared" ca="1" si="6"/>
        <v>1449729640000</v>
      </c>
      <c r="H203" s="3">
        <f t="shared" ca="1" si="7"/>
        <v>116.44414779116465</v>
      </c>
    </row>
    <row r="204" spans="1:8" x14ac:dyDescent="0.3">
      <c r="A204">
        <v>203</v>
      </c>
      <c r="B204">
        <f ca="1">'일자별 주가'!B204*'종목 기본정보'!B$2*'종목 기본정보'!B$3</f>
        <v>66502500000</v>
      </c>
      <c r="C204">
        <f ca="1">'일자별 주가'!C204*'종목 기본정보'!C$2*'종목 기본정보'!C$3</f>
        <v>114318000000</v>
      </c>
      <c r="D204">
        <f ca="1">'일자별 주가'!D204*'종목 기본정보'!D$2*'종목 기본정보'!D$3</f>
        <v>471090000000</v>
      </c>
      <c r="E204">
        <f ca="1">'일자별 주가'!E204*'종목 기본정보'!E$2*'종목 기본정보'!E$3</f>
        <v>80410880000</v>
      </c>
      <c r="F204">
        <f ca="1">'일자별 주가'!F204*'종목 기본정보'!F$2*'종목 기본정보'!F$3</f>
        <v>692788500000</v>
      </c>
      <c r="G204">
        <f t="shared" ca="1" si="6"/>
        <v>1425109880000</v>
      </c>
      <c r="H204" s="3">
        <f t="shared" ca="1" si="7"/>
        <v>114.46665702811245</v>
      </c>
    </row>
    <row r="205" spans="1:8" x14ac:dyDescent="0.3">
      <c r="A205">
        <v>204</v>
      </c>
      <c r="B205">
        <f ca="1">'일자별 주가'!B205*'종목 기본정보'!B$2*'종목 기본정보'!B$3</f>
        <v>67282500000</v>
      </c>
      <c r="C205">
        <f ca="1">'일자별 주가'!C205*'종목 기본정보'!C$2*'종목 기본정보'!C$3</f>
        <v>116140500000</v>
      </c>
      <c r="D205">
        <f ca="1">'일자별 주가'!D205*'종목 기본정보'!D$2*'종목 기본정보'!D$3</f>
        <v>458068400000</v>
      </c>
      <c r="E205">
        <f ca="1">'일자별 주가'!E205*'종목 기본정보'!E$2*'종목 기본정보'!E$3</f>
        <v>80906320000</v>
      </c>
      <c r="F205">
        <f ca="1">'일자별 주가'!F205*'종목 기본정보'!F$2*'종목 기본정보'!F$3</f>
        <v>714979000000</v>
      </c>
      <c r="G205">
        <f t="shared" ca="1" si="6"/>
        <v>1437376720000</v>
      </c>
      <c r="H205" s="3">
        <f t="shared" ca="1" si="7"/>
        <v>115.4519453815261</v>
      </c>
    </row>
    <row r="206" spans="1:8" x14ac:dyDescent="0.3">
      <c r="A206">
        <v>205</v>
      </c>
      <c r="B206">
        <f ca="1">'일자별 주가'!B206*'종목 기본정보'!B$2*'종목 기본정보'!B$3</f>
        <v>67680000000</v>
      </c>
      <c r="C206">
        <f ca="1">'일자별 주가'!C206*'종목 기본정보'!C$2*'종목 기본정보'!C$3</f>
        <v>114714000000</v>
      </c>
      <c r="D206">
        <f ca="1">'일자별 주가'!D206*'종목 기본정보'!D$2*'종목 기본정보'!D$3</f>
        <v>469269600000</v>
      </c>
      <c r="E206">
        <f ca="1">'일자별 주가'!E206*'종목 기본정보'!E$2*'종목 기본정보'!E$3</f>
        <v>82878400000</v>
      </c>
      <c r="F206">
        <f ca="1">'일자별 주가'!F206*'종목 기본정보'!F$2*'종목 기본정보'!F$3</f>
        <v>721421500000</v>
      </c>
      <c r="G206">
        <f t="shared" ca="1" si="6"/>
        <v>1455963500000</v>
      </c>
      <c r="H206" s="3">
        <f t="shared" ca="1" si="7"/>
        <v>116.94485943775102</v>
      </c>
    </row>
    <row r="207" spans="1:8" x14ac:dyDescent="0.3">
      <c r="A207">
        <v>206</v>
      </c>
      <c r="B207">
        <f ca="1">'일자별 주가'!B207*'종목 기본정보'!B$2*'종목 기본정보'!B$3</f>
        <v>69300000000</v>
      </c>
      <c r="C207">
        <f ca="1">'일자별 주가'!C207*'종목 기본정보'!C$2*'종목 기본정보'!C$3</f>
        <v>113103000000</v>
      </c>
      <c r="D207">
        <f ca="1">'일자별 주가'!D207*'종목 기본정보'!D$2*'종목 기본정보'!D$3</f>
        <v>462037200000</v>
      </c>
      <c r="E207">
        <f ca="1">'일자별 주가'!E207*'종목 기본정보'!E$2*'종목 기본정보'!E$3</f>
        <v>85475280000</v>
      </c>
      <c r="F207">
        <f ca="1">'일자별 주가'!F207*'종목 기본정보'!F$2*'종목 기본정보'!F$3</f>
        <v>729418000000</v>
      </c>
      <c r="G207">
        <f t="shared" ca="1" si="6"/>
        <v>1459333480000</v>
      </c>
      <c r="H207" s="3">
        <f t="shared" ca="1" si="7"/>
        <v>117.21554056224899</v>
      </c>
    </row>
    <row r="208" spans="1:8" x14ac:dyDescent="0.3">
      <c r="A208">
        <v>207</v>
      </c>
      <c r="B208">
        <f ca="1">'일자별 주가'!B208*'종목 기본정보'!B$2*'종목 기본정보'!B$3</f>
        <v>71565000000</v>
      </c>
      <c r="C208">
        <f ca="1">'일자별 주가'!C208*'종목 기본정보'!C$2*'종목 기본정보'!C$3</f>
        <v>112428000000</v>
      </c>
      <c r="D208">
        <f ca="1">'일자별 주가'!D208*'종목 기본정보'!D$2*'종목 기본정보'!D$3</f>
        <v>471434400000</v>
      </c>
      <c r="E208">
        <f ca="1">'일자별 주가'!E208*'종목 기본정보'!E$2*'종목 기본정보'!E$3</f>
        <v>86350880000</v>
      </c>
      <c r="F208">
        <f ca="1">'일자별 주가'!F208*'종목 기본정보'!F$2*'종목 기본정보'!F$3</f>
        <v>753291500000</v>
      </c>
      <c r="G208">
        <f t="shared" ca="1" si="6"/>
        <v>1495069780000</v>
      </c>
      <c r="H208" s="3">
        <f t="shared" ca="1" si="7"/>
        <v>120.08592610441767</v>
      </c>
    </row>
    <row r="209" spans="1:8" x14ac:dyDescent="0.3">
      <c r="A209">
        <v>208</v>
      </c>
      <c r="B209">
        <f ca="1">'일자별 주가'!B209*'종목 기본정보'!B$2*'종목 기본정보'!B$3</f>
        <v>72930000000</v>
      </c>
      <c r="C209">
        <f ca="1">'일자별 주가'!C209*'종목 기본정보'!C$2*'종목 기본정보'!C$3</f>
        <v>113850000000</v>
      </c>
      <c r="D209">
        <f ca="1">'일자별 주가'!D209*'종목 기본정보'!D$2*'종목 기본정보'!D$3</f>
        <v>457428800000</v>
      </c>
      <c r="E209">
        <f ca="1">'일자별 주가'!E209*'종목 기본정보'!E$2*'종목 기본정보'!E$3</f>
        <v>84351520000</v>
      </c>
      <c r="F209">
        <f ca="1">'일자별 주가'!F209*'종목 기본정보'!F$2*'종목 기본정보'!F$3</f>
        <v>763609500000</v>
      </c>
      <c r="G209">
        <f t="shared" ca="1" si="6"/>
        <v>1492169820000</v>
      </c>
      <c r="H209" s="3">
        <f t="shared" ca="1" si="7"/>
        <v>119.85299759036145</v>
      </c>
    </row>
    <row r="210" spans="1:8" x14ac:dyDescent="0.3">
      <c r="A210">
        <v>209</v>
      </c>
      <c r="B210">
        <f ca="1">'일자별 주가'!B210*'종목 기본정보'!B$2*'종목 기본정보'!B$3</f>
        <v>73080000000</v>
      </c>
      <c r="C210">
        <f ca="1">'일자별 주가'!C210*'종목 기본정보'!C$2*'종목 기본정보'!C$3</f>
        <v>114012000000</v>
      </c>
      <c r="D210">
        <f ca="1">'일자별 주가'!D210*'종목 기본정보'!D$2*'종목 기본정보'!D$3</f>
        <v>455674000000</v>
      </c>
      <c r="E210">
        <f ca="1">'일자별 주가'!E210*'종목 기본정보'!E$2*'종목 기본정보'!E$3</f>
        <v>86647440000</v>
      </c>
      <c r="F210">
        <f ca="1">'일자별 주가'!F210*'종목 기본정보'!F$2*'종목 기본정보'!F$3</f>
        <v>748536000000</v>
      </c>
      <c r="G210">
        <f t="shared" ca="1" si="6"/>
        <v>1477949440000</v>
      </c>
      <c r="H210" s="3">
        <f t="shared" ca="1" si="7"/>
        <v>118.71079839357431</v>
      </c>
    </row>
    <row r="211" spans="1:8" x14ac:dyDescent="0.3">
      <c r="A211">
        <v>210</v>
      </c>
      <c r="B211">
        <f ca="1">'일자별 주가'!B211*'종목 기본정보'!B$2*'종목 기본정보'!B$3</f>
        <v>74047500000</v>
      </c>
      <c r="C211">
        <f ca="1">'일자별 주가'!C211*'종목 기본정보'!C$2*'종목 기본정보'!C$3</f>
        <v>112221000000</v>
      </c>
      <c r="D211">
        <f ca="1">'일자별 주가'!D211*'종목 기본정보'!D$2*'종목 기본정보'!D$3</f>
        <v>452426800000</v>
      </c>
      <c r="E211">
        <f ca="1">'일자별 주가'!E211*'종목 기본정보'!E$2*'종목 기본정보'!E$3</f>
        <v>87705200000</v>
      </c>
      <c r="F211">
        <f ca="1">'일자별 주가'!F211*'종목 기본정보'!F$2*'종목 기본정보'!F$3</f>
        <v>741140500000</v>
      </c>
      <c r="G211">
        <f t="shared" ca="1" si="6"/>
        <v>1467541000000</v>
      </c>
      <c r="H211" s="3">
        <f t="shared" ca="1" si="7"/>
        <v>117.87477911646587</v>
      </c>
    </row>
    <row r="212" spans="1:8" x14ac:dyDescent="0.3">
      <c r="A212">
        <v>211</v>
      </c>
      <c r="B212">
        <f ca="1">'일자별 주가'!B212*'종목 기본정보'!B$2*'종목 기본정보'!B$3</f>
        <v>73830000000</v>
      </c>
      <c r="C212">
        <f ca="1">'일자별 주가'!C212*'종목 기본정보'!C$2*'종목 기본정보'!C$3</f>
        <v>110461500000</v>
      </c>
      <c r="D212">
        <f ca="1">'일자별 주가'!D212*'종목 기본정보'!D$2*'종목 기본정보'!D$3</f>
        <v>449360000000</v>
      </c>
      <c r="E212">
        <f ca="1">'일자별 주가'!E212*'종목 기본정보'!E$2*'종목 기본정보'!E$3</f>
        <v>87584640000</v>
      </c>
      <c r="F212">
        <f ca="1">'일자별 주가'!F212*'종목 기본정보'!F$2*'종목 기본정보'!F$3</f>
        <v>746820500000</v>
      </c>
      <c r="G212">
        <f t="shared" ca="1" si="6"/>
        <v>1468056640000</v>
      </c>
      <c r="H212" s="3">
        <f t="shared" ca="1" si="7"/>
        <v>117.91619598393575</v>
      </c>
    </row>
    <row r="213" spans="1:8" x14ac:dyDescent="0.3">
      <c r="A213">
        <v>212</v>
      </c>
      <c r="B213">
        <f ca="1">'일자별 주가'!B213*'종목 기본정보'!B$2*'종목 기본정보'!B$3</f>
        <v>75262500000</v>
      </c>
      <c r="C213">
        <f ca="1">'일자별 주가'!C213*'종목 기본정보'!C$2*'종목 기본정보'!C$3</f>
        <v>111492000000</v>
      </c>
      <c r="D213">
        <f ca="1">'일자별 주가'!D213*'종목 기본정보'!D$2*'종목 기본정보'!D$3</f>
        <v>463808400000</v>
      </c>
      <c r="E213">
        <f ca="1">'일자별 주가'!E213*'종목 기본정보'!E$2*'종목 기본정보'!E$3</f>
        <v>87215920000</v>
      </c>
      <c r="F213">
        <f ca="1">'일자별 주가'!F213*'종목 기본정보'!F$2*'종목 기본정보'!F$3</f>
        <v>762652000000</v>
      </c>
      <c r="G213">
        <f t="shared" ca="1" si="6"/>
        <v>1500430820000</v>
      </c>
      <c r="H213" s="3">
        <f t="shared" ca="1" si="7"/>
        <v>120.51653172690764</v>
      </c>
    </row>
    <row r="214" spans="1:8" x14ac:dyDescent="0.3">
      <c r="A214">
        <v>213</v>
      </c>
      <c r="B214">
        <f ca="1">'일자별 주가'!B214*'종목 기본정보'!B$2*'종목 기본정보'!B$3</f>
        <v>74047500000</v>
      </c>
      <c r="C214">
        <f ca="1">'일자별 주가'!C214*'종목 기본정보'!C$2*'종목 기본정보'!C$3</f>
        <v>109291500000</v>
      </c>
      <c r="D214">
        <f ca="1">'일자별 주가'!D214*'종목 기본정보'!D$2*'종목 기본정보'!D$3</f>
        <v>460003600000</v>
      </c>
      <c r="E214">
        <f ca="1">'일자별 주가'!E214*'종목 기본정보'!E$2*'종목 기본정보'!E$3</f>
        <v>85975120000</v>
      </c>
      <c r="F214">
        <f ca="1">'일자별 주가'!F214*'종목 기본정보'!F$2*'종목 기본정보'!F$3</f>
        <v>774790500000</v>
      </c>
      <c r="G214">
        <f t="shared" ca="1" si="6"/>
        <v>1504108220000</v>
      </c>
      <c r="H214" s="3">
        <f t="shared" ca="1" si="7"/>
        <v>120.81190522088355</v>
      </c>
    </row>
    <row r="215" spans="1:8" x14ac:dyDescent="0.3">
      <c r="A215">
        <v>214</v>
      </c>
      <c r="B215">
        <f ca="1">'일자별 주가'!B215*'종목 기본정보'!B$2*'종목 기본정보'!B$3</f>
        <v>73642500000</v>
      </c>
      <c r="C215">
        <f ca="1">'일자별 주가'!C215*'종목 기본정보'!C$2*'종목 기본정보'!C$3</f>
        <v>106735500000</v>
      </c>
      <c r="D215">
        <f ca="1">'일자별 주가'!D215*'종목 기본정보'!D$2*'종목 기본정보'!D$3</f>
        <v>463759200000</v>
      </c>
      <c r="E215">
        <f ca="1">'일자별 주가'!E215*'종목 기본정보'!E$2*'종목 기본정보'!E$3</f>
        <v>84315440000</v>
      </c>
      <c r="F215">
        <f ca="1">'일자별 주가'!F215*'종목 기본정보'!F$2*'종목 기본정보'!F$3</f>
        <v>784763000000</v>
      </c>
      <c r="G215">
        <f t="shared" ca="1" si="6"/>
        <v>1513215640000</v>
      </c>
      <c r="H215" s="3">
        <f t="shared" ca="1" si="7"/>
        <v>121.54342489959839</v>
      </c>
    </row>
    <row r="216" spans="1:8" x14ac:dyDescent="0.3">
      <c r="A216">
        <v>215</v>
      </c>
      <c r="B216">
        <f ca="1">'일자별 주가'!B216*'종목 기본정보'!B$2*'종목 기본정보'!B$3</f>
        <v>74535000000</v>
      </c>
      <c r="C216">
        <f ca="1">'일자별 주가'!C216*'종목 기본정보'!C$2*'종목 기본정보'!C$3</f>
        <v>106794000000</v>
      </c>
      <c r="D216">
        <f ca="1">'일자별 주가'!D216*'종목 기본정보'!D$2*'종목 기본정보'!D$3</f>
        <v>469646800000</v>
      </c>
      <c r="E216">
        <f ca="1">'일자별 주가'!E216*'종목 기본정보'!E$2*'종목 기본정보'!E$3</f>
        <v>86528640000</v>
      </c>
      <c r="F216">
        <f ca="1">'일자별 주가'!F216*'종목 기본정보'!F$2*'종목 기본정보'!F$3</f>
        <v>792741000000</v>
      </c>
      <c r="G216">
        <f t="shared" ca="1" si="6"/>
        <v>1530245440000</v>
      </c>
      <c r="H216" s="3">
        <f t="shared" ca="1" si="7"/>
        <v>122.91128032128513</v>
      </c>
    </row>
    <row r="217" spans="1:8" x14ac:dyDescent="0.3">
      <c r="A217">
        <v>216</v>
      </c>
      <c r="B217">
        <f ca="1">'일자별 주가'!B217*'종목 기본정보'!B$2*'종목 기본정보'!B$3</f>
        <v>76582500000</v>
      </c>
      <c r="C217">
        <f ca="1">'일자별 주가'!C217*'종목 기본정보'!C$2*'종목 기본정보'!C$3</f>
        <v>104044500000</v>
      </c>
      <c r="D217">
        <f ca="1">'일자별 주가'!D217*'종목 기본정보'!D$2*'종목 기본정보'!D$3</f>
        <v>470680000000</v>
      </c>
      <c r="E217">
        <f ca="1">'일자별 주가'!E217*'종목 기본정보'!E$2*'종목 기본정보'!E$3</f>
        <v>89033120000</v>
      </c>
      <c r="F217">
        <f ca="1">'일자별 주가'!F217*'종목 기본정보'!F$2*'종목 기본정보'!F$3</f>
        <v>813802500000</v>
      </c>
      <c r="G217">
        <f t="shared" ca="1" si="6"/>
        <v>1554142620000</v>
      </c>
      <c r="H217" s="3">
        <f t="shared" ca="1" si="7"/>
        <v>124.83073253012049</v>
      </c>
    </row>
    <row r="218" spans="1:8" x14ac:dyDescent="0.3">
      <c r="A218">
        <v>217</v>
      </c>
      <c r="B218">
        <f ca="1">'일자별 주가'!B218*'종목 기본정보'!B$2*'종목 기본정보'!B$3</f>
        <v>75367500000</v>
      </c>
      <c r="C218">
        <f ca="1">'일자별 주가'!C218*'종목 기본정보'!C$2*'종목 기본정보'!C$3</f>
        <v>103914000000</v>
      </c>
      <c r="D218">
        <f ca="1">'일자별 주가'!D218*'종목 기본정보'!D$2*'종목 기본정보'!D$3</f>
        <v>477305600000</v>
      </c>
      <c r="E218">
        <f ca="1">'일자별 주가'!E218*'종목 기본정보'!E$2*'종목 기본정보'!E$3</f>
        <v>91237520000</v>
      </c>
      <c r="F218">
        <f ca="1">'일자별 주가'!F218*'종목 기본정보'!F$2*'종목 기본정보'!F$3</f>
        <v>803678000000</v>
      </c>
      <c r="G218">
        <f t="shared" ca="1" si="6"/>
        <v>1551502620000</v>
      </c>
      <c r="H218" s="3">
        <f t="shared" ca="1" si="7"/>
        <v>124.61868433734939</v>
      </c>
    </row>
    <row r="219" spans="1:8" x14ac:dyDescent="0.3">
      <c r="A219">
        <v>218</v>
      </c>
      <c r="B219">
        <f ca="1">'일자별 주가'!B219*'종목 기본정보'!B$2*'종목 기본정보'!B$3</f>
        <v>76492500000</v>
      </c>
      <c r="C219">
        <f ca="1">'일자별 주가'!C219*'종목 기본정보'!C$2*'종목 기본정보'!C$3</f>
        <v>102199500000</v>
      </c>
      <c r="D219">
        <f ca="1">'일자별 주가'!D219*'종목 기본정보'!D$2*'종목 기본정보'!D$3</f>
        <v>469696000000</v>
      </c>
      <c r="E219">
        <f ca="1">'일자별 주가'!E219*'종목 기본정보'!E$2*'종목 기본정보'!E$3</f>
        <v>93630240000</v>
      </c>
      <c r="F219">
        <f ca="1">'일자별 주가'!F219*'종목 기본정보'!F$2*'종목 기본정보'!F$3</f>
        <v>821918000000</v>
      </c>
      <c r="G219">
        <f t="shared" ca="1" si="6"/>
        <v>1563936240000</v>
      </c>
      <c r="H219" s="3">
        <f t="shared" ca="1" si="7"/>
        <v>125.6173686746988</v>
      </c>
    </row>
    <row r="220" spans="1:8" x14ac:dyDescent="0.3">
      <c r="A220">
        <v>219</v>
      </c>
      <c r="B220">
        <f ca="1">'일자별 주가'!B220*'종목 기본정보'!B$2*'종목 기본정보'!B$3</f>
        <v>76485000000</v>
      </c>
      <c r="C220">
        <f ca="1">'일자별 주가'!C220*'종목 기본정보'!C$2*'종목 기본정보'!C$3</f>
        <v>100755000000</v>
      </c>
      <c r="D220">
        <f ca="1">'일자별 주가'!D220*'종목 기본정보'!D$2*'종목 기본정보'!D$3</f>
        <v>471352400000</v>
      </c>
      <c r="E220">
        <f ca="1">'일자별 주가'!E220*'종목 기본정보'!E$2*'종목 기본정보'!E$3</f>
        <v>92275920000</v>
      </c>
      <c r="F220">
        <f ca="1">'일자별 주가'!F220*'종목 기본정보'!F$2*'종목 기본정보'!F$3</f>
        <v>832147000000</v>
      </c>
      <c r="G220">
        <f t="shared" ca="1" si="6"/>
        <v>1573015320000</v>
      </c>
      <c r="H220" s="3">
        <f t="shared" ca="1" si="7"/>
        <v>126.34661204819278</v>
      </c>
    </row>
    <row r="221" spans="1:8" x14ac:dyDescent="0.3">
      <c r="A221">
        <v>220</v>
      </c>
      <c r="B221">
        <f ca="1">'일자별 주가'!B221*'종목 기본정보'!B$2*'종목 기본정보'!B$3</f>
        <v>74347500000</v>
      </c>
      <c r="C221">
        <f ca="1">'일자별 주가'!C221*'종목 기본정보'!C$2*'종목 기본정보'!C$3</f>
        <v>102874500000</v>
      </c>
      <c r="D221">
        <f ca="1">'일자별 주가'!D221*'종목 기본정보'!D$2*'종목 기본정보'!D$3</f>
        <v>469892800000</v>
      </c>
      <c r="E221">
        <f ca="1">'일자별 주가'!E221*'종목 기본정보'!E$2*'종목 기본정보'!E$3</f>
        <v>95026800000</v>
      </c>
      <c r="F221">
        <f ca="1">'일자별 주가'!F221*'종목 기본정보'!F$2*'종목 기본정보'!F$3</f>
        <v>813572000000</v>
      </c>
      <c r="G221">
        <f t="shared" ca="1" si="6"/>
        <v>1555713600000</v>
      </c>
      <c r="H221" s="3">
        <f t="shared" ca="1" si="7"/>
        <v>124.95691566265059</v>
      </c>
    </row>
    <row r="222" spans="1:8" x14ac:dyDescent="0.3">
      <c r="A222">
        <v>221</v>
      </c>
      <c r="B222">
        <f ca="1">'일자별 주가'!B222*'종목 기본정보'!B$2*'종목 기본정보'!B$3</f>
        <v>73252500000</v>
      </c>
      <c r="C222">
        <f ca="1">'일자별 주가'!C222*'종목 기본정보'!C$2*'종목 기본정보'!C$3</f>
        <v>102802500000</v>
      </c>
      <c r="D222">
        <f ca="1">'일자별 주가'!D222*'종목 기본정보'!D$2*'종목 기본정보'!D$3</f>
        <v>475928000000</v>
      </c>
      <c r="E222">
        <f ca="1">'일자별 주가'!E222*'종목 기본정보'!E$2*'종목 기본정보'!E$3</f>
        <v>93640800000</v>
      </c>
      <c r="F222">
        <f ca="1">'일자별 주가'!F222*'종목 기본정보'!F$2*'종목 기본정보'!F$3</f>
        <v>831749500000</v>
      </c>
      <c r="G222">
        <f t="shared" ca="1" si="6"/>
        <v>1577373300000</v>
      </c>
      <c r="H222" s="3">
        <f t="shared" ca="1" si="7"/>
        <v>126.69665060240965</v>
      </c>
    </row>
    <row r="223" spans="1:8" x14ac:dyDescent="0.3">
      <c r="A223">
        <v>222</v>
      </c>
      <c r="B223">
        <f ca="1">'일자별 주가'!B223*'종목 기본정보'!B$2*'종목 기본정보'!B$3</f>
        <v>75112500000</v>
      </c>
      <c r="C223">
        <f ca="1">'일자별 주가'!C223*'종목 기본정보'!C$2*'종목 기본정보'!C$3</f>
        <v>104877000000</v>
      </c>
      <c r="D223">
        <f ca="1">'일자별 주가'!D223*'종목 기본정보'!D$2*'종목 기본정보'!D$3</f>
        <v>469302400000</v>
      </c>
      <c r="E223">
        <f ca="1">'일자별 주가'!E223*'종목 기본정보'!E$2*'종목 기본정보'!E$3</f>
        <v>91473360000</v>
      </c>
      <c r="F223">
        <f ca="1">'일자별 주가'!F223*'종목 기본정보'!F$2*'종목 기본정보'!F$3</f>
        <v>813728500000</v>
      </c>
      <c r="G223">
        <f t="shared" ca="1" si="6"/>
        <v>1554493760000</v>
      </c>
      <c r="H223" s="3">
        <f t="shared" ca="1" si="7"/>
        <v>124.85893654618474</v>
      </c>
    </row>
    <row r="224" spans="1:8" x14ac:dyDescent="0.3">
      <c r="A224">
        <v>223</v>
      </c>
      <c r="B224">
        <f ca="1">'일자별 주가'!B224*'종목 기본정보'!B$2*'종목 기본정보'!B$3</f>
        <v>73935000000</v>
      </c>
      <c r="C224">
        <f ca="1">'일자별 주가'!C224*'종목 기본정보'!C$2*'종목 기본정보'!C$3</f>
        <v>102492000000</v>
      </c>
      <c r="D224">
        <f ca="1">'일자별 주가'!D224*'종목 기본정보'!D$2*'종목 기본정보'!D$3</f>
        <v>481996000000</v>
      </c>
      <c r="E224">
        <f ca="1">'일자별 주가'!E224*'종목 기본정보'!E$2*'종목 기본정보'!E$3</f>
        <v>94490000000</v>
      </c>
      <c r="F224">
        <f ca="1">'일자별 주가'!F224*'종목 기본정보'!F$2*'종목 기본정보'!F$3</f>
        <v>795606500000</v>
      </c>
      <c r="G224">
        <f t="shared" ca="1" si="6"/>
        <v>1548519500000</v>
      </c>
      <c r="H224" s="3">
        <f t="shared" ca="1" si="7"/>
        <v>124.37907630522089</v>
      </c>
    </row>
    <row r="225" spans="1:8" x14ac:dyDescent="0.3">
      <c r="A225">
        <v>224</v>
      </c>
      <c r="B225">
        <f ca="1">'일자별 주가'!B225*'종목 기본정보'!B$2*'종목 기본정보'!B$3</f>
        <v>71947500000</v>
      </c>
      <c r="C225">
        <f ca="1">'일자별 주가'!C225*'종목 기본정보'!C$2*'종목 기본정보'!C$3</f>
        <v>104445000000</v>
      </c>
      <c r="D225">
        <f ca="1">'일자별 주가'!D225*'종목 기본정보'!D$2*'종목 기본정보'!D$3</f>
        <v>495427600000</v>
      </c>
      <c r="E225">
        <f ca="1">'일자별 주가'!E225*'종목 기본정보'!E$2*'종목 기본정보'!E$3</f>
        <v>97472320000</v>
      </c>
      <c r="F225">
        <f ca="1">'일자별 주가'!F225*'종목 기본정보'!F$2*'종목 기본정보'!F$3</f>
        <v>780152500000</v>
      </c>
      <c r="G225">
        <f t="shared" ca="1" si="6"/>
        <v>1549444920000</v>
      </c>
      <c r="H225" s="3">
        <f t="shared" ca="1" si="7"/>
        <v>124.45340722891567</v>
      </c>
    </row>
    <row r="226" spans="1:8" x14ac:dyDescent="0.3">
      <c r="A226">
        <v>225</v>
      </c>
      <c r="B226">
        <f ca="1">'일자별 주가'!B226*'종목 기본정보'!B$2*'종목 기본정보'!B$3</f>
        <v>69930000000</v>
      </c>
      <c r="C226">
        <f ca="1">'일자별 주가'!C226*'종목 기본정보'!C$2*'종목 기본정보'!C$3</f>
        <v>103788000000</v>
      </c>
      <c r="D226">
        <f ca="1">'일자별 주가'!D226*'종목 기본정보'!D$2*'종목 기본정보'!D$3</f>
        <v>509482400000</v>
      </c>
      <c r="E226">
        <f ca="1">'일자별 주가'!E226*'종목 기본정보'!E$2*'종목 기본정보'!E$3</f>
        <v>98546800000</v>
      </c>
      <c r="F226">
        <f ca="1">'일자별 주가'!F226*'종목 기본정보'!F$2*'종목 기본정보'!F$3</f>
        <v>760480500000</v>
      </c>
      <c r="G226">
        <f t="shared" ca="1" si="6"/>
        <v>1542227700000</v>
      </c>
      <c r="H226" s="3">
        <f t="shared" ca="1" si="7"/>
        <v>123.87371084337349</v>
      </c>
    </row>
    <row r="227" spans="1:8" x14ac:dyDescent="0.3">
      <c r="A227">
        <v>226</v>
      </c>
      <c r="B227">
        <f ca="1">'일자별 주가'!B227*'종목 기본정보'!B$2*'종목 기본정보'!B$3</f>
        <v>69172500000</v>
      </c>
      <c r="C227">
        <f ca="1">'일자별 주가'!C227*'종목 기본정보'!C$2*'종목 기본정보'!C$3</f>
        <v>103068000000</v>
      </c>
      <c r="D227">
        <f ca="1">'일자별 주가'!D227*'종목 기본정보'!D$2*'종목 기본정보'!D$3</f>
        <v>496280400000</v>
      </c>
      <c r="E227">
        <f ca="1">'일자별 주가'!E227*'종목 기본정보'!E$2*'종목 기본정보'!E$3</f>
        <v>99262240000</v>
      </c>
      <c r="F227">
        <f ca="1">'일자별 주가'!F227*'종목 기본정보'!F$2*'종목 기본정보'!F$3</f>
        <v>775452000000</v>
      </c>
      <c r="G227">
        <f t="shared" ca="1" si="6"/>
        <v>1543235140000</v>
      </c>
      <c r="H227" s="3">
        <f t="shared" ca="1" si="7"/>
        <v>123.95462971887549</v>
      </c>
    </row>
    <row r="228" spans="1:8" x14ac:dyDescent="0.3">
      <c r="A228">
        <v>227</v>
      </c>
      <c r="B228">
        <f ca="1">'일자별 주가'!B228*'종목 기본정보'!B$2*'종목 기본정보'!B$3</f>
        <v>68062500000</v>
      </c>
      <c r="C228">
        <f ca="1">'일자별 주가'!C228*'종목 기본정보'!C$2*'종목 기본정보'!C$3</f>
        <v>102267000000</v>
      </c>
      <c r="D228">
        <f ca="1">'일자별 주가'!D228*'종목 기본정보'!D$2*'종목 기본정보'!D$3</f>
        <v>497297200000</v>
      </c>
      <c r="E228">
        <f ca="1">'일자별 주가'!E228*'종목 기본정보'!E$2*'종목 기본정보'!E$3</f>
        <v>102380960000</v>
      </c>
      <c r="F228">
        <f ca="1">'일자별 주가'!F228*'종목 기본정보'!F$2*'종목 기본정보'!F$3</f>
        <v>766023500000</v>
      </c>
      <c r="G228">
        <f t="shared" ca="1" si="6"/>
        <v>1536031160000</v>
      </c>
      <c r="H228" s="3">
        <f t="shared" ca="1" si="7"/>
        <v>123.37599678714859</v>
      </c>
    </row>
    <row r="229" spans="1:8" x14ac:dyDescent="0.3">
      <c r="A229">
        <v>228</v>
      </c>
      <c r="B229">
        <f ca="1">'일자별 주가'!B229*'종목 기본정보'!B$2*'종목 기본정보'!B$3</f>
        <v>69690000000</v>
      </c>
      <c r="C229">
        <f ca="1">'일자별 주가'!C229*'종목 기본정보'!C$2*'종목 기본정보'!C$3</f>
        <v>101830500000</v>
      </c>
      <c r="D229">
        <f ca="1">'일자별 주가'!D229*'종목 기본정보'!D$2*'종목 기본정보'!D$3</f>
        <v>493394000000</v>
      </c>
      <c r="E229">
        <f ca="1">'일자별 주가'!E229*'종목 기본정보'!E$2*'종목 기본정보'!E$3</f>
        <v>101937440000</v>
      </c>
      <c r="F229">
        <f ca="1">'일자별 주가'!F229*'종목 기본정보'!F$2*'종목 기본정보'!F$3</f>
        <v>750717000000</v>
      </c>
      <c r="G229">
        <f t="shared" ca="1" si="6"/>
        <v>1517568940000</v>
      </c>
      <c r="H229" s="3">
        <f t="shared" ca="1" si="7"/>
        <v>121.8930875502008</v>
      </c>
    </row>
    <row r="230" spans="1:8" x14ac:dyDescent="0.3">
      <c r="A230">
        <v>229</v>
      </c>
      <c r="B230">
        <f ca="1">'일자별 주가'!B230*'종목 기본정보'!B$2*'종목 기본정보'!B$3</f>
        <v>68212500000</v>
      </c>
      <c r="C230">
        <f ca="1">'일자별 주가'!C230*'종목 기본정보'!C$2*'종목 기본정보'!C$3</f>
        <v>100498500000</v>
      </c>
      <c r="D230">
        <f ca="1">'일자별 주가'!D230*'종목 기본정보'!D$2*'종목 기본정보'!D$3</f>
        <v>493180800000</v>
      </c>
      <c r="E230">
        <f ca="1">'일자별 주가'!E230*'종목 기본정보'!E$2*'종목 기본정보'!E$3</f>
        <v>99795520000</v>
      </c>
      <c r="F230">
        <f ca="1">'일자별 주가'!F230*'종목 기본정보'!F$2*'종목 기본정보'!F$3</f>
        <v>760588000000</v>
      </c>
      <c r="G230">
        <f t="shared" ca="1" si="6"/>
        <v>1522275320000</v>
      </c>
      <c r="H230" s="3">
        <f t="shared" ca="1" si="7"/>
        <v>122.27111004016065</v>
      </c>
    </row>
    <row r="231" spans="1:8" x14ac:dyDescent="0.3">
      <c r="A231">
        <v>230</v>
      </c>
      <c r="B231">
        <f ca="1">'일자별 주가'!B231*'종목 기본정보'!B$2*'종목 기본정보'!B$3</f>
        <v>66900000000</v>
      </c>
      <c r="C231">
        <f ca="1">'일자별 주가'!C231*'종목 기본정보'!C$2*'종목 기본정보'!C$3</f>
        <v>101938500000</v>
      </c>
      <c r="D231">
        <f ca="1">'일자별 주가'!D231*'종목 기본정보'!D$2*'종목 기본정보'!D$3</f>
        <v>503004400000</v>
      </c>
      <c r="E231">
        <f ca="1">'일자별 주가'!E231*'종목 기본정보'!E$2*'종목 기본정보'!E$3</f>
        <v>102167120000</v>
      </c>
      <c r="F231">
        <f ca="1">'일자별 주가'!F231*'종목 기본정보'!F$2*'종목 기본정보'!F$3</f>
        <v>741365500000</v>
      </c>
      <c r="G231">
        <f t="shared" ca="1" si="6"/>
        <v>1515375520000</v>
      </c>
      <c r="H231" s="3">
        <f t="shared" ca="1" si="7"/>
        <v>121.7169092369478</v>
      </c>
    </row>
    <row r="232" spans="1:8" x14ac:dyDescent="0.3">
      <c r="A232">
        <v>231</v>
      </c>
      <c r="B232">
        <f ca="1">'일자별 주가'!B232*'종목 기본정보'!B$2*'종목 기본정보'!B$3</f>
        <v>67417500000</v>
      </c>
      <c r="C232">
        <f ca="1">'일자별 주가'!C232*'종목 기본정보'!C$2*'종목 기본정보'!C$3</f>
        <v>102483000000</v>
      </c>
      <c r="D232">
        <f ca="1">'일자별 주가'!D232*'종목 기본정보'!D$2*'종목 기본정보'!D$3</f>
        <v>507088000000</v>
      </c>
      <c r="E232">
        <f ca="1">'일자별 주가'!E232*'종목 기본정보'!E$2*'종목 기본정보'!E$3</f>
        <v>100365760000</v>
      </c>
      <c r="F232">
        <f ca="1">'일자별 주가'!F232*'종목 기본정보'!F$2*'종목 기본정보'!F$3</f>
        <v>738389500000</v>
      </c>
      <c r="G232">
        <f t="shared" ca="1" si="6"/>
        <v>1515743760000</v>
      </c>
      <c r="H232" s="3">
        <f t="shared" ca="1" si="7"/>
        <v>121.74648674698796</v>
      </c>
    </row>
    <row r="233" spans="1:8" x14ac:dyDescent="0.3">
      <c r="A233">
        <v>232</v>
      </c>
      <c r="B233">
        <f ca="1">'일자별 주가'!B233*'종목 기본정보'!B$2*'종목 기본정보'!B$3</f>
        <v>69142500000</v>
      </c>
      <c r="C233">
        <f ca="1">'일자별 주가'!C233*'종목 기본정보'!C$2*'종목 기본정보'!C$3</f>
        <v>100039500000</v>
      </c>
      <c r="D233">
        <f ca="1">'일자별 주가'!D233*'종목 기본정보'!D$2*'종목 기본정보'!D$3</f>
        <v>500446000000</v>
      </c>
      <c r="E233">
        <f ca="1">'일자별 주가'!E233*'종목 기본정보'!E$2*'종목 기본정보'!E$3</f>
        <v>97674720000</v>
      </c>
      <c r="F233">
        <f ca="1">'일자별 주가'!F233*'종목 기본정보'!F$2*'종목 기본정보'!F$3</f>
        <v>718152500000</v>
      </c>
      <c r="G233">
        <f t="shared" ca="1" si="6"/>
        <v>1485455220000</v>
      </c>
      <c r="H233" s="3">
        <f t="shared" ca="1" si="7"/>
        <v>119.31367228915664</v>
      </c>
    </row>
    <row r="234" spans="1:8" x14ac:dyDescent="0.3">
      <c r="A234">
        <v>233</v>
      </c>
      <c r="B234">
        <f ca="1">'일자별 주가'!B234*'종목 기본정보'!B$2*'종목 기본정보'!B$3</f>
        <v>67380000000</v>
      </c>
      <c r="C234">
        <f ca="1">'일자별 주가'!C234*'종목 기본정보'!C$2*'종목 기본정보'!C$3</f>
        <v>101488500000</v>
      </c>
      <c r="D234">
        <f ca="1">'일자별 주가'!D234*'종목 기본정보'!D$2*'종목 기본정보'!D$3</f>
        <v>508268800000</v>
      </c>
      <c r="E234">
        <f ca="1">'일자별 주가'!E234*'종목 기본정보'!E$2*'종목 기본정보'!E$3</f>
        <v>96366160000</v>
      </c>
      <c r="F234">
        <f ca="1">'일자별 주가'!F234*'종목 기본정보'!F$2*'종목 기본정보'!F$3</f>
        <v>698991500000</v>
      </c>
      <c r="G234">
        <f t="shared" ca="1" si="6"/>
        <v>1472494960000</v>
      </c>
      <c r="H234" s="3">
        <f t="shared" ca="1" si="7"/>
        <v>118.2726875502008</v>
      </c>
    </row>
    <row r="235" spans="1:8" x14ac:dyDescent="0.3">
      <c r="A235">
        <v>234</v>
      </c>
      <c r="B235">
        <f ca="1">'일자별 주가'!B235*'종목 기본정보'!B$2*'종목 기본정보'!B$3</f>
        <v>66975000000</v>
      </c>
      <c r="C235">
        <f ca="1">'일자별 주가'!C235*'종목 기본정보'!C$2*'종목 기본정보'!C$3</f>
        <v>101844000000</v>
      </c>
      <c r="D235">
        <f ca="1">'일자별 주가'!D235*'종목 기본정보'!D$2*'종목 기본정보'!D$3</f>
        <v>497822000000</v>
      </c>
      <c r="E235">
        <f ca="1">'일자별 주가'!E235*'종목 기본정보'!E$2*'종목 기본정보'!E$3</f>
        <v>99157520000</v>
      </c>
      <c r="F235">
        <f ca="1">'일자별 주가'!F235*'종목 기본정보'!F$2*'종목 기본정보'!F$3</f>
        <v>682773500000</v>
      </c>
      <c r="G235">
        <f t="shared" ca="1" si="6"/>
        <v>1448572020000</v>
      </c>
      <c r="H235" s="3">
        <f t="shared" ca="1" si="7"/>
        <v>116.35116626506023</v>
      </c>
    </row>
    <row r="236" spans="1:8" x14ac:dyDescent="0.3">
      <c r="A236">
        <v>235</v>
      </c>
      <c r="B236">
        <f ca="1">'일자별 주가'!B236*'종목 기본정보'!B$2*'종목 기본정보'!B$3</f>
        <v>69022500000</v>
      </c>
      <c r="C236">
        <f ca="1">'일자별 주가'!C236*'종목 기본정보'!C$2*'종목 기본정보'!C$3</f>
        <v>99301500000</v>
      </c>
      <c r="D236">
        <f ca="1">'일자별 주가'!D236*'종목 기본정보'!D$2*'종목 기본정보'!D$3</f>
        <v>496723200000</v>
      </c>
      <c r="E236">
        <f ca="1">'일자별 주가'!E236*'종목 기본정보'!E$2*'종목 기본정보'!E$3</f>
        <v>97423040000</v>
      </c>
      <c r="F236">
        <f ca="1">'일자별 주가'!F236*'종목 기본정보'!F$2*'종목 기본정보'!F$3</f>
        <v>669352500000</v>
      </c>
      <c r="G236">
        <f t="shared" ca="1" si="6"/>
        <v>1431822740000</v>
      </c>
      <c r="H236" s="3">
        <f t="shared" ca="1" si="7"/>
        <v>115.00584257028112</v>
      </c>
    </row>
    <row r="237" spans="1:8" x14ac:dyDescent="0.3">
      <c r="A237">
        <v>236</v>
      </c>
      <c r="B237">
        <f ca="1">'일자별 주가'!B237*'종목 기본정보'!B$2*'종목 기본정보'!B$3</f>
        <v>68400000000</v>
      </c>
      <c r="C237">
        <f ca="1">'일자별 주가'!C237*'종목 기본정보'!C$2*'종목 기본정보'!C$3</f>
        <v>100264500000</v>
      </c>
      <c r="D237">
        <f ca="1">'일자별 주가'!D237*'종목 기본정보'!D$2*'종목 기본정보'!D$3</f>
        <v>497133200000</v>
      </c>
      <c r="E237">
        <f ca="1">'일자별 주가'!E237*'종목 기본정보'!E$2*'종목 기본정보'!E$3</f>
        <v>98616320000</v>
      </c>
      <c r="F237">
        <f ca="1">'일자별 주가'!F237*'종목 기본정보'!F$2*'종목 기본정보'!F$3</f>
        <v>670384000000</v>
      </c>
      <c r="G237">
        <f t="shared" ca="1" si="6"/>
        <v>1434798020000</v>
      </c>
      <c r="H237" s="3">
        <f t="shared" ca="1" si="7"/>
        <v>115.24482088353413</v>
      </c>
    </row>
    <row r="238" spans="1:8" x14ac:dyDescent="0.3">
      <c r="A238">
        <v>237</v>
      </c>
      <c r="B238">
        <f ca="1">'일자별 주가'!B238*'종목 기본정보'!B$2*'종목 기본정보'!B$3</f>
        <v>69142500000</v>
      </c>
      <c r="C238">
        <f ca="1">'일자별 주가'!C238*'종목 기본정보'!C$2*'종목 기본정보'!C$3</f>
        <v>103378500000</v>
      </c>
      <c r="D238">
        <f ca="1">'일자별 주가'!D238*'종목 기본정보'!D$2*'종목 기본정보'!D$3</f>
        <v>500134400000</v>
      </c>
      <c r="E238">
        <f ca="1">'일자별 주가'!E238*'종목 기본정보'!E$2*'종목 기본정보'!E$3</f>
        <v>101261600000</v>
      </c>
      <c r="F238">
        <f ca="1">'일자별 주가'!F238*'종목 기본정보'!F$2*'종목 기본정보'!F$3</f>
        <v>670709500000</v>
      </c>
      <c r="G238">
        <f t="shared" ca="1" si="6"/>
        <v>1444626500000</v>
      </c>
      <c r="H238" s="3">
        <f t="shared" ca="1" si="7"/>
        <v>116.03425702811245</v>
      </c>
    </row>
    <row r="239" spans="1:8" x14ac:dyDescent="0.3">
      <c r="A239">
        <v>238</v>
      </c>
      <c r="B239">
        <f ca="1">'일자별 주가'!B239*'종목 기본정보'!B$2*'종목 기본정보'!B$3</f>
        <v>67080000000</v>
      </c>
      <c r="C239">
        <f ca="1">'일자별 주가'!C239*'종목 기본정보'!C$2*'종목 기본정보'!C$3</f>
        <v>105880500000</v>
      </c>
      <c r="D239">
        <f ca="1">'일자별 주가'!D239*'종목 기본정보'!D$2*'종목 기본정보'!D$3</f>
        <v>511188000000</v>
      </c>
      <c r="E239">
        <f ca="1">'일자별 주가'!E239*'종목 기본정보'!E$2*'종목 기본정보'!E$3</f>
        <v>99638000000</v>
      </c>
      <c r="F239">
        <f ca="1">'일자별 주가'!F239*'종목 기본정보'!F$2*'종목 기본정보'!F$3</f>
        <v>654039000000</v>
      </c>
      <c r="G239">
        <f t="shared" ca="1" si="6"/>
        <v>1437825500000</v>
      </c>
      <c r="H239" s="3">
        <f t="shared" ca="1" si="7"/>
        <v>115.48799196787149</v>
      </c>
    </row>
    <row r="240" spans="1:8" x14ac:dyDescent="0.3">
      <c r="A240">
        <v>239</v>
      </c>
      <c r="B240">
        <f ca="1">'일자별 주가'!B240*'종목 기본정보'!B$2*'종목 기본정보'!B$3</f>
        <v>67710000000</v>
      </c>
      <c r="C240">
        <f ca="1">'일자별 주가'!C240*'종목 기본정보'!C$2*'종목 기본정보'!C$3</f>
        <v>106123500000</v>
      </c>
      <c r="D240">
        <f ca="1">'일자별 주가'!D240*'종목 기본정보'!D$2*'종목 기본정보'!D$3</f>
        <v>496592000000</v>
      </c>
      <c r="E240">
        <f ca="1">'일자별 주가'!E240*'종목 기본정보'!E$2*'종목 기본정보'!E$3</f>
        <v>99701360000</v>
      </c>
      <c r="F240">
        <f ca="1">'일자별 주가'!F240*'종목 기본정보'!F$2*'종목 기본정보'!F$3</f>
        <v>659429500000</v>
      </c>
      <c r="G240">
        <f t="shared" ca="1" si="6"/>
        <v>1429556360000</v>
      </c>
      <c r="H240" s="3">
        <f t="shared" ca="1" si="7"/>
        <v>114.82380401606427</v>
      </c>
    </row>
    <row r="241" spans="1:8" x14ac:dyDescent="0.3">
      <c r="A241">
        <v>240</v>
      </c>
      <c r="B241">
        <f ca="1">'일자별 주가'!B241*'종목 기본정보'!B$2*'종목 기본정보'!B$3</f>
        <v>67207500000</v>
      </c>
      <c r="C241">
        <f ca="1">'일자별 주가'!C241*'종목 기본정보'!C$2*'종목 기본정보'!C$3</f>
        <v>105435000000</v>
      </c>
      <c r="D241">
        <f ca="1">'일자별 주가'!D241*'종목 기본정보'!D$2*'종목 기본정보'!D$3</f>
        <v>510860000000</v>
      </c>
      <c r="E241">
        <f ca="1">'일자별 주가'!E241*'종목 기본정보'!E$2*'종목 기본정보'!E$3</f>
        <v>97337680000</v>
      </c>
      <c r="F241">
        <f ca="1">'일자별 주가'!F241*'종목 기본정보'!F$2*'종목 기본정보'!F$3</f>
        <v>665133000000</v>
      </c>
      <c r="G241">
        <f t="shared" ca="1" si="6"/>
        <v>1445973180000</v>
      </c>
      <c r="H241" s="3">
        <f t="shared" ca="1" si="7"/>
        <v>116.14242409638553</v>
      </c>
    </row>
    <row r="242" spans="1:8" x14ac:dyDescent="0.3">
      <c r="A242">
        <v>241</v>
      </c>
      <c r="B242">
        <f ca="1">'일자별 주가'!B242*'종목 기본정보'!B$2*'종목 기본정보'!B$3</f>
        <v>67290000000</v>
      </c>
      <c r="C242">
        <f ca="1">'일자별 주가'!C242*'종목 기본정보'!C$2*'종목 기본정보'!C$3</f>
        <v>104530500000</v>
      </c>
      <c r="D242">
        <f ca="1">'일자별 주가'!D242*'종목 기본정보'!D$2*'종목 기본정보'!D$3</f>
        <v>509023200000</v>
      </c>
      <c r="E242">
        <f ca="1">'일자별 주가'!E242*'종목 기본정보'!E$2*'종목 기본정보'!E$3</f>
        <v>98778240000</v>
      </c>
      <c r="F242">
        <f ca="1">'일자별 주가'!F242*'종목 기본정보'!F$2*'종목 기본정보'!F$3</f>
        <v>674538500000</v>
      </c>
      <c r="G242">
        <f t="shared" ca="1" si="6"/>
        <v>1454160440000</v>
      </c>
      <c r="H242" s="3">
        <f t="shared" ca="1" si="7"/>
        <v>116.80003534136547</v>
      </c>
    </row>
    <row r="243" spans="1:8" x14ac:dyDescent="0.3">
      <c r="A243">
        <v>242</v>
      </c>
      <c r="B243">
        <f ca="1">'일자별 주가'!B243*'종목 기본정보'!B$2*'종목 기본정보'!B$3</f>
        <v>69060000000</v>
      </c>
      <c r="C243">
        <f ca="1">'일자별 주가'!C243*'종목 기본정보'!C$2*'종목 기본정보'!C$3</f>
        <v>103423500000</v>
      </c>
      <c r="D243">
        <f ca="1">'일자별 주가'!D243*'종목 기본정보'!D$2*'종목 기본정보'!D$3</f>
        <v>496034400000</v>
      </c>
      <c r="E243">
        <f ca="1">'일자별 주가'!E243*'종목 기본정보'!E$2*'종목 기본정보'!E$3</f>
        <v>95843440000</v>
      </c>
      <c r="F243">
        <f ca="1">'일자별 주가'!F243*'종목 기본정보'!F$2*'종목 기본정보'!F$3</f>
        <v>674712500000</v>
      </c>
      <c r="G243">
        <f t="shared" ca="1" si="6"/>
        <v>1439073840000</v>
      </c>
      <c r="H243" s="3">
        <f t="shared" ca="1" si="7"/>
        <v>115.58826024096385</v>
      </c>
    </row>
    <row r="244" spans="1:8" x14ac:dyDescent="0.3">
      <c r="A244">
        <v>243</v>
      </c>
      <c r="B244">
        <f ca="1">'일자별 주가'!B244*'종목 기본정보'!B$2*'종목 기본정보'!B$3</f>
        <v>70170000000</v>
      </c>
      <c r="C244">
        <f ca="1">'일자별 주가'!C244*'종목 기본정보'!C$2*'종목 기본정보'!C$3</f>
        <v>101214000000</v>
      </c>
      <c r="D244">
        <f ca="1">'일자별 주가'!D244*'종목 기본정보'!D$2*'종목 기본정보'!D$3</f>
        <v>483685200000</v>
      </c>
      <c r="E244">
        <f ca="1">'일자별 주가'!E244*'종목 기본정보'!E$2*'종목 기본정보'!E$3</f>
        <v>94435440000</v>
      </c>
      <c r="F244">
        <f ca="1">'일자별 주가'!F244*'종목 기본정보'!F$2*'종목 기본정보'!F$3</f>
        <v>674392000000</v>
      </c>
      <c r="G244">
        <f t="shared" ca="1" si="6"/>
        <v>1423896640000</v>
      </c>
      <c r="H244" s="3">
        <f t="shared" ca="1" si="7"/>
        <v>114.36920803212851</v>
      </c>
    </row>
    <row r="245" spans="1:8" x14ac:dyDescent="0.3">
      <c r="A245">
        <v>244</v>
      </c>
      <c r="B245">
        <f ca="1">'일자별 주가'!B245*'종목 기본정보'!B$2*'종목 기본정보'!B$3</f>
        <v>71205000000</v>
      </c>
      <c r="C245">
        <f ca="1">'일자별 주가'!C245*'종목 기본정보'!C$2*'종목 기본정보'!C$3</f>
        <v>103342500000</v>
      </c>
      <c r="D245">
        <f ca="1">'일자별 주가'!D245*'종목 기본정보'!D$2*'종목 기본정보'!D$3</f>
        <v>479273600000</v>
      </c>
      <c r="E245">
        <f ca="1">'일자별 주가'!E245*'종목 기본정보'!E$2*'종목 기본정보'!E$3</f>
        <v>91893120000</v>
      </c>
      <c r="F245">
        <f ca="1">'일자별 주가'!F245*'종목 기본정보'!F$2*'종목 기본정보'!F$3</f>
        <v>682639500000</v>
      </c>
      <c r="G245">
        <f t="shared" ca="1" si="6"/>
        <v>1428353720000</v>
      </c>
      <c r="H245" s="3">
        <f t="shared" ca="1" si="7"/>
        <v>114.72720642570282</v>
      </c>
    </row>
    <row r="246" spans="1:8" x14ac:dyDescent="0.3">
      <c r="A246">
        <v>245</v>
      </c>
      <c r="B246">
        <f ca="1">'일자별 주가'!B246*'종목 기본정보'!B$2*'종목 기본정보'!B$3</f>
        <v>72997500000</v>
      </c>
      <c r="C246">
        <f ca="1">'일자별 주가'!C246*'종목 기본정보'!C$2*'종목 기본정보'!C$3</f>
        <v>105952500000</v>
      </c>
      <c r="D246">
        <f ca="1">'일자별 주가'!D246*'종목 기본정보'!D$2*'종목 기본정보'!D$3</f>
        <v>467826400000</v>
      </c>
      <c r="E246">
        <f ca="1">'일자별 주가'!E246*'종목 기본정보'!E$2*'종목 기본정보'!E$3</f>
        <v>91182960000</v>
      </c>
      <c r="F246">
        <f ca="1">'일자별 주가'!F246*'종목 기본정보'!F$2*'종목 기본정보'!F$3</f>
        <v>703259500000</v>
      </c>
      <c r="G246">
        <f t="shared" ca="1" si="6"/>
        <v>1441218860000</v>
      </c>
      <c r="H246" s="3">
        <f t="shared" ca="1" si="7"/>
        <v>115.76055100401605</v>
      </c>
    </row>
    <row r="247" spans="1:8" x14ac:dyDescent="0.3">
      <c r="A247">
        <v>246</v>
      </c>
      <c r="B247">
        <f ca="1">'일자별 주가'!B247*'종목 기본정보'!B$2*'종목 기본정보'!B$3</f>
        <v>73747500000</v>
      </c>
      <c r="C247">
        <f ca="1">'일자별 주가'!C247*'종목 기본정보'!C$2*'종목 기본정보'!C$3</f>
        <v>103774500000</v>
      </c>
      <c r="D247">
        <f ca="1">'일자별 주가'!D247*'종목 기본정보'!D$2*'종목 기본정보'!D$3</f>
        <v>459085200000</v>
      </c>
      <c r="E247">
        <f ca="1">'일자별 주가'!E247*'종목 기본정보'!E$2*'종목 기본정보'!E$3</f>
        <v>91595680000</v>
      </c>
      <c r="F247">
        <f ca="1">'일자별 주가'!F247*'종목 기본정보'!F$2*'종목 기본정보'!F$3</f>
        <v>723885500000</v>
      </c>
      <c r="G247">
        <f t="shared" ca="1" si="6"/>
        <v>1452088380000</v>
      </c>
      <c r="H247" s="3">
        <f t="shared" ca="1" si="7"/>
        <v>116.63360481927711</v>
      </c>
    </row>
    <row r="248" spans="1:8" x14ac:dyDescent="0.3">
      <c r="A248">
        <v>247</v>
      </c>
      <c r="B248">
        <f ca="1">'일자별 주가'!B248*'종목 기본정보'!B$2*'종목 기본정보'!B$3</f>
        <v>75345000000</v>
      </c>
      <c r="C248">
        <f ca="1">'일자별 주가'!C248*'종목 기본정보'!C$2*'종목 기본정보'!C$3</f>
        <v>103513500000</v>
      </c>
      <c r="D248">
        <f ca="1">'일자별 주가'!D248*'종목 기본정보'!D$2*'종목 기본정보'!D$3</f>
        <v>460659600000</v>
      </c>
      <c r="E248">
        <f ca="1">'일자별 주가'!E248*'종목 기본정보'!E$2*'종목 기본정보'!E$3</f>
        <v>94295520000</v>
      </c>
      <c r="F248">
        <f ca="1">'일자별 주가'!F248*'종목 기본정보'!F$2*'종목 기본정보'!F$3</f>
        <v>728249500000</v>
      </c>
      <c r="G248">
        <f t="shared" ca="1" si="6"/>
        <v>1462063120000</v>
      </c>
      <c r="H248" s="3">
        <f t="shared" ca="1" si="7"/>
        <v>117.43478875502007</v>
      </c>
    </row>
    <row r="249" spans="1:8" x14ac:dyDescent="0.3">
      <c r="A249">
        <v>248</v>
      </c>
      <c r="B249">
        <f ca="1">'일자별 주가'!B249*'종목 기본정보'!B$2*'종목 기본정보'!B$3</f>
        <v>75397500000</v>
      </c>
      <c r="C249">
        <f ca="1">'일자별 주가'!C249*'종목 기본정보'!C$2*'종목 기본정보'!C$3</f>
        <v>105016500000</v>
      </c>
      <c r="D249">
        <f ca="1">'일자별 주가'!D249*'종목 기본정보'!D$2*'종목 기본정보'!D$3</f>
        <v>455510000000</v>
      </c>
      <c r="E249">
        <f ca="1">'일자별 주가'!E249*'종목 기본정보'!E$2*'종목 기본정보'!E$3</f>
        <v>97065760000</v>
      </c>
      <c r="F249">
        <f ca="1">'일자별 주가'!F249*'종목 기본정보'!F$2*'종목 기본정보'!F$3</f>
        <v>718143000000</v>
      </c>
      <c r="G249">
        <f t="shared" ca="1" si="6"/>
        <v>1451132760000</v>
      </c>
      <c r="H249" s="3">
        <f t="shared" ca="1" si="7"/>
        <v>116.55684819277108</v>
      </c>
    </row>
    <row r="250" spans="1:8" x14ac:dyDescent="0.3">
      <c r="A250">
        <v>249</v>
      </c>
      <c r="B250">
        <f ca="1">'일자별 주가'!B250*'종목 기본정보'!B$2*'종목 기본정보'!B$3</f>
        <v>75697500000</v>
      </c>
      <c r="C250">
        <f ca="1">'일자별 주가'!C250*'종목 기본정보'!C$2*'종목 기본정보'!C$3</f>
        <v>108355500000</v>
      </c>
      <c r="D250">
        <f ca="1">'일자별 주가'!D250*'종목 기본정보'!D$2*'종목 기본정보'!D$3</f>
        <v>453837200000</v>
      </c>
      <c r="E250">
        <f ca="1">'일자별 주가'!E250*'종목 기본정보'!E$2*'종목 기본정보'!E$3</f>
        <v>97545360000</v>
      </c>
      <c r="F250">
        <f ca="1">'일자별 주가'!F250*'종목 기본정보'!F$2*'종목 기본정보'!F$3</f>
        <v>729652500000</v>
      </c>
      <c r="G250">
        <f t="shared" ca="1" si="6"/>
        <v>1465088060000</v>
      </c>
      <c r="H250" s="3">
        <f t="shared" ca="1" si="7"/>
        <v>117.67775582329317</v>
      </c>
    </row>
    <row r="251" spans="1:8" x14ac:dyDescent="0.3">
      <c r="A251">
        <v>250</v>
      </c>
      <c r="B251">
        <f ca="1">'일자별 주가'!B251*'종목 기본정보'!B$2*'종목 기본정보'!B$3</f>
        <v>73987500000</v>
      </c>
      <c r="C251">
        <f ca="1">'일자별 주가'!C251*'종목 기본정보'!C$2*'종목 기본정보'!C$3</f>
        <v>109449000000</v>
      </c>
      <c r="D251">
        <f ca="1">'일자별 주가'!D251*'종목 기본정보'!D$2*'종목 기본정보'!D$3</f>
        <v>464940000000</v>
      </c>
      <c r="E251">
        <f ca="1">'일자별 주가'!E251*'종목 기본정보'!E$2*'종목 기본정보'!E$3</f>
        <v>95115680000</v>
      </c>
      <c r="F251">
        <f ca="1">'일자별 주가'!F251*'종목 기본정보'!F$2*'종목 기본정보'!F$3</f>
        <v>743424500000</v>
      </c>
      <c r="G251">
        <f t="shared" ca="1" si="6"/>
        <v>1486916680000</v>
      </c>
      <c r="H251" s="3">
        <f t="shared" ca="1" si="7"/>
        <v>119.43105863453816</v>
      </c>
    </row>
    <row r="252" spans="1:8" x14ac:dyDescent="0.3">
      <c r="A252">
        <v>251</v>
      </c>
      <c r="B252">
        <f ca="1">'일자별 주가'!B252*'종목 기본정보'!B$2*'종목 기본정보'!B$3</f>
        <v>76140000000</v>
      </c>
      <c r="C252">
        <f ca="1">'일자별 주가'!C252*'종목 기본정보'!C$2*'종목 기본정보'!C$3</f>
        <v>107658000000</v>
      </c>
      <c r="D252">
        <f ca="1">'일자별 주가'!D252*'종목 기본정보'!D$2*'종목 기본정보'!D$3</f>
        <v>476157600000</v>
      </c>
      <c r="E252">
        <f ca="1">'일자별 주가'!E252*'종목 기본정보'!E$2*'종목 기본정보'!E$3</f>
        <v>92673680000</v>
      </c>
      <c r="F252">
        <f ca="1">'일자별 주가'!F252*'종목 기본정보'!F$2*'종목 기본정보'!F$3</f>
        <v>748720500000</v>
      </c>
      <c r="G252">
        <f t="shared" ca="1" si="6"/>
        <v>1501349780000</v>
      </c>
      <c r="H252" s="3">
        <f t="shared" ca="1" si="7"/>
        <v>120.59034377510041</v>
      </c>
    </row>
    <row r="253" spans="1:8" x14ac:dyDescent="0.3">
      <c r="A253">
        <v>252</v>
      </c>
      <c r="B253">
        <f ca="1">'일자별 주가'!B253*'종목 기본정보'!B$2*'종목 기본정보'!B$3</f>
        <v>74355000000</v>
      </c>
      <c r="C253">
        <f ca="1">'일자별 주가'!C253*'종목 기본정보'!C$2*'종목 기본정보'!C$3</f>
        <v>105160500000</v>
      </c>
      <c r="D253">
        <f ca="1">'일자별 주가'!D253*'종목 기본정보'!D$2*'종목 기본정보'!D$3</f>
        <v>483275200000</v>
      </c>
      <c r="E253">
        <f ca="1">'일자별 주가'!E253*'종목 기본정보'!E$2*'종목 기본정보'!E$3</f>
        <v>90566080000</v>
      </c>
      <c r="F253">
        <f ca="1">'일자별 주가'!F253*'종목 기본정보'!F$2*'종목 기본정보'!F$3</f>
        <v>735475500000</v>
      </c>
      <c r="G253">
        <f t="shared" ca="1" si="6"/>
        <v>1488832280000</v>
      </c>
      <c r="H253" s="3">
        <f t="shared" ca="1" si="7"/>
        <v>119.58492208835341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selection activeCell="G2" sqref="G2"/>
    </sheetView>
  </sheetViews>
  <sheetFormatPr defaultRowHeight="16.5" x14ac:dyDescent="0.3"/>
  <sheetData>
    <row r="1" spans="1:7" x14ac:dyDescent="0.3">
      <c r="A1" s="1" t="s">
        <v>10</v>
      </c>
      <c r="B1" s="1" t="s">
        <v>9</v>
      </c>
      <c r="C1" s="1" t="s">
        <v>11</v>
      </c>
      <c r="D1" s="1" t="s">
        <v>16</v>
      </c>
      <c r="F1" s="1" t="s">
        <v>12</v>
      </c>
      <c r="G1" s="4">
        <v>2.2499999999999999E-2</v>
      </c>
    </row>
    <row r="2" spans="1:7" x14ac:dyDescent="0.3">
      <c r="A2">
        <v>1</v>
      </c>
      <c r="B2" s="3">
        <f>'일자별 시가총액'!H2</f>
        <v>100</v>
      </c>
      <c r="C2">
        <f>B2*EXP(($G$1-$G$2)*(($G$3-A2)/252))</f>
        <v>100.18469415946785</v>
      </c>
      <c r="D2">
        <f>B2*EXP(($G$1-$G$2)*(($G$4-A2)/252))</f>
        <v>100.37271667704235</v>
      </c>
      <c r="F2" s="1" t="s">
        <v>13</v>
      </c>
      <c r="G2" s="4">
        <v>1.4999999999999999E-2</v>
      </c>
    </row>
    <row r="3" spans="1:7" x14ac:dyDescent="0.3">
      <c r="A3">
        <v>2</v>
      </c>
      <c r="B3" s="3">
        <f ca="1">'일자별 시가총액'!H3</f>
        <v>101.50077590361445</v>
      </c>
      <c r="C3">
        <f t="shared" ref="C3:C63" ca="1" si="0">B3*EXP(($G$1-$G$2)*(($G$3-A3)/252))</f>
        <v>101.68521551778768</v>
      </c>
      <c r="D3">
        <f t="shared" ref="D3:D66" ca="1" si="1">B3*EXP(($G$1-$G$2)*(($G$4-A3)/252))</f>
        <v>101.87605415219352</v>
      </c>
      <c r="F3" s="1" t="s">
        <v>14</v>
      </c>
      <c r="G3">
        <v>63</v>
      </c>
    </row>
    <row r="4" spans="1:7" x14ac:dyDescent="0.3">
      <c r="A4">
        <v>3</v>
      </c>
      <c r="B4" s="3">
        <f ca="1">'일자별 시가총액'!H4</f>
        <v>103.05229558232931</v>
      </c>
      <c r="C4">
        <f t="shared" ca="1" si="0"/>
        <v>103.236481941889</v>
      </c>
      <c r="D4">
        <f t="shared" ca="1" si="1"/>
        <v>103.43023192938062</v>
      </c>
      <c r="F4" s="1" t="s">
        <v>15</v>
      </c>
      <c r="G4">
        <v>126</v>
      </c>
    </row>
    <row r="5" spans="1:7" x14ac:dyDescent="0.3">
      <c r="A5">
        <v>4</v>
      </c>
      <c r="B5" s="3">
        <f ca="1">'일자별 시가총액'!H5</f>
        <v>102.06458795180724</v>
      </c>
      <c r="C5">
        <f t="shared" ca="1" si="0"/>
        <v>102.24396595155432</v>
      </c>
      <c r="D5">
        <f t="shared" ca="1" si="1"/>
        <v>102.43585322581612</v>
      </c>
    </row>
    <row r="6" spans="1:7" x14ac:dyDescent="0.3">
      <c r="A6">
        <v>5</v>
      </c>
      <c r="B6" s="3">
        <f ca="1">'일자별 시가총액'!H6</f>
        <v>103.44207389558233</v>
      </c>
      <c r="C6">
        <f t="shared" ca="1" si="0"/>
        <v>103.62078882200335</v>
      </c>
      <c r="D6">
        <f t="shared" ca="1" si="1"/>
        <v>103.81526006085703</v>
      </c>
    </row>
    <row r="7" spans="1:7" x14ac:dyDescent="0.3">
      <c r="A7">
        <v>6</v>
      </c>
      <c r="B7" s="3">
        <f ca="1">'일자별 시가총액'!H7</f>
        <v>104.54907148594377</v>
      </c>
      <c r="C7">
        <f t="shared" ca="1" si="0"/>
        <v>104.72658204234764</v>
      </c>
      <c r="D7">
        <f t="shared" ca="1" si="1"/>
        <v>104.92312858848206</v>
      </c>
    </row>
    <row r="8" spans="1:7" x14ac:dyDescent="0.3">
      <c r="A8">
        <v>7</v>
      </c>
      <c r="B8" s="3">
        <f ca="1">'일자별 시가총액'!H8</f>
        <v>105.54843212851407</v>
      </c>
      <c r="C8">
        <f t="shared" ca="1" si="0"/>
        <v>105.72449285858184</v>
      </c>
      <c r="D8">
        <f t="shared" ca="1" si="1"/>
        <v>105.92291224273364</v>
      </c>
    </row>
    <row r="9" spans="1:7" x14ac:dyDescent="0.3">
      <c r="A9">
        <v>8</v>
      </c>
      <c r="B9" s="3">
        <f ca="1">'일자별 시가총액'!H9</f>
        <v>106.05831485943776</v>
      </c>
      <c r="C9">
        <f t="shared" ca="1" si="0"/>
        <v>106.23206438698908</v>
      </c>
      <c r="D9">
        <f t="shared" ca="1" si="1"/>
        <v>106.43143636053013</v>
      </c>
    </row>
    <row r="10" spans="1:7" x14ac:dyDescent="0.3">
      <c r="A10">
        <v>9</v>
      </c>
      <c r="B10" s="3">
        <f ca="1">'일자별 시가총액'!H10</f>
        <v>104.96284016064257</v>
      </c>
      <c r="C10">
        <f t="shared" ca="1" si="0"/>
        <v>105.13166606680829</v>
      </c>
      <c r="D10">
        <f t="shared" ca="1" si="1"/>
        <v>105.32897285799558</v>
      </c>
    </row>
    <row r="11" spans="1:7" x14ac:dyDescent="0.3">
      <c r="A11">
        <v>10</v>
      </c>
      <c r="B11" s="3">
        <f ca="1">'일자별 시가총액'!H11</f>
        <v>105.38554056224901</v>
      </c>
      <c r="C11">
        <f t="shared" ca="1" si="0"/>
        <v>105.55190488204819</v>
      </c>
      <c r="D11">
        <f t="shared" ca="1" si="1"/>
        <v>105.75000036017701</v>
      </c>
    </row>
    <row r="12" spans="1:7" x14ac:dyDescent="0.3">
      <c r="A12">
        <v>11</v>
      </c>
      <c r="B12" s="3">
        <f ca="1">'일자별 시가총액'!H12</f>
        <v>106.881318875502</v>
      </c>
      <c r="C12">
        <f t="shared" ca="1" si="0"/>
        <v>107.04685850352844</v>
      </c>
      <c r="D12">
        <f t="shared" ca="1" si="1"/>
        <v>107.24775964918886</v>
      </c>
    </row>
    <row r="13" spans="1:7" x14ac:dyDescent="0.3">
      <c r="A13">
        <v>12</v>
      </c>
      <c r="B13" s="3">
        <f ca="1">'일자별 시가총액'!H13</f>
        <v>106.82075341365463</v>
      </c>
      <c r="C13">
        <f t="shared" ca="1" si="0"/>
        <v>106.98301517115998</v>
      </c>
      <c r="D13">
        <f t="shared" ca="1" si="1"/>
        <v>107.18379649827742</v>
      </c>
    </row>
    <row r="14" spans="1:7" x14ac:dyDescent="0.3">
      <c r="A14">
        <v>13</v>
      </c>
      <c r="B14" s="3">
        <f ca="1">'일자별 시가총액'!H14</f>
        <v>106.01837429718874</v>
      </c>
      <c r="C14">
        <f t="shared" ca="1" si="0"/>
        <v>106.17625717837782</v>
      </c>
      <c r="D14">
        <f t="shared" ca="1" si="1"/>
        <v>106.37552441524277</v>
      </c>
    </row>
    <row r="15" spans="1:7" x14ac:dyDescent="0.3">
      <c r="A15">
        <v>14</v>
      </c>
      <c r="B15" s="3">
        <f ca="1">'일자별 시가총액'!H15</f>
        <v>107.66687068273093</v>
      </c>
      <c r="C15">
        <f t="shared" ca="1" si="0"/>
        <v>107.82399941432909</v>
      </c>
      <c r="D15">
        <f t="shared" ca="1" si="1"/>
        <v>108.02635906611945</v>
      </c>
    </row>
    <row r="16" spans="1:7" x14ac:dyDescent="0.3">
      <c r="A16">
        <v>15</v>
      </c>
      <c r="B16" s="3">
        <f ca="1">'일자별 시가총액'!H16</f>
        <v>109.21059919678714</v>
      </c>
      <c r="C16">
        <f t="shared" ca="1" si="0"/>
        <v>109.3667258309691</v>
      </c>
      <c r="D16">
        <f t="shared" ca="1" si="1"/>
        <v>109.57198080831013</v>
      </c>
    </row>
    <row r="17" spans="1:4" x14ac:dyDescent="0.3">
      <c r="A17">
        <v>16</v>
      </c>
      <c r="B17" s="3">
        <f ca="1">'일자별 시가총액'!H17</f>
        <v>108.76297991967871</v>
      </c>
      <c r="C17">
        <f t="shared" ca="1" si="0"/>
        <v>108.91522506798553</v>
      </c>
      <c r="D17">
        <f t="shared" ca="1" si="1"/>
        <v>109.11963268724601</v>
      </c>
    </row>
    <row r="18" spans="1:4" x14ac:dyDescent="0.3">
      <c r="A18">
        <v>17</v>
      </c>
      <c r="B18" s="3">
        <f ca="1">'일자별 시가총액'!H18</f>
        <v>107.9897108433735</v>
      </c>
      <c r="C18">
        <f t="shared" ca="1" si="0"/>
        <v>108.13765514817682</v>
      </c>
      <c r="D18">
        <f t="shared" ca="1" si="1"/>
        <v>108.34060345616089</v>
      </c>
    </row>
    <row r="19" spans="1:4" x14ac:dyDescent="0.3">
      <c r="A19">
        <v>18</v>
      </c>
      <c r="B19" s="3">
        <f ca="1">'일자별 시가총액'!H19</f>
        <v>108.45022168674699</v>
      </c>
      <c r="C19">
        <f t="shared" ca="1" si="0"/>
        <v>108.59556482563296</v>
      </c>
      <c r="D19">
        <f t="shared" ca="1" si="1"/>
        <v>108.79937251968489</v>
      </c>
    </row>
    <row r="20" spans="1:4" x14ac:dyDescent="0.3">
      <c r="A20">
        <v>19</v>
      </c>
      <c r="B20" s="3">
        <f ca="1">'일자별 시가총액'!H20</f>
        <v>109.70632289156626</v>
      </c>
      <c r="C20">
        <f t="shared" ca="1" si="0"/>
        <v>109.85008003960861</v>
      </c>
      <c r="D20">
        <f t="shared" ca="1" si="1"/>
        <v>110.0562421562682</v>
      </c>
    </row>
    <row r="21" spans="1:4" x14ac:dyDescent="0.3">
      <c r="A21">
        <v>20</v>
      </c>
      <c r="B21" s="3">
        <f ca="1">'일자별 시가총액'!H21</f>
        <v>110.76943775100401</v>
      </c>
      <c r="C21">
        <f t="shared" ca="1" si="0"/>
        <v>110.91128700492538</v>
      </c>
      <c r="D21">
        <f t="shared" ca="1" si="1"/>
        <v>111.11944075121424</v>
      </c>
    </row>
    <row r="22" spans="1:4" x14ac:dyDescent="0.3">
      <c r="A22">
        <v>21</v>
      </c>
      <c r="B22" s="3">
        <f ca="1">'일자별 시가총액'!H22</f>
        <v>111.42649156626506</v>
      </c>
      <c r="C22">
        <f t="shared" ca="1" si="0"/>
        <v>111.56586176895242</v>
      </c>
      <c r="D22">
        <f t="shared" ca="1" si="1"/>
        <v>111.77524399426296</v>
      </c>
    </row>
    <row r="23" spans="1:4" x14ac:dyDescent="0.3">
      <c r="A23">
        <v>22</v>
      </c>
      <c r="B23" s="3">
        <f ca="1">'일자별 시가총액'!H23</f>
        <v>110.47372851405623</v>
      </c>
      <c r="C23">
        <f t="shared" ca="1" si="0"/>
        <v>110.60861504621765</v>
      </c>
      <c r="D23">
        <f t="shared" ca="1" si="1"/>
        <v>110.8162007502107</v>
      </c>
    </row>
    <row r="24" spans="1:4" x14ac:dyDescent="0.3">
      <c r="A24">
        <v>23</v>
      </c>
      <c r="B24" s="3">
        <f ca="1">'일자별 시가총액'!H24</f>
        <v>111.75568353413654</v>
      </c>
      <c r="C24">
        <f t="shared" ca="1" si="0"/>
        <v>111.88880523792167</v>
      </c>
      <c r="D24">
        <f t="shared" ca="1" si="1"/>
        <v>112.0987935502656</v>
      </c>
    </row>
    <row r="25" spans="1:4" x14ac:dyDescent="0.3">
      <c r="A25">
        <v>24</v>
      </c>
      <c r="B25" s="3">
        <f ca="1">'일자별 시가총액'!H25</f>
        <v>110.79770923694778</v>
      </c>
      <c r="C25">
        <f t="shared" ca="1" si="0"/>
        <v>110.92638838629998</v>
      </c>
      <c r="D25">
        <f t="shared" ca="1" si="1"/>
        <v>111.13457047424092</v>
      </c>
    </row>
    <row r="26" spans="1:4" x14ac:dyDescent="0.3">
      <c r="A26">
        <v>25</v>
      </c>
      <c r="B26" s="3">
        <f ca="1">'일자별 시가총액'!H26</f>
        <v>111.47373654618474</v>
      </c>
      <c r="C26">
        <f t="shared" ca="1" si="0"/>
        <v>111.59987935125289</v>
      </c>
      <c r="D26">
        <f t="shared" ca="1" si="1"/>
        <v>111.8093254193642</v>
      </c>
    </row>
    <row r="27" spans="1:4" x14ac:dyDescent="0.3">
      <c r="A27">
        <v>26</v>
      </c>
      <c r="B27" s="3">
        <f ca="1">'일자별 시가총액'!H27</f>
        <v>111.86281927710844</v>
      </c>
      <c r="C27">
        <f t="shared" ca="1" si="0"/>
        <v>111.98606939681058</v>
      </c>
      <c r="D27">
        <f t="shared" ca="1" si="1"/>
        <v>112.19624025053147</v>
      </c>
    </row>
    <row r="28" spans="1:4" x14ac:dyDescent="0.3">
      <c r="A28">
        <v>27</v>
      </c>
      <c r="B28" s="3">
        <f ca="1">'일자별 시가총액'!H28</f>
        <v>110.94878554216866</v>
      </c>
      <c r="C28">
        <f t="shared" ca="1" si="0"/>
        <v>111.06772294605227</v>
      </c>
      <c r="D28">
        <f t="shared" ca="1" si="1"/>
        <v>111.27617028488773</v>
      </c>
    </row>
    <row r="29" spans="1:4" x14ac:dyDescent="0.3">
      <c r="A29">
        <v>28</v>
      </c>
      <c r="B29" s="3">
        <f ca="1">'일자별 시가총액'!H29</f>
        <v>109.82226345381527</v>
      </c>
      <c r="C29">
        <f t="shared" ca="1" si="0"/>
        <v>109.93672124799791</v>
      </c>
      <c r="D29">
        <f t="shared" ca="1" si="1"/>
        <v>110.14304596931744</v>
      </c>
    </row>
    <row r="30" spans="1:4" x14ac:dyDescent="0.3">
      <c r="A30">
        <v>29</v>
      </c>
      <c r="B30" s="3">
        <f ca="1">'일자별 시가총액'!H30</f>
        <v>108.3646859437751</v>
      </c>
      <c r="C30">
        <f t="shared" ca="1" si="0"/>
        <v>108.47439618429985</v>
      </c>
      <c r="D30">
        <f t="shared" ca="1" si="1"/>
        <v>108.67797647402435</v>
      </c>
    </row>
    <row r="31" spans="1:4" x14ac:dyDescent="0.3">
      <c r="A31">
        <v>30</v>
      </c>
      <c r="B31" s="3">
        <f ca="1">'일자별 시가총액'!H31</f>
        <v>109.51466506024097</v>
      </c>
      <c r="C31">
        <f t="shared" ca="1" si="0"/>
        <v>109.62227694275292</v>
      </c>
      <c r="D31">
        <f t="shared" ca="1" si="1"/>
        <v>109.82801152792037</v>
      </c>
    </row>
    <row r="32" spans="1:4" x14ac:dyDescent="0.3">
      <c r="A32">
        <v>31</v>
      </c>
      <c r="B32" s="3">
        <f ca="1">'일자별 시가총액'!H32</f>
        <v>110.89512128514056</v>
      </c>
      <c r="C32">
        <f t="shared" ca="1" si="0"/>
        <v>111.00078599490621</v>
      </c>
      <c r="D32">
        <f t="shared" ca="1" si="1"/>
        <v>111.2091077092221</v>
      </c>
    </row>
    <row r="33" spans="1:4" x14ac:dyDescent="0.3">
      <c r="A33">
        <v>32</v>
      </c>
      <c r="B33" s="3">
        <f ca="1">'일자별 시가총액'!H33</f>
        <v>109.64335903614457</v>
      </c>
      <c r="C33">
        <f t="shared" ca="1" si="0"/>
        <v>109.74456476762498</v>
      </c>
      <c r="D33">
        <f t="shared" ca="1" si="1"/>
        <v>109.95052885755754</v>
      </c>
    </row>
    <row r="34" spans="1:4" x14ac:dyDescent="0.3">
      <c r="A34">
        <v>33</v>
      </c>
      <c r="B34" s="3">
        <f ca="1">'일자별 시가총액'!H34</f>
        <v>110.97459116465865</v>
      </c>
      <c r="C34">
        <f t="shared" ca="1" si="0"/>
        <v>111.07371986835585</v>
      </c>
      <c r="D34">
        <f t="shared" ca="1" si="1"/>
        <v>111.28217846196867</v>
      </c>
    </row>
    <row r="35" spans="1:4" x14ac:dyDescent="0.3">
      <c r="A35">
        <v>34</v>
      </c>
      <c r="B35" s="3">
        <f ca="1">'일자별 시가총액'!H35</f>
        <v>112.47245140562249</v>
      </c>
      <c r="C35">
        <f t="shared" ca="1" si="0"/>
        <v>112.56956774714477</v>
      </c>
      <c r="D35">
        <f t="shared" ca="1" si="1"/>
        <v>112.78083368659458</v>
      </c>
    </row>
    <row r="36" spans="1:4" x14ac:dyDescent="0.3">
      <c r="A36">
        <v>35</v>
      </c>
      <c r="B36" s="3">
        <f ca="1">'일자별 시가총액'!H36</f>
        <v>112.23627791164658</v>
      </c>
      <c r="C36">
        <f t="shared" ca="1" si="0"/>
        <v>112.32984712499697</v>
      </c>
      <c r="D36">
        <f t="shared" ca="1" si="1"/>
        <v>112.54066316663285</v>
      </c>
    </row>
    <row r="37" spans="1:4" x14ac:dyDescent="0.3">
      <c r="A37">
        <v>36</v>
      </c>
      <c r="B37" s="3">
        <f ca="1">'일자별 시가총액'!H37</f>
        <v>111.79036626506024</v>
      </c>
      <c r="C37">
        <f t="shared" ca="1" si="0"/>
        <v>111.88023391208129</v>
      </c>
      <c r="D37">
        <f t="shared" ca="1" si="1"/>
        <v>112.09020613811305</v>
      </c>
    </row>
    <row r="38" spans="1:4" x14ac:dyDescent="0.3">
      <c r="A38">
        <v>37</v>
      </c>
      <c r="B38" s="3">
        <f ca="1">'일자별 시가총액'!H38</f>
        <v>110.59511004016065</v>
      </c>
      <c r="C38">
        <f t="shared" ca="1" si="0"/>
        <v>110.68072270927391</v>
      </c>
      <c r="D38">
        <f t="shared" ca="1" si="1"/>
        <v>110.88844374196617</v>
      </c>
    </row>
    <row r="39" spans="1:4" x14ac:dyDescent="0.3">
      <c r="A39">
        <v>38</v>
      </c>
      <c r="B39" s="3">
        <f ca="1">'일자별 시가총액'!H39</f>
        <v>110.64947630522089</v>
      </c>
      <c r="C39">
        <f t="shared" ca="1" si="0"/>
        <v>110.73183542036688</v>
      </c>
      <c r="D39">
        <f t="shared" ca="1" si="1"/>
        <v>110.93965237929517</v>
      </c>
    </row>
    <row r="40" spans="1:4" x14ac:dyDescent="0.3">
      <c r="A40">
        <v>39</v>
      </c>
      <c r="B40" s="3">
        <f ca="1">'일자별 시가총액'!H40</f>
        <v>112.60667630522087</v>
      </c>
      <c r="C40">
        <f t="shared" ca="1" si="0"/>
        <v>112.68713837847261</v>
      </c>
      <c r="D40">
        <f t="shared" ca="1" si="1"/>
        <v>112.89862496965253</v>
      </c>
    </row>
    <row r="41" spans="1:4" x14ac:dyDescent="0.3">
      <c r="A41">
        <v>40</v>
      </c>
      <c r="B41" s="3">
        <f ca="1">'일자별 시가총액'!H41</f>
        <v>114.09599839357429</v>
      </c>
      <c r="C41">
        <f t="shared" ca="1" si="0"/>
        <v>114.17412655828983</v>
      </c>
      <c r="D41">
        <f t="shared" ca="1" si="1"/>
        <v>114.38840386778772</v>
      </c>
    </row>
    <row r="42" spans="1:4" x14ac:dyDescent="0.3">
      <c r="A42">
        <v>41</v>
      </c>
      <c r="B42" s="3">
        <f ca="1">'일자별 시가총액'!H42</f>
        <v>116.76433092369479</v>
      </c>
      <c r="C42">
        <f t="shared" ca="1" si="0"/>
        <v>116.84080879408441</v>
      </c>
      <c r="D42">
        <f t="shared" ca="1" si="1"/>
        <v>117.06009082323287</v>
      </c>
    </row>
    <row r="43" spans="1:4" x14ac:dyDescent="0.3">
      <c r="A43">
        <v>42</v>
      </c>
      <c r="B43" s="3">
        <f ca="1">'일자별 시가총액'!H43</f>
        <v>116.79224417670682</v>
      </c>
      <c r="C43">
        <f t="shared" ca="1" si="0"/>
        <v>116.86526214505547</v>
      </c>
      <c r="D43">
        <f t="shared" ca="1" si="1"/>
        <v>117.0845900672483</v>
      </c>
    </row>
    <row r="44" spans="1:4" x14ac:dyDescent="0.3">
      <c r="A44">
        <v>43</v>
      </c>
      <c r="B44" s="3">
        <f ca="1">'일자별 시가총액'!H44</f>
        <v>118.00790682730924</v>
      </c>
      <c r="C44">
        <f t="shared" ca="1" si="0"/>
        <v>118.07817053873646</v>
      </c>
      <c r="D44">
        <f t="shared" ca="1" si="1"/>
        <v>118.29977479756612</v>
      </c>
    </row>
    <row r="45" spans="1:4" x14ac:dyDescent="0.3">
      <c r="A45">
        <v>44</v>
      </c>
      <c r="B45" s="3">
        <f ca="1">'일자별 시가총액'!H45</f>
        <v>117.50265060240963</v>
      </c>
      <c r="C45">
        <f t="shared" ca="1" si="0"/>
        <v>117.5691143437037</v>
      </c>
      <c r="D45">
        <f t="shared" ca="1" si="1"/>
        <v>117.7897632267828</v>
      </c>
    </row>
    <row r="46" spans="1:4" x14ac:dyDescent="0.3">
      <c r="A46">
        <v>45</v>
      </c>
      <c r="B46" s="3">
        <f ca="1">'일자별 시가총액'!H46</f>
        <v>117.11549076305221</v>
      </c>
      <c r="C46">
        <f t="shared" ca="1" si="0"/>
        <v>117.1782480130092</v>
      </c>
      <c r="D46">
        <f t="shared" ca="1" si="1"/>
        <v>117.39816333421889</v>
      </c>
    </row>
    <row r="47" spans="1:4" x14ac:dyDescent="0.3">
      <c r="A47">
        <v>46</v>
      </c>
      <c r="B47" s="3">
        <f ca="1">'일자별 시가총액'!H47</f>
        <v>118.68260562248996</v>
      </c>
      <c r="C47">
        <f t="shared" ca="1" si="0"/>
        <v>118.74266856259477</v>
      </c>
      <c r="D47">
        <f t="shared" ca="1" si="1"/>
        <v>118.9655199240125</v>
      </c>
    </row>
    <row r="48" spans="1:4" x14ac:dyDescent="0.3">
      <c r="A48">
        <v>47</v>
      </c>
      <c r="B48" s="3">
        <f ca="1">'일자별 시가총액'!H48</f>
        <v>121.18468112449798</v>
      </c>
      <c r="C48">
        <f t="shared" ca="1" si="0"/>
        <v>121.2424018574506</v>
      </c>
      <c r="D48">
        <f t="shared" ca="1" si="1"/>
        <v>121.46994461560617</v>
      </c>
    </row>
    <row r="49" spans="1:4" x14ac:dyDescent="0.3">
      <c r="A49">
        <v>48</v>
      </c>
      <c r="B49" s="3">
        <f ca="1">'일자별 시가총액'!H49</f>
        <v>119.1754329317269</v>
      </c>
      <c r="C49">
        <f t="shared" ca="1" si="0"/>
        <v>119.22864812750811</v>
      </c>
      <c r="D49">
        <f t="shared" ca="1" si="1"/>
        <v>119.45241155540513</v>
      </c>
    </row>
    <row r="50" spans="1:4" x14ac:dyDescent="0.3">
      <c r="A50">
        <v>49</v>
      </c>
      <c r="B50" s="3">
        <f ca="1">'일자별 시가총액'!H50</f>
        <v>119.9299421686747</v>
      </c>
      <c r="C50">
        <f t="shared" ca="1" si="0"/>
        <v>119.97992338994297</v>
      </c>
      <c r="D50">
        <f t="shared" ca="1" si="1"/>
        <v>120.2050967803839</v>
      </c>
    </row>
    <row r="51" spans="1:4" x14ac:dyDescent="0.3">
      <c r="A51">
        <v>50</v>
      </c>
      <c r="B51" s="3">
        <f ca="1">'일자별 시가총액'!H51</f>
        <v>117.70760803212852</v>
      </c>
      <c r="C51">
        <f t="shared" ca="1" si="0"/>
        <v>117.75315847746243</v>
      </c>
      <c r="D51">
        <f t="shared" ca="1" si="1"/>
        <v>117.97415276700973</v>
      </c>
    </row>
    <row r="52" spans="1:4" x14ac:dyDescent="0.3">
      <c r="A52">
        <v>51</v>
      </c>
      <c r="B52" s="3">
        <f ca="1">'일자별 시가총액'!H52</f>
        <v>116.78052048192771</v>
      </c>
      <c r="C52">
        <f t="shared" ca="1" si="0"/>
        <v>116.82223525929524</v>
      </c>
      <c r="D52">
        <f t="shared" ca="1" si="1"/>
        <v>117.04148243039677</v>
      </c>
    </row>
    <row r="53" spans="1:4" x14ac:dyDescent="0.3">
      <c r="A53">
        <v>52</v>
      </c>
      <c r="B53" s="3">
        <f ca="1">'일자별 시가총액'!H53</f>
        <v>116.00866666666667</v>
      </c>
      <c r="C53">
        <f t="shared" ca="1" si="0"/>
        <v>116.04665191192807</v>
      </c>
      <c r="D53">
        <f t="shared" ca="1" si="1"/>
        <v>116.26444350007068</v>
      </c>
    </row>
    <row r="54" spans="1:4" x14ac:dyDescent="0.3">
      <c r="A54">
        <v>53</v>
      </c>
      <c r="B54" s="3">
        <f ca="1">'일자별 시가총액'!H54</f>
        <v>116.59871325301205</v>
      </c>
      <c r="C54">
        <f t="shared" ca="1" si="0"/>
        <v>116.63342041550415</v>
      </c>
      <c r="D54">
        <f t="shared" ca="1" si="1"/>
        <v>116.85231322666493</v>
      </c>
    </row>
    <row r="55" spans="1:4" x14ac:dyDescent="0.3">
      <c r="A55">
        <v>54</v>
      </c>
      <c r="B55" s="3">
        <f ca="1">'일자별 시가총액'!H55</f>
        <v>117.03948433734939</v>
      </c>
      <c r="C55">
        <f t="shared" ca="1" si="0"/>
        <v>117.07083839824259</v>
      </c>
      <c r="D55">
        <f t="shared" ca="1" si="1"/>
        <v>117.29055213750058</v>
      </c>
    </row>
    <row r="56" spans="1:4" x14ac:dyDescent="0.3">
      <c r="A56">
        <v>55</v>
      </c>
      <c r="B56" s="3">
        <f ca="1">'일자별 시가총액'!H56</f>
        <v>116.23882409638556</v>
      </c>
      <c r="C56">
        <f t="shared" ca="1" si="0"/>
        <v>116.26650330189746</v>
      </c>
      <c r="D56">
        <f t="shared" ca="1" si="1"/>
        <v>116.48470749809545</v>
      </c>
    </row>
    <row r="57" spans="1:4" x14ac:dyDescent="0.3">
      <c r="A57">
        <v>56</v>
      </c>
      <c r="B57" s="3">
        <f ca="1">'일자별 시가총액'!H57</f>
        <v>114.18985702811244</v>
      </c>
      <c r="C57">
        <f t="shared" ca="1" si="0"/>
        <v>114.21364905991055</v>
      </c>
      <c r="D57">
        <f t="shared" ca="1" si="1"/>
        <v>114.42800054361558</v>
      </c>
    </row>
    <row r="58" spans="1:4" x14ac:dyDescent="0.3">
      <c r="A58">
        <v>57</v>
      </c>
      <c r="B58" s="3">
        <f ca="1">'일자별 시가총액'!H58</f>
        <v>113.00625381526103</v>
      </c>
      <c r="C58">
        <f t="shared" ca="1" si="0"/>
        <v>113.02643530530746</v>
      </c>
      <c r="D58">
        <f t="shared" ca="1" si="1"/>
        <v>113.2385586750185</v>
      </c>
    </row>
    <row r="59" spans="1:4" x14ac:dyDescent="0.3">
      <c r="A59">
        <v>58</v>
      </c>
      <c r="B59" s="3">
        <f ca="1">'일자별 시가총액'!H59</f>
        <v>113.40228755020081</v>
      </c>
      <c r="C59">
        <f t="shared" ca="1" si="0"/>
        <v>113.41916414627804</v>
      </c>
      <c r="D59">
        <f t="shared" ca="1" si="1"/>
        <v>113.63202457334124</v>
      </c>
    </row>
    <row r="60" spans="1:4" x14ac:dyDescent="0.3">
      <c r="A60">
        <v>59</v>
      </c>
      <c r="B60" s="3">
        <f ca="1">'일자별 시가총액'!H60</f>
        <v>114.43097831325302</v>
      </c>
      <c r="C60">
        <f t="shared" ca="1" si="0"/>
        <v>114.44460185967579</v>
      </c>
      <c r="D60">
        <f t="shared" ca="1" si="1"/>
        <v>114.65938678610594</v>
      </c>
    </row>
    <row r="61" spans="1:4" x14ac:dyDescent="0.3">
      <c r="A61">
        <v>60</v>
      </c>
      <c r="B61" s="3">
        <f ca="1">'일자별 시가총액'!H61</f>
        <v>116.68385060240965</v>
      </c>
      <c r="C61">
        <f t="shared" ca="1" si="0"/>
        <v>116.69426926846839</v>
      </c>
      <c r="D61">
        <f t="shared" ca="1" si="1"/>
        <v>116.91327627825625</v>
      </c>
    </row>
    <row r="62" spans="1:4" x14ac:dyDescent="0.3">
      <c r="A62">
        <v>61</v>
      </c>
      <c r="B62" s="3">
        <f ca="1">'일자별 시가총액'!H62</f>
        <v>116.39792771084336</v>
      </c>
      <c r="C62">
        <f t="shared" ca="1" si="0"/>
        <v>116.40485636512929</v>
      </c>
      <c r="D62">
        <f t="shared" ca="1" si="1"/>
        <v>116.62332021667166</v>
      </c>
    </row>
    <row r="63" spans="1:4" x14ac:dyDescent="0.3">
      <c r="A63">
        <v>62</v>
      </c>
      <c r="B63" s="3">
        <f ca="1">'일자별 시가총액'!H63</f>
        <v>118.33067148594378</v>
      </c>
      <c r="C63">
        <f t="shared" ca="1" si="0"/>
        <v>118.33419328452641</v>
      </c>
      <c r="D63">
        <f t="shared" ca="1" si="1"/>
        <v>118.55627803632582</v>
      </c>
    </row>
    <row r="64" spans="1:4" x14ac:dyDescent="0.3">
      <c r="A64">
        <v>63</v>
      </c>
      <c r="B64" s="3">
        <f ca="1">'일자별 시가총액'!H64</f>
        <v>117.34474538152611</v>
      </c>
      <c r="D64">
        <f t="shared" ca="1" si="1"/>
        <v>117.56497317815595</v>
      </c>
    </row>
    <row r="65" spans="1:4" x14ac:dyDescent="0.3">
      <c r="A65">
        <v>64</v>
      </c>
      <c r="B65" s="3">
        <f ca="1">'일자별 시가총액'!H65</f>
        <v>117.42767228915663</v>
      </c>
      <c r="D65">
        <f t="shared" ca="1" si="1"/>
        <v>117.64455434147375</v>
      </c>
    </row>
    <row r="66" spans="1:4" x14ac:dyDescent="0.3">
      <c r="A66">
        <v>65</v>
      </c>
      <c r="B66" s="3">
        <f ca="1">'일자별 시가총액'!H66</f>
        <v>117.14661044176707</v>
      </c>
      <c r="D66">
        <f t="shared" ca="1" si="1"/>
        <v>117.35948049560882</v>
      </c>
    </row>
    <row r="67" spans="1:4" x14ac:dyDescent="0.3">
      <c r="A67">
        <v>66</v>
      </c>
      <c r="B67" s="3">
        <f ca="1">'일자별 시가총액'!H67</f>
        <v>118.13090441767069</v>
      </c>
      <c r="D67">
        <f t="shared" ref="D67:D126" ca="1" si="2">B67*EXP(($G$1-$G$2)*(($G$4-A67)/252))</f>
        <v>118.34204091990223</v>
      </c>
    </row>
    <row r="68" spans="1:4" x14ac:dyDescent="0.3">
      <c r="A68">
        <v>67</v>
      </c>
      <c r="B68" s="3">
        <f ca="1">'일자별 시가총액'!H68</f>
        <v>117.31975742971888</v>
      </c>
      <c r="D68">
        <f t="shared" ca="1" si="2"/>
        <v>117.52594631306098</v>
      </c>
    </row>
    <row r="69" spans="1:4" x14ac:dyDescent="0.3">
      <c r="A69">
        <v>68</v>
      </c>
      <c r="B69" s="3">
        <f ca="1">'일자별 시가총액'!H69</f>
        <v>115.01385542168674</v>
      </c>
      <c r="D69">
        <f t="shared" ca="1" si="2"/>
        <v>115.21256269750792</v>
      </c>
    </row>
    <row r="70" spans="1:4" x14ac:dyDescent="0.3">
      <c r="A70">
        <v>69</v>
      </c>
      <c r="B70" s="3">
        <f ca="1">'일자별 시가총액'!H70</f>
        <v>115.32546024096386</v>
      </c>
      <c r="D70">
        <f t="shared" ca="1" si="2"/>
        <v>115.52126768644327</v>
      </c>
    </row>
    <row r="71" spans="1:4" x14ac:dyDescent="0.3">
      <c r="A71">
        <v>70</v>
      </c>
      <c r="B71" s="3">
        <f ca="1">'일자별 시가총액'!H71</f>
        <v>113.19072931726907</v>
      </c>
      <c r="D71">
        <f t="shared" ca="1" si="2"/>
        <v>113.37953782951905</v>
      </c>
    </row>
    <row r="72" spans="1:4" x14ac:dyDescent="0.3">
      <c r="A72">
        <v>71</v>
      </c>
      <c r="B72" s="3">
        <f ca="1">'일자별 시가총액'!H72</f>
        <v>113.49927228915662</v>
      </c>
      <c r="D72">
        <f t="shared" ca="1" si="2"/>
        <v>113.68521192966284</v>
      </c>
    </row>
    <row r="73" spans="1:4" x14ac:dyDescent="0.3">
      <c r="A73">
        <v>72</v>
      </c>
      <c r="B73" s="3">
        <f ca="1">'일자별 시가총액'!H73</f>
        <v>113.0095421686747</v>
      </c>
      <c r="D73">
        <f t="shared" ca="1" si="2"/>
        <v>113.19131067201168</v>
      </c>
    </row>
    <row r="74" spans="1:4" x14ac:dyDescent="0.3">
      <c r="A74">
        <v>73</v>
      </c>
      <c r="B74" s="3">
        <f ca="1">'일자별 시가총액'!H74</f>
        <v>113.28774618473896</v>
      </c>
      <c r="D74">
        <f t="shared" ca="1" si="2"/>
        <v>113.46658512919998</v>
      </c>
    </row>
    <row r="75" spans="1:4" x14ac:dyDescent="0.3">
      <c r="A75">
        <v>74</v>
      </c>
      <c r="B75" s="3">
        <f ca="1">'일자별 시가총액'!H75</f>
        <v>112.65853172690763</v>
      </c>
      <c r="D75">
        <f t="shared" ca="1" si="2"/>
        <v>112.83301920172818</v>
      </c>
    </row>
    <row r="76" spans="1:4" x14ac:dyDescent="0.3">
      <c r="A76">
        <v>75</v>
      </c>
      <c r="B76" s="3">
        <f ca="1">'일자별 시가총액'!H76</f>
        <v>111.46423935742973</v>
      </c>
      <c r="D76">
        <f t="shared" ca="1" si="2"/>
        <v>111.63355461499111</v>
      </c>
    </row>
    <row r="77" spans="1:4" x14ac:dyDescent="0.3">
      <c r="A77">
        <v>76</v>
      </c>
      <c r="B77" s="3">
        <f ca="1">'일자별 시가총액'!H77</f>
        <v>111.36466506024097</v>
      </c>
      <c r="D77">
        <f t="shared" ca="1" si="2"/>
        <v>111.53050965367984</v>
      </c>
    </row>
    <row r="78" spans="1:4" x14ac:dyDescent="0.3">
      <c r="A78">
        <v>77</v>
      </c>
      <c r="B78" s="3">
        <f ca="1">'일자별 시가총액'!H78</f>
        <v>109.64400803212851</v>
      </c>
      <c r="D78">
        <f t="shared" ca="1" si="2"/>
        <v>109.80402219247496</v>
      </c>
    </row>
    <row r="79" spans="1:4" x14ac:dyDescent="0.3">
      <c r="A79">
        <v>78</v>
      </c>
      <c r="B79" s="3">
        <f ca="1">'일자별 시가총액'!H79</f>
        <v>109.8074232931727</v>
      </c>
      <c r="D79">
        <f t="shared" ca="1" si="2"/>
        <v>109.96440314250093</v>
      </c>
    </row>
    <row r="80" spans="1:4" x14ac:dyDescent="0.3">
      <c r="A80">
        <v>79</v>
      </c>
      <c r="B80" s="3">
        <f ca="1">'일자별 시가총액'!H80</f>
        <v>110.11321767068274</v>
      </c>
      <c r="D80">
        <f t="shared" ca="1" si="2"/>
        <v>110.26735286601479</v>
      </c>
    </row>
    <row r="81" spans="1:4" x14ac:dyDescent="0.3">
      <c r="A81">
        <v>80</v>
      </c>
      <c r="B81" s="3">
        <f ca="1">'일자별 시가총액'!H81</f>
        <v>110.4200642570281</v>
      </c>
      <c r="D81">
        <f t="shared" ca="1" si="2"/>
        <v>110.57133811002079</v>
      </c>
    </row>
    <row r="82" spans="1:4" x14ac:dyDescent="0.3">
      <c r="A82">
        <v>81</v>
      </c>
      <c r="B82" s="3">
        <f ca="1">'일자별 시가총액'!H82</f>
        <v>111.88974136546183</v>
      </c>
      <c r="D82">
        <f t="shared" ca="1" si="2"/>
        <v>112.03969409000462</v>
      </c>
    </row>
    <row r="83" spans="1:4" x14ac:dyDescent="0.3">
      <c r="A83">
        <v>82</v>
      </c>
      <c r="B83" s="3">
        <f ca="1">'일자별 시가총액'!H83</f>
        <v>110.52884497991968</v>
      </c>
      <c r="D83">
        <f t="shared" ca="1" si="2"/>
        <v>110.67367994578062</v>
      </c>
    </row>
    <row r="84" spans="1:4" x14ac:dyDescent="0.3">
      <c r="A84">
        <v>83</v>
      </c>
      <c r="B84" s="3">
        <f ca="1">'일자별 시가총액'!H84</f>
        <v>109.81183775100402</v>
      </c>
      <c r="D84">
        <f t="shared" ca="1" si="2"/>
        <v>109.95246072041667</v>
      </c>
    </row>
    <row r="85" spans="1:4" x14ac:dyDescent="0.3">
      <c r="A85">
        <v>84</v>
      </c>
      <c r="B85" s="3">
        <f ca="1">'일자별 시가총액'!H85</f>
        <v>111.21955180722891</v>
      </c>
      <c r="D85">
        <f t="shared" ca="1" si="2"/>
        <v>111.3586631734784</v>
      </c>
    </row>
    <row r="86" spans="1:4" x14ac:dyDescent="0.3">
      <c r="A86">
        <v>85</v>
      </c>
      <c r="B86" s="3">
        <f ca="1">'일자별 시가총액'!H86</f>
        <v>110.29165140562249</v>
      </c>
      <c r="D86">
        <f t="shared" ca="1" si="2"/>
        <v>110.4263156247501</v>
      </c>
    </row>
    <row r="87" spans="1:4" x14ac:dyDescent="0.3">
      <c r="A87">
        <v>86</v>
      </c>
      <c r="B87" s="3">
        <f ca="1">'일자별 시가총액'!H87</f>
        <v>110.78881927710844</v>
      </c>
      <c r="D87">
        <f t="shared" ca="1" si="2"/>
        <v>110.92078926660797</v>
      </c>
    </row>
    <row r="88" spans="1:4" x14ac:dyDescent="0.3">
      <c r="A88">
        <v>87</v>
      </c>
      <c r="B88" s="3">
        <f ca="1">'일자별 시가총액'!H88</f>
        <v>111.22135903614459</v>
      </c>
      <c r="D88">
        <f t="shared" ca="1" si="2"/>
        <v>111.35053020736402</v>
      </c>
    </row>
    <row r="89" spans="1:4" x14ac:dyDescent="0.3">
      <c r="A89">
        <v>88</v>
      </c>
      <c r="B89" s="3">
        <f ca="1">'일자별 시가총액'!H89</f>
        <v>112.38362730923694</v>
      </c>
      <c r="D89">
        <f t="shared" ca="1" si="2"/>
        <v>112.5107997395488</v>
      </c>
    </row>
    <row r="90" spans="1:4" x14ac:dyDescent="0.3">
      <c r="A90">
        <v>89</v>
      </c>
      <c r="B90" s="3">
        <f ca="1">'일자별 시가총액'!H90</f>
        <v>111.15617349397591</v>
      </c>
      <c r="D90">
        <f t="shared" ca="1" si="2"/>
        <v>111.27864503346775</v>
      </c>
    </row>
    <row r="91" spans="1:4" x14ac:dyDescent="0.3">
      <c r="A91">
        <v>90</v>
      </c>
      <c r="B91" s="3">
        <f ca="1">'일자별 시가총액'!H91</f>
        <v>112.03499598393574</v>
      </c>
      <c r="D91">
        <f t="shared" ca="1" si="2"/>
        <v>112.15509780840659</v>
      </c>
    </row>
    <row r="92" spans="1:4" x14ac:dyDescent="0.3">
      <c r="A92">
        <v>91</v>
      </c>
      <c r="B92" s="3">
        <f ca="1">'일자별 시가총액'!H92</f>
        <v>113.34429718875502</v>
      </c>
      <c r="D92">
        <f t="shared" ca="1" si="2"/>
        <v>113.46242567956747</v>
      </c>
    </row>
    <row r="93" spans="1:4" x14ac:dyDescent="0.3">
      <c r="A93">
        <v>92</v>
      </c>
      <c r="B93" s="3">
        <f ca="1">'일자별 시가총액'!H93</f>
        <v>113.34416385542167</v>
      </c>
      <c r="D93">
        <f t="shared" ca="1" si="2"/>
        <v>113.45891540358845</v>
      </c>
    </row>
    <row r="94" spans="1:4" x14ac:dyDescent="0.3">
      <c r="A94">
        <v>93</v>
      </c>
      <c r="B94" s="3">
        <f ca="1">'일자별 시가총액'!H94</f>
        <v>112.47602570281126</v>
      </c>
      <c r="D94">
        <f t="shared" ca="1" si="2"/>
        <v>112.58654749326446</v>
      </c>
    </row>
    <row r="95" spans="1:4" x14ac:dyDescent="0.3">
      <c r="A95">
        <v>94</v>
      </c>
      <c r="B95" s="3">
        <f ca="1">'일자별 시가총액'!H95</f>
        <v>110.77561445783132</v>
      </c>
      <c r="D95">
        <f t="shared" ca="1" si="2"/>
        <v>110.88116529735565</v>
      </c>
    </row>
    <row r="96" spans="1:4" x14ac:dyDescent="0.3">
      <c r="A96">
        <v>95</v>
      </c>
      <c r="B96" s="3">
        <f ca="1">'일자별 시가총액'!H96</f>
        <v>109.58311807228915</v>
      </c>
      <c r="D96">
        <f t="shared" ca="1" si="2"/>
        <v>109.68426819866163</v>
      </c>
    </row>
    <row r="97" spans="1:4" x14ac:dyDescent="0.3">
      <c r="A97">
        <v>96</v>
      </c>
      <c r="B97" s="3">
        <f ca="1">'일자별 시가총액'!H97</f>
        <v>110.89027951807229</v>
      </c>
      <c r="D97">
        <f t="shared" ca="1" si="2"/>
        <v>110.98933290989724</v>
      </c>
    </row>
    <row r="98" spans="1:4" x14ac:dyDescent="0.3">
      <c r="A98">
        <v>97</v>
      </c>
      <c r="B98" s="3">
        <f ca="1">'일자별 시가총액'!H98</f>
        <v>112.98401445783132</v>
      </c>
      <c r="D98">
        <f t="shared" ca="1" si="2"/>
        <v>113.08157251758297</v>
      </c>
    </row>
    <row r="99" spans="1:4" x14ac:dyDescent="0.3">
      <c r="A99">
        <v>98</v>
      </c>
      <c r="B99" s="3">
        <f ca="1">'일자별 시가총액'!H99</f>
        <v>113.19557108433736</v>
      </c>
      <c r="D99">
        <f t="shared" ca="1" si="2"/>
        <v>113.28994004184545</v>
      </c>
    </row>
    <row r="100" spans="1:4" x14ac:dyDescent="0.3">
      <c r="A100">
        <v>99</v>
      </c>
      <c r="B100" s="3">
        <f ca="1">'일자별 시가총액'!H100</f>
        <v>114.08802409638554</v>
      </c>
      <c r="D100">
        <f t="shared" ca="1" si="2"/>
        <v>114.17973881762111</v>
      </c>
    </row>
    <row r="101" spans="1:4" x14ac:dyDescent="0.3">
      <c r="A101">
        <v>100</v>
      </c>
      <c r="B101" s="3">
        <f ca="1">'일자별 시가총액'!H101</f>
        <v>115.93515502008032</v>
      </c>
      <c r="D101">
        <f t="shared" ca="1" si="2"/>
        <v>116.02490146602828</v>
      </c>
    </row>
    <row r="102" spans="1:4" x14ac:dyDescent="0.3">
      <c r="A102">
        <v>101</v>
      </c>
      <c r="B102" s="3">
        <f ca="1">'일자별 시가총액'!H102</f>
        <v>115.03723694779116</v>
      </c>
      <c r="D102">
        <f t="shared" ca="1" si="2"/>
        <v>115.12286198064469</v>
      </c>
    </row>
    <row r="103" spans="1:4" x14ac:dyDescent="0.3">
      <c r="A103">
        <v>102</v>
      </c>
      <c r="B103" s="3">
        <f ca="1">'일자별 시가총액'!H103</f>
        <v>117.06981204819277</v>
      </c>
      <c r="D103">
        <f t="shared" ca="1" si="2"/>
        <v>117.15346321437281</v>
      </c>
    </row>
    <row r="104" spans="1:4" x14ac:dyDescent="0.3">
      <c r="A104">
        <v>103</v>
      </c>
      <c r="B104" s="3">
        <f ca="1">'일자별 시가총액'!H104</f>
        <v>117.07937510040161</v>
      </c>
      <c r="D104">
        <f t="shared" ca="1" si="2"/>
        <v>117.15954615662992</v>
      </c>
    </row>
    <row r="105" spans="1:4" x14ac:dyDescent="0.3">
      <c r="A105">
        <v>104</v>
      </c>
      <c r="B105" s="3">
        <f ca="1">'일자별 시가총액'!H105</f>
        <v>119.58905381526104</v>
      </c>
      <c r="D105">
        <f t="shared" ca="1" si="2"/>
        <v>119.66738181222168</v>
      </c>
    </row>
    <row r="106" spans="1:4" x14ac:dyDescent="0.3">
      <c r="A106">
        <v>105</v>
      </c>
      <c r="B106" s="3">
        <f ca="1">'일자별 시가총액'!H106</f>
        <v>119.97744578313252</v>
      </c>
      <c r="D106">
        <f t="shared" ca="1" si="2"/>
        <v>120.0524551247245</v>
      </c>
    </row>
    <row r="107" spans="1:4" x14ac:dyDescent="0.3">
      <c r="A107">
        <v>106</v>
      </c>
      <c r="B107" s="3">
        <f ca="1">'일자별 시가총액'!H107</f>
        <v>120.98163373493975</v>
      </c>
      <c r="D107">
        <f t="shared" ca="1" si="2"/>
        <v>121.05366804881996</v>
      </c>
    </row>
    <row r="108" spans="1:4" x14ac:dyDescent="0.3">
      <c r="A108">
        <v>107</v>
      </c>
      <c r="B108" s="3">
        <f ca="1">'일자별 시가총액'!H108</f>
        <v>121.01237590361447</v>
      </c>
      <c r="D108">
        <f t="shared" ca="1" si="2"/>
        <v>121.08082487224797</v>
      </c>
    </row>
    <row r="109" spans="1:4" x14ac:dyDescent="0.3">
      <c r="A109">
        <v>108</v>
      </c>
      <c r="B109" s="3">
        <f ca="1">'일자별 시가총액'!H109</f>
        <v>121.41195020080322</v>
      </c>
      <c r="D109">
        <f t="shared" ca="1" si="2"/>
        <v>121.47700974208911</v>
      </c>
    </row>
    <row r="110" spans="1:4" x14ac:dyDescent="0.3">
      <c r="A110">
        <v>109</v>
      </c>
      <c r="B110" s="3">
        <f ca="1">'일자별 시가총액'!H110</f>
        <v>120.08885943775101</v>
      </c>
      <c r="D110">
        <f t="shared" ca="1" si="2"/>
        <v>120.14963405534415</v>
      </c>
    </row>
    <row r="111" spans="1:4" x14ac:dyDescent="0.3">
      <c r="A111">
        <v>110</v>
      </c>
      <c r="B111" s="3">
        <f ca="1">'일자별 시가총액'!H111</f>
        <v>120.49812369477912</v>
      </c>
      <c r="D111">
        <f t="shared" ca="1" si="2"/>
        <v>120.55551741776901</v>
      </c>
    </row>
    <row r="112" spans="1:4" x14ac:dyDescent="0.3">
      <c r="A112">
        <v>111</v>
      </c>
      <c r="B112" s="3">
        <f ca="1">'일자별 시가총액'!H112</f>
        <v>119.57031967871485</v>
      </c>
      <c r="D112">
        <f t="shared" ca="1" si="2"/>
        <v>119.62371120257841</v>
      </c>
    </row>
    <row r="113" spans="1:4" x14ac:dyDescent="0.3">
      <c r="A113">
        <v>112</v>
      </c>
      <c r="B113" s="3">
        <f ca="1">'일자별 시가총액'!H113</f>
        <v>120.58086907630523</v>
      </c>
      <c r="D113">
        <f t="shared" ca="1" si="2"/>
        <v>120.63112157363028</v>
      </c>
    </row>
    <row r="114" spans="1:4" x14ac:dyDescent="0.3">
      <c r="A114">
        <v>113</v>
      </c>
      <c r="B114" s="3">
        <f ca="1">'일자별 시가총액'!H114</f>
        <v>117.94498795180724</v>
      </c>
      <c r="D114">
        <f t="shared" ca="1" si="2"/>
        <v>117.99063025833208</v>
      </c>
    </row>
    <row r="115" spans="1:4" x14ac:dyDescent="0.3">
      <c r="A115">
        <v>114</v>
      </c>
      <c r="B115" s="3">
        <f ca="1">'일자별 시가총액'!H115</f>
        <v>115.35598875502009</v>
      </c>
      <c r="D115">
        <f t="shared" ca="1" si="2"/>
        <v>115.39719468019553</v>
      </c>
    </row>
    <row r="116" spans="1:4" x14ac:dyDescent="0.3">
      <c r="A116">
        <v>115</v>
      </c>
      <c r="B116" s="3">
        <f ca="1">'일자별 시가총액'!H116</f>
        <v>118.09471967871485</v>
      </c>
      <c r="D116">
        <f t="shared" ca="1" si="2"/>
        <v>118.13338796980004</v>
      </c>
    </row>
    <row r="117" spans="1:4" x14ac:dyDescent="0.3">
      <c r="A117">
        <v>116</v>
      </c>
      <c r="B117" s="3">
        <f ca="1">'일자별 시가총액'!H117</f>
        <v>116.34338634538153</v>
      </c>
      <c r="D117">
        <f t="shared" ca="1" si="2"/>
        <v>116.37801750641337</v>
      </c>
    </row>
    <row r="118" spans="1:4" x14ac:dyDescent="0.3">
      <c r="A118">
        <v>117</v>
      </c>
      <c r="B118" s="3">
        <f ca="1">'일자별 시가총액'!H118</f>
        <v>114.44659437751004</v>
      </c>
      <c r="D118">
        <f t="shared" ca="1" si="2"/>
        <v>114.47725382128192</v>
      </c>
    </row>
    <row r="119" spans="1:4" x14ac:dyDescent="0.3">
      <c r="A119">
        <v>118</v>
      </c>
      <c r="B119" s="3">
        <f ca="1">'일자별 시가총액'!H119</f>
        <v>115.181021686747</v>
      </c>
      <c r="D119">
        <f t="shared" ca="1" si="2"/>
        <v>115.20844900455688</v>
      </c>
    </row>
    <row r="120" spans="1:4" x14ac:dyDescent="0.3">
      <c r="A120">
        <v>119</v>
      </c>
      <c r="B120" s="3">
        <f ca="1">'일자별 시가총액'!H120</f>
        <v>114.22966265060242</v>
      </c>
      <c r="D120">
        <f t="shared" ca="1" si="2"/>
        <v>114.25346297610244</v>
      </c>
    </row>
    <row r="121" spans="1:4" x14ac:dyDescent="0.3">
      <c r="A121">
        <v>120</v>
      </c>
      <c r="B121" s="3">
        <f ca="1">'일자별 시가총액'!H121</f>
        <v>115.72853333333333</v>
      </c>
      <c r="D121">
        <f t="shared" ca="1" si="2"/>
        <v>115.74920098812855</v>
      </c>
    </row>
    <row r="122" spans="1:4" x14ac:dyDescent="0.3">
      <c r="A122">
        <v>121</v>
      </c>
      <c r="B122" s="3">
        <f ca="1">'일자별 시가총액'!H122</f>
        <v>117.73485783132529</v>
      </c>
      <c r="D122">
        <f t="shared" ca="1" si="2"/>
        <v>117.7523792030961</v>
      </c>
    </row>
    <row r="123" spans="1:4" x14ac:dyDescent="0.3">
      <c r="A123">
        <v>122</v>
      </c>
      <c r="B123" s="3">
        <f ca="1">'일자별 시가총액'!H123</f>
        <v>117.21626666666667</v>
      </c>
      <c r="D123">
        <f t="shared" ca="1" si="2"/>
        <v>117.23022181477407</v>
      </c>
    </row>
    <row r="124" spans="1:4" x14ac:dyDescent="0.3">
      <c r="A124">
        <v>123</v>
      </c>
      <c r="B124" s="3">
        <f ca="1">'일자별 시가총액'!H124</f>
        <v>115.20683855421687</v>
      </c>
      <c r="D124">
        <f t="shared" ca="1" si="2"/>
        <v>115.21712533831239</v>
      </c>
    </row>
    <row r="125" spans="1:4" x14ac:dyDescent="0.3">
      <c r="A125">
        <v>124</v>
      </c>
      <c r="B125" s="3">
        <f ca="1">'일자별 시가총액'!H125</f>
        <v>115.82289638554218</v>
      </c>
      <c r="D125">
        <f t="shared" ca="1" si="2"/>
        <v>115.82979081075432</v>
      </c>
    </row>
    <row r="126" spans="1:4" x14ac:dyDescent="0.3">
      <c r="A126">
        <v>125</v>
      </c>
      <c r="B126" s="3">
        <f ca="1">'일자별 시가총액'!H126</f>
        <v>114.45001285140562</v>
      </c>
      <c r="D126">
        <f t="shared" ca="1" si="2"/>
        <v>114.45341915247684</v>
      </c>
    </row>
    <row r="127" spans="1:4" x14ac:dyDescent="0.3">
      <c r="A127">
        <v>126</v>
      </c>
      <c r="B127" s="3">
        <f ca="1">'일자별 시가총액'!H127</f>
        <v>113.65618313253012</v>
      </c>
    </row>
    <row r="128" spans="1:4" x14ac:dyDescent="0.3">
      <c r="A128">
        <v>127</v>
      </c>
      <c r="B128" s="3">
        <f ca="1">'일자별 시가총액'!H128</f>
        <v>113.39440963855422</v>
      </c>
    </row>
    <row r="129" spans="1:2" x14ac:dyDescent="0.3">
      <c r="A129">
        <v>128</v>
      </c>
      <c r="B129" s="3">
        <f ca="1">'일자별 시가총액'!H129</f>
        <v>113.08801606425702</v>
      </c>
    </row>
    <row r="130" spans="1:2" x14ac:dyDescent="0.3">
      <c r="A130">
        <v>129</v>
      </c>
      <c r="B130" s="3">
        <f ca="1">'일자별 시가총액'!H130</f>
        <v>113.90567550200802</v>
      </c>
    </row>
    <row r="131" spans="1:2" x14ac:dyDescent="0.3">
      <c r="A131">
        <v>130</v>
      </c>
      <c r="B131" s="3">
        <f ca="1">'일자별 시가총액'!H131</f>
        <v>115.15167550200802</v>
      </c>
    </row>
    <row r="132" spans="1:2" x14ac:dyDescent="0.3">
      <c r="A132">
        <v>131</v>
      </c>
      <c r="B132" s="3">
        <f ca="1">'일자별 시가총액'!H132</f>
        <v>112.51996947791166</v>
      </c>
    </row>
    <row r="133" spans="1:2" x14ac:dyDescent="0.3">
      <c r="A133">
        <v>132</v>
      </c>
      <c r="B133" s="3">
        <f ca="1">'일자별 시가총액'!H133</f>
        <v>113.27318393574298</v>
      </c>
    </row>
    <row r="134" spans="1:2" x14ac:dyDescent="0.3">
      <c r="A134">
        <v>133</v>
      </c>
      <c r="B134" s="3">
        <f ca="1">'일자별 시가총액'!H134</f>
        <v>112.48488192771084</v>
      </c>
    </row>
    <row r="135" spans="1:2" x14ac:dyDescent="0.3">
      <c r="A135">
        <v>134</v>
      </c>
      <c r="B135" s="3">
        <f ca="1">'일자별 시가총액'!H135</f>
        <v>111.57152771084338</v>
      </c>
    </row>
    <row r="136" spans="1:2" x14ac:dyDescent="0.3">
      <c r="A136">
        <v>135</v>
      </c>
      <c r="B136" s="3">
        <f ca="1">'일자별 시가총액'!H136</f>
        <v>110.76335903614458</v>
      </c>
    </row>
    <row r="137" spans="1:2" x14ac:dyDescent="0.3">
      <c r="A137">
        <v>136</v>
      </c>
      <c r="B137" s="3">
        <f ca="1">'일자별 시가총액'!H137</f>
        <v>110.51864417670683</v>
      </c>
    </row>
    <row r="138" spans="1:2" x14ac:dyDescent="0.3">
      <c r="A138">
        <v>137</v>
      </c>
      <c r="B138" s="3">
        <f ca="1">'일자별 시가총액'!H138</f>
        <v>109.87511807228915</v>
      </c>
    </row>
    <row r="139" spans="1:2" x14ac:dyDescent="0.3">
      <c r="A139">
        <v>138</v>
      </c>
      <c r="B139" s="3">
        <f ca="1">'일자별 시가총액'!H139</f>
        <v>110.13721445783133</v>
      </c>
    </row>
    <row r="140" spans="1:2" x14ac:dyDescent="0.3">
      <c r="A140">
        <v>139</v>
      </c>
      <c r="B140" s="3">
        <f ca="1">'일자별 시가총액'!H140</f>
        <v>110.17755180722892</v>
      </c>
    </row>
    <row r="141" spans="1:2" x14ac:dyDescent="0.3">
      <c r="A141">
        <v>140</v>
      </c>
      <c r="B141" s="3">
        <f ca="1">'일자별 시가총액'!H141</f>
        <v>111.39461365461847</v>
      </c>
    </row>
    <row r="142" spans="1:2" x14ac:dyDescent="0.3">
      <c r="A142">
        <v>141</v>
      </c>
      <c r="B142" s="3">
        <f ca="1">'일자별 시가총액'!H142</f>
        <v>110.22516144578314</v>
      </c>
    </row>
    <row r="143" spans="1:2" x14ac:dyDescent="0.3">
      <c r="A143">
        <v>142</v>
      </c>
      <c r="B143" s="3">
        <f ca="1">'일자별 시가총액'!H143</f>
        <v>110.74418473895582</v>
      </c>
    </row>
    <row r="144" spans="1:2" x14ac:dyDescent="0.3">
      <c r="A144">
        <v>143</v>
      </c>
      <c r="B144" s="3">
        <f ca="1">'일자별 시가총액'!H144</f>
        <v>110.14612208835342</v>
      </c>
    </row>
    <row r="145" spans="1:2" x14ac:dyDescent="0.3">
      <c r="A145">
        <v>144</v>
      </c>
      <c r="B145" s="3">
        <f ca="1">'일자별 시가총액'!H145</f>
        <v>111.28417991967872</v>
      </c>
    </row>
    <row r="146" spans="1:2" x14ac:dyDescent="0.3">
      <c r="A146">
        <v>145</v>
      </c>
      <c r="B146" s="3">
        <f ca="1">'일자별 시가총액'!H146</f>
        <v>112.69801285140562</v>
      </c>
    </row>
    <row r="147" spans="1:2" x14ac:dyDescent="0.3">
      <c r="A147">
        <v>146</v>
      </c>
      <c r="B147" s="3">
        <f ca="1">'일자별 시가총액'!H147</f>
        <v>113.43047710843372</v>
      </c>
    </row>
    <row r="148" spans="1:2" x14ac:dyDescent="0.3">
      <c r="A148">
        <v>147</v>
      </c>
      <c r="B148" s="3">
        <f ca="1">'일자별 시가총액'!H148</f>
        <v>114.2141124497992</v>
      </c>
    </row>
    <row r="149" spans="1:2" x14ac:dyDescent="0.3">
      <c r="A149">
        <v>148</v>
      </c>
      <c r="B149" s="3">
        <f ca="1">'일자별 시가총액'!H149</f>
        <v>114.3676610441767</v>
      </c>
    </row>
    <row r="150" spans="1:2" x14ac:dyDescent="0.3">
      <c r="A150">
        <v>149</v>
      </c>
      <c r="B150" s="3">
        <f ca="1">'일자별 시가총액'!H150</f>
        <v>115.09297991967871</v>
      </c>
    </row>
    <row r="151" spans="1:2" x14ac:dyDescent="0.3">
      <c r="A151">
        <v>150</v>
      </c>
      <c r="B151" s="3">
        <f ca="1">'일자별 시가총액'!H151</f>
        <v>113.24277751004017</v>
      </c>
    </row>
    <row r="152" spans="1:2" x14ac:dyDescent="0.3">
      <c r="A152">
        <v>151</v>
      </c>
      <c r="B152" s="3">
        <f ca="1">'일자별 시가총액'!H152</f>
        <v>113.3601156626506</v>
      </c>
    </row>
    <row r="153" spans="1:2" x14ac:dyDescent="0.3">
      <c r="A153">
        <v>152</v>
      </c>
      <c r="B153" s="3">
        <f ca="1">'일자별 시가총액'!H153</f>
        <v>114.3896658634538</v>
      </c>
    </row>
    <row r="154" spans="1:2" x14ac:dyDescent="0.3">
      <c r="A154">
        <v>153</v>
      </c>
      <c r="B154" s="3">
        <f ca="1">'일자별 시가총액'!H154</f>
        <v>112.63798232931728</v>
      </c>
    </row>
    <row r="155" spans="1:2" x14ac:dyDescent="0.3">
      <c r="A155">
        <v>154</v>
      </c>
      <c r="B155" s="3">
        <f ca="1">'일자별 시가총액'!H155</f>
        <v>112.42259919678715</v>
      </c>
    </row>
    <row r="156" spans="1:2" x14ac:dyDescent="0.3">
      <c r="A156">
        <v>155</v>
      </c>
      <c r="B156" s="3">
        <f ca="1">'일자별 시가총액'!H156</f>
        <v>112.65064257028112</v>
      </c>
    </row>
    <row r="157" spans="1:2" x14ac:dyDescent="0.3">
      <c r="A157">
        <v>156</v>
      </c>
      <c r="B157" s="3">
        <f ca="1">'일자별 시가총액'!H157</f>
        <v>114.05574939759036</v>
      </c>
    </row>
    <row r="158" spans="1:2" x14ac:dyDescent="0.3">
      <c r="A158">
        <v>157</v>
      </c>
      <c r="B158" s="3">
        <f ca="1">'일자별 시가총액'!H158</f>
        <v>114.57495742971888</v>
      </c>
    </row>
    <row r="159" spans="1:2" x14ac:dyDescent="0.3">
      <c r="A159">
        <v>158</v>
      </c>
      <c r="B159" s="3">
        <f ca="1">'일자별 시가총액'!H159</f>
        <v>117.57194377510041</v>
      </c>
    </row>
    <row r="160" spans="1:2" x14ac:dyDescent="0.3">
      <c r="A160">
        <v>159</v>
      </c>
      <c r="B160" s="3">
        <f ca="1">'일자별 시가총액'!H160</f>
        <v>117.7752080321285</v>
      </c>
    </row>
    <row r="161" spans="1:2" x14ac:dyDescent="0.3">
      <c r="A161">
        <v>160</v>
      </c>
      <c r="B161" s="3">
        <f ca="1">'일자별 시가총액'!H161</f>
        <v>116.77790682730924</v>
      </c>
    </row>
    <row r="162" spans="1:2" x14ac:dyDescent="0.3">
      <c r="A162">
        <v>161</v>
      </c>
      <c r="B162" s="3">
        <f ca="1">'일자별 시가총액'!H162</f>
        <v>117.07550522088353</v>
      </c>
    </row>
    <row r="163" spans="1:2" x14ac:dyDescent="0.3">
      <c r="A163">
        <v>162</v>
      </c>
      <c r="B163" s="3">
        <f ca="1">'일자별 시가총액'!H163</f>
        <v>115.30496706827309</v>
      </c>
    </row>
    <row r="164" spans="1:2" x14ac:dyDescent="0.3">
      <c r="A164">
        <v>163</v>
      </c>
      <c r="B164" s="3">
        <f ca="1">'일자별 시가총액'!H164</f>
        <v>115.77387791164659</v>
      </c>
    </row>
    <row r="165" spans="1:2" x14ac:dyDescent="0.3">
      <c r="A165">
        <v>164</v>
      </c>
      <c r="B165" s="3">
        <f ca="1">'일자별 시가총액'!H165</f>
        <v>115.53520642570281</v>
      </c>
    </row>
    <row r="166" spans="1:2" x14ac:dyDescent="0.3">
      <c r="A166">
        <v>165</v>
      </c>
      <c r="B166" s="3">
        <f ca="1">'일자별 시가총액'!H166</f>
        <v>114.17836787148595</v>
      </c>
    </row>
    <row r="167" spans="1:2" x14ac:dyDescent="0.3">
      <c r="A167">
        <v>166</v>
      </c>
      <c r="B167" s="3">
        <f ca="1">'일자별 시가총액'!H167</f>
        <v>115.61170120481927</v>
      </c>
    </row>
    <row r="168" spans="1:2" x14ac:dyDescent="0.3">
      <c r="A168">
        <v>167</v>
      </c>
      <c r="B168" s="3">
        <f ca="1">'일자별 시가총액'!H168</f>
        <v>114.54886746987951</v>
      </c>
    </row>
    <row r="169" spans="1:2" x14ac:dyDescent="0.3">
      <c r="A169">
        <v>168</v>
      </c>
      <c r="B169" s="3">
        <f ca="1">'일자별 시가총액'!H169</f>
        <v>115.28064257028112</v>
      </c>
    </row>
    <row r="170" spans="1:2" x14ac:dyDescent="0.3">
      <c r="A170">
        <v>169</v>
      </c>
      <c r="B170" s="3">
        <f ca="1">'일자별 시가총액'!H170</f>
        <v>115.14562088353412</v>
      </c>
    </row>
    <row r="171" spans="1:2" x14ac:dyDescent="0.3">
      <c r="A171">
        <v>170</v>
      </c>
      <c r="B171" s="3">
        <f ca="1">'일자별 시가총액'!H171</f>
        <v>113.73815100401607</v>
      </c>
    </row>
    <row r="172" spans="1:2" x14ac:dyDescent="0.3">
      <c r="A172">
        <v>171</v>
      </c>
      <c r="B172" s="3">
        <f ca="1">'일자별 시가총액'!H172</f>
        <v>112.08169959839358</v>
      </c>
    </row>
    <row r="173" spans="1:2" x14ac:dyDescent="0.3">
      <c r="A173">
        <v>172</v>
      </c>
      <c r="B173" s="3">
        <f ca="1">'일자별 시가총액'!H173</f>
        <v>111.57276465863455</v>
      </c>
    </row>
    <row r="174" spans="1:2" x14ac:dyDescent="0.3">
      <c r="A174">
        <v>173</v>
      </c>
      <c r="B174" s="3">
        <f ca="1">'일자별 시가총액'!H174</f>
        <v>112.11181365461846</v>
      </c>
    </row>
    <row r="175" spans="1:2" x14ac:dyDescent="0.3">
      <c r="A175">
        <v>174</v>
      </c>
      <c r="B175" s="3">
        <f ca="1">'일자별 시가총액'!H175</f>
        <v>112.34790522088353</v>
      </c>
    </row>
    <row r="176" spans="1:2" x14ac:dyDescent="0.3">
      <c r="A176">
        <v>175</v>
      </c>
      <c r="B176" s="3">
        <f ca="1">'일자별 시가총액'!H176</f>
        <v>113.46568674698796</v>
      </c>
    </row>
    <row r="177" spans="1:2" x14ac:dyDescent="0.3">
      <c r="A177">
        <v>176</v>
      </c>
      <c r="B177" s="3">
        <f ca="1">'일자별 시가총액'!H177</f>
        <v>114.51539437751003</v>
      </c>
    </row>
    <row r="178" spans="1:2" x14ac:dyDescent="0.3">
      <c r="A178">
        <v>177</v>
      </c>
      <c r="B178" s="3">
        <f ca="1">'일자별 시가총액'!H178</f>
        <v>114.63941365461847</v>
      </c>
    </row>
    <row r="179" spans="1:2" x14ac:dyDescent="0.3">
      <c r="A179">
        <v>178</v>
      </c>
      <c r="B179" s="3">
        <f ca="1">'일자별 시가총액'!H179</f>
        <v>116.41468755020081</v>
      </c>
    </row>
    <row r="180" spans="1:2" x14ac:dyDescent="0.3">
      <c r="A180">
        <v>179</v>
      </c>
      <c r="B180" s="3">
        <f ca="1">'일자별 시가총액'!H180</f>
        <v>116.17919357429717</v>
      </c>
    </row>
    <row r="181" spans="1:2" x14ac:dyDescent="0.3">
      <c r="A181">
        <v>180</v>
      </c>
      <c r="B181" s="3">
        <f ca="1">'일자별 시가총액'!H181</f>
        <v>116.06972048192772</v>
      </c>
    </row>
    <row r="182" spans="1:2" x14ac:dyDescent="0.3">
      <c r="A182">
        <v>181</v>
      </c>
      <c r="B182" s="3">
        <f ca="1">'일자별 시가총액'!H182</f>
        <v>116.17266666666666</v>
      </c>
    </row>
    <row r="183" spans="1:2" x14ac:dyDescent="0.3">
      <c r="A183">
        <v>182</v>
      </c>
      <c r="B183" s="3">
        <f ca="1">'일자별 시가총액'!H183</f>
        <v>117.70324176706828</v>
      </c>
    </row>
    <row r="184" spans="1:2" x14ac:dyDescent="0.3">
      <c r="A184">
        <v>183</v>
      </c>
      <c r="B184" s="3">
        <f ca="1">'일자별 시가총액'!H184</f>
        <v>118.94693333333333</v>
      </c>
    </row>
    <row r="185" spans="1:2" x14ac:dyDescent="0.3">
      <c r="A185">
        <v>184</v>
      </c>
      <c r="B185" s="3">
        <f ca="1">'일자별 시가총액'!H185</f>
        <v>119.40026345381527</v>
      </c>
    </row>
    <row r="186" spans="1:2" x14ac:dyDescent="0.3">
      <c r="A186">
        <v>185</v>
      </c>
      <c r="B186" s="3">
        <f ca="1">'일자별 시가총액'!H186</f>
        <v>118.0365670682731</v>
      </c>
    </row>
    <row r="187" spans="1:2" x14ac:dyDescent="0.3">
      <c r="A187">
        <v>186</v>
      </c>
      <c r="B187" s="3">
        <f ca="1">'일자별 시가총액'!H187</f>
        <v>116.31288674698794</v>
      </c>
    </row>
    <row r="188" spans="1:2" x14ac:dyDescent="0.3">
      <c r="A188">
        <v>187</v>
      </c>
      <c r="B188" s="3">
        <f ca="1">'일자별 시가총액'!H188</f>
        <v>117.60905542168673</v>
      </c>
    </row>
    <row r="189" spans="1:2" x14ac:dyDescent="0.3">
      <c r="A189">
        <v>188</v>
      </c>
      <c r="B189" s="3">
        <f ca="1">'일자별 시가총액'!H189</f>
        <v>119.44061204819276</v>
      </c>
    </row>
    <row r="190" spans="1:2" x14ac:dyDescent="0.3">
      <c r="A190">
        <v>189</v>
      </c>
      <c r="B190" s="3">
        <f ca="1">'일자별 시가총액'!H190</f>
        <v>120.24637108433735</v>
      </c>
    </row>
    <row r="191" spans="1:2" x14ac:dyDescent="0.3">
      <c r="A191">
        <v>190</v>
      </c>
      <c r="B191" s="3">
        <f ca="1">'일자별 시가총액'!H191</f>
        <v>120.23920160642569</v>
      </c>
    </row>
    <row r="192" spans="1:2" x14ac:dyDescent="0.3">
      <c r="A192">
        <v>191</v>
      </c>
      <c r="B192" s="3">
        <f ca="1">'일자별 시가총액'!H192</f>
        <v>120.77078072289156</v>
      </c>
    </row>
    <row r="193" spans="1:2" x14ac:dyDescent="0.3">
      <c r="A193">
        <v>192</v>
      </c>
      <c r="B193" s="3">
        <f ca="1">'일자별 시가총액'!H193</f>
        <v>119.60168032128513</v>
      </c>
    </row>
    <row r="194" spans="1:2" x14ac:dyDescent="0.3">
      <c r="A194">
        <v>193</v>
      </c>
      <c r="B194" s="3">
        <f ca="1">'일자별 시가총액'!H194</f>
        <v>119.16201285140562</v>
      </c>
    </row>
    <row r="195" spans="1:2" x14ac:dyDescent="0.3">
      <c r="A195">
        <v>194</v>
      </c>
      <c r="B195" s="3">
        <f ca="1">'일자별 시가총액'!H195</f>
        <v>118.45995823293171</v>
      </c>
    </row>
    <row r="196" spans="1:2" x14ac:dyDescent="0.3">
      <c r="A196">
        <v>195</v>
      </c>
      <c r="B196" s="3">
        <f ca="1">'일자별 시가총액'!H196</f>
        <v>118.82699598393573</v>
      </c>
    </row>
    <row r="197" spans="1:2" x14ac:dyDescent="0.3">
      <c r="A197">
        <v>196</v>
      </c>
      <c r="B197" s="3">
        <f ca="1">'일자별 시가총액'!H197</f>
        <v>120.51159518072289</v>
      </c>
    </row>
    <row r="198" spans="1:2" x14ac:dyDescent="0.3">
      <c r="A198">
        <v>197</v>
      </c>
      <c r="B198" s="3">
        <f ca="1">'일자별 시가총액'!H198</f>
        <v>119.08584899598394</v>
      </c>
    </row>
    <row r="199" spans="1:2" x14ac:dyDescent="0.3">
      <c r="A199">
        <v>198</v>
      </c>
      <c r="B199" s="3">
        <f ca="1">'일자별 시가총액'!H199</f>
        <v>117.96375582329317</v>
      </c>
    </row>
    <row r="200" spans="1:2" x14ac:dyDescent="0.3">
      <c r="A200">
        <v>199</v>
      </c>
      <c r="B200" s="3">
        <f ca="1">'일자별 시가총액'!H200</f>
        <v>116.85429076305221</v>
      </c>
    </row>
    <row r="201" spans="1:2" x14ac:dyDescent="0.3">
      <c r="A201">
        <v>200</v>
      </c>
      <c r="B201" s="3">
        <f ca="1">'일자별 시가총액'!H201</f>
        <v>118.26916787148593</v>
      </c>
    </row>
    <row r="202" spans="1:2" x14ac:dyDescent="0.3">
      <c r="A202">
        <v>201</v>
      </c>
      <c r="B202" s="3">
        <f ca="1">'일자별 시가총액'!H202</f>
        <v>117.70591004016065</v>
      </c>
    </row>
    <row r="203" spans="1:2" x14ac:dyDescent="0.3">
      <c r="A203">
        <v>202</v>
      </c>
      <c r="B203" s="3">
        <f ca="1">'일자별 시가총액'!H203</f>
        <v>116.44414779116465</v>
      </c>
    </row>
    <row r="204" spans="1:2" x14ac:dyDescent="0.3">
      <c r="A204">
        <v>203</v>
      </c>
      <c r="B204" s="3">
        <f ca="1">'일자별 시가총액'!H204</f>
        <v>114.46665702811245</v>
      </c>
    </row>
    <row r="205" spans="1:2" x14ac:dyDescent="0.3">
      <c r="A205">
        <v>204</v>
      </c>
      <c r="B205" s="3">
        <f ca="1">'일자별 시가총액'!H205</f>
        <v>115.4519453815261</v>
      </c>
    </row>
    <row r="206" spans="1:2" x14ac:dyDescent="0.3">
      <c r="A206">
        <v>205</v>
      </c>
      <c r="B206" s="3">
        <f ca="1">'일자별 시가총액'!H206</f>
        <v>116.94485943775102</v>
      </c>
    </row>
    <row r="207" spans="1:2" x14ac:dyDescent="0.3">
      <c r="A207">
        <v>206</v>
      </c>
      <c r="B207" s="3">
        <f ca="1">'일자별 시가총액'!H207</f>
        <v>117.21554056224899</v>
      </c>
    </row>
    <row r="208" spans="1:2" x14ac:dyDescent="0.3">
      <c r="A208">
        <v>207</v>
      </c>
      <c r="B208" s="3">
        <f ca="1">'일자별 시가총액'!H208</f>
        <v>120.08592610441767</v>
      </c>
    </row>
    <row r="209" spans="1:2" x14ac:dyDescent="0.3">
      <c r="A209">
        <v>208</v>
      </c>
      <c r="B209" s="3">
        <f ca="1">'일자별 시가총액'!H209</f>
        <v>119.85299759036145</v>
      </c>
    </row>
    <row r="210" spans="1:2" x14ac:dyDescent="0.3">
      <c r="A210">
        <v>209</v>
      </c>
      <c r="B210" s="3">
        <f ca="1">'일자별 시가총액'!H210</f>
        <v>118.71079839357431</v>
      </c>
    </row>
    <row r="211" spans="1:2" x14ac:dyDescent="0.3">
      <c r="A211">
        <v>210</v>
      </c>
      <c r="B211" s="3">
        <f ca="1">'일자별 시가총액'!H211</f>
        <v>117.87477911646587</v>
      </c>
    </row>
    <row r="212" spans="1:2" x14ac:dyDescent="0.3">
      <c r="A212">
        <v>211</v>
      </c>
      <c r="B212" s="3">
        <f ca="1">'일자별 시가총액'!H212</f>
        <v>117.91619598393575</v>
      </c>
    </row>
    <row r="213" spans="1:2" x14ac:dyDescent="0.3">
      <c r="A213">
        <v>212</v>
      </c>
      <c r="B213" s="3">
        <f ca="1">'일자별 시가총액'!H213</f>
        <v>120.51653172690764</v>
      </c>
    </row>
    <row r="214" spans="1:2" x14ac:dyDescent="0.3">
      <c r="A214">
        <v>213</v>
      </c>
      <c r="B214" s="3">
        <f ca="1">'일자별 시가총액'!H214</f>
        <v>120.81190522088355</v>
      </c>
    </row>
    <row r="215" spans="1:2" x14ac:dyDescent="0.3">
      <c r="A215">
        <v>214</v>
      </c>
      <c r="B215" s="3">
        <f ca="1">'일자별 시가총액'!H215</f>
        <v>121.54342489959839</v>
      </c>
    </row>
    <row r="216" spans="1:2" x14ac:dyDescent="0.3">
      <c r="A216">
        <v>215</v>
      </c>
      <c r="B216" s="3">
        <f ca="1">'일자별 시가총액'!H216</f>
        <v>122.91128032128513</v>
      </c>
    </row>
    <row r="217" spans="1:2" x14ac:dyDescent="0.3">
      <c r="A217">
        <v>216</v>
      </c>
      <c r="B217" s="3">
        <f ca="1">'일자별 시가총액'!H217</f>
        <v>124.83073253012049</v>
      </c>
    </row>
    <row r="218" spans="1:2" x14ac:dyDescent="0.3">
      <c r="A218">
        <v>217</v>
      </c>
      <c r="B218" s="3">
        <f ca="1">'일자별 시가총액'!H218</f>
        <v>124.61868433734939</v>
      </c>
    </row>
    <row r="219" spans="1:2" x14ac:dyDescent="0.3">
      <c r="A219">
        <v>218</v>
      </c>
      <c r="B219" s="3">
        <f ca="1">'일자별 시가총액'!H219</f>
        <v>125.6173686746988</v>
      </c>
    </row>
    <row r="220" spans="1:2" x14ac:dyDescent="0.3">
      <c r="A220">
        <v>219</v>
      </c>
      <c r="B220" s="3">
        <f ca="1">'일자별 시가총액'!H220</f>
        <v>126.34661204819278</v>
      </c>
    </row>
    <row r="221" spans="1:2" x14ac:dyDescent="0.3">
      <c r="A221">
        <v>220</v>
      </c>
      <c r="B221" s="3">
        <f ca="1">'일자별 시가총액'!H221</f>
        <v>124.95691566265059</v>
      </c>
    </row>
    <row r="222" spans="1:2" x14ac:dyDescent="0.3">
      <c r="A222">
        <v>221</v>
      </c>
      <c r="B222" s="3">
        <f ca="1">'일자별 시가총액'!H222</f>
        <v>126.69665060240965</v>
      </c>
    </row>
    <row r="223" spans="1:2" x14ac:dyDescent="0.3">
      <c r="A223">
        <v>222</v>
      </c>
      <c r="B223" s="3">
        <f ca="1">'일자별 시가총액'!H223</f>
        <v>124.85893654618474</v>
      </c>
    </row>
    <row r="224" spans="1:2" x14ac:dyDescent="0.3">
      <c r="A224">
        <v>223</v>
      </c>
      <c r="B224" s="3">
        <f ca="1">'일자별 시가총액'!H224</f>
        <v>124.37907630522089</v>
      </c>
    </row>
    <row r="225" spans="1:2" x14ac:dyDescent="0.3">
      <c r="A225">
        <v>224</v>
      </c>
      <c r="B225" s="3">
        <f ca="1">'일자별 시가총액'!H225</f>
        <v>124.45340722891567</v>
      </c>
    </row>
    <row r="226" spans="1:2" x14ac:dyDescent="0.3">
      <c r="A226">
        <v>225</v>
      </c>
      <c r="B226" s="3">
        <f ca="1">'일자별 시가총액'!H226</f>
        <v>123.87371084337349</v>
      </c>
    </row>
    <row r="227" spans="1:2" x14ac:dyDescent="0.3">
      <c r="A227">
        <v>226</v>
      </c>
      <c r="B227" s="3">
        <f ca="1">'일자별 시가총액'!H227</f>
        <v>123.95462971887549</v>
      </c>
    </row>
    <row r="228" spans="1:2" x14ac:dyDescent="0.3">
      <c r="A228">
        <v>227</v>
      </c>
      <c r="B228" s="3">
        <f ca="1">'일자별 시가총액'!H228</f>
        <v>123.37599678714859</v>
      </c>
    </row>
    <row r="229" spans="1:2" x14ac:dyDescent="0.3">
      <c r="A229">
        <v>228</v>
      </c>
      <c r="B229" s="3">
        <f ca="1">'일자별 시가총액'!H229</f>
        <v>121.8930875502008</v>
      </c>
    </row>
    <row r="230" spans="1:2" x14ac:dyDescent="0.3">
      <c r="A230">
        <v>229</v>
      </c>
      <c r="B230" s="3">
        <f ca="1">'일자별 시가총액'!H230</f>
        <v>122.27111004016065</v>
      </c>
    </row>
    <row r="231" spans="1:2" x14ac:dyDescent="0.3">
      <c r="A231">
        <v>230</v>
      </c>
      <c r="B231" s="3">
        <f ca="1">'일자별 시가총액'!H231</f>
        <v>121.7169092369478</v>
      </c>
    </row>
    <row r="232" spans="1:2" x14ac:dyDescent="0.3">
      <c r="A232">
        <v>231</v>
      </c>
      <c r="B232" s="3">
        <f ca="1">'일자별 시가총액'!H232</f>
        <v>121.74648674698796</v>
      </c>
    </row>
    <row r="233" spans="1:2" x14ac:dyDescent="0.3">
      <c r="A233">
        <v>232</v>
      </c>
      <c r="B233" s="3">
        <f ca="1">'일자별 시가총액'!H233</f>
        <v>119.31367228915664</v>
      </c>
    </row>
    <row r="234" spans="1:2" x14ac:dyDescent="0.3">
      <c r="A234">
        <v>233</v>
      </c>
      <c r="B234" s="3">
        <f ca="1">'일자별 시가총액'!H234</f>
        <v>118.2726875502008</v>
      </c>
    </row>
    <row r="235" spans="1:2" x14ac:dyDescent="0.3">
      <c r="A235">
        <v>234</v>
      </c>
      <c r="B235" s="3">
        <f ca="1">'일자별 시가총액'!H235</f>
        <v>116.35116626506023</v>
      </c>
    </row>
    <row r="236" spans="1:2" x14ac:dyDescent="0.3">
      <c r="A236">
        <v>235</v>
      </c>
      <c r="B236" s="3">
        <f ca="1">'일자별 시가총액'!H236</f>
        <v>115.00584257028112</v>
      </c>
    </row>
    <row r="237" spans="1:2" x14ac:dyDescent="0.3">
      <c r="A237">
        <v>236</v>
      </c>
      <c r="B237" s="3">
        <f ca="1">'일자별 시가총액'!H237</f>
        <v>115.24482088353413</v>
      </c>
    </row>
    <row r="238" spans="1:2" x14ac:dyDescent="0.3">
      <c r="A238">
        <v>237</v>
      </c>
      <c r="B238" s="3">
        <f ca="1">'일자별 시가총액'!H238</f>
        <v>116.03425702811245</v>
      </c>
    </row>
    <row r="239" spans="1:2" x14ac:dyDescent="0.3">
      <c r="A239">
        <v>238</v>
      </c>
      <c r="B239" s="3">
        <f ca="1">'일자별 시가총액'!H239</f>
        <v>115.48799196787149</v>
      </c>
    </row>
    <row r="240" spans="1:2" x14ac:dyDescent="0.3">
      <c r="A240">
        <v>239</v>
      </c>
      <c r="B240" s="3">
        <f ca="1">'일자별 시가총액'!H240</f>
        <v>114.82380401606427</v>
      </c>
    </row>
    <row r="241" spans="1:2" x14ac:dyDescent="0.3">
      <c r="A241">
        <v>240</v>
      </c>
      <c r="B241" s="3">
        <f ca="1">'일자별 시가총액'!H241</f>
        <v>116.14242409638553</v>
      </c>
    </row>
    <row r="242" spans="1:2" x14ac:dyDescent="0.3">
      <c r="A242">
        <v>241</v>
      </c>
      <c r="B242" s="3">
        <f ca="1">'일자별 시가총액'!H242</f>
        <v>116.80003534136547</v>
      </c>
    </row>
    <row r="243" spans="1:2" x14ac:dyDescent="0.3">
      <c r="A243">
        <v>242</v>
      </c>
      <c r="B243" s="3">
        <f ca="1">'일자별 시가총액'!H243</f>
        <v>115.58826024096385</v>
      </c>
    </row>
    <row r="244" spans="1:2" x14ac:dyDescent="0.3">
      <c r="A244">
        <v>243</v>
      </c>
      <c r="B244" s="3">
        <f ca="1">'일자별 시가총액'!H244</f>
        <v>114.36920803212851</v>
      </c>
    </row>
    <row r="245" spans="1:2" x14ac:dyDescent="0.3">
      <c r="A245">
        <v>244</v>
      </c>
      <c r="B245" s="3">
        <f ca="1">'일자별 시가총액'!H245</f>
        <v>114.72720642570282</v>
      </c>
    </row>
    <row r="246" spans="1:2" x14ac:dyDescent="0.3">
      <c r="A246">
        <v>245</v>
      </c>
      <c r="B246" s="3">
        <f ca="1">'일자별 시가총액'!H246</f>
        <v>115.76055100401605</v>
      </c>
    </row>
    <row r="247" spans="1:2" x14ac:dyDescent="0.3">
      <c r="A247">
        <v>246</v>
      </c>
      <c r="B247" s="3">
        <f ca="1">'일자별 시가총액'!H247</f>
        <v>116.63360481927711</v>
      </c>
    </row>
    <row r="248" spans="1:2" x14ac:dyDescent="0.3">
      <c r="A248">
        <v>247</v>
      </c>
      <c r="B248" s="3">
        <f ca="1">'일자별 시가총액'!H248</f>
        <v>117.43478875502007</v>
      </c>
    </row>
    <row r="249" spans="1:2" x14ac:dyDescent="0.3">
      <c r="A249">
        <v>248</v>
      </c>
      <c r="B249" s="3">
        <f ca="1">'일자별 시가총액'!H249</f>
        <v>116.55684819277108</v>
      </c>
    </row>
    <row r="250" spans="1:2" x14ac:dyDescent="0.3">
      <c r="A250">
        <v>249</v>
      </c>
      <c r="B250" s="3">
        <f ca="1">'일자별 시가총액'!H250</f>
        <v>117.67775582329317</v>
      </c>
    </row>
    <row r="251" spans="1:2" x14ac:dyDescent="0.3">
      <c r="A251">
        <v>250</v>
      </c>
      <c r="B251" s="3">
        <f ca="1">'일자별 시가총액'!H251</f>
        <v>119.43105863453816</v>
      </c>
    </row>
    <row r="252" spans="1:2" x14ac:dyDescent="0.3">
      <c r="A252">
        <v>251</v>
      </c>
      <c r="B252" s="3">
        <f ca="1">'일자별 시가총액'!H252</f>
        <v>120.59034377510041</v>
      </c>
    </row>
    <row r="253" spans="1:2" x14ac:dyDescent="0.3">
      <c r="A253">
        <v>252</v>
      </c>
      <c r="B253" s="3">
        <f ca="1">'일자별 시가총액'!H253</f>
        <v>119.58492208835341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4"/>
  <sheetViews>
    <sheetView tabSelected="1" workbookViewId="0">
      <selection activeCell="T216" sqref="T216"/>
    </sheetView>
  </sheetViews>
  <sheetFormatPr defaultRowHeight="16.5" x14ac:dyDescent="0.3"/>
  <cols>
    <col min="12" max="12" width="12.75" bestFit="1" customWidth="1"/>
    <col min="13" max="13" width="9.75" bestFit="1" customWidth="1"/>
  </cols>
  <sheetData>
    <row r="1" spans="1:22" x14ac:dyDescent="0.3">
      <c r="A1" s="5" t="s">
        <v>18</v>
      </c>
      <c r="B1" s="5" t="s">
        <v>17</v>
      </c>
      <c r="C1" s="5"/>
      <c r="D1" s="5"/>
      <c r="E1" s="5"/>
      <c r="F1" s="5"/>
      <c r="G1" s="7" t="s">
        <v>22</v>
      </c>
      <c r="H1" s="5" t="s">
        <v>23</v>
      </c>
      <c r="I1" s="5"/>
      <c r="J1" s="5" t="s">
        <v>21</v>
      </c>
      <c r="K1" s="7" t="s">
        <v>24</v>
      </c>
      <c r="L1" s="7" t="s">
        <v>25</v>
      </c>
      <c r="M1" s="9" t="s">
        <v>26</v>
      </c>
      <c r="N1" s="10"/>
      <c r="O1" s="10"/>
      <c r="P1" s="10"/>
      <c r="Q1" s="11"/>
      <c r="R1" s="9" t="s">
        <v>27</v>
      </c>
      <c r="S1" s="10"/>
      <c r="T1" s="10"/>
      <c r="U1" s="10"/>
      <c r="V1" s="11"/>
    </row>
    <row r="2" spans="1:22" x14ac:dyDescent="0.3">
      <c r="A2" s="5"/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8"/>
      <c r="H2" s="6" t="s">
        <v>19</v>
      </c>
      <c r="I2" s="6" t="s">
        <v>20</v>
      </c>
      <c r="J2" s="5"/>
      <c r="K2" s="8"/>
      <c r="L2" s="8"/>
      <c r="M2" s="6" t="s">
        <v>3</v>
      </c>
      <c r="N2" s="6" t="s">
        <v>4</v>
      </c>
      <c r="O2" s="6" t="s">
        <v>5</v>
      </c>
      <c r="P2" s="6" t="s">
        <v>6</v>
      </c>
      <c r="Q2" s="6" t="s">
        <v>7</v>
      </c>
      <c r="R2" s="6" t="s">
        <v>3</v>
      </c>
      <c r="S2" s="6" t="s">
        <v>4</v>
      </c>
      <c r="T2" s="6" t="s">
        <v>5</v>
      </c>
      <c r="U2" s="6" t="s">
        <v>6</v>
      </c>
      <c r="V2" s="6" t="s">
        <v>7</v>
      </c>
    </row>
    <row r="3" spans="1:22" x14ac:dyDescent="0.3">
      <c r="A3">
        <v>1</v>
      </c>
      <c r="B3" s="4">
        <f>'일자별 시가총액'!B2/'일자별 시가총액'!$G2</f>
        <v>6.0240963855421686E-2</v>
      </c>
      <c r="C3" s="4">
        <f>'일자별 시가총액'!C2/'일자별 시가총액'!$G2</f>
        <v>7.2289156626506021E-2</v>
      </c>
      <c r="D3" s="4">
        <f>'일자별 시가총액'!D2/'일자별 시가총액'!$G2</f>
        <v>0.39518072289156625</v>
      </c>
      <c r="E3" s="4">
        <f>'일자별 시가총액'!E2/'일자별 시가총액'!$G2</f>
        <v>7.0682730923694773E-2</v>
      </c>
      <c r="F3" s="4">
        <f>'일자별 시가총액'!F2/'일자별 시가총액'!$G2</f>
        <v>0.40160642570281124</v>
      </c>
      <c r="G3" s="3">
        <f>'일자별 시가총액'!H2</f>
        <v>100</v>
      </c>
      <c r="H3">
        <v>1000000</v>
      </c>
      <c r="J3">
        <f>H3+I3</f>
        <v>1000000</v>
      </c>
      <c r="K3">
        <f>10000*G3/$G$3</f>
        <v>10000</v>
      </c>
      <c r="L3">
        <f>J3*K3</f>
        <v>10000000000</v>
      </c>
      <c r="M3" s="12">
        <f>$L3*B3/'일자별 주가'!B2</f>
        <v>60240.963855421687</v>
      </c>
      <c r="N3" s="12">
        <f>$L3*C3/'일자별 주가'!C2</f>
        <v>36144.578313253012</v>
      </c>
      <c r="O3" s="12">
        <f>$L3*D3/'일자별 주가'!D2</f>
        <v>131726.90763052207</v>
      </c>
      <c r="P3" s="12">
        <f>$L3*E3/'일자별 주가'!E2</f>
        <v>7068.273092369478</v>
      </c>
      <c r="Q3" s="12">
        <f>$L3*F3/'일자별 주가'!F2</f>
        <v>4016.0642570281125</v>
      </c>
      <c r="R3" s="13">
        <f>M3</f>
        <v>60240.963855421687</v>
      </c>
      <c r="S3" s="13">
        <f t="shared" ref="S3:V3" si="0">N3</f>
        <v>36144.578313253012</v>
      </c>
      <c r="T3" s="13">
        <f t="shared" si="0"/>
        <v>131726.90763052207</v>
      </c>
      <c r="U3" s="13">
        <f t="shared" si="0"/>
        <v>7068.273092369478</v>
      </c>
      <c r="V3" s="13">
        <f t="shared" si="0"/>
        <v>4016.0642570281125</v>
      </c>
    </row>
    <row r="4" spans="1:22" x14ac:dyDescent="0.3">
      <c r="A4">
        <v>2</v>
      </c>
      <c r="B4" s="4">
        <f ca="1">'일자별 시가총액'!B3/'일자별 시가총액'!$G3</f>
        <v>6.0881486050483512E-2</v>
      </c>
      <c r="C4" s="4">
        <f ca="1">'일자별 시가총액'!C3/'일자별 시가총액'!$G3</f>
        <v>7.0123506919835529E-2</v>
      </c>
      <c r="D4" s="4">
        <f ca="1">'일자별 시가총액'!D3/'일자별 시가총액'!$G3</f>
        <v>0.39369821898447355</v>
      </c>
      <c r="E4" s="4">
        <f ca="1">'일자별 시가총액'!E3/'일자별 시가총액'!$G3</f>
        <v>7.1728147748505555E-2</v>
      </c>
      <c r="F4" s="4">
        <f ca="1">'일자별 시가총액'!F3/'일자별 시가총액'!$G3</f>
        <v>0.40356864029670186</v>
      </c>
      <c r="G4" s="3">
        <f ca="1">'일자별 시가총액'!H3</f>
        <v>101.50077590361445</v>
      </c>
      <c r="H4">
        <f ca="1">RANDBETWEEN(0,5)*50000</f>
        <v>200000</v>
      </c>
      <c r="I4">
        <f ca="1">MIN(J3, RANDBETWEEN(0,5)*50000)</f>
        <v>250000</v>
      </c>
      <c r="J4">
        <f ca="1">J3+H4-I4</f>
        <v>950000</v>
      </c>
      <c r="K4">
        <f t="shared" ref="K4:K67" ca="1" si="1">10000*G4/$G$3</f>
        <v>10150.077590361447</v>
      </c>
      <c r="L4">
        <f t="shared" ref="L4:L67" ca="1" si="2">J4*K4</f>
        <v>9642573710.8433743</v>
      </c>
      <c r="M4" s="12">
        <f ca="1">$L4*B4/'일자별 주가'!B3-펀드!R3</f>
        <v>-3012.0481927710789</v>
      </c>
      <c r="N4" s="12">
        <f ca="1">$L4*C4/'일자별 주가'!C3-펀드!S3</f>
        <v>-1807.228915662643</v>
      </c>
      <c r="O4" s="12">
        <f ca="1">$L4*D4/'일자별 주가'!D3-펀드!T3</f>
        <v>-6586.3453815260727</v>
      </c>
      <c r="P4" s="12">
        <f ca="1">$L4*E4/'일자별 주가'!E3-펀드!U3</f>
        <v>-353.41365461847272</v>
      </c>
      <c r="Q4" s="12">
        <f ca="1">$L4*F4/'일자별 주가'!F3-펀드!V3</f>
        <v>-200.80321285140508</v>
      </c>
      <c r="R4" s="13">
        <f ca="1">R3+M4</f>
        <v>57228.915662650608</v>
      </c>
      <c r="S4" s="13">
        <f t="shared" ref="S4:V4" ca="1" si="3">S3+N4</f>
        <v>34337.349397590369</v>
      </c>
      <c r="T4" s="13">
        <f t="shared" ca="1" si="3"/>
        <v>125140.56224899599</v>
      </c>
      <c r="U4" s="13">
        <f t="shared" ca="1" si="3"/>
        <v>6714.8594377510053</v>
      </c>
      <c r="V4" s="13">
        <f t="shared" ca="1" si="3"/>
        <v>3815.2610441767074</v>
      </c>
    </row>
    <row r="5" spans="1:22" x14ac:dyDescent="0.3">
      <c r="A5">
        <v>3</v>
      </c>
      <c r="B5" s="4">
        <f ca="1">'일자별 시가총액'!B4/'일자별 시가총액'!$G4</f>
        <v>6.0958639255393299E-2</v>
      </c>
      <c r="C5" s="4">
        <f ca="1">'일자별 시가총액'!C4/'일자별 시가총액'!$G4</f>
        <v>7.0056838923315642E-2</v>
      </c>
      <c r="D5" s="4">
        <f ca="1">'일자별 시가총액'!D4/'일자별 시가총액'!$G4</f>
        <v>0.39036568854641962</v>
      </c>
      <c r="E5" s="4">
        <f ca="1">'일자별 시가총액'!E4/'일자별 시가총액'!$G4</f>
        <v>7.098706417300911E-2</v>
      </c>
      <c r="F5" s="4">
        <f ca="1">'일자별 시가총액'!F4/'일자별 시가총액'!$G4</f>
        <v>0.40763176910186233</v>
      </c>
      <c r="G5" s="3">
        <f ca="1">'일자별 시가총액'!H4</f>
        <v>103.05229558232931</v>
      </c>
      <c r="H5">
        <f t="shared" ref="H5:H68" ca="1" si="4">RANDBETWEEN(0,5)*50000</f>
        <v>200000</v>
      </c>
      <c r="I5">
        <f t="shared" ref="I5:I68" ca="1" si="5">MIN(J4, RANDBETWEEN(0,5)*50000)</f>
        <v>100000</v>
      </c>
      <c r="J5">
        <f t="shared" ref="J5:J68" ca="1" si="6">J4+H5-I5</f>
        <v>1050000</v>
      </c>
      <c r="K5">
        <f t="shared" ca="1" si="1"/>
        <v>10305.229558232932</v>
      </c>
      <c r="L5">
        <f t="shared" ca="1" si="2"/>
        <v>10820491036.144579</v>
      </c>
      <c r="M5" s="12">
        <f ca="1">$L5*B5/'일자별 주가'!B4-펀드!R4</f>
        <v>6024.0963855421651</v>
      </c>
      <c r="N5" s="12">
        <f ca="1">$L5*C5/'일자별 주가'!C4-펀드!S4</f>
        <v>3614.4578313253005</v>
      </c>
      <c r="O5" s="12">
        <f ca="1">$L5*D5/'일자별 주가'!D4-펀드!T4</f>
        <v>13172.690763052204</v>
      </c>
      <c r="P5" s="12">
        <f ca="1">$L5*E5/'일자별 주가'!E4-펀드!U4</f>
        <v>706.82730923694726</v>
      </c>
      <c r="Q5" s="12">
        <f ca="1">$L5*F5/'일자별 주가'!F4-펀드!V4</f>
        <v>401.60642570281107</v>
      </c>
      <c r="R5" s="13">
        <f t="shared" ref="R5:R68" ca="1" si="7">R4+M5</f>
        <v>63253.012048192773</v>
      </c>
      <c r="S5" s="13">
        <f t="shared" ref="S5:S68" ca="1" si="8">S4+N5</f>
        <v>37951.80722891567</v>
      </c>
      <c r="T5" s="13">
        <f t="shared" ref="T5:T68" ca="1" si="9">T4+O5</f>
        <v>138313.2530120482</v>
      </c>
      <c r="U5" s="13">
        <f t="shared" ref="U5:U68" ca="1" si="10">U4+P5</f>
        <v>7421.6867469879526</v>
      </c>
      <c r="V5" s="13">
        <f t="shared" ref="V5:V68" ca="1" si="11">V4+Q5</f>
        <v>4216.8674698795185</v>
      </c>
    </row>
    <row r="6" spans="1:22" x14ac:dyDescent="0.3">
      <c r="A6">
        <v>4</v>
      </c>
      <c r="B6" s="4">
        <f ca="1">'일자별 시가총액'!B5/'일자별 시가총액'!$G5</f>
        <v>6.3071330877561019E-2</v>
      </c>
      <c r="C6" s="4">
        <f ca="1">'일자별 시가총액'!C5/'일자별 시가총액'!$G5</f>
        <v>6.9605109960609868E-2</v>
      </c>
      <c r="D6" s="4">
        <f ca="1">'일자별 시가총액'!D5/'일자별 시가총액'!$G5</f>
        <v>0.38316016477541603</v>
      </c>
      <c r="E6" s="4">
        <f ca="1">'일자별 시가총액'!E5/'일자별 시가총액'!$G5</f>
        <v>7.3743303830635251E-2</v>
      </c>
      <c r="F6" s="4">
        <f ca="1">'일자별 시가총액'!F5/'일자별 시가총액'!$G5</f>
        <v>0.41042009055577783</v>
      </c>
      <c r="G6" s="3">
        <f ca="1">'일자별 시가총액'!H5</f>
        <v>102.06458795180724</v>
      </c>
      <c r="H6">
        <f t="shared" ca="1" si="4"/>
        <v>250000</v>
      </c>
      <c r="I6">
        <f t="shared" ca="1" si="5"/>
        <v>200000</v>
      </c>
      <c r="J6">
        <f t="shared" ca="1" si="6"/>
        <v>1100000</v>
      </c>
      <c r="K6">
        <f t="shared" ca="1" si="1"/>
        <v>10206.458795180724</v>
      </c>
      <c r="L6">
        <f t="shared" ca="1" si="2"/>
        <v>11227104674.698797</v>
      </c>
      <c r="M6" s="12">
        <f ca="1">$L6*B6/'일자별 주가'!B5-펀드!R5</f>
        <v>3012.0481927710935</v>
      </c>
      <c r="N6" s="12">
        <f ca="1">$L6*C6/'일자별 주가'!C5-펀드!S5</f>
        <v>1807.2289156626503</v>
      </c>
      <c r="O6" s="12">
        <f ca="1">$L6*D6/'일자별 주가'!D5-펀드!T5</f>
        <v>6586.345381526131</v>
      </c>
      <c r="P6" s="12">
        <f ca="1">$L6*E6/'일자별 주가'!E5-펀드!U5</f>
        <v>353.41365461847454</v>
      </c>
      <c r="Q6" s="12">
        <f ca="1">$L6*F6/'일자별 주가'!F5-펀드!V5</f>
        <v>200.80321285140599</v>
      </c>
      <c r="R6" s="13">
        <f t="shared" ca="1" si="7"/>
        <v>66265.060240963867</v>
      </c>
      <c r="S6" s="13">
        <f t="shared" ca="1" si="8"/>
        <v>39759.03614457832</v>
      </c>
      <c r="T6" s="13">
        <f t="shared" ca="1" si="9"/>
        <v>144899.59839357433</v>
      </c>
      <c r="U6" s="13">
        <f t="shared" ca="1" si="10"/>
        <v>7775.1004016064271</v>
      </c>
      <c r="V6" s="13">
        <f t="shared" ca="1" si="11"/>
        <v>4417.6706827309245</v>
      </c>
    </row>
    <row r="7" spans="1:22" x14ac:dyDescent="0.3">
      <c r="A7">
        <v>5</v>
      </c>
      <c r="B7" s="4">
        <f ca="1">'일자별 시가총액'!B6/'일자별 시가총액'!$G6</f>
        <v>6.284874784934831E-2</v>
      </c>
      <c r="C7" s="4">
        <f ca="1">'일자별 시가총액'!C6/'일자별 시가총액'!$G6</f>
        <v>6.9702010124099337E-2</v>
      </c>
      <c r="D7" s="4">
        <f ca="1">'일자별 시가총액'!D6/'일자별 시가총액'!$G6</f>
        <v>0.3883853836765418</v>
      </c>
      <c r="E7" s="4">
        <f ca="1">'일자별 시가총액'!E6/'일자별 시가총액'!$G6</f>
        <v>7.4151831921421024E-2</v>
      </c>
      <c r="F7" s="4">
        <f ca="1">'일자별 시가총액'!F6/'일자별 시가총액'!$G6</f>
        <v>0.40491202642858953</v>
      </c>
      <c r="G7" s="3">
        <f ca="1">'일자별 시가총액'!H6</f>
        <v>103.44207389558233</v>
      </c>
      <c r="H7">
        <f t="shared" ca="1" si="4"/>
        <v>0</v>
      </c>
      <c r="I7">
        <f t="shared" ca="1" si="5"/>
        <v>0</v>
      </c>
      <c r="J7">
        <f t="shared" ca="1" si="6"/>
        <v>1100000</v>
      </c>
      <c r="K7">
        <f t="shared" ca="1" si="1"/>
        <v>10344.207389558233</v>
      </c>
      <c r="L7">
        <f t="shared" ca="1" si="2"/>
        <v>11378628128.514055</v>
      </c>
      <c r="M7" s="12">
        <f ca="1">$L7*B7/'일자별 주가'!B6-펀드!R6</f>
        <v>0</v>
      </c>
      <c r="N7" s="12">
        <f ca="1">$L7*C7/'일자별 주가'!C6-펀드!S6</f>
        <v>0</v>
      </c>
      <c r="O7" s="12">
        <f ca="1">$L7*D7/'일자별 주가'!D6-펀드!T6</f>
        <v>0</v>
      </c>
      <c r="P7" s="12">
        <f ca="1">$L7*E7/'일자별 주가'!E6-펀드!U6</f>
        <v>0</v>
      </c>
      <c r="Q7" s="12">
        <f ca="1">$L7*F7/'일자별 주가'!F6-펀드!V6</f>
        <v>0</v>
      </c>
      <c r="R7" s="13">
        <f t="shared" ca="1" si="7"/>
        <v>66265.060240963867</v>
      </c>
      <c r="S7" s="13">
        <f t="shared" ca="1" si="8"/>
        <v>39759.03614457832</v>
      </c>
      <c r="T7" s="13">
        <f t="shared" ca="1" si="9"/>
        <v>144899.59839357433</v>
      </c>
      <c r="U7" s="13">
        <f t="shared" ca="1" si="10"/>
        <v>7775.1004016064271</v>
      </c>
      <c r="V7" s="13">
        <f t="shared" ca="1" si="11"/>
        <v>4417.6706827309245</v>
      </c>
    </row>
    <row r="8" spans="1:22" x14ac:dyDescent="0.3">
      <c r="A8">
        <v>6</v>
      </c>
      <c r="B8" s="4">
        <f ca="1">'일자별 시가총액'!B7/'일자별 시가총액'!$G7</f>
        <v>6.2995725210230447E-2</v>
      </c>
      <c r="C8" s="4">
        <f ca="1">'일자별 시가총액'!C7/'일자별 시가총액'!$G7</f>
        <v>6.8355518825025677E-2</v>
      </c>
      <c r="D8" s="4">
        <f ca="1">'일자별 시가총액'!D7/'일자별 시가총액'!$G7</f>
        <v>0.38773791080169467</v>
      </c>
      <c r="E8" s="4">
        <f ca="1">'일자별 시가총액'!E7/'일자별 시가총액'!$G7</f>
        <v>7.2030770754532181E-2</v>
      </c>
      <c r="F8" s="4">
        <f ca="1">'일자별 시가총액'!F7/'일자별 시가총액'!$G7</f>
        <v>0.40888007440851704</v>
      </c>
      <c r="G8" s="3">
        <f ca="1">'일자별 시가총액'!H7</f>
        <v>104.54907148594377</v>
      </c>
      <c r="H8">
        <f t="shared" ca="1" si="4"/>
        <v>150000</v>
      </c>
      <c r="I8">
        <f t="shared" ca="1" si="5"/>
        <v>250000</v>
      </c>
      <c r="J8">
        <f t="shared" ca="1" si="6"/>
        <v>1000000</v>
      </c>
      <c r="K8">
        <f t="shared" ca="1" si="1"/>
        <v>10454.907148594377</v>
      </c>
      <c r="L8">
        <f t="shared" ca="1" si="2"/>
        <v>10454907148.594378</v>
      </c>
      <c r="M8" s="12">
        <f ca="1">$L8*B8/'일자별 주가'!B7-펀드!R7</f>
        <v>-6024.0963855421796</v>
      </c>
      <c r="N8" s="12">
        <f ca="1">$L8*C8/'일자별 주가'!C7-펀드!S7</f>
        <v>-3614.4578313253078</v>
      </c>
      <c r="O8" s="12">
        <f ca="1">$L8*D8/'일자별 주가'!D7-펀드!T7</f>
        <v>-13172.690763052233</v>
      </c>
      <c r="P8" s="12">
        <f ca="1">$L8*E8/'일자별 주가'!E7-펀드!U7</f>
        <v>-706.82730923694908</v>
      </c>
      <c r="Q8" s="12">
        <f ca="1">$L8*F8/'일자별 주가'!F7-펀드!V7</f>
        <v>-401.60642570281198</v>
      </c>
      <c r="R8" s="13">
        <f t="shared" ca="1" si="7"/>
        <v>60240.963855421687</v>
      </c>
      <c r="S8" s="13">
        <f t="shared" ca="1" si="8"/>
        <v>36144.578313253012</v>
      </c>
      <c r="T8" s="13">
        <f t="shared" ca="1" si="9"/>
        <v>131726.9076305221</v>
      </c>
      <c r="U8" s="13">
        <f t="shared" ca="1" si="10"/>
        <v>7068.273092369478</v>
      </c>
      <c r="V8" s="13">
        <f t="shared" ca="1" si="11"/>
        <v>4016.0642570281125</v>
      </c>
    </row>
    <row r="9" spans="1:22" x14ac:dyDescent="0.3">
      <c r="A9">
        <v>7</v>
      </c>
      <c r="B9" s="4">
        <f ca="1">'일자별 시가총액'!B8/'일자별 시가총액'!$G8</f>
        <v>6.0766941700065621E-2</v>
      </c>
      <c r="C9" s="4">
        <f ca="1">'일자별 시가총액'!C8/'일자별 시가총액'!$G8</f>
        <v>6.775282848891509E-2</v>
      </c>
      <c r="D9" s="4">
        <f ca="1">'일자별 시가총액'!D8/'일자별 시가총액'!$G8</f>
        <v>0.39574820361878366</v>
      </c>
      <c r="E9" s="4">
        <f ca="1">'일자별 시가총액'!E8/'일자별 시가총액'!$G8</f>
        <v>7.2321796306182684E-2</v>
      </c>
      <c r="F9" s="4">
        <f ca="1">'일자별 시가총액'!F8/'일자별 시가총액'!$G8</f>
        <v>0.40341022988605291</v>
      </c>
      <c r="G9" s="3">
        <f ca="1">'일자별 시가총액'!H8</f>
        <v>105.54843212851407</v>
      </c>
      <c r="H9">
        <f t="shared" ca="1" si="4"/>
        <v>200000</v>
      </c>
      <c r="I9">
        <f t="shared" ca="1" si="5"/>
        <v>250000</v>
      </c>
      <c r="J9">
        <f t="shared" ca="1" si="6"/>
        <v>950000</v>
      </c>
      <c r="K9">
        <f t="shared" ca="1" si="1"/>
        <v>10554.843212851407</v>
      </c>
      <c r="L9">
        <f t="shared" ca="1" si="2"/>
        <v>10027101052.208836</v>
      </c>
      <c r="M9" s="12">
        <f ca="1">$L9*B9/'일자별 주가'!B8-펀드!R8</f>
        <v>-3012.0481927710862</v>
      </c>
      <c r="N9" s="12">
        <f ca="1">$L9*C9/'일자별 주가'!C8-펀드!S8</f>
        <v>-1807.2289156626503</v>
      </c>
      <c r="O9" s="12">
        <f ca="1">$L9*D9/'일자별 주가'!D8-펀드!T8</f>
        <v>-6586.3453815261164</v>
      </c>
      <c r="P9" s="12">
        <f ca="1">$L9*E9/'일자별 주가'!E8-펀드!U8</f>
        <v>-353.41365461847363</v>
      </c>
      <c r="Q9" s="12">
        <f ca="1">$L9*F9/'일자별 주가'!F8-펀드!V8</f>
        <v>-200.80321285140553</v>
      </c>
      <c r="R9" s="13">
        <f t="shared" ca="1" si="7"/>
        <v>57228.915662650601</v>
      </c>
      <c r="S9" s="13">
        <f t="shared" ca="1" si="8"/>
        <v>34337.349397590362</v>
      </c>
      <c r="T9" s="13">
        <f t="shared" ca="1" si="9"/>
        <v>125140.56224899598</v>
      </c>
      <c r="U9" s="13">
        <f t="shared" ca="1" si="10"/>
        <v>6714.8594377510044</v>
      </c>
      <c r="V9" s="13">
        <f t="shared" ca="1" si="11"/>
        <v>3815.2610441767069</v>
      </c>
    </row>
    <row r="10" spans="1:22" x14ac:dyDescent="0.3">
      <c r="A10">
        <v>8</v>
      </c>
      <c r="B10" s="4">
        <f ca="1">'일자별 시가총액'!B9/'일자별 시가총액'!$G9</f>
        <v>5.9111603995807352E-2</v>
      </c>
      <c r="C10" s="4">
        <f ca="1">'일자별 시가총액'!C9/'일자별 시가총액'!$G9</f>
        <v>6.653761639747148E-2</v>
      </c>
      <c r="D10" s="4">
        <f ca="1">'일자별 시가총액'!D9/'일자별 시가총액'!$G9</f>
        <v>0.39056667483726193</v>
      </c>
      <c r="E10" s="4">
        <f ca="1">'일자별 시가총액'!E9/'일자별 시가총액'!$G9</f>
        <v>7.3925474446497205E-2</v>
      </c>
      <c r="F10" s="4">
        <f ca="1">'일자별 시가총액'!F9/'일자별 시가총액'!$G9</f>
        <v>0.40985863032296199</v>
      </c>
      <c r="G10" s="3">
        <f ca="1">'일자별 시가총액'!H9</f>
        <v>106.05831485943776</v>
      </c>
      <c r="H10">
        <f t="shared" ca="1" si="4"/>
        <v>50000</v>
      </c>
      <c r="I10">
        <f t="shared" ca="1" si="5"/>
        <v>250000</v>
      </c>
      <c r="J10">
        <f t="shared" ca="1" si="6"/>
        <v>750000</v>
      </c>
      <c r="K10">
        <f t="shared" ca="1" si="1"/>
        <v>10605.831485943776</v>
      </c>
      <c r="L10">
        <f t="shared" ca="1" si="2"/>
        <v>7954373614.4578323</v>
      </c>
      <c r="M10" s="12">
        <f ca="1">$L10*B10/'일자별 주가'!B9-펀드!R9</f>
        <v>-12048.19277108433</v>
      </c>
      <c r="N10" s="12">
        <f ca="1">$L10*C10/'일자별 주가'!C9-펀드!S9</f>
        <v>-7228.9156626505974</v>
      </c>
      <c r="O10" s="12">
        <f ca="1">$L10*D10/'일자별 주가'!D9-펀드!T9</f>
        <v>-26345.381526104407</v>
      </c>
      <c r="P10" s="12">
        <f ca="1">$L10*E10/'일자별 주가'!E9-펀드!U9</f>
        <v>-1413.6546184738945</v>
      </c>
      <c r="Q10" s="12">
        <f ca="1">$L10*F10/'일자별 주가'!F9-펀드!V9</f>
        <v>-803.21285140562213</v>
      </c>
      <c r="R10" s="13">
        <f t="shared" ca="1" si="7"/>
        <v>45180.722891566271</v>
      </c>
      <c r="S10" s="13">
        <f t="shared" ca="1" si="8"/>
        <v>27108.433734939765</v>
      </c>
      <c r="T10" s="13">
        <f t="shared" ca="1" si="9"/>
        <v>98795.180722891571</v>
      </c>
      <c r="U10" s="13">
        <f t="shared" ca="1" si="10"/>
        <v>5301.2048192771099</v>
      </c>
      <c r="V10" s="13">
        <f t="shared" ca="1" si="11"/>
        <v>3012.0481927710848</v>
      </c>
    </row>
    <row r="11" spans="1:22" x14ac:dyDescent="0.3">
      <c r="A11">
        <v>9</v>
      </c>
      <c r="B11" s="4">
        <f ca="1">'일자별 시가총액'!B10/'일자별 시가총액'!$G10</f>
        <v>6.0721432138737555E-2</v>
      </c>
      <c r="C11" s="4">
        <f ca="1">'일자별 시가총액'!C10/'일자별 시가총액'!$G10</f>
        <v>6.5510275520265213E-2</v>
      </c>
      <c r="D11" s="4">
        <f ca="1">'일자별 시가총액'!D10/'일자별 시가총액'!$G10</f>
        <v>0.3928859550646403</v>
      </c>
      <c r="E11" s="4">
        <f ca="1">'일자별 시가총액'!E10/'일자별 시가총액'!$G10</f>
        <v>7.2688918570501013E-2</v>
      </c>
      <c r="F11" s="4">
        <f ca="1">'일자별 시가총액'!F10/'일자별 시가총액'!$G10</f>
        <v>0.40819341870585585</v>
      </c>
      <c r="G11" s="3">
        <f ca="1">'일자별 시가총액'!H10</f>
        <v>104.96284016064257</v>
      </c>
      <c r="H11">
        <f t="shared" ca="1" si="4"/>
        <v>100000</v>
      </c>
      <c r="I11">
        <f t="shared" ca="1" si="5"/>
        <v>0</v>
      </c>
      <c r="J11">
        <f t="shared" ca="1" si="6"/>
        <v>850000</v>
      </c>
      <c r="K11">
        <f t="shared" ca="1" si="1"/>
        <v>10496.284016064257</v>
      </c>
      <c r="L11">
        <f t="shared" ca="1" si="2"/>
        <v>8921841413.6546192</v>
      </c>
      <c r="M11" s="12">
        <f ca="1">$L11*B11/'일자별 주가'!B10-펀드!R10</f>
        <v>6024.0963855421651</v>
      </c>
      <c r="N11" s="12">
        <f ca="1">$L11*C11/'일자별 주가'!C10-펀드!S10</f>
        <v>3614.4578313253005</v>
      </c>
      <c r="O11" s="12">
        <f ca="1">$L11*D11/'일자별 주가'!D10-펀드!T10</f>
        <v>13172.690763052189</v>
      </c>
      <c r="P11" s="12">
        <f ca="1">$L11*E11/'일자별 주가'!E10-펀드!U10</f>
        <v>706.82730923694635</v>
      </c>
      <c r="Q11" s="12">
        <f ca="1">$L11*F11/'일자별 주가'!F10-펀드!V10</f>
        <v>401.60642570281107</v>
      </c>
      <c r="R11" s="13">
        <f t="shared" ca="1" si="7"/>
        <v>51204.819277108436</v>
      </c>
      <c r="S11" s="13">
        <f t="shared" ca="1" si="8"/>
        <v>30722.891566265065</v>
      </c>
      <c r="T11" s="13">
        <f t="shared" ca="1" si="9"/>
        <v>111967.87148594376</v>
      </c>
      <c r="U11" s="13">
        <f t="shared" ca="1" si="10"/>
        <v>6008.0321285140562</v>
      </c>
      <c r="V11" s="13">
        <f t="shared" ca="1" si="11"/>
        <v>3413.6546184738959</v>
      </c>
    </row>
    <row r="12" spans="1:22" x14ac:dyDescent="0.3">
      <c r="A12">
        <v>10</v>
      </c>
      <c r="B12" s="4">
        <f ca="1">'일자별 시가총액'!B11/'일자별 시가총액'!$G11</f>
        <v>6.2312793907439414E-2</v>
      </c>
      <c r="C12" s="4">
        <f ca="1">'일자별 시가총액'!C11/'일자별 시가총액'!$G11</f>
        <v>6.4589002928074429E-2</v>
      </c>
      <c r="D12" s="4">
        <f ca="1">'일자별 시가총액'!D11/'일자별 시가총액'!$G11</f>
        <v>0.39557243086120847</v>
      </c>
      <c r="E12" s="4">
        <f ca="1">'일자별 시가총액'!E11/'일자별 시가총액'!$G11</f>
        <v>7.2711925196630084E-2</v>
      </c>
      <c r="F12" s="4">
        <f ca="1">'일자별 시가총액'!F11/'일자별 시가총액'!$G11</f>
        <v>0.40481384710664758</v>
      </c>
      <c r="G12" s="3">
        <f ca="1">'일자별 시가총액'!H11</f>
        <v>105.38554056224901</v>
      </c>
      <c r="H12">
        <f t="shared" ca="1" si="4"/>
        <v>100000</v>
      </c>
      <c r="I12">
        <f t="shared" ca="1" si="5"/>
        <v>150000</v>
      </c>
      <c r="J12">
        <f t="shared" ca="1" si="6"/>
        <v>800000</v>
      </c>
      <c r="K12">
        <f t="shared" ca="1" si="1"/>
        <v>10538.554056224901</v>
      </c>
      <c r="L12">
        <f t="shared" ca="1" si="2"/>
        <v>8430843244.9799204</v>
      </c>
      <c r="M12" s="12">
        <f ca="1">$L12*B12/'일자별 주가'!B11-펀드!R11</f>
        <v>-3012.0481927710789</v>
      </c>
      <c r="N12" s="12">
        <f ca="1">$L12*C12/'일자별 주가'!C11-펀드!S11</f>
        <v>-1807.2289156626539</v>
      </c>
      <c r="O12" s="12">
        <f ca="1">$L12*D12/'일자별 주가'!D11-펀드!T11</f>
        <v>-6586.3453815261018</v>
      </c>
      <c r="P12" s="12">
        <f ca="1">$L12*E12/'일자별 주가'!E11-펀드!U11</f>
        <v>-353.41365461847363</v>
      </c>
      <c r="Q12" s="12">
        <f ca="1">$L12*F12/'일자별 주가'!F11-펀드!V11</f>
        <v>-200.80321285140553</v>
      </c>
      <c r="R12" s="13">
        <f t="shared" ca="1" si="7"/>
        <v>48192.771084337357</v>
      </c>
      <c r="S12" s="13">
        <f t="shared" ca="1" si="8"/>
        <v>28915.662650602411</v>
      </c>
      <c r="T12" s="13">
        <f t="shared" ca="1" si="9"/>
        <v>105381.52610441766</v>
      </c>
      <c r="U12" s="13">
        <f t="shared" ca="1" si="10"/>
        <v>5654.6184738955826</v>
      </c>
      <c r="V12" s="13">
        <f t="shared" ca="1" si="11"/>
        <v>3212.8514056224903</v>
      </c>
    </row>
    <row r="13" spans="1:22" x14ac:dyDescent="0.3">
      <c r="A13">
        <v>11</v>
      </c>
      <c r="B13" s="4">
        <f ca="1">'일자별 시가총액'!B12/'일자별 시가총액'!$G12</f>
        <v>6.0476942927846958E-2</v>
      </c>
      <c r="C13" s="4">
        <f ca="1">'일자별 시가총액'!C12/'일자별 시가총액'!$G12</f>
        <v>6.2291814840499962E-2</v>
      </c>
      <c r="D13" s="4">
        <f ca="1">'일자별 시가총액'!D12/'일자별 시가총액'!$G12</f>
        <v>0.39939085834513649</v>
      </c>
      <c r="E13" s="4">
        <f ca="1">'일자별 시가총액'!E12/'일자별 시가총액'!$G12</f>
        <v>7.3557938474444376E-2</v>
      </c>
      <c r="F13" s="4">
        <f ca="1">'일자별 시가총액'!F12/'일자별 시가총액'!$G12</f>
        <v>0.4042824454120722</v>
      </c>
      <c r="G13" s="3">
        <f ca="1">'일자별 시가총액'!H12</f>
        <v>106.881318875502</v>
      </c>
      <c r="H13">
        <f t="shared" ca="1" si="4"/>
        <v>0</v>
      </c>
      <c r="I13">
        <f t="shared" ca="1" si="5"/>
        <v>100000</v>
      </c>
      <c r="J13">
        <f t="shared" ca="1" si="6"/>
        <v>700000</v>
      </c>
      <c r="K13">
        <f t="shared" ca="1" si="1"/>
        <v>10688.1318875502</v>
      </c>
      <c r="L13">
        <f t="shared" ca="1" si="2"/>
        <v>7481692321.28514</v>
      </c>
      <c r="M13" s="12">
        <f ca="1">$L13*B13/'일자별 주가'!B12-펀드!R12</f>
        <v>-6024.0963855421796</v>
      </c>
      <c r="N13" s="12">
        <f ca="1">$L13*C13/'일자별 주가'!C12-펀드!S12</f>
        <v>-3614.4578313253041</v>
      </c>
      <c r="O13" s="12">
        <f ca="1">$L13*D13/'일자별 주가'!D12-펀드!T12</f>
        <v>-13172.690763052204</v>
      </c>
      <c r="P13" s="12">
        <f ca="1">$L13*E13/'일자별 주가'!E12-펀드!U12</f>
        <v>-706.82730923694817</v>
      </c>
      <c r="Q13" s="12">
        <f ca="1">$L13*F13/'일자별 주가'!F12-펀드!V12</f>
        <v>-401.60642570281198</v>
      </c>
      <c r="R13" s="13">
        <f t="shared" ca="1" si="7"/>
        <v>42168.674698795177</v>
      </c>
      <c r="S13" s="13">
        <f t="shared" ca="1" si="8"/>
        <v>25301.204819277107</v>
      </c>
      <c r="T13" s="13">
        <f t="shared" ca="1" si="9"/>
        <v>92208.835341365455</v>
      </c>
      <c r="U13" s="13">
        <f t="shared" ca="1" si="10"/>
        <v>4947.7911646586344</v>
      </c>
      <c r="V13" s="13">
        <f t="shared" ca="1" si="11"/>
        <v>2811.2449799196784</v>
      </c>
    </row>
    <row r="14" spans="1:22" x14ac:dyDescent="0.3">
      <c r="A14">
        <v>12</v>
      </c>
      <c r="B14" s="4">
        <f ca="1">'일자별 시가총액'!B13/'일자별 시가총액'!$G13</f>
        <v>5.9806301797257662E-2</v>
      </c>
      <c r="C14" s="4">
        <f ca="1">'일자별 시가총액'!C13/'일자별 시가총액'!$G13</f>
        <v>6.0946597339304388E-2</v>
      </c>
      <c r="D14" s="4">
        <f ca="1">'일자별 시가총액'!D13/'일자별 시가총액'!$G13</f>
        <v>0.39093587081637293</v>
      </c>
      <c r="E14" s="4">
        <f ca="1">'일자별 시가총액'!E13/'일자별 시가총액'!$G13</f>
        <v>7.4170025381557619E-2</v>
      </c>
      <c r="F14" s="4">
        <f ca="1">'일자별 시가총액'!F13/'일자별 시가총액'!$G13</f>
        <v>0.41414120466550736</v>
      </c>
      <c r="G14" s="3">
        <f ca="1">'일자별 시가총액'!H13</f>
        <v>106.82075341365463</v>
      </c>
      <c r="H14">
        <f t="shared" ca="1" si="4"/>
        <v>50000</v>
      </c>
      <c r="I14">
        <f t="shared" ca="1" si="5"/>
        <v>200000</v>
      </c>
      <c r="J14">
        <f t="shared" ca="1" si="6"/>
        <v>550000</v>
      </c>
      <c r="K14">
        <f t="shared" ca="1" si="1"/>
        <v>10682.075341365464</v>
      </c>
      <c r="L14">
        <f t="shared" ca="1" si="2"/>
        <v>5875141437.7510052</v>
      </c>
      <c r="M14" s="12">
        <f ca="1">$L14*B14/'일자별 주가'!B13-펀드!R13</f>
        <v>-9036.144578313244</v>
      </c>
      <c r="N14" s="12">
        <f ca="1">$L14*C14/'일자별 주가'!C13-펀드!S13</f>
        <v>-5421.6867469879471</v>
      </c>
      <c r="O14" s="12">
        <f ca="1">$L14*D14/'일자별 주가'!D13-펀드!T13</f>
        <v>-19759.036144578291</v>
      </c>
      <c r="P14" s="12">
        <f ca="1">$L14*E14/'일자별 주가'!E13-펀드!U13</f>
        <v>-1060.2409638554213</v>
      </c>
      <c r="Q14" s="12">
        <f ca="1">$L14*F14/'일자별 주가'!F13-펀드!V13</f>
        <v>-602.40963855421614</v>
      </c>
      <c r="R14" s="13">
        <f t="shared" ca="1" si="7"/>
        <v>33132.530120481933</v>
      </c>
      <c r="S14" s="13">
        <f t="shared" ca="1" si="8"/>
        <v>19879.51807228916</v>
      </c>
      <c r="T14" s="13">
        <f t="shared" ca="1" si="9"/>
        <v>72449.799196787164</v>
      </c>
      <c r="U14" s="13">
        <f t="shared" ca="1" si="10"/>
        <v>3887.5502008032131</v>
      </c>
      <c r="V14" s="13">
        <f t="shared" ca="1" si="11"/>
        <v>2208.8353413654622</v>
      </c>
    </row>
    <row r="15" spans="1:22" x14ac:dyDescent="0.3">
      <c r="A15">
        <v>13</v>
      </c>
      <c r="B15" s="4">
        <f ca="1">'일자별 시가총액'!B14/'일자별 시가총액'!$G14</f>
        <v>6.0940788955913046E-2</v>
      </c>
      <c r="C15" s="4">
        <f ca="1">'일자별 시가총액'!C14/'일자별 시가총액'!$G14</f>
        <v>6.2631789309598798E-2</v>
      </c>
      <c r="D15" s="4">
        <f ca="1">'일자별 시가총액'!D14/'일자별 시가총액'!$G14</f>
        <v>0.39389459170508562</v>
      </c>
      <c r="E15" s="4">
        <f ca="1">'일자별 시가총액'!E14/'일자별 시가총액'!$G14</f>
        <v>7.6248781790314205E-2</v>
      </c>
      <c r="F15" s="4">
        <f ca="1">'일자별 시가총액'!F14/'일자별 시가총액'!$G14</f>
        <v>0.40628404823908831</v>
      </c>
      <c r="G15" s="3">
        <f ca="1">'일자별 시가총액'!H14</f>
        <v>106.01837429718874</v>
      </c>
      <c r="H15">
        <f t="shared" ca="1" si="4"/>
        <v>0</v>
      </c>
      <c r="I15">
        <f t="shared" ca="1" si="5"/>
        <v>0</v>
      </c>
      <c r="J15">
        <f t="shared" ca="1" si="6"/>
        <v>550000</v>
      </c>
      <c r="K15">
        <f t="shared" ca="1" si="1"/>
        <v>10601.837429718873</v>
      </c>
      <c r="L15">
        <f t="shared" ca="1" si="2"/>
        <v>5831010586.3453798</v>
      </c>
      <c r="M15" s="12">
        <f ca="1">$L15*B15/'일자별 주가'!B14-펀드!R14</f>
        <v>0</v>
      </c>
      <c r="N15" s="12">
        <f ca="1">$L15*C15/'일자별 주가'!C14-펀드!S14</f>
        <v>0</v>
      </c>
      <c r="O15" s="12">
        <f ca="1">$L15*D15/'일자별 주가'!D14-펀드!T14</f>
        <v>0</v>
      </c>
      <c r="P15" s="12">
        <f ca="1">$L15*E15/'일자별 주가'!E14-펀드!U14</f>
        <v>0</v>
      </c>
      <c r="Q15" s="12">
        <f ca="1">$L15*F15/'일자별 주가'!F14-펀드!V14</f>
        <v>0</v>
      </c>
      <c r="R15" s="13">
        <f t="shared" ca="1" si="7"/>
        <v>33132.530120481933</v>
      </c>
      <c r="S15" s="13">
        <f t="shared" ca="1" si="8"/>
        <v>19879.51807228916</v>
      </c>
      <c r="T15" s="13">
        <f t="shared" ca="1" si="9"/>
        <v>72449.799196787164</v>
      </c>
      <c r="U15" s="13">
        <f t="shared" ca="1" si="10"/>
        <v>3887.5502008032131</v>
      </c>
      <c r="V15" s="13">
        <f t="shared" ca="1" si="11"/>
        <v>2208.8353413654622</v>
      </c>
    </row>
    <row r="16" spans="1:22" x14ac:dyDescent="0.3">
      <c r="A16">
        <v>14</v>
      </c>
      <c r="B16" s="4">
        <f ca="1">'일자별 시가총액'!B15/'일자별 시가총액'!$G15</f>
        <v>5.9459397197307709E-2</v>
      </c>
      <c r="C16" s="4">
        <f ca="1">'일자별 시가총액'!C15/'일자별 시가총액'!$G15</f>
        <v>5.9917078451729444E-2</v>
      </c>
      <c r="D16" s="4">
        <f ca="1">'일자별 시가총액'!D15/'일자별 시가총액'!$G15</f>
        <v>0.39150957183459845</v>
      </c>
      <c r="E16" s="4">
        <f ca="1">'일자별 시가총액'!E15/'일자별 시가총액'!$G15</f>
        <v>7.6224287657360848E-2</v>
      </c>
      <c r="F16" s="4">
        <f ca="1">'일자별 시가총액'!F15/'일자별 시가총액'!$G15</f>
        <v>0.41288966485900352</v>
      </c>
      <c r="G16" s="3">
        <f ca="1">'일자별 시가총액'!H15</f>
        <v>107.66687068273093</v>
      </c>
      <c r="H16">
        <f t="shared" ca="1" si="4"/>
        <v>100000</v>
      </c>
      <c r="I16">
        <f t="shared" ca="1" si="5"/>
        <v>100000</v>
      </c>
      <c r="J16">
        <f t="shared" ca="1" si="6"/>
        <v>550000</v>
      </c>
      <c r="K16">
        <f t="shared" ca="1" si="1"/>
        <v>10766.687068273091</v>
      </c>
      <c r="L16">
        <f t="shared" ca="1" si="2"/>
        <v>5921677887.5502005</v>
      </c>
      <c r="M16" s="12">
        <f ca="1">$L16*B16/'일자별 주가'!B15-펀드!R15</f>
        <v>0</v>
      </c>
      <c r="N16" s="12">
        <f ca="1">$L16*C16/'일자별 주가'!C15-펀드!S15</f>
        <v>0</v>
      </c>
      <c r="O16" s="12">
        <f ca="1">$L16*D16/'일자별 주가'!D15-펀드!T15</f>
        <v>0</v>
      </c>
      <c r="P16" s="12">
        <f ca="1">$L16*E16/'일자별 주가'!E15-펀드!U15</f>
        <v>0</v>
      </c>
      <c r="Q16" s="12">
        <f ca="1">$L16*F16/'일자별 주가'!F15-펀드!V15</f>
        <v>0</v>
      </c>
      <c r="R16" s="13">
        <f t="shared" ca="1" si="7"/>
        <v>33132.530120481933</v>
      </c>
      <c r="S16" s="13">
        <f t="shared" ca="1" si="8"/>
        <v>19879.51807228916</v>
      </c>
      <c r="T16" s="13">
        <f t="shared" ca="1" si="9"/>
        <v>72449.799196787164</v>
      </c>
      <c r="U16" s="13">
        <f t="shared" ca="1" si="10"/>
        <v>3887.5502008032131</v>
      </c>
      <c r="V16" s="13">
        <f t="shared" ca="1" si="11"/>
        <v>2208.8353413654622</v>
      </c>
    </row>
    <row r="17" spans="1:22" x14ac:dyDescent="0.3">
      <c r="A17">
        <v>15</v>
      </c>
      <c r="B17" s="4">
        <f ca="1">'일자별 시가총액'!B16/'일자별 시가총액'!$G16</f>
        <v>5.7173717107470538E-2</v>
      </c>
      <c r="C17" s="4">
        <f ca="1">'일자별 시가총액'!C16/'일자별 시가총액'!$G16</f>
        <v>5.855382941044103E-2</v>
      </c>
      <c r="D17" s="4">
        <f ca="1">'일자별 시가총액'!D16/'일자별 시가총액'!$G16</f>
        <v>0.39192188680569684</v>
      </c>
      <c r="E17" s="4">
        <f ca="1">'일자별 시가총액'!E16/'일자별 시가총액'!$G16</f>
        <v>7.3605812978595225E-2</v>
      </c>
      <c r="F17" s="4">
        <f ca="1">'일자별 시가총액'!F16/'일자별 시가총액'!$G16</f>
        <v>0.41874475369779635</v>
      </c>
      <c r="G17" s="3">
        <f ca="1">'일자별 시가총액'!H16</f>
        <v>109.21059919678714</v>
      </c>
      <c r="H17">
        <f t="shared" ca="1" si="4"/>
        <v>100000</v>
      </c>
      <c r="I17">
        <f t="shared" ca="1" si="5"/>
        <v>0</v>
      </c>
      <c r="J17">
        <f t="shared" ca="1" si="6"/>
        <v>650000</v>
      </c>
      <c r="K17">
        <f t="shared" ca="1" si="1"/>
        <v>10921.059919678713</v>
      </c>
      <c r="L17">
        <f t="shared" ca="1" si="2"/>
        <v>7098688947.7911634</v>
      </c>
      <c r="M17" s="12">
        <f ca="1">$L17*B17/'일자별 주가'!B16-펀드!R16</f>
        <v>6024.0963855421578</v>
      </c>
      <c r="N17" s="12">
        <f ca="1">$L17*C17/'일자별 주가'!C16-펀드!S16</f>
        <v>3614.4578313252932</v>
      </c>
      <c r="O17" s="12">
        <f ca="1">$L17*D17/'일자별 주가'!D16-펀드!T16</f>
        <v>13172.690763052175</v>
      </c>
      <c r="P17" s="12">
        <f ca="1">$L17*E17/'일자별 주가'!E16-펀드!U16</f>
        <v>706.8273092369468</v>
      </c>
      <c r="Q17" s="12">
        <f ca="1">$L17*F17/'일자별 주가'!F16-펀드!V16</f>
        <v>401.60642570281016</v>
      </c>
      <c r="R17" s="13">
        <f t="shared" ca="1" si="7"/>
        <v>39156.626506024091</v>
      </c>
      <c r="S17" s="13">
        <f t="shared" ca="1" si="8"/>
        <v>23493.975903614453</v>
      </c>
      <c r="T17" s="13">
        <f t="shared" ca="1" si="9"/>
        <v>85622.489959839339</v>
      </c>
      <c r="U17" s="13">
        <f t="shared" ca="1" si="10"/>
        <v>4594.3775100401599</v>
      </c>
      <c r="V17" s="13">
        <f t="shared" ca="1" si="11"/>
        <v>2610.4417670682724</v>
      </c>
    </row>
    <row r="18" spans="1:22" x14ac:dyDescent="0.3">
      <c r="A18">
        <v>16</v>
      </c>
      <c r="B18" s="4">
        <f ca="1">'일자별 시가총액'!B17/'일자별 시가총액'!$G17</f>
        <v>5.637881304256092E-2</v>
      </c>
      <c r="C18" s="4">
        <f ca="1">'일자별 시가총액'!C17/'일자별 시가총액'!$G17</f>
        <v>5.8090283052399931E-2</v>
      </c>
      <c r="D18" s="4">
        <f ca="1">'일자별 시가총액'!D17/'일자별 시가총액'!$G17</f>
        <v>0.39969954931658985</v>
      </c>
      <c r="E18" s="4">
        <f ca="1">'일자별 시가총액'!E17/'일자별 시가총액'!$G17</f>
        <v>7.5002486893315262E-2</v>
      </c>
      <c r="F18" s="4">
        <f ca="1">'일자별 시가총액'!F17/'일자별 시가총액'!$G17</f>
        <v>0.41082886769513399</v>
      </c>
      <c r="G18" s="3">
        <f ca="1">'일자별 시가총액'!H17</f>
        <v>108.76297991967871</v>
      </c>
      <c r="H18">
        <f t="shared" ca="1" si="4"/>
        <v>150000</v>
      </c>
      <c r="I18">
        <f t="shared" ca="1" si="5"/>
        <v>200000</v>
      </c>
      <c r="J18">
        <f t="shared" ca="1" si="6"/>
        <v>600000</v>
      </c>
      <c r="K18">
        <f t="shared" ca="1" si="1"/>
        <v>10876.297991967871</v>
      </c>
      <c r="L18">
        <f t="shared" ca="1" si="2"/>
        <v>6525778795.1807222</v>
      </c>
      <c r="M18" s="12">
        <f ca="1">$L18*B18/'일자별 주가'!B17-펀드!R17</f>
        <v>-3012.0481927710789</v>
      </c>
      <c r="N18" s="12">
        <f ca="1">$L18*C18/'일자별 주가'!C17-펀드!S17</f>
        <v>-1807.2289156626503</v>
      </c>
      <c r="O18" s="12">
        <f ca="1">$L18*D18/'일자별 주가'!D17-펀드!T17</f>
        <v>-6586.3453815261164</v>
      </c>
      <c r="P18" s="12">
        <f ca="1">$L18*E18/'일자별 주가'!E17-펀드!U17</f>
        <v>-353.41365461847363</v>
      </c>
      <c r="Q18" s="12">
        <f ca="1">$L18*F18/'일자별 주가'!F17-펀드!V17</f>
        <v>-200.80321285140508</v>
      </c>
      <c r="R18" s="13">
        <f t="shared" ca="1" si="7"/>
        <v>36144.578313253012</v>
      </c>
      <c r="S18" s="13">
        <f t="shared" ca="1" si="8"/>
        <v>21686.746987951803</v>
      </c>
      <c r="T18" s="13">
        <f t="shared" ca="1" si="9"/>
        <v>79036.144578313222</v>
      </c>
      <c r="U18" s="13">
        <f t="shared" ca="1" si="10"/>
        <v>4240.9638554216863</v>
      </c>
      <c r="V18" s="13">
        <f t="shared" ca="1" si="11"/>
        <v>2409.6385542168673</v>
      </c>
    </row>
    <row r="19" spans="1:22" x14ac:dyDescent="0.3">
      <c r="A19">
        <v>17</v>
      </c>
      <c r="B19" s="4">
        <f ca="1">'일자별 시가총액'!B18/'일자별 시가총액'!$G18</f>
        <v>5.5956915127791065E-2</v>
      </c>
      <c r="C19" s="4">
        <f ca="1">'일자별 시가총액'!C18/'일자별 시가총액'!$G18</f>
        <v>5.9510354957957839E-2</v>
      </c>
      <c r="D19" s="4">
        <f ca="1">'일자별 시가총액'!D18/'일자별 시가총액'!$G18</f>
        <v>0.40694074751580894</v>
      </c>
      <c r="E19" s="4">
        <f ca="1">'일자별 시가총액'!E18/'일자별 시가총액'!$G18</f>
        <v>7.5892995606676492E-2</v>
      </c>
      <c r="F19" s="4">
        <f ca="1">'일자별 시가총액'!F18/'일자별 시가총액'!$G18</f>
        <v>0.40169898679176558</v>
      </c>
      <c r="G19" s="3">
        <f ca="1">'일자별 시가총액'!H18</f>
        <v>107.9897108433735</v>
      </c>
      <c r="H19">
        <f t="shared" ca="1" si="4"/>
        <v>100000</v>
      </c>
      <c r="I19">
        <f t="shared" ca="1" si="5"/>
        <v>200000</v>
      </c>
      <c r="J19">
        <f t="shared" ca="1" si="6"/>
        <v>500000</v>
      </c>
      <c r="K19">
        <f t="shared" ca="1" si="1"/>
        <v>10798.97108433735</v>
      </c>
      <c r="L19">
        <f t="shared" ca="1" si="2"/>
        <v>5399485542.1686754</v>
      </c>
      <c r="M19" s="12">
        <f ca="1">$L19*B19/'일자별 주가'!B18-펀드!R18</f>
        <v>-6024.0963855421651</v>
      </c>
      <c r="N19" s="12">
        <f ca="1">$L19*C19/'일자별 주가'!C18-펀드!S18</f>
        <v>-3614.4578313252932</v>
      </c>
      <c r="O19" s="12">
        <f ca="1">$L19*D19/'일자별 주가'!D18-펀드!T18</f>
        <v>-13172.690763052175</v>
      </c>
      <c r="P19" s="12">
        <f ca="1">$L19*E19/'일자별 주가'!E18-펀드!U18</f>
        <v>-706.82730923694726</v>
      </c>
      <c r="Q19" s="12">
        <f ca="1">$L19*F19/'일자별 주가'!F18-펀드!V18</f>
        <v>-401.60642570281107</v>
      </c>
      <c r="R19" s="13">
        <f t="shared" ca="1" si="7"/>
        <v>30120.481927710847</v>
      </c>
      <c r="S19" s="13">
        <f t="shared" ca="1" si="8"/>
        <v>18072.28915662651</v>
      </c>
      <c r="T19" s="13">
        <f t="shared" ca="1" si="9"/>
        <v>65863.453815261048</v>
      </c>
      <c r="U19" s="13">
        <f t="shared" ca="1" si="10"/>
        <v>3534.136546184739</v>
      </c>
      <c r="V19" s="13">
        <f t="shared" ca="1" si="11"/>
        <v>2008.0321285140562</v>
      </c>
    </row>
    <row r="20" spans="1:22" x14ac:dyDescent="0.3">
      <c r="A20">
        <v>18</v>
      </c>
      <c r="B20" s="4">
        <f ca="1">'일자별 시가총액'!B19/'일자별 시가총액'!$G19</f>
        <v>5.5236046110500266E-2</v>
      </c>
      <c r="C20" s="4">
        <f ca="1">'일자별 시가총액'!C19/'일자별 시가총액'!$G19</f>
        <v>6.0954065606291595E-2</v>
      </c>
      <c r="D20" s="4">
        <f ca="1">'일자별 시가총액'!D19/'일자별 시가총액'!$G19</f>
        <v>0.40149599180201678</v>
      </c>
      <c r="E20" s="4">
        <f ca="1">'일자별 시가총액'!E19/'일자별 시가총액'!$G19</f>
        <v>7.5001751955847074E-2</v>
      </c>
      <c r="F20" s="4">
        <f ca="1">'일자별 시가총액'!F19/'일자별 시가총액'!$G19</f>
        <v>0.40731214452534426</v>
      </c>
      <c r="G20" s="3">
        <f ca="1">'일자별 시가총액'!H19</f>
        <v>108.45022168674699</v>
      </c>
      <c r="H20">
        <f t="shared" ca="1" si="4"/>
        <v>50000</v>
      </c>
      <c r="I20">
        <f t="shared" ca="1" si="5"/>
        <v>250000</v>
      </c>
      <c r="J20">
        <f t="shared" ca="1" si="6"/>
        <v>300000</v>
      </c>
      <c r="K20">
        <f t="shared" ca="1" si="1"/>
        <v>10845.022168674699</v>
      </c>
      <c r="L20">
        <f t="shared" ca="1" si="2"/>
        <v>3253506650.6024098</v>
      </c>
      <c r="M20" s="12">
        <f ca="1">$L20*B20/'일자별 주가'!B19-펀드!R19</f>
        <v>-12048.192771084337</v>
      </c>
      <c r="N20" s="12">
        <f ca="1">$L20*C20/'일자별 주가'!C19-펀드!S19</f>
        <v>-7228.9156626506046</v>
      </c>
      <c r="O20" s="12">
        <f ca="1">$L20*D20/'일자별 주가'!D19-펀드!T19</f>
        <v>-26345.381526104429</v>
      </c>
      <c r="P20" s="12">
        <f ca="1">$L20*E20/'일자별 주가'!E19-펀드!U19</f>
        <v>-1413.6546184738954</v>
      </c>
      <c r="Q20" s="12">
        <f ca="1">$L20*F20/'일자별 주가'!F19-펀드!V19</f>
        <v>-803.21285140562236</v>
      </c>
      <c r="R20" s="13">
        <f t="shared" ca="1" si="7"/>
        <v>18072.28915662651</v>
      </c>
      <c r="S20" s="13">
        <f t="shared" ca="1" si="8"/>
        <v>10843.373493975905</v>
      </c>
      <c r="T20" s="13">
        <f t="shared" ca="1" si="9"/>
        <v>39518.072289156618</v>
      </c>
      <c r="U20" s="13">
        <f t="shared" ca="1" si="10"/>
        <v>2120.4819277108436</v>
      </c>
      <c r="V20" s="13">
        <f t="shared" ca="1" si="11"/>
        <v>1204.8192771084339</v>
      </c>
    </row>
    <row r="21" spans="1:22" x14ac:dyDescent="0.3">
      <c r="A21">
        <v>19</v>
      </c>
      <c r="B21" s="4">
        <f ca="1">'일자별 시가총액'!B20/'일자별 시가총액'!$G20</f>
        <v>5.4537718268382857E-2</v>
      </c>
      <c r="C21" s="4">
        <f ca="1">'일자별 시가총액'!C20/'일자별 시가총액'!$G20</f>
        <v>6.0977693699832657E-2</v>
      </c>
      <c r="D21" s="4">
        <f ca="1">'일자별 시가총액'!D20/'일자별 시가총액'!$G20</f>
        <v>0.40631266364793184</v>
      </c>
      <c r="E21" s="4">
        <f ca="1">'일자별 시가총액'!E20/'일자별 시가총액'!$G20</f>
        <v>7.4366575408788355E-2</v>
      </c>
      <c r="F21" s="4">
        <f ca="1">'일자별 시가총액'!F20/'일자별 시가총액'!$G20</f>
        <v>0.40380534897506432</v>
      </c>
      <c r="G21" s="3">
        <f ca="1">'일자별 시가총액'!H20</f>
        <v>109.70632289156626</v>
      </c>
      <c r="H21">
        <f t="shared" ca="1" si="4"/>
        <v>200000</v>
      </c>
      <c r="I21">
        <f t="shared" ca="1" si="5"/>
        <v>50000</v>
      </c>
      <c r="J21">
        <f t="shared" ca="1" si="6"/>
        <v>450000</v>
      </c>
      <c r="K21">
        <f t="shared" ca="1" si="1"/>
        <v>10970.632289156625</v>
      </c>
      <c r="L21">
        <f t="shared" ca="1" si="2"/>
        <v>4936784530.1204815</v>
      </c>
      <c r="M21" s="12">
        <f ca="1">$L21*B21/'일자별 주가'!B20-펀드!R20</f>
        <v>9036.1445783132476</v>
      </c>
      <c r="N21" s="12">
        <f ca="1">$L21*C21/'일자별 주가'!C20-펀드!S20</f>
        <v>5421.6867469879489</v>
      </c>
      <c r="O21" s="12">
        <f ca="1">$L21*D21/'일자별 주가'!D20-펀드!T20</f>
        <v>19759.036144578313</v>
      </c>
      <c r="P21" s="12">
        <f ca="1">$L21*E21/'일자별 주가'!E20-펀드!U20</f>
        <v>1060.2409638554213</v>
      </c>
      <c r="Q21" s="12">
        <f ca="1">$L21*F21/'일자별 주가'!F20-펀드!V20</f>
        <v>602.40963855421683</v>
      </c>
      <c r="R21" s="13">
        <f t="shared" ca="1" si="7"/>
        <v>27108.433734939757</v>
      </c>
      <c r="S21" s="13">
        <f t="shared" ca="1" si="8"/>
        <v>16265.060240963854</v>
      </c>
      <c r="T21" s="13">
        <f t="shared" ca="1" si="9"/>
        <v>59277.108433734931</v>
      </c>
      <c r="U21" s="13">
        <f t="shared" ca="1" si="10"/>
        <v>3180.7228915662649</v>
      </c>
      <c r="V21" s="13">
        <f t="shared" ca="1" si="11"/>
        <v>1807.2289156626507</v>
      </c>
    </row>
    <row r="22" spans="1:22" x14ac:dyDescent="0.3">
      <c r="A22">
        <v>20</v>
      </c>
      <c r="B22" s="4">
        <f ca="1">'일자별 시가총액'!B21/'일자별 시가총액'!$G21</f>
        <v>5.4389540269433344E-2</v>
      </c>
      <c r="C22" s="4">
        <f ca="1">'일자별 시가총액'!C21/'일자별 시가총액'!$G21</f>
        <v>5.967132424200345E-2</v>
      </c>
      <c r="D22" s="4">
        <f ca="1">'일자별 시가총액'!D21/'일자별 시가총액'!$G21</f>
        <v>0.40179467536135516</v>
      </c>
      <c r="E22" s="4">
        <f ca="1">'일자별 시가총액'!E21/'일자별 시가총액'!$G21</f>
        <v>7.3966149159638728E-2</v>
      </c>
      <c r="F22" s="4">
        <f ca="1">'일자별 시가총액'!F21/'일자별 시가총액'!$G21</f>
        <v>0.41017831096756929</v>
      </c>
      <c r="G22" s="3">
        <f ca="1">'일자별 시가총액'!H21</f>
        <v>110.76943775100401</v>
      </c>
      <c r="H22">
        <f t="shared" ca="1" si="4"/>
        <v>50000</v>
      </c>
      <c r="I22">
        <f t="shared" ca="1" si="5"/>
        <v>100000</v>
      </c>
      <c r="J22">
        <f t="shared" ca="1" si="6"/>
        <v>400000</v>
      </c>
      <c r="K22">
        <f t="shared" ca="1" si="1"/>
        <v>11076.943775100401</v>
      </c>
      <c r="L22">
        <f t="shared" ca="1" si="2"/>
        <v>4430777510.0401602</v>
      </c>
      <c r="M22" s="12">
        <f ca="1">$L22*B22/'일자별 주가'!B21-펀드!R21</f>
        <v>-3012.0481927710862</v>
      </c>
      <c r="N22" s="12">
        <f ca="1">$L22*C22/'일자별 주가'!C21-펀드!S21</f>
        <v>-1807.2289156626503</v>
      </c>
      <c r="O22" s="12">
        <f ca="1">$L22*D22/'일자별 주가'!D21-펀드!T21</f>
        <v>-6586.3453815261018</v>
      </c>
      <c r="P22" s="12">
        <f ca="1">$L22*E22/'일자별 주가'!E21-펀드!U21</f>
        <v>-353.41365461847408</v>
      </c>
      <c r="Q22" s="12">
        <f ca="1">$L22*F22/'일자별 주가'!F21-펀드!V21</f>
        <v>-200.80321285140599</v>
      </c>
      <c r="R22" s="13">
        <f t="shared" ca="1" si="7"/>
        <v>24096.385542168671</v>
      </c>
      <c r="S22" s="13">
        <f t="shared" ca="1" si="8"/>
        <v>14457.831325301204</v>
      </c>
      <c r="T22" s="13">
        <f t="shared" ca="1" si="9"/>
        <v>52690.763052208829</v>
      </c>
      <c r="U22" s="13">
        <f t="shared" ca="1" si="10"/>
        <v>2827.3092369477909</v>
      </c>
      <c r="V22" s="13">
        <f t="shared" ca="1" si="11"/>
        <v>1606.4257028112447</v>
      </c>
    </row>
    <row r="23" spans="1:22" x14ac:dyDescent="0.3">
      <c r="A23">
        <v>21</v>
      </c>
      <c r="B23" s="4">
        <f ca="1">'일자별 시가총액'!B22/'일자별 시가총액'!$G22</f>
        <v>5.4852738400511018E-2</v>
      </c>
      <c r="C23" s="4">
        <f ca="1">'일자별 시가총액'!C22/'일자별 시가총액'!$G22</f>
        <v>5.949786680911727E-2</v>
      </c>
      <c r="D23" s="4">
        <f ca="1">'일자별 시가총액'!D22/'일자별 시가총액'!$G22</f>
        <v>0.40935576148958169</v>
      </c>
      <c r="E23" s="4">
        <f ca="1">'일자별 시가총액'!E22/'일자별 시가총액'!$G22</f>
        <v>7.5267457829204631E-2</v>
      </c>
      <c r="F23" s="4">
        <f ca="1">'일자별 시가총액'!F22/'일자별 시가총액'!$G22</f>
        <v>0.40102617547158542</v>
      </c>
      <c r="G23" s="3">
        <f ca="1">'일자별 시가총액'!H22</f>
        <v>111.42649156626506</v>
      </c>
      <c r="H23">
        <f t="shared" ca="1" si="4"/>
        <v>0</v>
      </c>
      <c r="I23">
        <f t="shared" ca="1" si="5"/>
        <v>150000</v>
      </c>
      <c r="J23">
        <f t="shared" ca="1" si="6"/>
        <v>250000</v>
      </c>
      <c r="K23">
        <f t="shared" ca="1" si="1"/>
        <v>11142.649156626505</v>
      </c>
      <c r="L23">
        <f t="shared" ca="1" si="2"/>
        <v>2785662289.1566262</v>
      </c>
      <c r="M23" s="12">
        <f ca="1">$L23*B23/'일자별 주가'!B22-펀드!R22</f>
        <v>-9036.1445783132494</v>
      </c>
      <c r="N23" s="12">
        <f ca="1">$L23*C23/'일자별 주가'!C22-펀드!S22</f>
        <v>-5421.6867469879526</v>
      </c>
      <c r="O23" s="12">
        <f ca="1">$L23*D23/'일자별 주가'!D22-펀드!T22</f>
        <v>-19759.036144578313</v>
      </c>
      <c r="P23" s="12">
        <f ca="1">$L23*E23/'일자별 주가'!E22-펀드!U22</f>
        <v>-1060.2409638554216</v>
      </c>
      <c r="Q23" s="12">
        <f ca="1">$L23*F23/'일자별 주가'!F22-펀드!V22</f>
        <v>-602.40963855421671</v>
      </c>
      <c r="R23" s="13">
        <f t="shared" ca="1" si="7"/>
        <v>15060.240963855422</v>
      </c>
      <c r="S23" s="13">
        <f t="shared" ca="1" si="8"/>
        <v>9036.1445783132513</v>
      </c>
      <c r="T23" s="13">
        <f t="shared" ca="1" si="9"/>
        <v>32931.726907630517</v>
      </c>
      <c r="U23" s="13">
        <f t="shared" ca="1" si="10"/>
        <v>1767.0682730923693</v>
      </c>
      <c r="V23" s="13">
        <f t="shared" ca="1" si="11"/>
        <v>1004.016064257028</v>
      </c>
    </row>
    <row r="24" spans="1:22" x14ac:dyDescent="0.3">
      <c r="A24">
        <v>22</v>
      </c>
      <c r="B24" s="4">
        <f ca="1">'일자별 시가총액'!B23/'일자별 시가총액'!$G23</f>
        <v>5.7136192266453334E-2</v>
      </c>
      <c r="C24" s="4">
        <f ca="1">'일자별 시가총액'!C23/'일자별 시가총액'!$G23</f>
        <v>5.8797166132111063E-2</v>
      </c>
      <c r="D24" s="4">
        <f ca="1">'일자별 시가총액'!D23/'일자별 시가총액'!$G23</f>
        <v>0.41263578470440032</v>
      </c>
      <c r="E24" s="4">
        <f ca="1">'일자별 시가총액'!E23/'일자별 시가총액'!$G23</f>
        <v>7.7516127114689831E-2</v>
      </c>
      <c r="F24" s="4">
        <f ca="1">'일자별 시가총액'!F23/'일자별 시가총액'!$G23</f>
        <v>0.39391472978234549</v>
      </c>
      <c r="G24" s="3">
        <f ca="1">'일자별 시가총액'!H23</f>
        <v>110.47372851405623</v>
      </c>
      <c r="H24">
        <f t="shared" ca="1" si="4"/>
        <v>50000</v>
      </c>
      <c r="I24">
        <f t="shared" ca="1" si="5"/>
        <v>0</v>
      </c>
      <c r="J24">
        <f t="shared" ca="1" si="6"/>
        <v>300000</v>
      </c>
      <c r="K24">
        <f t="shared" ca="1" si="1"/>
        <v>11047.372851405624</v>
      </c>
      <c r="L24">
        <f t="shared" ca="1" si="2"/>
        <v>3314211855.4216871</v>
      </c>
      <c r="M24" s="12">
        <f ca="1">$L24*B24/'일자별 주가'!B23-펀드!R23</f>
        <v>3012.048192771088</v>
      </c>
      <c r="N24" s="12">
        <f ca="1">$L24*C24/'일자별 주가'!C23-펀드!S23</f>
        <v>1807.2289156626539</v>
      </c>
      <c r="O24" s="12">
        <f ca="1">$L24*D24/'일자별 주가'!D23-펀드!T23</f>
        <v>6586.3453815261164</v>
      </c>
      <c r="P24" s="12">
        <f ca="1">$L24*E24/'일자별 주가'!E23-펀드!U23</f>
        <v>353.41365461847431</v>
      </c>
      <c r="Q24" s="12">
        <f ca="1">$L24*F24/'일자별 주가'!F23-펀드!V23</f>
        <v>200.8032128514061</v>
      </c>
      <c r="R24" s="13">
        <f t="shared" ca="1" si="7"/>
        <v>18072.28915662651</v>
      </c>
      <c r="S24" s="13">
        <f t="shared" ca="1" si="8"/>
        <v>10843.373493975905</v>
      </c>
      <c r="T24" s="13">
        <f t="shared" ca="1" si="9"/>
        <v>39518.072289156633</v>
      </c>
      <c r="U24" s="13">
        <f t="shared" ca="1" si="10"/>
        <v>2120.4819277108436</v>
      </c>
      <c r="V24" s="13">
        <f t="shared" ca="1" si="11"/>
        <v>1204.8192771084341</v>
      </c>
    </row>
    <row r="25" spans="1:22" x14ac:dyDescent="0.3">
      <c r="A25">
        <v>23</v>
      </c>
      <c r="B25" s="4">
        <f ca="1">'일자별 시가총액'!B24/'일자별 시가총액'!$G24</f>
        <v>5.4863655317646226E-2</v>
      </c>
      <c r="C25" s="4">
        <f ca="1">'일자별 시가총액'!C24/'일자별 시가총액'!$G24</f>
        <v>5.9671906500918033E-2</v>
      </c>
      <c r="D25" s="4">
        <f ca="1">'일자별 시가총액'!D24/'일자별 시가총액'!$G24</f>
        <v>0.40968226256837686</v>
      </c>
      <c r="E25" s="4">
        <f ca="1">'일자별 시가총액'!E24/'일자별 시가총액'!$G24</f>
        <v>7.7346692863993205E-2</v>
      </c>
      <c r="F25" s="4">
        <f ca="1">'일자별 시가총액'!F24/'일자별 시가총액'!$G24</f>
        <v>0.39843548274906565</v>
      </c>
      <c r="G25" s="3">
        <f ca="1">'일자별 시가총액'!H24</f>
        <v>111.75568353413654</v>
      </c>
      <c r="H25">
        <f t="shared" ca="1" si="4"/>
        <v>100000</v>
      </c>
      <c r="I25">
        <f t="shared" ca="1" si="5"/>
        <v>0</v>
      </c>
      <c r="J25">
        <f t="shared" ca="1" si="6"/>
        <v>400000</v>
      </c>
      <c r="K25">
        <f t="shared" ca="1" si="1"/>
        <v>11175.568353413653</v>
      </c>
      <c r="L25">
        <f t="shared" ca="1" si="2"/>
        <v>4470227341.3654613</v>
      </c>
      <c r="M25" s="12">
        <f ca="1">$L25*B25/'일자별 주가'!B24-펀드!R24</f>
        <v>6024.0963855421614</v>
      </c>
      <c r="N25" s="12">
        <f ca="1">$L25*C25/'일자별 주가'!C24-펀드!S24</f>
        <v>3614.4578313252987</v>
      </c>
      <c r="O25" s="12">
        <f ca="1">$L25*D25/'일자별 주가'!D24-펀드!T24</f>
        <v>13172.690763052196</v>
      </c>
      <c r="P25" s="12">
        <f ca="1">$L25*E25/'일자별 주가'!E24-펀드!U24</f>
        <v>706.82730923694726</v>
      </c>
      <c r="Q25" s="12">
        <f ca="1">$L25*F25/'일자별 주가'!F24-펀드!V24</f>
        <v>401.60642570281061</v>
      </c>
      <c r="R25" s="13">
        <f t="shared" ca="1" si="7"/>
        <v>24096.385542168671</v>
      </c>
      <c r="S25" s="13">
        <f t="shared" ca="1" si="8"/>
        <v>14457.831325301204</v>
      </c>
      <c r="T25" s="13">
        <f t="shared" ca="1" si="9"/>
        <v>52690.763052208829</v>
      </c>
      <c r="U25" s="13">
        <f t="shared" ca="1" si="10"/>
        <v>2827.3092369477909</v>
      </c>
      <c r="V25" s="13">
        <f t="shared" ca="1" si="11"/>
        <v>1606.4257028112447</v>
      </c>
    </row>
    <row r="26" spans="1:22" x14ac:dyDescent="0.3">
      <c r="A26">
        <v>24</v>
      </c>
      <c r="B26" s="4">
        <f ca="1">'일자별 시가총액'!B25/'일자별 시가총액'!$G25</f>
        <v>5.7088736295912282E-2</v>
      </c>
      <c r="C26" s="4">
        <f ca="1">'일자별 시가총액'!C25/'일자별 시가총액'!$G25</f>
        <v>5.9620213973948163E-2</v>
      </c>
      <c r="D26" s="4">
        <f ca="1">'일자별 시가총액'!D25/'일자별 시가총액'!$G25</f>
        <v>0.40540150642350137</v>
      </c>
      <c r="E26" s="4">
        <f ca="1">'일자별 시가총액'!E25/'일자별 시가총액'!$G25</f>
        <v>7.6282788616655314E-2</v>
      </c>
      <c r="F26" s="4">
        <f ca="1">'일자별 시가총액'!F25/'일자별 시가총액'!$G25</f>
        <v>0.40160675468998286</v>
      </c>
      <c r="G26" s="3">
        <f ca="1">'일자별 시가총액'!H25</f>
        <v>110.79770923694778</v>
      </c>
      <c r="H26">
        <f t="shared" ca="1" si="4"/>
        <v>50000</v>
      </c>
      <c r="I26">
        <f t="shared" ca="1" si="5"/>
        <v>0</v>
      </c>
      <c r="J26">
        <f t="shared" ca="1" si="6"/>
        <v>450000</v>
      </c>
      <c r="K26">
        <f t="shared" ca="1" si="1"/>
        <v>11079.770923694778</v>
      </c>
      <c r="L26">
        <f t="shared" ca="1" si="2"/>
        <v>4985896915.6626501</v>
      </c>
      <c r="M26" s="12">
        <f ca="1">$L26*B26/'일자별 주가'!B25-펀드!R25</f>
        <v>3012.0481927710862</v>
      </c>
      <c r="N26" s="12">
        <f ca="1">$L26*C26/'일자별 주가'!C25-펀드!S25</f>
        <v>1807.2289156626503</v>
      </c>
      <c r="O26" s="12">
        <f ca="1">$L26*D26/'일자별 주가'!D25-펀드!T25</f>
        <v>6586.3453815261018</v>
      </c>
      <c r="P26" s="12">
        <f ca="1">$L26*E26/'일자별 주가'!E25-펀드!U25</f>
        <v>353.41365461847363</v>
      </c>
      <c r="Q26" s="12">
        <f ca="1">$L26*F26/'일자별 주가'!F25-펀드!V25</f>
        <v>200.80321285140576</v>
      </c>
      <c r="R26" s="13">
        <f t="shared" ca="1" si="7"/>
        <v>27108.433734939757</v>
      </c>
      <c r="S26" s="13">
        <f t="shared" ca="1" si="8"/>
        <v>16265.060240963854</v>
      </c>
      <c r="T26" s="13">
        <f t="shared" ca="1" si="9"/>
        <v>59277.108433734931</v>
      </c>
      <c r="U26" s="13">
        <f t="shared" ca="1" si="10"/>
        <v>3180.7228915662645</v>
      </c>
      <c r="V26" s="13">
        <f t="shared" ca="1" si="11"/>
        <v>1807.2289156626505</v>
      </c>
    </row>
    <row r="27" spans="1:22" x14ac:dyDescent="0.3">
      <c r="A27">
        <v>25</v>
      </c>
      <c r="B27" s="4">
        <f ca="1">'일자별 시가총액'!B26/'일자별 시가총액'!$G26</f>
        <v>5.5445552316311986E-2</v>
      </c>
      <c r="C27" s="4">
        <f ca="1">'일자별 시가총액'!C26/'일자별 시가총액'!$G26</f>
        <v>6.0756652590821865E-2</v>
      </c>
      <c r="D27" s="4">
        <f ca="1">'일자별 시가총액'!D26/'일자별 시가총액'!$G26</f>
        <v>0.406960698765849</v>
      </c>
      <c r="E27" s="4">
        <f ca="1">'일자별 시가총액'!E26/'일자별 시가총액'!$G26</f>
        <v>7.6855619969108724E-2</v>
      </c>
      <c r="F27" s="4">
        <f ca="1">'일자별 시가총액'!F26/'일자별 시가총액'!$G26</f>
        <v>0.39998147635790843</v>
      </c>
      <c r="G27" s="3">
        <f ca="1">'일자별 시가총액'!H26</f>
        <v>111.47373654618474</v>
      </c>
      <c r="H27">
        <f t="shared" ca="1" si="4"/>
        <v>50000</v>
      </c>
      <c r="I27">
        <f t="shared" ca="1" si="5"/>
        <v>0</v>
      </c>
      <c r="J27">
        <f t="shared" ca="1" si="6"/>
        <v>500000</v>
      </c>
      <c r="K27">
        <f t="shared" ca="1" si="1"/>
        <v>11147.373654618474</v>
      </c>
      <c r="L27">
        <f t="shared" ca="1" si="2"/>
        <v>5573686827.3092365</v>
      </c>
      <c r="M27" s="12">
        <f ca="1">$L27*B27/'일자별 주가'!B26-펀드!R26</f>
        <v>3012.0481927710825</v>
      </c>
      <c r="N27" s="12">
        <f ca="1">$L27*C27/'일자별 주가'!C26-펀드!S26</f>
        <v>1807.2289156626521</v>
      </c>
      <c r="O27" s="12">
        <f ca="1">$L27*D27/'일자별 주가'!D26-펀드!T26</f>
        <v>6586.3453815261018</v>
      </c>
      <c r="P27" s="12">
        <f ca="1">$L27*E27/'일자별 주가'!E26-펀드!U26</f>
        <v>353.41365461847454</v>
      </c>
      <c r="Q27" s="12">
        <f ca="1">$L27*F27/'일자별 주가'!F26-펀드!V26</f>
        <v>200.80321285140576</v>
      </c>
      <c r="R27" s="13">
        <f t="shared" ca="1" si="7"/>
        <v>30120.48192771084</v>
      </c>
      <c r="S27" s="13">
        <f t="shared" ca="1" si="8"/>
        <v>18072.289156626506</v>
      </c>
      <c r="T27" s="13">
        <f t="shared" ca="1" si="9"/>
        <v>65863.453815261033</v>
      </c>
      <c r="U27" s="13">
        <f t="shared" ca="1" si="10"/>
        <v>3534.136546184739</v>
      </c>
      <c r="V27" s="13">
        <f t="shared" ca="1" si="11"/>
        <v>2008.0321285140562</v>
      </c>
    </row>
    <row r="28" spans="1:22" x14ac:dyDescent="0.3">
      <c r="A28">
        <v>26</v>
      </c>
      <c r="B28" s="4">
        <f ca="1">'일자별 시가총액'!B27/'일자별 시가총액'!$G27</f>
        <v>5.4514921137270758E-2</v>
      </c>
      <c r="C28" s="4">
        <f ca="1">'일자별 시가총액'!C27/'일자별 시가총액'!$G27</f>
        <v>6.0151127445901356E-2</v>
      </c>
      <c r="D28" s="4">
        <f ca="1">'일자별 시가총액'!D27/'일자별 시가총액'!$G27</f>
        <v>0.41270486132577328</v>
      </c>
      <c r="E28" s="4">
        <f ca="1">'일자별 시가총액'!E27/'일자별 시가총액'!$G27</f>
        <v>7.5056647481521577E-2</v>
      </c>
      <c r="F28" s="4">
        <f ca="1">'일자별 시가총액'!F27/'일자별 시가총액'!$G27</f>
        <v>0.39757244260953301</v>
      </c>
      <c r="G28" s="3">
        <f ca="1">'일자별 시가총액'!H27</f>
        <v>111.86281927710844</v>
      </c>
      <c r="H28">
        <f t="shared" ca="1" si="4"/>
        <v>100000</v>
      </c>
      <c r="I28">
        <f t="shared" ca="1" si="5"/>
        <v>150000</v>
      </c>
      <c r="J28">
        <f t="shared" ca="1" si="6"/>
        <v>450000</v>
      </c>
      <c r="K28">
        <f t="shared" ca="1" si="1"/>
        <v>11186.281927710843</v>
      </c>
      <c r="L28">
        <f t="shared" ca="1" si="2"/>
        <v>5033826867.4698792</v>
      </c>
      <c r="M28" s="12">
        <f ca="1">$L28*B28/'일자별 주가'!B27-펀드!R27</f>
        <v>-3012.0481927710862</v>
      </c>
      <c r="N28" s="12">
        <f ca="1">$L28*C28/'일자별 주가'!C27-펀드!S27</f>
        <v>-1807.2289156626539</v>
      </c>
      <c r="O28" s="12">
        <f ca="1">$L28*D28/'일자별 주가'!D27-펀드!T27</f>
        <v>-6586.3453815261018</v>
      </c>
      <c r="P28" s="12">
        <f ca="1">$L28*E28/'일자별 주가'!E27-펀드!U27</f>
        <v>-353.41365461847408</v>
      </c>
      <c r="Q28" s="12">
        <f ca="1">$L28*F28/'일자별 주가'!F27-펀드!V27</f>
        <v>-200.80321285140576</v>
      </c>
      <c r="R28" s="13">
        <f t="shared" ca="1" si="7"/>
        <v>27108.433734939754</v>
      </c>
      <c r="S28" s="13">
        <f t="shared" ca="1" si="8"/>
        <v>16265.060240963852</v>
      </c>
      <c r="T28" s="13">
        <f t="shared" ca="1" si="9"/>
        <v>59277.108433734931</v>
      </c>
      <c r="U28" s="13">
        <f t="shared" ca="1" si="10"/>
        <v>3180.7228915662649</v>
      </c>
      <c r="V28" s="13">
        <f t="shared" ca="1" si="11"/>
        <v>1807.2289156626505</v>
      </c>
    </row>
    <row r="29" spans="1:22" x14ac:dyDescent="0.3">
      <c r="A29">
        <v>27</v>
      </c>
      <c r="B29" s="4">
        <f ca="1">'일자별 시가총액'!B28/'일자별 시가총액'!$G28</f>
        <v>5.4817433837811548E-2</v>
      </c>
      <c r="C29" s="4">
        <f ca="1">'일자별 시가총액'!C28/'일자별 시가총액'!$G28</f>
        <v>6.0522877526081389E-2</v>
      </c>
      <c r="D29" s="4">
        <f ca="1">'일자별 시가총액'!D28/'일자별 시가총액'!$G28</f>
        <v>0.41116579292513111</v>
      </c>
      <c r="E29" s="4">
        <f ca="1">'일자별 시가총액'!E28/'일자별 시가총액'!$G28</f>
        <v>7.7083563096712424E-2</v>
      </c>
      <c r="F29" s="4">
        <f ca="1">'일자별 시가총액'!F28/'일자별 시가총액'!$G28</f>
        <v>0.39641033261426356</v>
      </c>
      <c r="G29" s="3">
        <f ca="1">'일자별 시가총액'!H28</f>
        <v>110.94878554216866</v>
      </c>
      <c r="H29">
        <f t="shared" ca="1" si="4"/>
        <v>100000</v>
      </c>
      <c r="I29">
        <f t="shared" ca="1" si="5"/>
        <v>50000</v>
      </c>
      <c r="J29">
        <f t="shared" ca="1" si="6"/>
        <v>500000</v>
      </c>
      <c r="K29">
        <f t="shared" ca="1" si="1"/>
        <v>11094.878554216866</v>
      </c>
      <c r="L29">
        <f t="shared" ca="1" si="2"/>
        <v>5547439277.1084328</v>
      </c>
      <c r="M29" s="12">
        <f ca="1">$L29*B29/'일자별 주가'!B28-펀드!R28</f>
        <v>3012.0481927710825</v>
      </c>
      <c r="N29" s="12">
        <f ca="1">$L29*C29/'일자별 주가'!C28-펀드!S28</f>
        <v>1807.2289156626503</v>
      </c>
      <c r="O29" s="12">
        <f ca="1">$L29*D29/'일자별 주가'!D28-펀드!T28</f>
        <v>6586.3453815261018</v>
      </c>
      <c r="P29" s="12">
        <f ca="1">$L29*E29/'일자별 주가'!E28-펀드!U28</f>
        <v>353.41365461847363</v>
      </c>
      <c r="Q29" s="12">
        <f ca="1">$L29*F29/'일자별 주가'!F28-펀드!V28</f>
        <v>200.80321285140553</v>
      </c>
      <c r="R29" s="13">
        <f t="shared" ca="1" si="7"/>
        <v>30120.481927710836</v>
      </c>
      <c r="S29" s="13">
        <f t="shared" ca="1" si="8"/>
        <v>18072.289156626503</v>
      </c>
      <c r="T29" s="13">
        <f t="shared" ca="1" si="9"/>
        <v>65863.453815261033</v>
      </c>
      <c r="U29" s="13">
        <f t="shared" ca="1" si="10"/>
        <v>3534.1365461847386</v>
      </c>
      <c r="V29" s="13">
        <f t="shared" ca="1" si="11"/>
        <v>2008.032128514056</v>
      </c>
    </row>
    <row r="30" spans="1:22" x14ac:dyDescent="0.3">
      <c r="A30">
        <v>28</v>
      </c>
      <c r="B30" s="4">
        <f ca="1">'일자별 시가총액'!B29/'일자별 시가총액'!$G29</f>
        <v>5.4743437293107655E-2</v>
      </c>
      <c r="C30" s="4">
        <f ca="1">'일자별 시가총액'!C29/'일자별 시가총액'!$G29</f>
        <v>6.2348277119076041E-2</v>
      </c>
      <c r="D30" s="4">
        <f ca="1">'일자별 시가총액'!D29/'일자별 시가총액'!$G29</f>
        <v>0.40514005258207714</v>
      </c>
      <c r="E30" s="4">
        <f ca="1">'일자별 시가총액'!E29/'일자별 시가총액'!$G29</f>
        <v>7.593055907976845E-2</v>
      </c>
      <c r="F30" s="4">
        <f ca="1">'일자별 시가총액'!F29/'일자별 시가총액'!$G29</f>
        <v>0.4018376739259707</v>
      </c>
      <c r="G30" s="3">
        <f ca="1">'일자별 시가총액'!H29</f>
        <v>109.82226345381527</v>
      </c>
      <c r="H30">
        <f t="shared" ca="1" si="4"/>
        <v>50000</v>
      </c>
      <c r="I30">
        <f t="shared" ca="1" si="5"/>
        <v>100000</v>
      </c>
      <c r="J30">
        <f t="shared" ca="1" si="6"/>
        <v>450000</v>
      </c>
      <c r="K30">
        <f t="shared" ca="1" si="1"/>
        <v>10982.226345381527</v>
      </c>
      <c r="L30">
        <f t="shared" ca="1" si="2"/>
        <v>4942001855.4216871</v>
      </c>
      <c r="M30" s="12">
        <f ca="1">$L30*B30/'일자별 주가'!B29-펀드!R29</f>
        <v>-3012.0481927710753</v>
      </c>
      <c r="N30" s="12">
        <f ca="1">$L30*C30/'일자별 주가'!C29-펀드!S29</f>
        <v>-1807.2289156626448</v>
      </c>
      <c r="O30" s="12">
        <f ca="1">$L30*D30/'일자별 주가'!D29-펀드!T29</f>
        <v>-6586.3453815260946</v>
      </c>
      <c r="P30" s="12">
        <f ca="1">$L30*E30/'일자별 주가'!E29-펀드!U29</f>
        <v>-353.41365461847317</v>
      </c>
      <c r="Q30" s="12">
        <f ca="1">$L30*F30/'일자별 주가'!F29-펀드!V29</f>
        <v>-200.80321285140531</v>
      </c>
      <c r="R30" s="13">
        <f t="shared" ca="1" si="7"/>
        <v>27108.433734939761</v>
      </c>
      <c r="S30" s="13">
        <f t="shared" ca="1" si="8"/>
        <v>16265.060240963858</v>
      </c>
      <c r="T30" s="13">
        <f t="shared" ca="1" si="9"/>
        <v>59277.108433734938</v>
      </c>
      <c r="U30" s="13">
        <f t="shared" ca="1" si="10"/>
        <v>3180.7228915662654</v>
      </c>
      <c r="V30" s="13">
        <f t="shared" ca="1" si="11"/>
        <v>1807.2289156626507</v>
      </c>
    </row>
    <row r="31" spans="1:22" x14ac:dyDescent="0.3">
      <c r="A31">
        <v>29</v>
      </c>
      <c r="B31" s="4">
        <f ca="1">'일자별 시가총액'!B30/'일자별 시가총액'!$G30</f>
        <v>5.3939903687113828E-2</v>
      </c>
      <c r="C31" s="4">
        <f ca="1">'일자별 시가총액'!C30/'일자별 시가총액'!$G30</f>
        <v>6.5228203020006065E-2</v>
      </c>
      <c r="D31" s="4">
        <f ca="1">'일자별 시가총액'!D30/'일자별 시가총액'!$G30</f>
        <v>0.4044628893092026</v>
      </c>
      <c r="E31" s="4">
        <f ca="1">'일자별 시가총액'!E30/'일자별 시가총액'!$G30</f>
        <v>7.8649075158482032E-2</v>
      </c>
      <c r="F31" s="4">
        <f ca="1">'일자별 시가총액'!F30/'일자별 시가총액'!$G30</f>
        <v>0.39771992882519547</v>
      </c>
      <c r="G31" s="3">
        <f ca="1">'일자별 시가총액'!H30</f>
        <v>108.3646859437751</v>
      </c>
      <c r="H31">
        <f t="shared" ca="1" si="4"/>
        <v>250000</v>
      </c>
      <c r="I31">
        <f t="shared" ca="1" si="5"/>
        <v>0</v>
      </c>
      <c r="J31">
        <f t="shared" ca="1" si="6"/>
        <v>700000</v>
      </c>
      <c r="K31">
        <f t="shared" ca="1" si="1"/>
        <v>10836.468594377511</v>
      </c>
      <c r="L31">
        <f t="shared" ca="1" si="2"/>
        <v>7585528016.0642576</v>
      </c>
      <c r="M31" s="12">
        <f ca="1">$L31*B31/'일자별 주가'!B30-펀드!R30</f>
        <v>15060.240963855431</v>
      </c>
      <c r="N31" s="12">
        <f ca="1">$L31*C31/'일자별 주가'!C30-펀드!S30</f>
        <v>9036.1445783132531</v>
      </c>
      <c r="O31" s="12">
        <f ca="1">$L31*D31/'일자별 주가'!D30-펀드!T30</f>
        <v>32931.726907630517</v>
      </c>
      <c r="P31" s="12">
        <f ca="1">$L31*E31/'일자별 주가'!E30-펀드!U30</f>
        <v>1767.06827309237</v>
      </c>
      <c r="Q31" s="12">
        <f ca="1">$L31*F31/'일자별 주가'!F30-펀드!V30</f>
        <v>1004.0160642570286</v>
      </c>
      <c r="R31" s="13">
        <f t="shared" ca="1" si="7"/>
        <v>42168.674698795192</v>
      </c>
      <c r="S31" s="13">
        <f t="shared" ca="1" si="8"/>
        <v>25301.204819277111</v>
      </c>
      <c r="T31" s="13">
        <f t="shared" ca="1" si="9"/>
        <v>92208.835341365455</v>
      </c>
      <c r="U31" s="13">
        <f t="shared" ca="1" si="10"/>
        <v>4947.7911646586354</v>
      </c>
      <c r="V31" s="13">
        <f t="shared" ca="1" si="11"/>
        <v>2811.2449799196793</v>
      </c>
    </row>
    <row r="32" spans="1:22" x14ac:dyDescent="0.3">
      <c r="A32">
        <v>30</v>
      </c>
      <c r="B32" s="4">
        <f ca="1">'일자별 시가총액'!B31/'일자별 시가총액'!$G31</f>
        <v>5.433612390053235E-2</v>
      </c>
      <c r="C32" s="4">
        <f ca="1">'일자별 시가총액'!C31/'일자별 시가총액'!$G31</f>
        <v>6.5582898442649015E-2</v>
      </c>
      <c r="D32" s="4">
        <f ca="1">'일자별 시가총액'!D31/'일자별 시가총액'!$G31</f>
        <v>0.40234475061556368</v>
      </c>
      <c r="E32" s="4">
        <f ca="1">'일자별 시가총액'!E31/'일자별 시가총액'!$G31</f>
        <v>8.0284184565536681E-2</v>
      </c>
      <c r="F32" s="4">
        <f ca="1">'일자별 시가총액'!F31/'일자별 시가총액'!$G31</f>
        <v>0.39745204247571825</v>
      </c>
      <c r="G32" s="3">
        <f ca="1">'일자별 시가총액'!H31</f>
        <v>109.51466506024097</v>
      </c>
      <c r="H32">
        <f t="shared" ca="1" si="4"/>
        <v>0</v>
      </c>
      <c r="I32">
        <f t="shared" ca="1" si="5"/>
        <v>100000</v>
      </c>
      <c r="J32">
        <f t="shared" ca="1" si="6"/>
        <v>600000</v>
      </c>
      <c r="K32">
        <f t="shared" ca="1" si="1"/>
        <v>10951.466506024097</v>
      </c>
      <c r="L32">
        <f t="shared" ca="1" si="2"/>
        <v>6570879903.6144581</v>
      </c>
      <c r="M32" s="12">
        <f ca="1">$L32*B32/'일자별 주가'!B31-펀드!R31</f>
        <v>-6024.0963855421796</v>
      </c>
      <c r="N32" s="12">
        <f ca="1">$L32*C32/'일자별 주가'!C31-펀드!S31</f>
        <v>-3614.4578313253041</v>
      </c>
      <c r="O32" s="12">
        <f ca="1">$L32*D32/'일자별 주가'!D31-펀드!T31</f>
        <v>-13172.690763052204</v>
      </c>
      <c r="P32" s="12">
        <f ca="1">$L32*E32/'일자별 주가'!E31-펀드!U31</f>
        <v>-706.82730923694908</v>
      </c>
      <c r="Q32" s="12">
        <f ca="1">$L32*F32/'일자별 주가'!F31-펀드!V31</f>
        <v>-401.60642570281198</v>
      </c>
      <c r="R32" s="13">
        <f t="shared" ca="1" si="7"/>
        <v>36144.578313253012</v>
      </c>
      <c r="S32" s="13">
        <f t="shared" ca="1" si="8"/>
        <v>21686.746987951807</v>
      </c>
      <c r="T32" s="13">
        <f t="shared" ca="1" si="9"/>
        <v>79036.144578313251</v>
      </c>
      <c r="U32" s="13">
        <f t="shared" ca="1" si="10"/>
        <v>4240.9638554216863</v>
      </c>
      <c r="V32" s="13">
        <f t="shared" ca="1" si="11"/>
        <v>2409.6385542168673</v>
      </c>
    </row>
    <row r="33" spans="1:22" x14ac:dyDescent="0.3">
      <c r="A33">
        <v>31</v>
      </c>
      <c r="B33" s="4">
        <f ca="1">'일자별 시가총액'!B32/'일자별 시가총액'!$G32</f>
        <v>5.3958504850481905E-2</v>
      </c>
      <c r="C33" s="4">
        <f ca="1">'일자별 시가총액'!C32/'일자별 시가총액'!$G32</f>
        <v>6.5366222577856514E-2</v>
      </c>
      <c r="D33" s="4">
        <f ca="1">'일자별 시가총액'!D32/'일자별 시가총액'!$G32</f>
        <v>0.40309731921820324</v>
      </c>
      <c r="E33" s="4">
        <f ca="1">'일자별 시가총액'!E32/'일자별 시가총액'!$G32</f>
        <v>7.9674223974248073E-2</v>
      </c>
      <c r="F33" s="4">
        <f ca="1">'일자별 시가총액'!F32/'일자별 시가총액'!$G32</f>
        <v>0.39790372937921026</v>
      </c>
      <c r="G33" s="3">
        <f ca="1">'일자별 시가총액'!H32</f>
        <v>110.89512128514056</v>
      </c>
      <c r="H33">
        <f t="shared" ca="1" si="4"/>
        <v>150000</v>
      </c>
      <c r="I33">
        <f t="shared" ca="1" si="5"/>
        <v>200000</v>
      </c>
      <c r="J33">
        <f t="shared" ca="1" si="6"/>
        <v>550000</v>
      </c>
      <c r="K33">
        <f t="shared" ca="1" si="1"/>
        <v>11089.512128514056</v>
      </c>
      <c r="L33">
        <f t="shared" ca="1" si="2"/>
        <v>6099231670.6827307</v>
      </c>
      <c r="M33" s="12">
        <f ca="1">$L33*B33/'일자별 주가'!B32-펀드!R32</f>
        <v>-3012.0481927710862</v>
      </c>
      <c r="N33" s="12">
        <f ca="1">$L33*C33/'일자별 주가'!C32-펀드!S32</f>
        <v>-1807.2289156626503</v>
      </c>
      <c r="O33" s="12">
        <f ca="1">$L33*D33/'일자별 주가'!D32-펀드!T32</f>
        <v>-6586.3453815261018</v>
      </c>
      <c r="P33" s="12">
        <f ca="1">$L33*E33/'일자별 주가'!E32-펀드!U32</f>
        <v>-353.41365461847363</v>
      </c>
      <c r="Q33" s="12">
        <f ca="1">$L33*F33/'일자별 주가'!F32-펀드!V32</f>
        <v>-200.80321285140553</v>
      </c>
      <c r="R33" s="13">
        <f t="shared" ca="1" si="7"/>
        <v>33132.530120481926</v>
      </c>
      <c r="S33" s="13">
        <f t="shared" ca="1" si="8"/>
        <v>19879.518072289156</v>
      </c>
      <c r="T33" s="13">
        <f t="shared" ca="1" si="9"/>
        <v>72449.799196787149</v>
      </c>
      <c r="U33" s="13">
        <f t="shared" ca="1" si="10"/>
        <v>3887.5502008032126</v>
      </c>
      <c r="V33" s="13">
        <f t="shared" ca="1" si="11"/>
        <v>2208.8353413654618</v>
      </c>
    </row>
    <row r="34" spans="1:22" x14ac:dyDescent="0.3">
      <c r="A34">
        <v>32</v>
      </c>
      <c r="B34" s="4">
        <f ca="1">'일자별 시가총액'!B33/'일자별 시가총액'!$G33</f>
        <v>5.3827311392111742E-2</v>
      </c>
      <c r="C34" s="4">
        <f ca="1">'일자별 시가총액'!C33/'일자별 시가총액'!$G33</f>
        <v>6.7991525821923318E-2</v>
      </c>
      <c r="D34" s="4">
        <f ca="1">'일자별 시가총액'!D33/'일자별 시가총액'!$G33</f>
        <v>0.39925341879889187</v>
      </c>
      <c r="E34" s="4">
        <f ca="1">'일자별 시가총액'!E33/'일자별 시가총액'!$G33</f>
        <v>8.1358720235425286E-2</v>
      </c>
      <c r="F34" s="4">
        <f ca="1">'일자별 시가총액'!F33/'일자별 시가총액'!$G33</f>
        <v>0.39756902375164777</v>
      </c>
      <c r="G34" s="3">
        <f ca="1">'일자별 시가총액'!H33</f>
        <v>109.64335903614457</v>
      </c>
      <c r="H34">
        <f t="shared" ca="1" si="4"/>
        <v>0</v>
      </c>
      <c r="I34">
        <f t="shared" ca="1" si="5"/>
        <v>0</v>
      </c>
      <c r="J34">
        <f t="shared" ca="1" si="6"/>
        <v>550000</v>
      </c>
      <c r="K34">
        <f t="shared" ca="1" si="1"/>
        <v>10964.335903614457</v>
      </c>
      <c r="L34">
        <f t="shared" ca="1" si="2"/>
        <v>6030384746.9879513</v>
      </c>
      <c r="M34" s="12">
        <f ca="1">$L34*B34/'일자별 주가'!B33-펀드!R33</f>
        <v>0</v>
      </c>
      <c r="N34" s="12">
        <f ca="1">$L34*C34/'일자별 주가'!C33-펀드!S33</f>
        <v>0</v>
      </c>
      <c r="O34" s="12">
        <f ca="1">$L34*D34/'일자별 주가'!D33-펀드!T33</f>
        <v>0</v>
      </c>
      <c r="P34" s="12">
        <f ca="1">$L34*E34/'일자별 주가'!E33-펀드!U33</f>
        <v>0</v>
      </c>
      <c r="Q34" s="12">
        <f ca="1">$L34*F34/'일자별 주가'!F33-펀드!V33</f>
        <v>0</v>
      </c>
      <c r="R34" s="13">
        <f t="shared" ca="1" si="7"/>
        <v>33132.530120481926</v>
      </c>
      <c r="S34" s="13">
        <f t="shared" ca="1" si="8"/>
        <v>19879.518072289156</v>
      </c>
      <c r="T34" s="13">
        <f t="shared" ca="1" si="9"/>
        <v>72449.799196787149</v>
      </c>
      <c r="U34" s="13">
        <f t="shared" ca="1" si="10"/>
        <v>3887.5502008032126</v>
      </c>
      <c r="V34" s="13">
        <f t="shared" ca="1" si="11"/>
        <v>2208.8353413654618</v>
      </c>
    </row>
    <row r="35" spans="1:22" x14ac:dyDescent="0.3">
      <c r="A35">
        <v>33</v>
      </c>
      <c r="B35" s="4">
        <f ca="1">'일자별 시가총액'!B34/'일자별 시가총액'!$G34</f>
        <v>5.237821145729759E-2</v>
      </c>
      <c r="C35" s="4">
        <f ca="1">'일자별 시가총액'!C34/'일자별 시가총액'!$G34</f>
        <v>6.806507594784568E-2</v>
      </c>
      <c r="D35" s="4">
        <f ca="1">'일자별 시가총액'!D34/'일자별 시가총액'!$G34</f>
        <v>0.40200149727099149</v>
      </c>
      <c r="E35" s="4">
        <f ca="1">'일자별 시가총액'!E34/'일자별 시가총액'!$G34</f>
        <v>8.2050230304898622E-2</v>
      </c>
      <c r="F35" s="4">
        <f ca="1">'일자별 시가총액'!F34/'일자별 시가총액'!$G34</f>
        <v>0.39550498501896658</v>
      </c>
      <c r="G35" s="3">
        <f ca="1">'일자별 시가총액'!H34</f>
        <v>110.97459116465865</v>
      </c>
      <c r="H35">
        <f t="shared" ca="1" si="4"/>
        <v>100000</v>
      </c>
      <c r="I35">
        <f t="shared" ca="1" si="5"/>
        <v>100000</v>
      </c>
      <c r="J35">
        <f t="shared" ca="1" si="6"/>
        <v>550000</v>
      </c>
      <c r="K35">
        <f t="shared" ca="1" si="1"/>
        <v>11097.459116465863</v>
      </c>
      <c r="L35">
        <f t="shared" ca="1" si="2"/>
        <v>6103602514.0562248</v>
      </c>
      <c r="M35" s="12">
        <f ca="1">$L35*B35/'일자별 주가'!B34-펀드!R34</f>
        <v>0</v>
      </c>
      <c r="N35" s="12">
        <f ca="1">$L35*C35/'일자별 주가'!C34-펀드!S34</f>
        <v>0</v>
      </c>
      <c r="O35" s="12">
        <f ca="1">$L35*D35/'일자별 주가'!D34-펀드!T34</f>
        <v>0</v>
      </c>
      <c r="P35" s="12">
        <f ca="1">$L35*E35/'일자별 주가'!E34-펀드!U34</f>
        <v>0</v>
      </c>
      <c r="Q35" s="12">
        <f ca="1">$L35*F35/'일자별 주가'!F34-펀드!V34</f>
        <v>0</v>
      </c>
      <c r="R35" s="13">
        <f t="shared" ca="1" si="7"/>
        <v>33132.530120481926</v>
      </c>
      <c r="S35" s="13">
        <f t="shared" ca="1" si="8"/>
        <v>19879.518072289156</v>
      </c>
      <c r="T35" s="13">
        <f t="shared" ca="1" si="9"/>
        <v>72449.799196787149</v>
      </c>
      <c r="U35" s="13">
        <f t="shared" ca="1" si="10"/>
        <v>3887.5502008032126</v>
      </c>
      <c r="V35" s="13">
        <f t="shared" ca="1" si="11"/>
        <v>2208.8353413654618</v>
      </c>
    </row>
    <row r="36" spans="1:22" x14ac:dyDescent="0.3">
      <c r="A36">
        <v>34</v>
      </c>
      <c r="B36" s="4">
        <f ca="1">'일자별 시가총액'!B35/'일자별 시가총액'!$G35</f>
        <v>5.2307320206825193E-2</v>
      </c>
      <c r="C36" s="4">
        <f ca="1">'일자별 시가총액'!C35/'일자별 시가총액'!$G35</f>
        <v>6.9266760991475135E-2</v>
      </c>
      <c r="D36" s="4">
        <f ca="1">'일자별 시가총액'!D35/'일자별 시가총액'!$G35</f>
        <v>0.39524238124545796</v>
      </c>
      <c r="E36" s="4">
        <f ca="1">'일자별 시가총액'!E35/'일자별 시가총액'!$G35</f>
        <v>8.07828125937088E-2</v>
      </c>
      <c r="F36" s="4">
        <f ca="1">'일자별 시가총액'!F35/'일자별 시가총액'!$G35</f>
        <v>0.40240072496253293</v>
      </c>
      <c r="G36" s="3">
        <f ca="1">'일자별 시가총액'!H35</f>
        <v>112.47245140562249</v>
      </c>
      <c r="H36">
        <f t="shared" ca="1" si="4"/>
        <v>50000</v>
      </c>
      <c r="I36">
        <f t="shared" ca="1" si="5"/>
        <v>150000</v>
      </c>
      <c r="J36">
        <f t="shared" ca="1" si="6"/>
        <v>450000</v>
      </c>
      <c r="K36">
        <f t="shared" ca="1" si="1"/>
        <v>11247.245140562249</v>
      </c>
      <c r="L36">
        <f t="shared" ca="1" si="2"/>
        <v>5061260313.2530117</v>
      </c>
      <c r="M36" s="12">
        <f ca="1">$L36*B36/'일자별 주가'!B35-펀드!R35</f>
        <v>-6024.0963855421687</v>
      </c>
      <c r="N36" s="12">
        <f ca="1">$L36*C36/'일자별 주가'!C35-펀드!S35</f>
        <v>-3614.4578313253005</v>
      </c>
      <c r="O36" s="12">
        <f ca="1">$L36*D36/'일자별 주가'!D35-펀드!T35</f>
        <v>-13172.690763052211</v>
      </c>
      <c r="P36" s="12">
        <f ca="1">$L36*E36/'일자별 주가'!E35-펀드!U35</f>
        <v>-706.82730923694817</v>
      </c>
      <c r="Q36" s="12">
        <f ca="1">$L36*F36/'일자별 주가'!F35-펀드!V35</f>
        <v>-401.60642570281107</v>
      </c>
      <c r="R36" s="13">
        <f t="shared" ca="1" si="7"/>
        <v>27108.433734939757</v>
      </c>
      <c r="S36" s="13">
        <f t="shared" ca="1" si="8"/>
        <v>16265.060240963856</v>
      </c>
      <c r="T36" s="13">
        <f t="shared" ca="1" si="9"/>
        <v>59277.108433734938</v>
      </c>
      <c r="U36" s="13">
        <f t="shared" ca="1" si="10"/>
        <v>3180.7228915662645</v>
      </c>
      <c r="V36" s="13">
        <f t="shared" ca="1" si="11"/>
        <v>1807.2289156626507</v>
      </c>
    </row>
    <row r="37" spans="1:22" x14ac:dyDescent="0.3">
      <c r="A37">
        <v>35</v>
      </c>
      <c r="B37" s="4">
        <f ca="1">'일자별 시가총액'!B36/'일자별 시가총액'!$G36</f>
        <v>5.3464018241608853E-2</v>
      </c>
      <c r="C37" s="4">
        <f ca="1">'일자별 시가총액'!C36/'일자별 시가총액'!$G36</f>
        <v>6.762519339758323E-2</v>
      </c>
      <c r="D37" s="4">
        <f ca="1">'일자별 시가총액'!D36/'일자별 시가총액'!$G36</f>
        <v>0.38709559407253336</v>
      </c>
      <c r="E37" s="4">
        <f ca="1">'일자별 시가총액'!E36/'일자별 시가총액'!$G36</f>
        <v>8.1915084389597312E-2</v>
      </c>
      <c r="F37" s="4">
        <f ca="1">'일자별 시가총액'!F36/'일자별 시가총액'!$G36</f>
        <v>0.4099001098986772</v>
      </c>
      <c r="G37" s="3">
        <f ca="1">'일자별 시가총액'!H36</f>
        <v>112.23627791164658</v>
      </c>
      <c r="H37">
        <f t="shared" ca="1" si="4"/>
        <v>150000</v>
      </c>
      <c r="I37">
        <f t="shared" ca="1" si="5"/>
        <v>100000</v>
      </c>
      <c r="J37">
        <f t="shared" ca="1" si="6"/>
        <v>500000</v>
      </c>
      <c r="K37">
        <f t="shared" ca="1" si="1"/>
        <v>11223.627791164658</v>
      </c>
      <c r="L37">
        <f t="shared" ca="1" si="2"/>
        <v>5611813895.5823288</v>
      </c>
      <c r="M37" s="12">
        <f ca="1">$L37*B37/'일자별 주가'!B36-펀드!R36</f>
        <v>3012.0481927710825</v>
      </c>
      <c r="N37" s="12">
        <f ca="1">$L37*C37/'일자별 주가'!C36-펀드!S36</f>
        <v>1807.2289156626466</v>
      </c>
      <c r="O37" s="12">
        <f ca="1">$L37*D37/'일자별 주가'!D36-펀드!T36</f>
        <v>6586.34538152608</v>
      </c>
      <c r="P37" s="12">
        <f ca="1">$L37*E37/'일자별 주가'!E36-펀드!U36</f>
        <v>353.41365461847363</v>
      </c>
      <c r="Q37" s="12">
        <f ca="1">$L37*F37/'일자별 주가'!F36-펀드!V36</f>
        <v>200.80321285140553</v>
      </c>
      <c r="R37" s="13">
        <f t="shared" ca="1" si="7"/>
        <v>30120.48192771084</v>
      </c>
      <c r="S37" s="13">
        <f t="shared" ca="1" si="8"/>
        <v>18072.289156626503</v>
      </c>
      <c r="T37" s="13">
        <f t="shared" ca="1" si="9"/>
        <v>65863.453815261018</v>
      </c>
      <c r="U37" s="13">
        <f t="shared" ca="1" si="10"/>
        <v>3534.1365461847381</v>
      </c>
      <c r="V37" s="13">
        <f t="shared" ca="1" si="11"/>
        <v>2008.0321285140562</v>
      </c>
    </row>
    <row r="38" spans="1:22" x14ac:dyDescent="0.3">
      <c r="A38">
        <v>36</v>
      </c>
      <c r="B38" s="4">
        <f ca="1">'일자별 시가총액'!B37/'일자별 시가총액'!$G37</f>
        <v>5.39197700549751E-2</v>
      </c>
      <c r="C38" s="4">
        <f ca="1">'일자별 시가총액'!C37/'일자별 시가총액'!$G37</f>
        <v>6.9207636099944556E-2</v>
      </c>
      <c r="D38" s="4">
        <f ca="1">'일자별 시가총액'!D37/'일자별 시가총액'!$G37</f>
        <v>0.38312502389907854</v>
      </c>
      <c r="E38" s="4">
        <f ca="1">'일자별 시가총액'!E37/'일자별 시가총액'!$G37</f>
        <v>8.1906720903007449E-2</v>
      </c>
      <c r="F38" s="4">
        <f ca="1">'일자별 시가총액'!F37/'일자별 시가총액'!$G37</f>
        <v>0.41184084904299434</v>
      </c>
      <c r="G38" s="3">
        <f ca="1">'일자별 시가총액'!H37</f>
        <v>111.79036626506024</v>
      </c>
      <c r="H38">
        <f t="shared" ca="1" si="4"/>
        <v>200000</v>
      </c>
      <c r="I38">
        <f t="shared" ca="1" si="5"/>
        <v>250000</v>
      </c>
      <c r="J38">
        <f t="shared" ca="1" si="6"/>
        <v>450000</v>
      </c>
      <c r="K38">
        <f t="shared" ca="1" si="1"/>
        <v>11179.036626506024</v>
      </c>
      <c r="L38">
        <f t="shared" ca="1" si="2"/>
        <v>5030566481.9277105</v>
      </c>
      <c r="M38" s="12">
        <f ca="1">$L38*B38/'일자별 주가'!B37-펀드!R37</f>
        <v>-3012.0481927710825</v>
      </c>
      <c r="N38" s="12">
        <f ca="1">$L38*C38/'일자별 주가'!C37-펀드!S37</f>
        <v>-1807.2289156626466</v>
      </c>
      <c r="O38" s="12">
        <f ca="1">$L38*D38/'일자별 주가'!D37-펀드!T37</f>
        <v>-6586.3453815260873</v>
      </c>
      <c r="P38" s="12">
        <f ca="1">$L38*E38/'일자별 주가'!E37-펀드!U37</f>
        <v>-353.41365461847363</v>
      </c>
      <c r="Q38" s="12">
        <f ca="1">$L38*F38/'일자별 주가'!F37-펀드!V37</f>
        <v>-200.80321285140576</v>
      </c>
      <c r="R38" s="13">
        <f t="shared" ca="1" si="7"/>
        <v>27108.433734939757</v>
      </c>
      <c r="S38" s="13">
        <f t="shared" ca="1" si="8"/>
        <v>16265.060240963856</v>
      </c>
      <c r="T38" s="13">
        <f t="shared" ca="1" si="9"/>
        <v>59277.108433734931</v>
      </c>
      <c r="U38" s="13">
        <f t="shared" ca="1" si="10"/>
        <v>3180.7228915662645</v>
      </c>
      <c r="V38" s="13">
        <f t="shared" ca="1" si="11"/>
        <v>1807.2289156626505</v>
      </c>
    </row>
    <row r="39" spans="1:22" x14ac:dyDescent="0.3">
      <c r="A39">
        <v>37</v>
      </c>
      <c r="B39" s="4">
        <f ca="1">'일자별 시가총액'!B38/'일자별 시가총액'!$G38</f>
        <v>5.4458931901039336E-2</v>
      </c>
      <c r="C39" s="4">
        <f ca="1">'일자별 시가총액'!C38/'일자별 시가총액'!$G38</f>
        <v>7.1511255586715852E-2</v>
      </c>
      <c r="D39" s="4">
        <f ca="1">'일자별 시가총액'!D38/'일자별 시가총액'!$G38</f>
        <v>0.38368051480405618</v>
      </c>
      <c r="E39" s="4">
        <f ca="1">'일자별 시가총액'!E38/'일자별 시가총액'!$G38</f>
        <v>8.348983845789329E-2</v>
      </c>
      <c r="F39" s="4">
        <f ca="1">'일자별 시가총액'!F38/'일자별 시가총액'!$G38</f>
        <v>0.40685945925029532</v>
      </c>
      <c r="G39" s="3">
        <f ca="1">'일자별 시가총액'!H38</f>
        <v>110.59511004016065</v>
      </c>
      <c r="H39">
        <f t="shared" ca="1" si="4"/>
        <v>50000</v>
      </c>
      <c r="I39">
        <f t="shared" ca="1" si="5"/>
        <v>150000</v>
      </c>
      <c r="J39">
        <f t="shared" ca="1" si="6"/>
        <v>350000</v>
      </c>
      <c r="K39">
        <f t="shared" ca="1" si="1"/>
        <v>11059.511004016063</v>
      </c>
      <c r="L39">
        <f t="shared" ca="1" si="2"/>
        <v>3870828851.405622</v>
      </c>
      <c r="M39" s="12">
        <f ca="1">$L39*B39/'일자별 주가'!B38-펀드!R38</f>
        <v>-6024.0963855421687</v>
      </c>
      <c r="N39" s="12">
        <f ca="1">$L39*C39/'일자별 주가'!C38-펀드!S38</f>
        <v>-3614.4578313253041</v>
      </c>
      <c r="O39" s="12">
        <f ca="1">$L39*D39/'일자별 주가'!D38-펀드!T38</f>
        <v>-13172.690763052211</v>
      </c>
      <c r="P39" s="12">
        <f ca="1">$L39*E39/'일자별 주가'!E38-펀드!U38</f>
        <v>-706.82730923694726</v>
      </c>
      <c r="Q39" s="12">
        <f ca="1">$L39*F39/'일자별 주가'!F38-펀드!V38</f>
        <v>-401.60642570281129</v>
      </c>
      <c r="R39" s="13">
        <f t="shared" ca="1" si="7"/>
        <v>21084.337349397589</v>
      </c>
      <c r="S39" s="13">
        <f t="shared" ca="1" si="8"/>
        <v>12650.602409638552</v>
      </c>
      <c r="T39" s="13">
        <f t="shared" ca="1" si="9"/>
        <v>46104.41767068272</v>
      </c>
      <c r="U39" s="13">
        <f t="shared" ca="1" si="10"/>
        <v>2473.8955823293172</v>
      </c>
      <c r="V39" s="13">
        <f t="shared" ca="1" si="11"/>
        <v>1405.6224899598392</v>
      </c>
    </row>
    <row r="40" spans="1:22" x14ac:dyDescent="0.3">
      <c r="A40">
        <v>38</v>
      </c>
      <c r="B40" s="4">
        <f ca="1">'일자별 시가총액'!B39/'일자별 시가총액'!$G39</f>
        <v>5.3490309185637908E-2</v>
      </c>
      <c r="C40" s="4">
        <f ca="1">'일자별 시가총액'!C39/'일자별 시가총액'!$G39</f>
        <v>7.0120487143749827E-2</v>
      </c>
      <c r="D40" s="4">
        <f ca="1">'일자별 시가총액'!D39/'일자별 시가총액'!$G39</f>
        <v>0.37480143344664407</v>
      </c>
      <c r="E40" s="4">
        <f ca="1">'일자별 시가총액'!E39/'일자별 시가총액'!$G39</f>
        <v>8.2903921539619618E-2</v>
      </c>
      <c r="F40" s="4">
        <f ca="1">'일자별 시가총액'!F39/'일자별 시가총액'!$G39</f>
        <v>0.41868384868434855</v>
      </c>
      <c r="G40" s="3">
        <f ca="1">'일자별 시가총액'!H39</f>
        <v>110.64947630522089</v>
      </c>
      <c r="H40">
        <f t="shared" ca="1" si="4"/>
        <v>50000</v>
      </c>
      <c r="I40">
        <f t="shared" ca="1" si="5"/>
        <v>0</v>
      </c>
      <c r="J40">
        <f t="shared" ca="1" si="6"/>
        <v>400000</v>
      </c>
      <c r="K40">
        <f t="shared" ca="1" si="1"/>
        <v>11064.947630522089</v>
      </c>
      <c r="L40">
        <f t="shared" ca="1" si="2"/>
        <v>4425979052.2088356</v>
      </c>
      <c r="M40" s="12">
        <f ca="1">$L40*B40/'일자별 주가'!B39-펀드!R39</f>
        <v>3012.0481927710862</v>
      </c>
      <c r="N40" s="12">
        <f ca="1">$L40*C40/'일자별 주가'!C39-펀드!S39</f>
        <v>1807.2289156626539</v>
      </c>
      <c r="O40" s="12">
        <f ca="1">$L40*D40/'일자별 주가'!D39-펀드!T39</f>
        <v>6586.3453815261091</v>
      </c>
      <c r="P40" s="12">
        <f ca="1">$L40*E40/'일자별 주가'!E39-펀드!U39</f>
        <v>353.41365461847408</v>
      </c>
      <c r="Q40" s="12">
        <f ca="1">$L40*F40/'일자별 주가'!F39-펀드!V39</f>
        <v>200.80321285140576</v>
      </c>
      <c r="R40" s="13">
        <f t="shared" ca="1" si="7"/>
        <v>24096.385542168675</v>
      </c>
      <c r="S40" s="13">
        <f t="shared" ca="1" si="8"/>
        <v>14457.831325301206</v>
      </c>
      <c r="T40" s="13">
        <f t="shared" ca="1" si="9"/>
        <v>52690.763052208829</v>
      </c>
      <c r="U40" s="13">
        <f t="shared" ca="1" si="10"/>
        <v>2827.3092369477913</v>
      </c>
      <c r="V40" s="13">
        <f t="shared" ca="1" si="11"/>
        <v>1606.4257028112449</v>
      </c>
    </row>
    <row r="41" spans="1:22" x14ac:dyDescent="0.3">
      <c r="A41">
        <v>39</v>
      </c>
      <c r="B41" s="4">
        <f ca="1">'일자별 시가총액'!B40/'일자별 시가총액'!$G40</f>
        <v>5.3935469682466985E-2</v>
      </c>
      <c r="C41" s="4">
        <f ca="1">'일자별 시가총액'!C40/'일자별 시가총액'!$G40</f>
        <v>7.0314048732242909E-2</v>
      </c>
      <c r="D41" s="4">
        <f ca="1">'일자별 시가총액'!D40/'일자별 시가총액'!$G40</f>
        <v>0.37158589154536059</v>
      </c>
      <c r="E41" s="4">
        <f ca="1">'일자별 시가총액'!E40/'일자별 시가총액'!$G40</f>
        <v>7.937149852771111E-2</v>
      </c>
      <c r="F41" s="4">
        <f ca="1">'일자별 시가총액'!F40/'일자별 시가총액'!$G40</f>
        <v>0.42479309151221833</v>
      </c>
      <c r="G41" s="3">
        <f ca="1">'일자별 시가총액'!H40</f>
        <v>112.60667630522087</v>
      </c>
      <c r="H41">
        <f t="shared" ca="1" si="4"/>
        <v>50000</v>
      </c>
      <c r="I41">
        <f t="shared" ca="1" si="5"/>
        <v>150000</v>
      </c>
      <c r="J41">
        <f t="shared" ca="1" si="6"/>
        <v>300000</v>
      </c>
      <c r="K41">
        <f t="shared" ca="1" si="1"/>
        <v>11260.667630522088</v>
      </c>
      <c r="L41">
        <f t="shared" ca="1" si="2"/>
        <v>3378200289.1566262</v>
      </c>
      <c r="M41" s="12">
        <f ca="1">$L41*B41/'일자별 주가'!B40-펀드!R40</f>
        <v>-6024.0963855421687</v>
      </c>
      <c r="N41" s="12">
        <f ca="1">$L41*C41/'일자별 주가'!C40-펀드!S40</f>
        <v>-3614.4578313253041</v>
      </c>
      <c r="O41" s="12">
        <f ca="1">$L41*D41/'일자별 주가'!D40-펀드!T40</f>
        <v>-13172.690763052211</v>
      </c>
      <c r="P41" s="12">
        <f ca="1">$L41*E41/'일자별 주가'!E40-펀드!U40</f>
        <v>-706.82730923694817</v>
      </c>
      <c r="Q41" s="12">
        <f ca="1">$L41*F41/'일자별 주가'!F40-펀드!V40</f>
        <v>-401.60642570281129</v>
      </c>
      <c r="R41" s="13">
        <f t="shared" ca="1" si="7"/>
        <v>18072.289156626506</v>
      </c>
      <c r="S41" s="13">
        <f t="shared" ca="1" si="8"/>
        <v>10843.373493975902</v>
      </c>
      <c r="T41" s="13">
        <f t="shared" ca="1" si="9"/>
        <v>39518.072289156618</v>
      </c>
      <c r="U41" s="13">
        <f t="shared" ca="1" si="10"/>
        <v>2120.4819277108431</v>
      </c>
      <c r="V41" s="13">
        <f t="shared" ca="1" si="11"/>
        <v>1204.8192771084337</v>
      </c>
    </row>
    <row r="42" spans="1:22" x14ac:dyDescent="0.3">
      <c r="A42">
        <v>40</v>
      </c>
      <c r="B42" s="4">
        <f ca="1">'일자별 시가총액'!B41/'일자별 시가총액'!$G41</f>
        <v>5.3363433447201139E-2</v>
      </c>
      <c r="C42" s="4">
        <f ca="1">'일자별 시가총액'!C41/'일자별 시가총액'!$G41</f>
        <v>6.7375096619476035E-2</v>
      </c>
      <c r="D42" s="4">
        <f ca="1">'일자별 시가총액'!D41/'일자별 시가총액'!$G41</f>
        <v>0.37605252557069568</v>
      </c>
      <c r="E42" s="4">
        <f ca="1">'일자별 시가총액'!E41/'일자별 시가총액'!$G41</f>
        <v>7.6942802438794616E-2</v>
      </c>
      <c r="F42" s="4">
        <f ca="1">'일자별 시가총액'!F41/'일자별 시가총액'!$G41</f>
        <v>0.4262661419238325</v>
      </c>
      <c r="G42" s="3">
        <f ca="1">'일자별 시가총액'!H41</f>
        <v>114.09599839357429</v>
      </c>
      <c r="H42">
        <f t="shared" ca="1" si="4"/>
        <v>100000</v>
      </c>
      <c r="I42">
        <f t="shared" ca="1" si="5"/>
        <v>0</v>
      </c>
      <c r="J42">
        <f t="shared" ca="1" si="6"/>
        <v>400000</v>
      </c>
      <c r="K42">
        <f t="shared" ca="1" si="1"/>
        <v>11409.599839357428</v>
      </c>
      <c r="L42">
        <f t="shared" ca="1" si="2"/>
        <v>4563839935.7429714</v>
      </c>
      <c r="M42" s="12">
        <f ca="1">$L42*B42/'일자별 주가'!B41-펀드!R41</f>
        <v>6024.0963855421651</v>
      </c>
      <c r="N42" s="12">
        <f ca="1">$L42*C42/'일자별 주가'!C41-펀드!S41</f>
        <v>3614.4578313253005</v>
      </c>
      <c r="O42" s="12">
        <f ca="1">$L42*D42/'일자별 주가'!D41-펀드!T41</f>
        <v>13172.690763052211</v>
      </c>
      <c r="P42" s="12">
        <f ca="1">$L42*E42/'일자별 주가'!E41-펀드!U41</f>
        <v>706.82730923694771</v>
      </c>
      <c r="Q42" s="12">
        <f ca="1">$L42*F42/'일자별 주가'!F41-펀드!V41</f>
        <v>401.60642570281129</v>
      </c>
      <c r="R42" s="13">
        <f t="shared" ca="1" si="7"/>
        <v>24096.385542168671</v>
      </c>
      <c r="S42" s="13">
        <f t="shared" ca="1" si="8"/>
        <v>14457.831325301202</v>
      </c>
      <c r="T42" s="13">
        <f t="shared" ca="1" si="9"/>
        <v>52690.763052208829</v>
      </c>
      <c r="U42" s="13">
        <f t="shared" ca="1" si="10"/>
        <v>2827.3092369477909</v>
      </c>
      <c r="V42" s="13">
        <f t="shared" ca="1" si="11"/>
        <v>1606.4257028112449</v>
      </c>
    </row>
    <row r="43" spans="1:22" x14ac:dyDescent="0.3">
      <c r="A43">
        <v>41</v>
      </c>
      <c r="B43" s="4">
        <f ca="1">'일자별 시가총액'!B42/'일자별 시가총액'!$G42</f>
        <v>5.1689947785671909E-2</v>
      </c>
      <c r="C43" s="4">
        <f ca="1">'일자별 시가총액'!C42/'일자별 시가총액'!$G42</f>
        <v>6.6742407278583007E-2</v>
      </c>
      <c r="D43" s="4">
        <f ca="1">'일자별 시가총액'!D42/'일자별 시가총액'!$G42</f>
        <v>0.3770480824066369</v>
      </c>
      <c r="E43" s="4">
        <f ca="1">'일자별 시가총액'!E42/'일자별 시가총액'!$G42</f>
        <v>7.4335789072186811E-2</v>
      </c>
      <c r="F43" s="4">
        <f ca="1">'일자별 시가총액'!F42/'일자별 시가총액'!$G42</f>
        <v>0.43018377345692133</v>
      </c>
      <c r="G43" s="3">
        <f ca="1">'일자별 시가총액'!H42</f>
        <v>116.76433092369479</v>
      </c>
      <c r="H43">
        <f t="shared" ca="1" si="4"/>
        <v>250000</v>
      </c>
      <c r="I43">
        <f t="shared" ca="1" si="5"/>
        <v>150000</v>
      </c>
      <c r="J43">
        <f t="shared" ca="1" si="6"/>
        <v>500000</v>
      </c>
      <c r="K43">
        <f t="shared" ca="1" si="1"/>
        <v>11676.43309236948</v>
      </c>
      <c r="L43">
        <f t="shared" ca="1" si="2"/>
        <v>5838216546.1847401</v>
      </c>
      <c r="M43" s="12">
        <f ca="1">$L43*B43/'일자별 주가'!B42-펀드!R42</f>
        <v>6024.0963855421796</v>
      </c>
      <c r="N43" s="12">
        <f ca="1">$L43*C43/'일자별 주가'!C42-펀드!S42</f>
        <v>3614.4578313253041</v>
      </c>
      <c r="O43" s="12">
        <f ca="1">$L43*D43/'일자별 주가'!D42-펀드!T42</f>
        <v>13172.690763052218</v>
      </c>
      <c r="P43" s="12">
        <f ca="1">$L43*E43/'일자별 주가'!E42-펀드!U42</f>
        <v>706.82730923694862</v>
      </c>
      <c r="Q43" s="12">
        <f ca="1">$L43*F43/'일자별 주가'!F42-펀드!V42</f>
        <v>401.60642570281152</v>
      </c>
      <c r="R43" s="13">
        <f t="shared" ca="1" si="7"/>
        <v>30120.481927710851</v>
      </c>
      <c r="S43" s="13">
        <f t="shared" ca="1" si="8"/>
        <v>18072.289156626506</v>
      </c>
      <c r="T43" s="13">
        <f t="shared" ca="1" si="9"/>
        <v>65863.453815261048</v>
      </c>
      <c r="U43" s="13">
        <f t="shared" ca="1" si="10"/>
        <v>3534.1365461847395</v>
      </c>
      <c r="V43" s="13">
        <f t="shared" ca="1" si="11"/>
        <v>2008.0321285140565</v>
      </c>
    </row>
    <row r="44" spans="1:22" x14ac:dyDescent="0.3">
      <c r="A44">
        <v>42</v>
      </c>
      <c r="B44" s="4">
        <f ca="1">'일자별 시가총액'!B43/'일자별 시가총액'!$G43</f>
        <v>5.209538863036127E-2</v>
      </c>
      <c r="C44" s="4">
        <f ca="1">'일자별 시가총액'!C43/'일자별 시가총액'!$G43</f>
        <v>6.7289705048907633E-2</v>
      </c>
      <c r="D44" s="4">
        <f ca="1">'일자별 시가총액'!D43/'일자별 시가총액'!$G43</f>
        <v>0.37288634394108688</v>
      </c>
      <c r="E44" s="4">
        <f ca="1">'일자별 시가총액'!E43/'일자별 시가총액'!$G43</f>
        <v>7.3400538837562687E-2</v>
      </c>
      <c r="F44" s="4">
        <f ca="1">'일자별 시가총액'!F43/'일자별 시가총액'!$G43</f>
        <v>0.4343280235420815</v>
      </c>
      <c r="G44" s="3">
        <f ca="1">'일자별 시가총액'!H43</f>
        <v>116.79224417670682</v>
      </c>
      <c r="H44">
        <f t="shared" ca="1" si="4"/>
        <v>200000</v>
      </c>
      <c r="I44">
        <f t="shared" ca="1" si="5"/>
        <v>100000</v>
      </c>
      <c r="J44">
        <f t="shared" ca="1" si="6"/>
        <v>600000</v>
      </c>
      <c r="K44">
        <f t="shared" ca="1" si="1"/>
        <v>11679.224417670681</v>
      </c>
      <c r="L44">
        <f t="shared" ca="1" si="2"/>
        <v>7007534650.6024084</v>
      </c>
      <c r="M44" s="12">
        <f ca="1">$L44*B44/'일자별 주가'!B43-펀드!R43</f>
        <v>6024.0963855421542</v>
      </c>
      <c r="N44" s="12">
        <f ca="1">$L44*C44/'일자별 주가'!C43-펀드!S43</f>
        <v>3614.4578313252969</v>
      </c>
      <c r="O44" s="12">
        <f ca="1">$L44*D44/'일자별 주가'!D43-펀드!T43</f>
        <v>13172.690763052175</v>
      </c>
      <c r="P44" s="12">
        <f ca="1">$L44*E44/'일자별 주가'!E43-펀드!U43</f>
        <v>706.8273092369468</v>
      </c>
      <c r="Q44" s="12">
        <f ca="1">$L44*F44/'일자별 주가'!F43-펀드!V43</f>
        <v>401.60642570281084</v>
      </c>
      <c r="R44" s="13">
        <f t="shared" ca="1" si="7"/>
        <v>36144.578313253005</v>
      </c>
      <c r="S44" s="13">
        <f t="shared" ca="1" si="8"/>
        <v>21686.746987951803</v>
      </c>
      <c r="T44" s="13">
        <f t="shared" ca="1" si="9"/>
        <v>79036.144578313222</v>
      </c>
      <c r="U44" s="13">
        <f t="shared" ca="1" si="10"/>
        <v>4240.9638554216863</v>
      </c>
      <c r="V44" s="13">
        <f t="shared" ca="1" si="11"/>
        <v>2409.6385542168673</v>
      </c>
    </row>
    <row r="45" spans="1:22" x14ac:dyDescent="0.3">
      <c r="A45">
        <v>43</v>
      </c>
      <c r="B45" s="4">
        <f ca="1">'일자별 시가총액'!B44/'일자별 시가총액'!$G44</f>
        <v>5.2390812503176905E-2</v>
      </c>
      <c r="C45" s="4">
        <f ca="1">'일자별 시가총액'!C44/'일자별 시가총액'!$G44</f>
        <v>6.8183097172360194E-2</v>
      </c>
      <c r="D45" s="4">
        <f ca="1">'일자별 시가총액'!D44/'일자별 시가총액'!$G44</f>
        <v>0.3794708630373988</v>
      </c>
      <c r="E45" s="4">
        <f ca="1">'일자별 시가총액'!E44/'일자별 시가총액'!$G44</f>
        <v>7.3635689403536264E-2</v>
      </c>
      <c r="F45" s="4">
        <f ca="1">'일자별 시가총액'!F44/'일자별 시가총액'!$G44</f>
        <v>0.42631953788352783</v>
      </c>
      <c r="G45" s="3">
        <f ca="1">'일자별 시가총액'!H44</f>
        <v>118.00790682730924</v>
      </c>
      <c r="H45">
        <f t="shared" ca="1" si="4"/>
        <v>0</v>
      </c>
      <c r="I45">
        <f t="shared" ca="1" si="5"/>
        <v>200000</v>
      </c>
      <c r="J45">
        <f t="shared" ca="1" si="6"/>
        <v>400000</v>
      </c>
      <c r="K45">
        <f t="shared" ca="1" si="1"/>
        <v>11800.790682730923</v>
      </c>
      <c r="L45">
        <f t="shared" ca="1" si="2"/>
        <v>4720316273.0923691</v>
      </c>
      <c r="M45" s="12">
        <f ca="1">$L45*B45/'일자별 주가'!B44-펀드!R44</f>
        <v>-12048.19277108433</v>
      </c>
      <c r="N45" s="12">
        <f ca="1">$L45*C45/'일자별 주가'!C44-펀드!S44</f>
        <v>-7228.9156626505992</v>
      </c>
      <c r="O45" s="12">
        <f ca="1">$L45*D45/'일자별 주가'!D44-펀드!T44</f>
        <v>-26345.381526104393</v>
      </c>
      <c r="P45" s="12">
        <f ca="1">$L45*E45/'일자별 주가'!E44-펀드!U44</f>
        <v>-1413.6546184738954</v>
      </c>
      <c r="Q45" s="12">
        <f ca="1">$L45*F45/'일자별 주가'!F44-펀드!V44</f>
        <v>-803.21285140562259</v>
      </c>
      <c r="R45" s="13">
        <f t="shared" ca="1" si="7"/>
        <v>24096.385542168675</v>
      </c>
      <c r="S45" s="13">
        <f t="shared" ca="1" si="8"/>
        <v>14457.831325301204</v>
      </c>
      <c r="T45" s="13">
        <f t="shared" ca="1" si="9"/>
        <v>52690.763052208829</v>
      </c>
      <c r="U45" s="13">
        <f t="shared" ca="1" si="10"/>
        <v>2827.3092369477909</v>
      </c>
      <c r="V45" s="13">
        <f t="shared" ca="1" si="11"/>
        <v>1606.4257028112447</v>
      </c>
    </row>
    <row r="46" spans="1:22" x14ac:dyDescent="0.3">
      <c r="A46">
        <v>44</v>
      </c>
      <c r="B46" s="4">
        <f ca="1">'일자별 시가총액'!B45/'일자별 시가총액'!$G45</f>
        <v>5.1857328006956006E-2</v>
      </c>
      <c r="C46" s="4">
        <f ca="1">'일자별 시가총액'!C45/'일자별 시가총액'!$G45</f>
        <v>6.8159446800482332E-2</v>
      </c>
      <c r="D46" s="4">
        <f ca="1">'일자별 시가총액'!D45/'일자별 시가총액'!$G45</f>
        <v>0.38687600313895337</v>
      </c>
      <c r="E46" s="4">
        <f ca="1">'일자별 시가총액'!E45/'일자별 시가총액'!$G45</f>
        <v>7.2019566507258145E-2</v>
      </c>
      <c r="F46" s="4">
        <f ca="1">'일자별 시가총액'!F45/'일자별 시가총액'!$G45</f>
        <v>0.42108765554635014</v>
      </c>
      <c r="G46" s="3">
        <f ca="1">'일자별 시가총액'!H45</f>
        <v>117.50265060240963</v>
      </c>
      <c r="H46">
        <f t="shared" ca="1" si="4"/>
        <v>50000</v>
      </c>
      <c r="I46">
        <f t="shared" ca="1" si="5"/>
        <v>0</v>
      </c>
      <c r="J46">
        <f t="shared" ca="1" si="6"/>
        <v>450000</v>
      </c>
      <c r="K46">
        <f t="shared" ca="1" si="1"/>
        <v>11750.265060240963</v>
      </c>
      <c r="L46">
        <f t="shared" ca="1" si="2"/>
        <v>5287619277.1084337</v>
      </c>
      <c r="M46" s="12">
        <f ca="1">$L46*B46/'일자별 주가'!B45-펀드!R45</f>
        <v>3012.0481927710825</v>
      </c>
      <c r="N46" s="12">
        <f ca="1">$L46*C46/'일자별 주가'!C45-펀드!S45</f>
        <v>1807.2289156626521</v>
      </c>
      <c r="O46" s="12">
        <f ca="1">$L46*D46/'일자별 주가'!D45-펀드!T45</f>
        <v>6586.3453815261091</v>
      </c>
      <c r="P46" s="12">
        <f ca="1">$L46*E46/'일자별 주가'!E45-펀드!U45</f>
        <v>353.41365461847408</v>
      </c>
      <c r="Q46" s="12">
        <f ca="1">$L46*F46/'일자별 주가'!F45-펀드!V45</f>
        <v>200.80321285140599</v>
      </c>
      <c r="R46" s="13">
        <f t="shared" ca="1" si="7"/>
        <v>27108.433734939757</v>
      </c>
      <c r="S46" s="13">
        <f t="shared" ca="1" si="8"/>
        <v>16265.060240963856</v>
      </c>
      <c r="T46" s="13">
        <f t="shared" ca="1" si="9"/>
        <v>59277.108433734938</v>
      </c>
      <c r="U46" s="13">
        <f t="shared" ca="1" si="10"/>
        <v>3180.7228915662649</v>
      </c>
      <c r="V46" s="13">
        <f t="shared" ca="1" si="11"/>
        <v>1807.2289156626507</v>
      </c>
    </row>
    <row r="47" spans="1:22" x14ac:dyDescent="0.3">
      <c r="A47">
        <v>45</v>
      </c>
      <c r="B47" s="4">
        <f ca="1">'일자별 시가총액'!B46/'일자별 시가총액'!$G46</f>
        <v>5.3042071141035353E-2</v>
      </c>
      <c r="C47" s="4">
        <f ca="1">'일자별 시가총액'!C46/'일자별 시가총액'!$G46</f>
        <v>7.0640804868919216E-2</v>
      </c>
      <c r="D47" s="4">
        <f ca="1">'일자별 시가총액'!D46/'일자별 시가총액'!$G46</f>
        <v>0.38228368488027875</v>
      </c>
      <c r="E47" s="4">
        <f ca="1">'일자별 시가총액'!E46/'일자별 시가총액'!$G46</f>
        <v>7.2427843957222168E-2</v>
      </c>
      <c r="F47" s="4">
        <f ca="1">'일자별 시가총액'!F46/'일자별 시가총액'!$G46</f>
        <v>0.42160559515254453</v>
      </c>
      <c r="G47" s="3">
        <f ca="1">'일자별 시가총액'!H46</f>
        <v>117.11549076305221</v>
      </c>
      <c r="H47">
        <f t="shared" ca="1" si="4"/>
        <v>0</v>
      </c>
      <c r="I47">
        <f t="shared" ca="1" si="5"/>
        <v>0</v>
      </c>
      <c r="J47">
        <f t="shared" ca="1" si="6"/>
        <v>450000</v>
      </c>
      <c r="K47">
        <f t="shared" ca="1" si="1"/>
        <v>11711.54907630522</v>
      </c>
      <c r="L47">
        <f t="shared" ca="1" si="2"/>
        <v>5270197084.3373489</v>
      </c>
      <c r="M47" s="12">
        <f ca="1">$L47*B47/'일자별 주가'!B46-펀드!R46</f>
        <v>0</v>
      </c>
      <c r="N47" s="12">
        <f ca="1">$L47*C47/'일자별 주가'!C46-펀드!S46</f>
        <v>0</v>
      </c>
      <c r="O47" s="12">
        <f ca="1">$L47*D47/'일자별 주가'!D46-펀드!T46</f>
        <v>0</v>
      </c>
      <c r="P47" s="12">
        <f ca="1">$L47*E47/'일자별 주가'!E46-펀드!U46</f>
        <v>0</v>
      </c>
      <c r="Q47" s="12">
        <f ca="1">$L47*F47/'일자별 주가'!F46-펀드!V46</f>
        <v>0</v>
      </c>
      <c r="R47" s="13">
        <f t="shared" ca="1" si="7"/>
        <v>27108.433734939757</v>
      </c>
      <c r="S47" s="13">
        <f t="shared" ca="1" si="8"/>
        <v>16265.060240963856</v>
      </c>
      <c r="T47" s="13">
        <f t="shared" ca="1" si="9"/>
        <v>59277.108433734938</v>
      </c>
      <c r="U47" s="13">
        <f t="shared" ca="1" si="10"/>
        <v>3180.7228915662649</v>
      </c>
      <c r="V47" s="13">
        <f t="shared" ca="1" si="11"/>
        <v>1807.2289156626507</v>
      </c>
    </row>
    <row r="48" spans="1:22" x14ac:dyDescent="0.3">
      <c r="A48">
        <v>46</v>
      </c>
      <c r="B48" s="4">
        <f ca="1">'일자별 시가총액'!B47/'일자별 시가총액'!$G47</f>
        <v>5.1889943792848073E-2</v>
      </c>
      <c r="C48" s="4">
        <f ca="1">'일자별 시가총액'!C47/'일자별 시가총액'!$G47</f>
        <v>7.1419607075383751E-2</v>
      </c>
      <c r="D48" s="4">
        <f ca="1">'일자별 시가총액'!D47/'일자별 시가총액'!$G47</f>
        <v>0.37934474267582469</v>
      </c>
      <c r="E48" s="4">
        <f ca="1">'일자별 시가총액'!E47/'일자별 시가총액'!$G47</f>
        <v>6.9783668694181886E-2</v>
      </c>
      <c r="F48" s="4">
        <f ca="1">'일자별 시가총액'!F47/'일자별 시가총액'!$G47</f>
        <v>0.4275620377617616</v>
      </c>
      <c r="G48" s="3">
        <f ca="1">'일자별 시가총액'!H47</f>
        <v>118.68260562248996</v>
      </c>
      <c r="H48">
        <f t="shared" ca="1" si="4"/>
        <v>250000</v>
      </c>
      <c r="I48">
        <f t="shared" ca="1" si="5"/>
        <v>100000</v>
      </c>
      <c r="J48">
        <f t="shared" ca="1" si="6"/>
        <v>600000</v>
      </c>
      <c r="K48">
        <f t="shared" ca="1" si="1"/>
        <v>11868.260562248995</v>
      </c>
      <c r="L48">
        <f t="shared" ca="1" si="2"/>
        <v>7120956337.3493977</v>
      </c>
      <c r="M48" s="12">
        <f ca="1">$L48*B48/'일자별 주가'!B47-펀드!R47</f>
        <v>9036.1445783132549</v>
      </c>
      <c r="N48" s="12">
        <f ca="1">$L48*C48/'일자별 주가'!C47-펀드!S47</f>
        <v>5421.6867469879508</v>
      </c>
      <c r="O48" s="12">
        <f ca="1">$L48*D48/'일자별 주가'!D47-펀드!T47</f>
        <v>19759.036144578313</v>
      </c>
      <c r="P48" s="12">
        <f ca="1">$L48*E48/'일자별 주가'!E47-펀드!U47</f>
        <v>1060.2409638554213</v>
      </c>
      <c r="Q48" s="12">
        <f ca="1">$L48*F48/'일자별 주가'!F47-펀드!V47</f>
        <v>602.40963855421705</v>
      </c>
      <c r="R48" s="13">
        <f t="shared" ca="1" si="7"/>
        <v>36144.578313253012</v>
      </c>
      <c r="S48" s="13">
        <f t="shared" ca="1" si="8"/>
        <v>21686.746987951807</v>
      </c>
      <c r="T48" s="13">
        <f t="shared" ca="1" si="9"/>
        <v>79036.144578313251</v>
      </c>
      <c r="U48" s="13">
        <f t="shared" ca="1" si="10"/>
        <v>4240.9638554216863</v>
      </c>
      <c r="V48" s="13">
        <f t="shared" ca="1" si="11"/>
        <v>2409.6385542168678</v>
      </c>
    </row>
    <row r="49" spans="1:22" x14ac:dyDescent="0.3">
      <c r="A49">
        <v>47</v>
      </c>
      <c r="B49" s="4">
        <f ca="1">'일자별 시가총액'!B48/'일자별 시가총액'!$G48</f>
        <v>5.0679394524715198E-2</v>
      </c>
      <c r="C49" s="4">
        <f ca="1">'일자별 시가총액'!C48/'일자별 시가총액'!$G48</f>
        <v>7.1710721876864794E-2</v>
      </c>
      <c r="D49" s="4">
        <f ca="1">'일자별 시가총액'!D48/'일자별 시가총액'!$G48</f>
        <v>0.38245850894457428</v>
      </c>
      <c r="E49" s="4">
        <f ca="1">'일자별 시가총액'!E48/'일자별 시가총액'!$G48</f>
        <v>6.8143382974804143E-2</v>
      </c>
      <c r="F49" s="4">
        <f ca="1">'일자별 시가총액'!F48/'일자별 시가총액'!$G48</f>
        <v>0.42700799167904158</v>
      </c>
      <c r="G49" s="3">
        <f ca="1">'일자별 시가총액'!H48</f>
        <v>121.18468112449798</v>
      </c>
      <c r="H49">
        <f t="shared" ca="1" si="4"/>
        <v>0</v>
      </c>
      <c r="I49">
        <f t="shared" ca="1" si="5"/>
        <v>50000</v>
      </c>
      <c r="J49">
        <f t="shared" ca="1" si="6"/>
        <v>550000</v>
      </c>
      <c r="K49">
        <f t="shared" ca="1" si="1"/>
        <v>12118.468112449797</v>
      </c>
      <c r="L49">
        <f t="shared" ca="1" si="2"/>
        <v>6665157461.8473883</v>
      </c>
      <c r="M49" s="12">
        <f ca="1">$L49*B49/'일자별 주가'!B48-펀드!R48</f>
        <v>-3012.0481927710935</v>
      </c>
      <c r="N49" s="12">
        <f ca="1">$L49*C49/'일자별 주가'!C48-펀드!S48</f>
        <v>-1807.2289156626539</v>
      </c>
      <c r="O49" s="12">
        <f ca="1">$L49*D49/'일자별 주가'!D48-펀드!T48</f>
        <v>-6586.3453815261164</v>
      </c>
      <c r="P49" s="12">
        <f ca="1">$L49*E49/'일자별 주가'!E48-펀드!U48</f>
        <v>-353.41365461847408</v>
      </c>
      <c r="Q49" s="12">
        <f ca="1">$L49*F49/'일자별 주가'!F48-펀드!V48</f>
        <v>-200.80321285140644</v>
      </c>
      <c r="R49" s="13">
        <f t="shared" ca="1" si="7"/>
        <v>33132.530120481919</v>
      </c>
      <c r="S49" s="13">
        <f t="shared" ca="1" si="8"/>
        <v>19879.518072289153</v>
      </c>
      <c r="T49" s="13">
        <f t="shared" ca="1" si="9"/>
        <v>72449.799196787135</v>
      </c>
      <c r="U49" s="13">
        <f t="shared" ca="1" si="10"/>
        <v>3887.5502008032122</v>
      </c>
      <c r="V49" s="13">
        <f t="shared" ca="1" si="11"/>
        <v>2208.8353413654613</v>
      </c>
    </row>
    <row r="50" spans="1:22" x14ac:dyDescent="0.3">
      <c r="A50">
        <v>48</v>
      </c>
      <c r="B50" s="4">
        <f ca="1">'일자별 시가총액'!B49/'일자별 시가총액'!$G49</f>
        <v>5.2772257434205834E-2</v>
      </c>
      <c r="C50" s="4">
        <f ca="1">'일자별 시가총액'!C49/'일자별 시가총액'!$G49</f>
        <v>7.0754252510493554E-2</v>
      </c>
      <c r="D50" s="4">
        <f ca="1">'일자별 시가총액'!D49/'일자별 시가총액'!$G49</f>
        <v>0.37761023683124256</v>
      </c>
      <c r="E50" s="4">
        <f ca="1">'일자별 시가총액'!E49/'일자별 시가총액'!$G49</f>
        <v>6.7428144505726609E-2</v>
      </c>
      <c r="F50" s="4">
        <f ca="1">'일자별 시가총액'!F49/'일자별 시가총액'!$G49</f>
        <v>0.43143510871833146</v>
      </c>
      <c r="G50" s="3">
        <f ca="1">'일자별 시가총액'!H49</f>
        <v>119.1754329317269</v>
      </c>
      <c r="H50">
        <f t="shared" ca="1" si="4"/>
        <v>0</v>
      </c>
      <c r="I50">
        <f t="shared" ca="1" si="5"/>
        <v>100000</v>
      </c>
      <c r="J50">
        <f t="shared" ca="1" si="6"/>
        <v>450000</v>
      </c>
      <c r="K50">
        <f t="shared" ca="1" si="1"/>
        <v>11917.54329317269</v>
      </c>
      <c r="L50">
        <f t="shared" ca="1" si="2"/>
        <v>5362894481.9277105</v>
      </c>
      <c r="M50" s="12">
        <f ca="1">$L50*B50/'일자별 주가'!B49-펀드!R49</f>
        <v>-6024.0963855421614</v>
      </c>
      <c r="N50" s="12">
        <f ca="1">$L50*C50/'일자별 주가'!C49-펀드!S49</f>
        <v>-3614.4578313253005</v>
      </c>
      <c r="O50" s="12">
        <f ca="1">$L50*D50/'일자별 주가'!D49-펀드!T49</f>
        <v>-13172.690763052196</v>
      </c>
      <c r="P50" s="12">
        <f ca="1">$L50*E50/'일자별 주가'!E49-펀드!U49</f>
        <v>-706.82730923694771</v>
      </c>
      <c r="Q50" s="12">
        <f ca="1">$L50*F50/'일자별 주가'!F49-펀드!V49</f>
        <v>-401.60642570281084</v>
      </c>
      <c r="R50" s="13">
        <f t="shared" ca="1" si="7"/>
        <v>27108.433734939757</v>
      </c>
      <c r="S50" s="13">
        <f t="shared" ca="1" si="8"/>
        <v>16265.060240963852</v>
      </c>
      <c r="T50" s="13">
        <f t="shared" ca="1" si="9"/>
        <v>59277.108433734938</v>
      </c>
      <c r="U50" s="13">
        <f t="shared" ca="1" si="10"/>
        <v>3180.7228915662645</v>
      </c>
      <c r="V50" s="13">
        <f t="shared" ca="1" si="11"/>
        <v>1807.2289156626505</v>
      </c>
    </row>
    <row r="51" spans="1:22" x14ac:dyDescent="0.3">
      <c r="A51">
        <v>49</v>
      </c>
      <c r="B51" s="4">
        <f ca="1">'일자별 시가총액'!B50/'일자별 시가총액'!$G50</f>
        <v>5.2123804166311877E-2</v>
      </c>
      <c r="C51" s="4">
        <f ca="1">'일자별 시가총액'!C50/'일자별 시가총액'!$G50</f>
        <v>6.8738926014758089E-2</v>
      </c>
      <c r="D51" s="4">
        <f ca="1">'일자별 시가총액'!D50/'일자별 시가총액'!$G50</f>
        <v>0.37698099756740178</v>
      </c>
      <c r="E51" s="4">
        <f ca="1">'일자별 시가총액'!E50/'일자별 시가총액'!$G50</f>
        <v>6.7804297365628013E-2</v>
      </c>
      <c r="F51" s="4">
        <f ca="1">'일자별 시가총액'!F50/'일자별 시가총액'!$G50</f>
        <v>0.43435197488590027</v>
      </c>
      <c r="G51" s="3">
        <f ca="1">'일자별 시가총액'!H50</f>
        <v>119.9299421686747</v>
      </c>
      <c r="H51">
        <f t="shared" ca="1" si="4"/>
        <v>150000</v>
      </c>
      <c r="I51">
        <f t="shared" ca="1" si="5"/>
        <v>200000</v>
      </c>
      <c r="J51">
        <f t="shared" ca="1" si="6"/>
        <v>400000</v>
      </c>
      <c r="K51">
        <f t="shared" ca="1" si="1"/>
        <v>11992.994216867472</v>
      </c>
      <c r="L51">
        <f t="shared" ca="1" si="2"/>
        <v>4797197686.7469883</v>
      </c>
      <c r="M51" s="12">
        <f ca="1">$L51*B51/'일자별 주가'!B50-펀드!R50</f>
        <v>-3012.0481927710789</v>
      </c>
      <c r="N51" s="12">
        <f ca="1">$L51*C51/'일자별 주가'!C50-펀드!S50</f>
        <v>-1807.2289156626466</v>
      </c>
      <c r="O51" s="12">
        <f ca="1">$L51*D51/'일자별 주가'!D50-펀드!T50</f>
        <v>-6586.3453815261018</v>
      </c>
      <c r="P51" s="12">
        <f ca="1">$L51*E51/'일자별 주가'!E50-펀드!U50</f>
        <v>-353.41365461847317</v>
      </c>
      <c r="Q51" s="12">
        <f ca="1">$L51*F51/'일자별 주가'!F50-펀드!V50</f>
        <v>-200.80321285140531</v>
      </c>
      <c r="R51" s="13">
        <f t="shared" ca="1" si="7"/>
        <v>24096.385542168679</v>
      </c>
      <c r="S51" s="13">
        <f t="shared" ca="1" si="8"/>
        <v>14457.831325301206</v>
      </c>
      <c r="T51" s="13">
        <f t="shared" ca="1" si="9"/>
        <v>52690.763052208837</v>
      </c>
      <c r="U51" s="13">
        <f t="shared" ca="1" si="10"/>
        <v>2827.3092369477913</v>
      </c>
      <c r="V51" s="13">
        <f t="shared" ca="1" si="11"/>
        <v>1606.4257028112452</v>
      </c>
    </row>
    <row r="52" spans="1:22" x14ac:dyDescent="0.3">
      <c r="A52">
        <v>50</v>
      </c>
      <c r="B52" s="4">
        <f ca="1">'일자별 시가총액'!B51/'일자별 시가총액'!$G51</f>
        <v>5.2355584362291444E-2</v>
      </c>
      <c r="C52" s="4">
        <f ca="1">'일자별 시가총액'!C51/'일자별 시가총액'!$G51</f>
        <v>7.0789049050082389E-2</v>
      </c>
      <c r="D52" s="4">
        <f ca="1">'일자별 시가총액'!D51/'일자별 시가총액'!$G51</f>
        <v>0.37699214277960502</v>
      </c>
      <c r="E52" s="4">
        <f ca="1">'일자별 시가총액'!E51/'일자별 시가총액'!$G51</f>
        <v>6.9947961449257717E-2</v>
      </c>
      <c r="F52" s="4">
        <f ca="1">'일자별 시가총액'!F51/'일자별 시가총액'!$G51</f>
        <v>0.42991526235876343</v>
      </c>
      <c r="G52" s="3">
        <f ca="1">'일자별 시가총액'!H51</f>
        <v>117.70760803212852</v>
      </c>
      <c r="H52">
        <f t="shared" ca="1" si="4"/>
        <v>150000</v>
      </c>
      <c r="I52">
        <f t="shared" ca="1" si="5"/>
        <v>0</v>
      </c>
      <c r="J52">
        <f t="shared" ca="1" si="6"/>
        <v>550000</v>
      </c>
      <c r="K52">
        <f t="shared" ca="1" si="1"/>
        <v>11770.760803212852</v>
      </c>
      <c r="L52">
        <f t="shared" ca="1" si="2"/>
        <v>6473918441.7670689</v>
      </c>
      <c r="M52" s="12">
        <f ca="1">$L52*B52/'일자별 주가'!B51-펀드!R51</f>
        <v>9036.1445783132549</v>
      </c>
      <c r="N52" s="12">
        <f ca="1">$L52*C52/'일자별 주가'!C51-펀드!S51</f>
        <v>5421.6867469879544</v>
      </c>
      <c r="O52" s="12">
        <f ca="1">$L52*D52/'일자별 주가'!D51-펀드!T51</f>
        <v>19759.036144578327</v>
      </c>
      <c r="P52" s="12">
        <f ca="1">$L52*E52/'일자별 주가'!E51-펀드!U51</f>
        <v>1060.2409638554223</v>
      </c>
      <c r="Q52" s="12">
        <f ca="1">$L52*F52/'일자별 주가'!F51-펀드!V51</f>
        <v>602.40963855421705</v>
      </c>
      <c r="R52" s="13">
        <f t="shared" ca="1" si="7"/>
        <v>33132.530120481933</v>
      </c>
      <c r="S52" s="13">
        <f t="shared" ca="1" si="8"/>
        <v>19879.51807228916</v>
      </c>
      <c r="T52" s="13">
        <f t="shared" ca="1" si="9"/>
        <v>72449.799196787164</v>
      </c>
      <c r="U52" s="13">
        <f t="shared" ca="1" si="10"/>
        <v>3887.5502008032136</v>
      </c>
      <c r="V52" s="13">
        <f t="shared" ca="1" si="11"/>
        <v>2208.8353413654622</v>
      </c>
    </row>
    <row r="53" spans="1:22" x14ac:dyDescent="0.3">
      <c r="A53">
        <v>51</v>
      </c>
      <c r="B53" s="4">
        <f ca="1">'일자별 시가총액'!B52/'일자별 시가총액'!$G52</f>
        <v>5.2208946549015971E-2</v>
      </c>
      <c r="C53" s="4">
        <f ca="1">'일자별 시가총액'!C52/'일자별 시가총액'!$G52</f>
        <v>7.1576964601869977E-2</v>
      </c>
      <c r="D53" s="4">
        <f ca="1">'일자별 시가총액'!D52/'일자별 시가총액'!$G52</f>
        <v>0.38448564494870779</v>
      </c>
      <c r="E53" s="4">
        <f ca="1">'일자별 시가총액'!E52/'일자별 시가총액'!$G52</f>
        <v>6.9418025017485868E-2</v>
      </c>
      <c r="F53" s="4">
        <f ca="1">'일자별 시가총액'!F52/'일자별 시가총액'!$G52</f>
        <v>0.42231041888292037</v>
      </c>
      <c r="G53" s="3">
        <f ca="1">'일자별 시가총액'!H52</f>
        <v>116.78052048192771</v>
      </c>
      <c r="H53">
        <f t="shared" ca="1" si="4"/>
        <v>100000</v>
      </c>
      <c r="I53">
        <f t="shared" ca="1" si="5"/>
        <v>250000</v>
      </c>
      <c r="J53">
        <f t="shared" ca="1" si="6"/>
        <v>400000</v>
      </c>
      <c r="K53">
        <f t="shared" ca="1" si="1"/>
        <v>11678.052048192772</v>
      </c>
      <c r="L53">
        <f t="shared" ca="1" si="2"/>
        <v>4671220819.2771091</v>
      </c>
      <c r="M53" s="12">
        <f ca="1">$L53*B53/'일자별 주가'!B52-펀드!R52</f>
        <v>-9036.1445783132585</v>
      </c>
      <c r="N53" s="12">
        <f ca="1">$L53*C53/'일자별 주가'!C52-펀드!S52</f>
        <v>-5421.6867469879544</v>
      </c>
      <c r="O53" s="12">
        <f ca="1">$L53*D53/'일자별 주가'!D52-펀드!T52</f>
        <v>-19759.03614457832</v>
      </c>
      <c r="P53" s="12">
        <f ca="1">$L53*E53/'일자별 주가'!E52-펀드!U52</f>
        <v>-1060.2409638554213</v>
      </c>
      <c r="Q53" s="12">
        <f ca="1">$L53*F53/'일자별 주가'!F52-펀드!V52</f>
        <v>-602.40963855421705</v>
      </c>
      <c r="R53" s="13">
        <f t="shared" ca="1" si="7"/>
        <v>24096.385542168675</v>
      </c>
      <c r="S53" s="13">
        <f t="shared" ca="1" si="8"/>
        <v>14457.831325301206</v>
      </c>
      <c r="T53" s="13">
        <f t="shared" ca="1" si="9"/>
        <v>52690.763052208844</v>
      </c>
      <c r="U53" s="13">
        <f t="shared" ca="1" si="10"/>
        <v>2827.3092369477922</v>
      </c>
      <c r="V53" s="13">
        <f t="shared" ca="1" si="11"/>
        <v>1606.4257028112452</v>
      </c>
    </row>
    <row r="54" spans="1:22" x14ac:dyDescent="0.3">
      <c r="A54">
        <v>52</v>
      </c>
      <c r="B54" s="4">
        <f ca="1">'일자별 시가총액'!B53/'일자별 시가총액'!$G53</f>
        <v>5.1003667569775119E-2</v>
      </c>
      <c r="C54" s="4">
        <f ca="1">'일자별 시가총액'!C53/'일자별 시가총액'!$G53</f>
        <v>7.4277790767467239E-2</v>
      </c>
      <c r="D54" s="4">
        <f ca="1">'일자별 시가총액'!D53/'일자별 시가총액'!$G53</f>
        <v>0.37917482830357707</v>
      </c>
      <c r="E54" s="4">
        <f ca="1">'일자별 시가총액'!E53/'일자별 시가총액'!$G53</f>
        <v>6.9742192783131624E-2</v>
      </c>
      <c r="F54" s="4">
        <f ca="1">'일자별 시가총액'!F53/'일자별 시가총액'!$G53</f>
        <v>0.42580152057604892</v>
      </c>
      <c r="G54" s="3">
        <f ca="1">'일자별 시가총액'!H53</f>
        <v>116.00866666666667</v>
      </c>
      <c r="H54">
        <f t="shared" ca="1" si="4"/>
        <v>50000</v>
      </c>
      <c r="I54">
        <f t="shared" ca="1" si="5"/>
        <v>50000</v>
      </c>
      <c r="J54">
        <f t="shared" ca="1" si="6"/>
        <v>400000</v>
      </c>
      <c r="K54">
        <f t="shared" ca="1" si="1"/>
        <v>11600.866666666667</v>
      </c>
      <c r="L54">
        <f t="shared" ca="1" si="2"/>
        <v>4640346666.666667</v>
      </c>
      <c r="M54" s="12">
        <f ca="1">$L54*B54/'일자별 주가'!B53-펀드!R53</f>
        <v>0</v>
      </c>
      <c r="N54" s="12">
        <f ca="1">$L54*C54/'일자별 주가'!C53-펀드!S53</f>
        <v>0</v>
      </c>
      <c r="O54" s="12">
        <f ca="1">$L54*D54/'일자별 주가'!D53-펀드!T53</f>
        <v>0</v>
      </c>
      <c r="P54" s="12">
        <f ca="1">$L54*E54/'일자별 주가'!E53-펀드!U53</f>
        <v>0</v>
      </c>
      <c r="Q54" s="12">
        <f ca="1">$L54*F54/'일자별 주가'!F53-펀드!V53</f>
        <v>0</v>
      </c>
      <c r="R54" s="13">
        <f t="shared" ca="1" si="7"/>
        <v>24096.385542168675</v>
      </c>
      <c r="S54" s="13">
        <f t="shared" ca="1" si="8"/>
        <v>14457.831325301206</v>
      </c>
      <c r="T54" s="13">
        <f t="shared" ca="1" si="9"/>
        <v>52690.763052208844</v>
      </c>
      <c r="U54" s="13">
        <f t="shared" ca="1" si="10"/>
        <v>2827.3092369477922</v>
      </c>
      <c r="V54" s="13">
        <f t="shared" ca="1" si="11"/>
        <v>1606.4257028112452</v>
      </c>
    </row>
    <row r="55" spans="1:22" x14ac:dyDescent="0.3">
      <c r="A55">
        <v>53</v>
      </c>
      <c r="B55" s="4">
        <f ca="1">'일자별 시가총액'!B54/'일자별 시가총액'!$G54</f>
        <v>5.1164052193760391E-2</v>
      </c>
      <c r="C55" s="4">
        <f ca="1">'일자별 시가총액'!C54/'일자별 시가총액'!$G54</f>
        <v>7.3263326843219206E-2</v>
      </c>
      <c r="D55" s="4">
        <f ca="1">'일자별 시가총액'!D54/'일자별 시가총액'!$G54</f>
        <v>0.38230598176019881</v>
      </c>
      <c r="E55" s="4">
        <f ca="1">'일자별 시가총액'!E54/'일자별 시가총액'!$G54</f>
        <v>7.1075119430320438E-2</v>
      </c>
      <c r="F55" s="4">
        <f ca="1">'일자별 시가총액'!F54/'일자별 시가총액'!$G54</f>
        <v>0.42219151977250113</v>
      </c>
      <c r="G55" s="3">
        <f ca="1">'일자별 시가총액'!H54</f>
        <v>116.59871325301205</v>
      </c>
      <c r="H55">
        <f t="shared" ca="1" si="4"/>
        <v>150000</v>
      </c>
      <c r="I55">
        <f t="shared" ca="1" si="5"/>
        <v>100000</v>
      </c>
      <c r="J55">
        <f t="shared" ca="1" si="6"/>
        <v>450000</v>
      </c>
      <c r="K55">
        <f t="shared" ca="1" si="1"/>
        <v>11659.871325301205</v>
      </c>
      <c r="L55">
        <f t="shared" ca="1" si="2"/>
        <v>5246942096.3855419</v>
      </c>
      <c r="M55" s="12">
        <f ca="1">$L55*B55/'일자별 주가'!B54-펀드!R54</f>
        <v>3012.0481927710825</v>
      </c>
      <c r="N55" s="12">
        <f ca="1">$L55*C55/'일자별 주가'!C54-펀드!S54</f>
        <v>1807.2289156626503</v>
      </c>
      <c r="O55" s="12">
        <f ca="1">$L55*D55/'일자별 주가'!D54-펀드!T54</f>
        <v>6586.3453815260946</v>
      </c>
      <c r="P55" s="12">
        <f ca="1">$L55*E55/'일자별 주가'!E54-펀드!U54</f>
        <v>353.41365461847272</v>
      </c>
      <c r="Q55" s="12">
        <f ca="1">$L55*F55/'일자별 주가'!F54-펀드!V54</f>
        <v>200.80321285140531</v>
      </c>
      <c r="R55" s="13">
        <f t="shared" ca="1" si="7"/>
        <v>27108.433734939757</v>
      </c>
      <c r="S55" s="13">
        <f t="shared" ca="1" si="8"/>
        <v>16265.060240963856</v>
      </c>
      <c r="T55" s="13">
        <f t="shared" ca="1" si="9"/>
        <v>59277.108433734938</v>
      </c>
      <c r="U55" s="13">
        <f t="shared" ca="1" si="10"/>
        <v>3180.7228915662649</v>
      </c>
      <c r="V55" s="13">
        <f t="shared" ca="1" si="11"/>
        <v>1807.2289156626505</v>
      </c>
    </row>
    <row r="56" spans="1:22" x14ac:dyDescent="0.3">
      <c r="A56">
        <v>54</v>
      </c>
      <c r="B56" s="4">
        <f ca="1">'일자별 시가총액'!B55/'일자별 시가총액'!$G55</f>
        <v>5.260298728144179E-2</v>
      </c>
      <c r="C56" s="4">
        <f ca="1">'일자별 시가총액'!C55/'일자별 시가총액'!$G55</f>
        <v>7.1356827248042709E-2</v>
      </c>
      <c r="D56" s="4">
        <f ca="1">'일자별 시가총액'!D55/'일자별 시가총액'!$G55</f>
        <v>0.39315657988429648</v>
      </c>
      <c r="E56" s="4">
        <f ca="1">'일자별 시가총액'!E55/'일자별 시가총액'!$G55</f>
        <v>6.9847214160205354E-2</v>
      </c>
      <c r="F56" s="4">
        <f ca="1">'일자별 시가총액'!F55/'일자별 시가총액'!$G55</f>
        <v>0.41303639142601367</v>
      </c>
      <c r="G56" s="3">
        <f ca="1">'일자별 시가총액'!H55</f>
        <v>117.03948433734939</v>
      </c>
      <c r="H56">
        <f t="shared" ca="1" si="4"/>
        <v>100000</v>
      </c>
      <c r="I56">
        <f t="shared" ca="1" si="5"/>
        <v>100000</v>
      </c>
      <c r="J56">
        <f t="shared" ca="1" si="6"/>
        <v>450000</v>
      </c>
      <c r="K56">
        <f t="shared" ca="1" si="1"/>
        <v>11703.94843373494</v>
      </c>
      <c r="L56">
        <f t="shared" ca="1" si="2"/>
        <v>5266776795.1807232</v>
      </c>
      <c r="M56" s="12">
        <f ca="1">$L56*B56/'일자별 주가'!B55-펀드!R55</f>
        <v>0</v>
      </c>
      <c r="N56" s="12">
        <f ca="1">$L56*C56/'일자별 주가'!C55-펀드!S55</f>
        <v>0</v>
      </c>
      <c r="O56" s="12">
        <f ca="1">$L56*D56/'일자별 주가'!D55-펀드!T55</f>
        <v>0</v>
      </c>
      <c r="P56" s="12">
        <f ca="1">$L56*E56/'일자별 주가'!E55-펀드!U55</f>
        <v>0</v>
      </c>
      <c r="Q56" s="12">
        <f ca="1">$L56*F56/'일자별 주가'!F55-펀드!V55</f>
        <v>0</v>
      </c>
      <c r="R56" s="13">
        <f t="shared" ca="1" si="7"/>
        <v>27108.433734939757</v>
      </c>
      <c r="S56" s="13">
        <f t="shared" ca="1" si="8"/>
        <v>16265.060240963856</v>
      </c>
      <c r="T56" s="13">
        <f t="shared" ca="1" si="9"/>
        <v>59277.108433734938</v>
      </c>
      <c r="U56" s="13">
        <f t="shared" ca="1" si="10"/>
        <v>3180.7228915662649</v>
      </c>
      <c r="V56" s="13">
        <f t="shared" ca="1" si="11"/>
        <v>1807.2289156626505</v>
      </c>
    </row>
    <row r="57" spans="1:22" x14ac:dyDescent="0.3">
      <c r="A57">
        <v>55</v>
      </c>
      <c r="B57" s="4">
        <f ca="1">'일자별 시가총액'!B56/'일자별 시가총액'!$G56</f>
        <v>5.1545310369726538E-2</v>
      </c>
      <c r="C57" s="4">
        <f ca="1">'일자별 시가총액'!C56/'일자별 시가총액'!$G56</f>
        <v>6.9917331811580608E-2</v>
      </c>
      <c r="D57" s="4">
        <f ca="1">'일자별 시가총액'!D56/'일자별 시가총액'!$G56</f>
        <v>0.39792717024586466</v>
      </c>
      <c r="E57" s="4">
        <f ca="1">'일자별 시가총액'!E56/'일자별 시가총액'!$G56</f>
        <v>7.1572461781634789E-2</v>
      </c>
      <c r="F57" s="4">
        <f ca="1">'일자별 시가총액'!F56/'일자별 시가총액'!$G56</f>
        <v>0.40903772579119341</v>
      </c>
      <c r="G57" s="3">
        <f ca="1">'일자별 시가총액'!H56</f>
        <v>116.23882409638556</v>
      </c>
      <c r="H57">
        <f t="shared" ca="1" si="4"/>
        <v>100000</v>
      </c>
      <c r="I57">
        <f t="shared" ca="1" si="5"/>
        <v>100000</v>
      </c>
      <c r="J57">
        <f t="shared" ca="1" si="6"/>
        <v>450000</v>
      </c>
      <c r="K57">
        <f t="shared" ca="1" si="1"/>
        <v>11623.882409638556</v>
      </c>
      <c r="L57">
        <f t="shared" ca="1" si="2"/>
        <v>5230747084.3373499</v>
      </c>
      <c r="M57" s="12">
        <f ca="1">$L57*B57/'일자별 주가'!B56-펀드!R56</f>
        <v>0</v>
      </c>
      <c r="N57" s="12">
        <f ca="1">$L57*C57/'일자별 주가'!C56-펀드!S56</f>
        <v>0</v>
      </c>
      <c r="O57" s="12">
        <f ca="1">$L57*D57/'일자별 주가'!D56-펀드!T56</f>
        <v>0</v>
      </c>
      <c r="P57" s="12">
        <f ca="1">$L57*E57/'일자별 주가'!E56-펀드!U56</f>
        <v>0</v>
      </c>
      <c r="Q57" s="12">
        <f ca="1">$L57*F57/'일자별 주가'!F56-펀드!V56</f>
        <v>0</v>
      </c>
      <c r="R57" s="13">
        <f t="shared" ca="1" si="7"/>
        <v>27108.433734939757</v>
      </c>
      <c r="S57" s="13">
        <f t="shared" ca="1" si="8"/>
        <v>16265.060240963856</v>
      </c>
      <c r="T57" s="13">
        <f t="shared" ca="1" si="9"/>
        <v>59277.108433734938</v>
      </c>
      <c r="U57" s="13">
        <f t="shared" ca="1" si="10"/>
        <v>3180.7228915662649</v>
      </c>
      <c r="V57" s="13">
        <f t="shared" ca="1" si="11"/>
        <v>1807.2289156626505</v>
      </c>
    </row>
    <row r="58" spans="1:22" x14ac:dyDescent="0.3">
      <c r="A58">
        <v>56</v>
      </c>
      <c r="B58" s="4">
        <f ca="1">'일자별 시가총액'!B57/'일자별 시가총액'!$G57</f>
        <v>5.3298469204799005E-2</v>
      </c>
      <c r="C58" s="4">
        <f ca="1">'일자별 시가총액'!C57/'일자별 시가총액'!$G57</f>
        <v>7.0257121001863931E-2</v>
      </c>
      <c r="D58" s="4">
        <f ca="1">'일자별 시가총액'!D57/'일자별 시가총액'!$G57</f>
        <v>0.39903416822087856</v>
      </c>
      <c r="E58" s="4">
        <f ca="1">'일자별 시가총액'!E57/'일자별 시가총액'!$G57</f>
        <v>7.3343870658808125E-2</v>
      </c>
      <c r="F58" s="4">
        <f ca="1">'일자별 시가총액'!F57/'일자별 시가총액'!$G57</f>
        <v>0.40406637091365039</v>
      </c>
      <c r="G58" s="3">
        <f ca="1">'일자별 시가총액'!H57</f>
        <v>114.18985702811244</v>
      </c>
      <c r="H58">
        <f t="shared" ca="1" si="4"/>
        <v>100000</v>
      </c>
      <c r="I58">
        <f t="shared" ca="1" si="5"/>
        <v>50000</v>
      </c>
      <c r="J58">
        <f t="shared" ca="1" si="6"/>
        <v>500000</v>
      </c>
      <c r="K58">
        <f t="shared" ca="1" si="1"/>
        <v>11418.985702811244</v>
      </c>
      <c r="L58">
        <f t="shared" ca="1" si="2"/>
        <v>5709492851.4056215</v>
      </c>
      <c r="M58" s="12">
        <f ca="1">$L58*B58/'일자별 주가'!B57-펀드!R57</f>
        <v>3012.0481927710789</v>
      </c>
      <c r="N58" s="12">
        <f ca="1">$L58*C58/'일자별 주가'!C57-펀드!S57</f>
        <v>1807.2289156626466</v>
      </c>
      <c r="O58" s="12">
        <f ca="1">$L58*D58/'일자별 주가'!D57-펀드!T57</f>
        <v>6586.3453815260946</v>
      </c>
      <c r="P58" s="12">
        <f ca="1">$L58*E58/'일자별 주가'!E57-펀드!U57</f>
        <v>353.41365461847363</v>
      </c>
      <c r="Q58" s="12">
        <f ca="1">$L58*F58/'일자별 주가'!F57-펀드!V57</f>
        <v>200.80321285140553</v>
      </c>
      <c r="R58" s="13">
        <f t="shared" ca="1" si="7"/>
        <v>30120.481927710836</v>
      </c>
      <c r="S58" s="13">
        <f t="shared" ca="1" si="8"/>
        <v>18072.289156626503</v>
      </c>
      <c r="T58" s="13">
        <f t="shared" ca="1" si="9"/>
        <v>65863.453815261033</v>
      </c>
      <c r="U58" s="13">
        <f t="shared" ca="1" si="10"/>
        <v>3534.1365461847386</v>
      </c>
      <c r="V58" s="13">
        <f t="shared" ca="1" si="11"/>
        <v>2008.032128514056</v>
      </c>
    </row>
    <row r="59" spans="1:22" x14ac:dyDescent="0.3">
      <c r="A59">
        <v>57</v>
      </c>
      <c r="B59" s="4">
        <f ca="1">'일자별 시가총액'!B58/'일자별 시가총액'!$G58</f>
        <v>5.4059274936811612E-2</v>
      </c>
      <c r="C59" s="4">
        <f ca="1">'일자별 시가총액'!C58/'일자별 시가총액'!$G58</f>
        <v>7.2742535640739958E-2</v>
      </c>
      <c r="D59" s="4">
        <f ca="1">'일자별 시가총액'!D58/'일자별 시가총액'!$G58</f>
        <v>0.40373811348081484</v>
      </c>
      <c r="E59" s="4">
        <f ca="1">'일자별 시가총액'!E58/'일자별 시가총액'!$G58</f>
        <v>7.2174958565395103E-2</v>
      </c>
      <c r="F59" s="4">
        <f ca="1">'일자별 시가총액'!F58/'일자별 시가총액'!$G58</f>
        <v>0.39728511737623845</v>
      </c>
      <c r="G59" s="3">
        <f ca="1">'일자별 시가총액'!H58</f>
        <v>113.00625381526103</v>
      </c>
      <c r="H59">
        <f t="shared" ca="1" si="4"/>
        <v>200000</v>
      </c>
      <c r="I59">
        <f t="shared" ca="1" si="5"/>
        <v>0</v>
      </c>
      <c r="J59">
        <f t="shared" ca="1" si="6"/>
        <v>700000</v>
      </c>
      <c r="K59">
        <f t="shared" ca="1" si="1"/>
        <v>11300.625381526104</v>
      </c>
      <c r="L59">
        <f t="shared" ca="1" si="2"/>
        <v>7910437767.0682726</v>
      </c>
      <c r="M59" s="12">
        <f ca="1">$L59*B59/'일자별 주가'!B58-펀드!R58</f>
        <v>12048.192771084341</v>
      </c>
      <c r="N59" s="12">
        <f ca="1">$L59*C59/'일자별 주가'!C58-펀드!S58</f>
        <v>7228.915662650601</v>
      </c>
      <c r="O59" s="12">
        <f ca="1">$L59*D59/'일자별 주가'!D58-펀드!T58</f>
        <v>26345.381526104422</v>
      </c>
      <c r="P59" s="12">
        <f ca="1">$L59*E59/'일자별 주가'!E58-펀드!U58</f>
        <v>1413.6546184738959</v>
      </c>
      <c r="Q59" s="12">
        <f ca="1">$L59*F59/'일자별 주가'!F58-펀드!V58</f>
        <v>803.21285140562281</v>
      </c>
      <c r="R59" s="13">
        <f t="shared" ca="1" si="7"/>
        <v>42168.674698795177</v>
      </c>
      <c r="S59" s="13">
        <f t="shared" ca="1" si="8"/>
        <v>25301.204819277104</v>
      </c>
      <c r="T59" s="13">
        <f t="shared" ca="1" si="9"/>
        <v>92208.835341365455</v>
      </c>
      <c r="U59" s="13">
        <f t="shared" ca="1" si="10"/>
        <v>4947.7911646586344</v>
      </c>
      <c r="V59" s="13">
        <f t="shared" ca="1" si="11"/>
        <v>2811.2449799196788</v>
      </c>
    </row>
    <row r="60" spans="1:22" x14ac:dyDescent="0.3">
      <c r="A60">
        <v>58</v>
      </c>
      <c r="B60" s="4">
        <f ca="1">'일자별 시가총액'!B59/'일자별 시가총액'!$G59</f>
        <v>5.3110847200492785E-2</v>
      </c>
      <c r="C60" s="4">
        <f ca="1">'일자별 시가총액'!C59/'일자별 시가총액'!$G59</f>
        <v>7.3811222212583238E-2</v>
      </c>
      <c r="D60" s="4">
        <f ca="1">'일자별 시가총액'!D59/'일자별 시가총액'!$G59</f>
        <v>0.40109685780971477</v>
      </c>
      <c r="E60" s="4">
        <f ca="1">'일자별 시가총액'!E59/'일자별 시가총액'!$G59</f>
        <v>7.0756723435906971E-2</v>
      </c>
      <c r="F60" s="4">
        <f ca="1">'일자별 시가총액'!F59/'일자별 시가총액'!$G59</f>
        <v>0.40122434934130224</v>
      </c>
      <c r="G60" s="3">
        <f ca="1">'일자별 시가총액'!H59</f>
        <v>113.40228755020081</v>
      </c>
      <c r="H60">
        <f t="shared" ca="1" si="4"/>
        <v>150000</v>
      </c>
      <c r="I60">
        <f t="shared" ca="1" si="5"/>
        <v>0</v>
      </c>
      <c r="J60">
        <f t="shared" ca="1" si="6"/>
        <v>850000</v>
      </c>
      <c r="K60">
        <f t="shared" ca="1" si="1"/>
        <v>11340.22875502008</v>
      </c>
      <c r="L60">
        <f t="shared" ca="1" si="2"/>
        <v>9639194441.7670689</v>
      </c>
      <c r="M60" s="12">
        <f ca="1">$L60*B60/'일자별 주가'!B59-펀드!R59</f>
        <v>9036.1445783132585</v>
      </c>
      <c r="N60" s="12">
        <f ca="1">$L60*C60/'일자별 주가'!C59-펀드!S59</f>
        <v>5421.6867469879617</v>
      </c>
      <c r="O60" s="12">
        <f ca="1">$L60*D60/'일자별 주가'!D59-펀드!T59</f>
        <v>19759.036144578335</v>
      </c>
      <c r="P60" s="12">
        <f ca="1">$L60*E60/'일자별 주가'!E59-펀드!U59</f>
        <v>1060.2409638554218</v>
      </c>
      <c r="Q60" s="12">
        <f ca="1">$L60*F60/'일자별 주가'!F59-펀드!V59</f>
        <v>602.40963855421705</v>
      </c>
      <c r="R60" s="13">
        <f t="shared" ca="1" si="7"/>
        <v>51204.819277108436</v>
      </c>
      <c r="S60" s="13">
        <f t="shared" ca="1" si="8"/>
        <v>30722.891566265065</v>
      </c>
      <c r="T60" s="13">
        <f t="shared" ca="1" si="9"/>
        <v>111967.87148594379</v>
      </c>
      <c r="U60" s="13">
        <f t="shared" ca="1" si="10"/>
        <v>6008.0321285140562</v>
      </c>
      <c r="V60" s="13">
        <f t="shared" ca="1" si="11"/>
        <v>3413.6546184738959</v>
      </c>
    </row>
    <row r="61" spans="1:22" x14ac:dyDescent="0.3">
      <c r="A61">
        <v>59</v>
      </c>
      <c r="B61" s="4">
        <f ca="1">'일자별 시가총액'!B60/'일자별 시가총액'!$G60</f>
        <v>5.3217748601903571E-2</v>
      </c>
      <c r="C61" s="4">
        <f ca="1">'일자별 시가총액'!C60/'일자별 시가총액'!$G60</f>
        <v>7.4414300483465007E-2</v>
      </c>
      <c r="D61" s="4">
        <f ca="1">'일자별 시가총액'!D60/'일자별 시가총액'!$G60</f>
        <v>0.40322386372078534</v>
      </c>
      <c r="E61" s="4">
        <f ca="1">'일자별 시가총액'!E60/'일자별 시가총액'!$G60</f>
        <v>7.0769220747986292E-2</v>
      </c>
      <c r="F61" s="4">
        <f ca="1">'일자별 시가총액'!F60/'일자별 시가총액'!$G60</f>
        <v>0.39837486644585979</v>
      </c>
      <c r="G61" s="3">
        <f ca="1">'일자별 시가총액'!H60</f>
        <v>114.43097831325302</v>
      </c>
      <c r="H61">
        <f t="shared" ca="1" si="4"/>
        <v>200000</v>
      </c>
      <c r="I61">
        <f t="shared" ca="1" si="5"/>
        <v>150000</v>
      </c>
      <c r="J61">
        <f t="shared" ca="1" si="6"/>
        <v>900000</v>
      </c>
      <c r="K61">
        <f t="shared" ca="1" si="1"/>
        <v>11443.097831325304</v>
      </c>
      <c r="L61">
        <f t="shared" ca="1" si="2"/>
        <v>10298788048.192774</v>
      </c>
      <c r="M61" s="12">
        <f ca="1">$L61*B61/'일자별 주가'!B60-펀드!R60</f>
        <v>3012.0481927710935</v>
      </c>
      <c r="N61" s="12">
        <f ca="1">$L61*C61/'일자별 주가'!C60-펀드!S60</f>
        <v>1807.2289156626539</v>
      </c>
      <c r="O61" s="12">
        <f ca="1">$L61*D61/'일자별 주가'!D60-펀드!T60</f>
        <v>6586.3453815261164</v>
      </c>
      <c r="P61" s="12">
        <f ca="1">$L61*E61/'일자별 주가'!E60-펀드!U60</f>
        <v>353.41365461847545</v>
      </c>
      <c r="Q61" s="12">
        <f ca="1">$L61*F61/'일자별 주가'!F60-펀드!V60</f>
        <v>200.80321285140644</v>
      </c>
      <c r="R61" s="13">
        <f t="shared" ca="1" si="7"/>
        <v>54216.867469879529</v>
      </c>
      <c r="S61" s="13">
        <f t="shared" ca="1" si="8"/>
        <v>32530.120481927719</v>
      </c>
      <c r="T61" s="13">
        <f t="shared" ca="1" si="9"/>
        <v>118554.21686746991</v>
      </c>
      <c r="U61" s="13">
        <f t="shared" ca="1" si="10"/>
        <v>6361.4457831325317</v>
      </c>
      <c r="V61" s="13">
        <f t="shared" ca="1" si="11"/>
        <v>3614.4578313253023</v>
      </c>
    </row>
    <row r="62" spans="1:22" x14ac:dyDescent="0.3">
      <c r="A62">
        <v>60</v>
      </c>
      <c r="B62" s="4">
        <f ca="1">'일자별 시가총액'!B61/'일자별 시가총액'!$G61</f>
        <v>5.3320889864937895E-2</v>
      </c>
      <c r="C62" s="4">
        <f ca="1">'일자별 시가총액'!C61/'일자별 시가총액'!$G61</f>
        <v>7.1617678563750828E-2</v>
      </c>
      <c r="D62" s="4">
        <f ca="1">'일자별 시가총액'!D61/'일자별 시가총액'!$G61</f>
        <v>0.40374748520689491</v>
      </c>
      <c r="E62" s="4">
        <f ca="1">'일자별 시가총액'!E61/'일자별 시가총액'!$G61</f>
        <v>7.0718561425795912E-2</v>
      </c>
      <c r="F62" s="4">
        <f ca="1">'일자별 시가총액'!F61/'일자별 시가총액'!$G61</f>
        <v>0.40059538493862046</v>
      </c>
      <c r="G62" s="3">
        <f ca="1">'일자별 시가총액'!H61</f>
        <v>116.68385060240965</v>
      </c>
      <c r="H62">
        <f t="shared" ca="1" si="4"/>
        <v>50000</v>
      </c>
      <c r="I62">
        <f t="shared" ca="1" si="5"/>
        <v>200000</v>
      </c>
      <c r="J62">
        <f t="shared" ca="1" si="6"/>
        <v>750000</v>
      </c>
      <c r="K62">
        <f t="shared" ca="1" si="1"/>
        <v>11668.385060240964</v>
      </c>
      <c r="L62">
        <f t="shared" ca="1" si="2"/>
        <v>8751288795.1807232</v>
      </c>
      <c r="M62" s="12">
        <f ca="1">$L62*B62/'일자별 주가'!B61-펀드!R61</f>
        <v>-9036.1445783132658</v>
      </c>
      <c r="N62" s="12">
        <f ca="1">$L62*C62/'일자별 주가'!C61-펀드!S61</f>
        <v>-5421.686746987958</v>
      </c>
      <c r="O62" s="12">
        <f ca="1">$L62*D62/'일자별 주가'!D61-펀드!T61</f>
        <v>-19759.036144578335</v>
      </c>
      <c r="P62" s="12">
        <f ca="1">$L62*E62/'일자별 주가'!E61-펀드!U61</f>
        <v>-1060.2409638554236</v>
      </c>
      <c r="Q62" s="12">
        <f ca="1">$L62*F62/'일자별 주가'!F61-펀드!V61</f>
        <v>-602.40963855421796</v>
      </c>
      <c r="R62" s="13">
        <f t="shared" ca="1" si="7"/>
        <v>45180.722891566264</v>
      </c>
      <c r="S62" s="13">
        <f t="shared" ca="1" si="8"/>
        <v>27108.433734939761</v>
      </c>
      <c r="T62" s="13">
        <f t="shared" ca="1" si="9"/>
        <v>98795.180722891571</v>
      </c>
      <c r="U62" s="13">
        <f t="shared" ca="1" si="10"/>
        <v>5301.2048192771081</v>
      </c>
      <c r="V62" s="13">
        <f t="shared" ca="1" si="11"/>
        <v>3012.0481927710844</v>
      </c>
    </row>
    <row r="63" spans="1:22" x14ac:dyDescent="0.3">
      <c r="A63">
        <v>61</v>
      </c>
      <c r="B63" s="4">
        <f ca="1">'일자별 시가총액'!B62/'일자별 시가총액'!$G62</f>
        <v>5.4725025121550211E-2</v>
      </c>
      <c r="C63" s="4">
        <f ca="1">'일자별 시가총액'!C62/'일자별 시가총액'!$G62</f>
        <v>7.1178760686750928E-2</v>
      </c>
      <c r="D63" s="4">
        <f ca="1">'일자별 시가총액'!D62/'일자별 시가총액'!$G62</f>
        <v>0.39863942705338051</v>
      </c>
      <c r="E63" s="4">
        <f ca="1">'일자별 시가총액'!E62/'일자별 시가총액'!$G62</f>
        <v>7.1801330734852092E-2</v>
      </c>
      <c r="F63" s="4">
        <f ca="1">'일자별 시가총액'!F62/'일자별 시가총액'!$G62</f>
        <v>0.40365545640346623</v>
      </c>
      <c r="G63" s="3">
        <f ca="1">'일자별 시가총액'!H62</f>
        <v>116.39792771084336</v>
      </c>
      <c r="H63">
        <f t="shared" ca="1" si="4"/>
        <v>200000</v>
      </c>
      <c r="I63">
        <f t="shared" ca="1" si="5"/>
        <v>50000</v>
      </c>
      <c r="J63">
        <f t="shared" ca="1" si="6"/>
        <v>900000</v>
      </c>
      <c r="K63">
        <f t="shared" ca="1" si="1"/>
        <v>11639.792771084336</v>
      </c>
      <c r="L63">
        <f t="shared" ca="1" si="2"/>
        <v>10475813493.975903</v>
      </c>
      <c r="M63" s="12">
        <f ca="1">$L63*B63/'일자별 주가'!B62-펀드!R62</f>
        <v>9036.1445783132513</v>
      </c>
      <c r="N63" s="12">
        <f ca="1">$L63*C63/'일자별 주가'!C62-펀드!S62</f>
        <v>5421.6867469879435</v>
      </c>
      <c r="O63" s="12">
        <f ca="1">$L63*D63/'일자별 주가'!D62-펀드!T62</f>
        <v>19759.036144578306</v>
      </c>
      <c r="P63" s="12">
        <f ca="1">$L63*E63/'일자별 주가'!E62-펀드!U62</f>
        <v>1060.2409638554218</v>
      </c>
      <c r="Q63" s="12">
        <f ca="1">$L63*F63/'일자별 주가'!F62-펀드!V62</f>
        <v>602.4096385542166</v>
      </c>
      <c r="R63" s="13">
        <f t="shared" ca="1" si="7"/>
        <v>54216.867469879515</v>
      </c>
      <c r="S63" s="13">
        <f t="shared" ca="1" si="8"/>
        <v>32530.120481927705</v>
      </c>
      <c r="T63" s="13">
        <f t="shared" ca="1" si="9"/>
        <v>118554.21686746988</v>
      </c>
      <c r="U63" s="13">
        <f t="shared" ca="1" si="10"/>
        <v>6361.4457831325299</v>
      </c>
      <c r="V63" s="13">
        <f t="shared" ca="1" si="11"/>
        <v>3614.457831325301</v>
      </c>
    </row>
    <row r="64" spans="1:22" x14ac:dyDescent="0.3">
      <c r="A64">
        <v>62</v>
      </c>
      <c r="B64" s="4">
        <f ca="1">'일자별 시가총액'!B63/'일자별 시가총액'!$G63</f>
        <v>5.2222454201345483E-2</v>
      </c>
      <c r="C64" s="4">
        <f ca="1">'일자별 시가총액'!C63/'일자별 시가총액'!$G63</f>
        <v>7.0489622281406691E-2</v>
      </c>
      <c r="D64" s="4">
        <f ca="1">'일자별 시가총액'!D63/'일자별 시가총액'!$G63</f>
        <v>0.40344963198425521</v>
      </c>
      <c r="E64" s="4">
        <f ca="1">'일자별 시가총액'!E63/'일자별 시가총액'!$G63</f>
        <v>6.8849714359093067E-2</v>
      </c>
      <c r="F64" s="4">
        <f ca="1">'일자별 시가총액'!F63/'일자별 시가총액'!$G63</f>
        <v>0.40498857717389958</v>
      </c>
      <c r="G64" s="3">
        <f ca="1">'일자별 시가총액'!H63</f>
        <v>118.33067148594378</v>
      </c>
      <c r="H64">
        <f t="shared" ca="1" si="4"/>
        <v>100000</v>
      </c>
      <c r="I64">
        <f t="shared" ca="1" si="5"/>
        <v>100000</v>
      </c>
      <c r="J64">
        <f t="shared" ca="1" si="6"/>
        <v>900000</v>
      </c>
      <c r="K64">
        <f t="shared" ca="1" si="1"/>
        <v>11833.067148594379</v>
      </c>
      <c r="L64">
        <f t="shared" ca="1" si="2"/>
        <v>10649760433.734941</v>
      </c>
      <c r="M64" s="12">
        <f ca="1">$L64*B64/'일자별 주가'!B63-펀드!R63</f>
        <v>0</v>
      </c>
      <c r="N64" s="12">
        <f ca="1">$L64*C64/'일자별 주가'!C63-펀드!S63</f>
        <v>0</v>
      </c>
      <c r="O64" s="12">
        <f ca="1">$L64*D64/'일자별 주가'!D63-펀드!T63</f>
        <v>0</v>
      </c>
      <c r="P64" s="12">
        <f ca="1">$L64*E64/'일자별 주가'!E63-펀드!U63</f>
        <v>0</v>
      </c>
      <c r="Q64" s="12">
        <f ca="1">$L64*F64/'일자별 주가'!F63-펀드!V63</f>
        <v>0</v>
      </c>
      <c r="R64" s="13">
        <f t="shared" ca="1" si="7"/>
        <v>54216.867469879515</v>
      </c>
      <c r="S64" s="13">
        <f t="shared" ca="1" si="8"/>
        <v>32530.120481927705</v>
      </c>
      <c r="T64" s="13">
        <f t="shared" ca="1" si="9"/>
        <v>118554.21686746988</v>
      </c>
      <c r="U64" s="13">
        <f t="shared" ca="1" si="10"/>
        <v>6361.4457831325299</v>
      </c>
      <c r="V64" s="13">
        <f t="shared" ca="1" si="11"/>
        <v>3614.457831325301</v>
      </c>
    </row>
    <row r="65" spans="1:22" x14ac:dyDescent="0.3">
      <c r="A65">
        <v>63</v>
      </c>
      <c r="B65" s="4">
        <f ca="1">'일자별 시가총액'!B64/'일자별 시가총액'!$G64</f>
        <v>5.1115989485360024E-2</v>
      </c>
      <c r="C65" s="4">
        <f ca="1">'일자별 시가총액'!C64/'일자별 시가총액'!$G64</f>
        <v>7.1771839168326232E-2</v>
      </c>
      <c r="D65" s="4">
        <f ca="1">'일자별 시가총액'!D64/'일자별 시가총액'!$G64</f>
        <v>0.39469326532096333</v>
      </c>
      <c r="E65" s="4">
        <f ca="1">'일자별 시가총액'!E64/'일자별 시가총액'!$G64</f>
        <v>6.9716713204674069E-2</v>
      </c>
      <c r="F65" s="4">
        <f ca="1">'일자별 시가총액'!F64/'일자별 시가총액'!$G64</f>
        <v>0.41270219282067638</v>
      </c>
      <c r="G65" s="3">
        <f ca="1">'일자별 시가총액'!H64</f>
        <v>117.34474538152611</v>
      </c>
      <c r="H65">
        <f t="shared" ca="1" si="4"/>
        <v>0</v>
      </c>
      <c r="I65">
        <f t="shared" ca="1" si="5"/>
        <v>250000</v>
      </c>
      <c r="J65">
        <f t="shared" ca="1" si="6"/>
        <v>650000</v>
      </c>
      <c r="K65">
        <f t="shared" ca="1" si="1"/>
        <v>11734.474538152612</v>
      </c>
      <c r="L65">
        <f t="shared" ca="1" si="2"/>
        <v>7627408449.7991972</v>
      </c>
      <c r="M65" s="12">
        <f ca="1">$L65*B65/'일자별 주가'!B64-펀드!R64</f>
        <v>-15060.240963855416</v>
      </c>
      <c r="N65" s="12">
        <f ca="1">$L65*C65/'일자별 주가'!C64-펀드!S64</f>
        <v>-9036.1445783132476</v>
      </c>
      <c r="O65" s="12">
        <f ca="1">$L65*D65/'일자별 주가'!D64-펀드!T64</f>
        <v>-32931.726907630509</v>
      </c>
      <c r="P65" s="12">
        <f ca="1">$L65*E65/'일자별 주가'!E64-펀드!U64</f>
        <v>-1767.0682730923691</v>
      </c>
      <c r="Q65" s="12">
        <f ca="1">$L65*F65/'일자별 주가'!F64-펀드!V64</f>
        <v>-1004.0160642570277</v>
      </c>
      <c r="R65" s="13">
        <f t="shared" ca="1" si="7"/>
        <v>39156.626506024098</v>
      </c>
      <c r="S65" s="13">
        <f t="shared" ca="1" si="8"/>
        <v>23493.975903614457</v>
      </c>
      <c r="T65" s="13">
        <f t="shared" ca="1" si="9"/>
        <v>85622.489959839368</v>
      </c>
      <c r="U65" s="13">
        <f t="shared" ca="1" si="10"/>
        <v>4594.3775100401608</v>
      </c>
      <c r="V65" s="13">
        <f t="shared" ca="1" si="11"/>
        <v>2610.4417670682733</v>
      </c>
    </row>
    <row r="66" spans="1:22" x14ac:dyDescent="0.3">
      <c r="A66">
        <v>64</v>
      </c>
      <c r="B66" s="4">
        <f ca="1">'일자별 시가총액'!B65/'일자별 시가총액'!$G65</f>
        <v>5.1946869771711209E-2</v>
      </c>
      <c r="C66" s="4">
        <f ca="1">'일자별 시가총액'!C65/'일자별 시가총액'!$G65</f>
        <v>7.0206763931836516E-2</v>
      </c>
      <c r="D66" s="4">
        <f ca="1">'일자별 시가총액'!D65/'일자별 시가총액'!$G65</f>
        <v>0.40606973095536575</v>
      </c>
      <c r="E66" s="4">
        <f ca="1">'일자별 시가총액'!E65/'일자별 시가총액'!$G65</f>
        <v>6.9287062540597494E-2</v>
      </c>
      <c r="F66" s="4">
        <f ca="1">'일자별 시가총액'!F65/'일자별 시가총액'!$G65</f>
        <v>0.40248957280048903</v>
      </c>
      <c r="G66" s="3">
        <f ca="1">'일자별 시가총액'!H65</f>
        <v>117.42767228915663</v>
      </c>
      <c r="H66">
        <f t="shared" ca="1" si="4"/>
        <v>150000</v>
      </c>
      <c r="I66">
        <f t="shared" ca="1" si="5"/>
        <v>250000</v>
      </c>
      <c r="J66">
        <f t="shared" ca="1" si="6"/>
        <v>550000</v>
      </c>
      <c r="K66">
        <f t="shared" ca="1" si="1"/>
        <v>11742.767228915664</v>
      </c>
      <c r="L66">
        <f t="shared" ca="1" si="2"/>
        <v>6458521975.903615</v>
      </c>
      <c r="M66" s="12">
        <f ca="1">$L66*B66/'일자별 주가'!B65-펀드!R65</f>
        <v>-6024.0963855421651</v>
      </c>
      <c r="N66" s="12">
        <f ca="1">$L66*C66/'일자별 주가'!C65-펀드!S65</f>
        <v>-3614.4578313252969</v>
      </c>
      <c r="O66" s="12">
        <f ca="1">$L66*D66/'일자별 주가'!D65-펀드!T65</f>
        <v>-13172.690763052204</v>
      </c>
      <c r="P66" s="12">
        <f ca="1">$L66*E66/'일자별 주가'!E65-펀드!U65</f>
        <v>-706.82730923694726</v>
      </c>
      <c r="Q66" s="12">
        <f ca="1">$L66*F66/'일자별 주가'!F65-펀드!V65</f>
        <v>-401.60642570281107</v>
      </c>
      <c r="R66" s="13">
        <f t="shared" ca="1" si="7"/>
        <v>33132.530120481933</v>
      </c>
      <c r="S66" s="13">
        <f t="shared" ca="1" si="8"/>
        <v>19879.51807228916</v>
      </c>
      <c r="T66" s="13">
        <f t="shared" ca="1" si="9"/>
        <v>72449.799196787164</v>
      </c>
      <c r="U66" s="13">
        <f t="shared" ca="1" si="10"/>
        <v>3887.5502008032136</v>
      </c>
      <c r="V66" s="13">
        <f t="shared" ca="1" si="11"/>
        <v>2208.8353413654622</v>
      </c>
    </row>
    <row r="67" spans="1:22" x14ac:dyDescent="0.3">
      <c r="A67">
        <v>65</v>
      </c>
      <c r="B67" s="4">
        <f ca="1">'일자별 시가총액'!B66/'일자별 시가총액'!$G66</f>
        <v>5.0580218945086006E-2</v>
      </c>
      <c r="C67" s="4">
        <f ca="1">'일자별 시가총액'!C66/'일자별 시가총액'!$G66</f>
        <v>7.104782645273458E-2</v>
      </c>
      <c r="D67" s="4">
        <f ca="1">'일자별 시가총액'!D66/'일자별 시가총액'!$G66</f>
        <v>0.40650424453537198</v>
      </c>
      <c r="E67" s="4">
        <f ca="1">'일자별 시가총액'!E66/'일자별 시가총액'!$G66</f>
        <v>6.9662064211851921E-2</v>
      </c>
      <c r="F67" s="4">
        <f ca="1">'일자별 시가총액'!F66/'일자별 시가총액'!$G66</f>
        <v>0.4022056458549555</v>
      </c>
      <c r="G67" s="3">
        <f ca="1">'일자별 시가총액'!H66</f>
        <v>117.14661044176707</v>
      </c>
      <c r="H67">
        <f t="shared" ca="1" si="4"/>
        <v>100000</v>
      </c>
      <c r="I67">
        <f t="shared" ca="1" si="5"/>
        <v>50000</v>
      </c>
      <c r="J67">
        <f t="shared" ca="1" si="6"/>
        <v>600000</v>
      </c>
      <c r="K67">
        <f t="shared" ca="1" si="1"/>
        <v>11714.661044176708</v>
      </c>
      <c r="L67">
        <f t="shared" ca="1" si="2"/>
        <v>7028796626.5060244</v>
      </c>
      <c r="M67" s="12">
        <f ca="1">$L67*B67/'일자별 주가'!B66-펀드!R66</f>
        <v>3012.0481927710789</v>
      </c>
      <c r="N67" s="12">
        <f ca="1">$L67*C67/'일자별 주가'!C66-펀드!S66</f>
        <v>1807.2289156626466</v>
      </c>
      <c r="O67" s="12">
        <f ca="1">$L67*D67/'일자별 주가'!D66-펀드!T66</f>
        <v>6586.3453815261018</v>
      </c>
      <c r="P67" s="12">
        <f ca="1">$L67*E67/'일자별 주가'!E66-펀드!U66</f>
        <v>353.41365461847272</v>
      </c>
      <c r="Q67" s="12">
        <f ca="1">$L67*F67/'일자별 주가'!F66-펀드!V66</f>
        <v>200.80321285140508</v>
      </c>
      <c r="R67" s="13">
        <f t="shared" ca="1" si="7"/>
        <v>36144.578313253012</v>
      </c>
      <c r="S67" s="13">
        <f t="shared" ca="1" si="8"/>
        <v>21686.746987951807</v>
      </c>
      <c r="T67" s="13">
        <f t="shared" ca="1" si="9"/>
        <v>79036.144578313266</v>
      </c>
      <c r="U67" s="13">
        <f t="shared" ca="1" si="10"/>
        <v>4240.9638554216863</v>
      </c>
      <c r="V67" s="13">
        <f t="shared" ca="1" si="11"/>
        <v>2409.6385542168673</v>
      </c>
    </row>
    <row r="68" spans="1:22" x14ac:dyDescent="0.3">
      <c r="A68">
        <v>66</v>
      </c>
      <c r="B68" s="4">
        <f ca="1">'일자별 시가총액'!B67/'일자별 시가총액'!$G67</f>
        <v>5.0072081223133745E-2</v>
      </c>
      <c r="C68" s="4">
        <f ca="1">'일자별 시가총액'!C67/'일자별 시가총액'!$G67</f>
        <v>6.8485389185298048E-2</v>
      </c>
      <c r="D68" s="4">
        <f ca="1">'일자별 시가총액'!D67/'일자별 시가총액'!$G67</f>
        <v>0.41531627129106302</v>
      </c>
      <c r="E68" s="4">
        <f ca="1">'일자별 시가총액'!E67/'일자별 시가총액'!$G67</f>
        <v>6.8466527800457366E-2</v>
      </c>
      <c r="F68" s="4">
        <f ca="1">'일자별 시가총액'!F67/'일자별 시가총액'!$G67</f>
        <v>0.39765973050004783</v>
      </c>
      <c r="G68" s="3">
        <f ca="1">'일자별 시가총액'!H67</f>
        <v>118.13090441767069</v>
      </c>
      <c r="H68">
        <f t="shared" ca="1" si="4"/>
        <v>100000</v>
      </c>
      <c r="I68">
        <f t="shared" ca="1" si="5"/>
        <v>150000</v>
      </c>
      <c r="J68">
        <f t="shared" ca="1" si="6"/>
        <v>550000</v>
      </c>
      <c r="K68">
        <f t="shared" ref="K68:K131" ca="1" si="12">10000*G68/$G$3</f>
        <v>11813.090441767068</v>
      </c>
      <c r="L68">
        <f t="shared" ref="L68:L131" ca="1" si="13">J68*K68</f>
        <v>6497199742.9718876</v>
      </c>
      <c r="M68" s="12">
        <f ca="1">$L68*B68/'일자별 주가'!B67-펀드!R67</f>
        <v>-3012.0481927710862</v>
      </c>
      <c r="N68" s="12">
        <f ca="1">$L68*C68/'일자별 주가'!C67-펀드!S67</f>
        <v>-1807.2289156626503</v>
      </c>
      <c r="O68" s="12">
        <f ca="1">$L68*D68/'일자별 주가'!D67-펀드!T67</f>
        <v>-6586.3453815261164</v>
      </c>
      <c r="P68" s="12">
        <f ca="1">$L68*E68/'일자별 주가'!E67-펀드!U67</f>
        <v>-353.41365461847363</v>
      </c>
      <c r="Q68" s="12">
        <f ca="1">$L68*F68/'일자별 주가'!F67-펀드!V67</f>
        <v>-200.80321285140553</v>
      </c>
      <c r="R68" s="13">
        <f t="shared" ca="1" si="7"/>
        <v>33132.530120481926</v>
      </c>
      <c r="S68" s="13">
        <f t="shared" ca="1" si="8"/>
        <v>19879.518072289156</v>
      </c>
      <c r="T68" s="13">
        <f t="shared" ca="1" si="9"/>
        <v>72449.799196787149</v>
      </c>
      <c r="U68" s="13">
        <f t="shared" ca="1" si="10"/>
        <v>3887.5502008032126</v>
      </c>
      <c r="V68" s="13">
        <f t="shared" ca="1" si="11"/>
        <v>2208.8353413654618</v>
      </c>
    </row>
    <row r="69" spans="1:22" x14ac:dyDescent="0.3">
      <c r="A69">
        <v>67</v>
      </c>
      <c r="B69" s="4">
        <f ca="1">'일자별 시가총액'!B68/'일자별 시가총액'!$G68</f>
        <v>5.1250111099245613E-2</v>
      </c>
      <c r="C69" s="4">
        <f ca="1">'일자별 시가총액'!C68/'일자별 시가총액'!$G68</f>
        <v>6.7960697369297204E-2</v>
      </c>
      <c r="D69" s="4">
        <f ca="1">'일자별 시가총액'!D68/'일자별 시가총액'!$G68</f>
        <v>0.41871547870359427</v>
      </c>
      <c r="E69" s="4">
        <f ca="1">'일자별 시가총액'!E68/'일자별 시가총액'!$G68</f>
        <v>6.7890987770230643E-2</v>
      </c>
      <c r="F69" s="4">
        <f ca="1">'일자별 시가총액'!F68/'일자별 시가총액'!$G68</f>
        <v>0.3941827250576323</v>
      </c>
      <c r="G69" s="3">
        <f ca="1">'일자별 시가총액'!H68</f>
        <v>117.31975742971888</v>
      </c>
      <c r="H69">
        <f t="shared" ref="H69:H132" ca="1" si="14">RANDBETWEEN(0,5)*50000</f>
        <v>200000</v>
      </c>
      <c r="I69">
        <f t="shared" ref="I69:I132" ca="1" si="15">MIN(J68, RANDBETWEEN(0,5)*50000)</f>
        <v>200000</v>
      </c>
      <c r="J69">
        <f t="shared" ref="J69:J132" ca="1" si="16">J68+H69-I69</f>
        <v>550000</v>
      </c>
      <c r="K69">
        <f t="shared" ca="1" si="12"/>
        <v>11731.975742971888</v>
      </c>
      <c r="L69">
        <f t="shared" ca="1" si="13"/>
        <v>6452586658.6345387</v>
      </c>
      <c r="M69" s="12">
        <f ca="1">$L69*B69/'일자별 주가'!B68-펀드!R68</f>
        <v>0</v>
      </c>
      <c r="N69" s="12">
        <f ca="1">$L69*C69/'일자별 주가'!C68-펀드!S68</f>
        <v>0</v>
      </c>
      <c r="O69" s="12">
        <f ca="1">$L69*D69/'일자별 주가'!D68-펀드!T68</f>
        <v>0</v>
      </c>
      <c r="P69" s="12">
        <f ca="1">$L69*E69/'일자별 주가'!E68-펀드!U68</f>
        <v>0</v>
      </c>
      <c r="Q69" s="12">
        <f ca="1">$L69*F69/'일자별 주가'!F68-펀드!V68</f>
        <v>0</v>
      </c>
      <c r="R69" s="13">
        <f t="shared" ref="R69:R132" ca="1" si="17">R68+M69</f>
        <v>33132.530120481926</v>
      </c>
      <c r="S69" s="13">
        <f t="shared" ref="S69:S132" ca="1" si="18">S68+N69</f>
        <v>19879.518072289156</v>
      </c>
      <c r="T69" s="13">
        <f t="shared" ref="T69:T132" ca="1" si="19">T68+O69</f>
        <v>72449.799196787149</v>
      </c>
      <c r="U69" s="13">
        <f t="shared" ref="U69:U132" ca="1" si="20">U68+P69</f>
        <v>3887.5502008032126</v>
      </c>
      <c r="V69" s="13">
        <f t="shared" ref="V69:V132" ca="1" si="21">V68+Q69</f>
        <v>2208.8353413654618</v>
      </c>
    </row>
    <row r="70" spans="1:22" x14ac:dyDescent="0.3">
      <c r="A70">
        <v>68</v>
      </c>
      <c r="B70" s="4">
        <f ca="1">'일자별 시가총액'!B69/'일자별 시가총액'!$G69</f>
        <v>5.2366660905181668E-2</v>
      </c>
      <c r="C70" s="4">
        <f ca="1">'일자별 시가총액'!C69/'일자별 시가총액'!$G69</f>
        <v>6.9015257459813642E-2</v>
      </c>
      <c r="D70" s="4">
        <f ca="1">'일자별 시가총액'!D69/'일자별 시가총액'!$G69</f>
        <v>0.4177186963679948</v>
      </c>
      <c r="E70" s="4">
        <f ca="1">'일자별 시가총액'!E69/'일자별 시가총액'!$G69</f>
        <v>6.9254586054762035E-2</v>
      </c>
      <c r="F70" s="4">
        <f ca="1">'일자별 시가총액'!F69/'일자별 시가총액'!$G69</f>
        <v>0.39164479921224787</v>
      </c>
      <c r="G70" s="3">
        <f ca="1">'일자별 시가총액'!H69</f>
        <v>115.01385542168674</v>
      </c>
      <c r="H70">
        <f t="shared" ca="1" si="14"/>
        <v>250000</v>
      </c>
      <c r="I70">
        <f t="shared" ca="1" si="15"/>
        <v>200000</v>
      </c>
      <c r="J70">
        <f t="shared" ca="1" si="16"/>
        <v>600000</v>
      </c>
      <c r="K70">
        <f t="shared" ca="1" si="12"/>
        <v>11501.385542168673</v>
      </c>
      <c r="L70">
        <f t="shared" ca="1" si="13"/>
        <v>6900831325.3012037</v>
      </c>
      <c r="M70" s="12">
        <f ca="1">$L70*B70/'일자별 주가'!B69-펀드!R69</f>
        <v>3012.0481927710789</v>
      </c>
      <c r="N70" s="12">
        <f ca="1">$L70*C70/'일자별 주가'!C69-펀드!S69</f>
        <v>1807.2289156626466</v>
      </c>
      <c r="O70" s="12">
        <f ca="1">$L70*D70/'일자별 주가'!D69-펀드!T69</f>
        <v>6586.3453815261018</v>
      </c>
      <c r="P70" s="12">
        <f ca="1">$L70*E70/'일자별 주가'!E69-펀드!U69</f>
        <v>353.41365461847272</v>
      </c>
      <c r="Q70" s="12">
        <f ca="1">$L70*F70/'일자별 주가'!F69-펀드!V69</f>
        <v>200.80321285140553</v>
      </c>
      <c r="R70" s="13">
        <f t="shared" ca="1" si="17"/>
        <v>36144.578313253005</v>
      </c>
      <c r="S70" s="13">
        <f t="shared" ca="1" si="18"/>
        <v>21686.746987951803</v>
      </c>
      <c r="T70" s="13">
        <f t="shared" ca="1" si="19"/>
        <v>79036.144578313251</v>
      </c>
      <c r="U70" s="13">
        <f t="shared" ca="1" si="20"/>
        <v>4240.9638554216854</v>
      </c>
      <c r="V70" s="13">
        <f t="shared" ca="1" si="21"/>
        <v>2409.6385542168673</v>
      </c>
    </row>
    <row r="71" spans="1:22" x14ac:dyDescent="0.3">
      <c r="A71">
        <v>69</v>
      </c>
      <c r="B71" s="4">
        <f ca="1">'일자별 시가총액'!B70/'일자별 시가총액'!$G70</f>
        <v>5.3499717279955276E-2</v>
      </c>
      <c r="C71" s="4">
        <f ca="1">'일자별 시가총액'!C70/'일자별 시가총액'!$G70</f>
        <v>6.8346123885412113E-2</v>
      </c>
      <c r="D71" s="4">
        <f ca="1">'일자별 시가총액'!D70/'일자별 시가총액'!$G70</f>
        <v>0.41950269493290432</v>
      </c>
      <c r="E71" s="4">
        <f ca="1">'일자별 시가총액'!E70/'일자별 시가총액'!$G70</f>
        <v>7.0949672321805823E-2</v>
      </c>
      <c r="F71" s="4">
        <f ca="1">'일자별 시가총액'!F70/'일자별 시가총액'!$G70</f>
        <v>0.38770179157992246</v>
      </c>
      <c r="G71" s="3">
        <f ca="1">'일자별 시가총액'!H70</f>
        <v>115.32546024096386</v>
      </c>
      <c r="H71">
        <f t="shared" ca="1" si="14"/>
        <v>250000</v>
      </c>
      <c r="I71">
        <f t="shared" ca="1" si="15"/>
        <v>0</v>
      </c>
      <c r="J71">
        <f t="shared" ca="1" si="16"/>
        <v>850000</v>
      </c>
      <c r="K71">
        <f t="shared" ca="1" si="12"/>
        <v>11532.546024096388</v>
      </c>
      <c r="L71">
        <f t="shared" ca="1" si="13"/>
        <v>9802664120.4819298</v>
      </c>
      <c r="M71" s="12">
        <f ca="1">$L71*B71/'일자별 주가'!B70-펀드!R70</f>
        <v>15060.240963855438</v>
      </c>
      <c r="N71" s="12">
        <f ca="1">$L71*C71/'일자별 주가'!C70-펀드!S70</f>
        <v>9036.1445783132658</v>
      </c>
      <c r="O71" s="12">
        <f ca="1">$L71*D71/'일자별 주가'!D70-펀드!T70</f>
        <v>32931.726907630538</v>
      </c>
      <c r="P71" s="12">
        <f ca="1">$L71*E71/'일자별 주가'!E70-펀드!U70</f>
        <v>1767.0682730923718</v>
      </c>
      <c r="Q71" s="12">
        <f ca="1">$L71*F71/'일자별 주가'!F70-펀드!V70</f>
        <v>1004.016064257029</v>
      </c>
      <c r="R71" s="13">
        <f t="shared" ca="1" si="17"/>
        <v>51204.819277108443</v>
      </c>
      <c r="S71" s="13">
        <f t="shared" ca="1" si="18"/>
        <v>30722.891566265069</v>
      </c>
      <c r="T71" s="13">
        <f t="shared" ca="1" si="19"/>
        <v>111967.87148594379</v>
      </c>
      <c r="U71" s="13">
        <f t="shared" ca="1" si="20"/>
        <v>6008.0321285140571</v>
      </c>
      <c r="V71" s="13">
        <f t="shared" ca="1" si="21"/>
        <v>3413.6546184738963</v>
      </c>
    </row>
    <row r="72" spans="1:22" x14ac:dyDescent="0.3">
      <c r="A72">
        <v>70</v>
      </c>
      <c r="B72" s="4">
        <f ca="1">'일자별 시가총액'!B71/'일자별 시가총액'!$G71</f>
        <v>5.3806186094199404E-2</v>
      </c>
      <c r="C72" s="4">
        <f ca="1">'일자별 시가총액'!C71/'일자별 시가총액'!$G71</f>
        <v>6.9149730556076455E-2</v>
      </c>
      <c r="D72" s="4">
        <f ca="1">'일자별 시가총액'!D71/'일자별 시가총액'!$G71</f>
        <v>0.4173594530972487</v>
      </c>
      <c r="E72" s="4">
        <f ca="1">'일자별 시가총액'!E71/'일자별 시가총액'!$G71</f>
        <v>7.1906835459824292E-2</v>
      </c>
      <c r="F72" s="4">
        <f ca="1">'일자별 시가총액'!F71/'일자별 시가총액'!$G71</f>
        <v>0.38777779479265112</v>
      </c>
      <c r="G72" s="3">
        <f ca="1">'일자별 시가총액'!H71</f>
        <v>113.19072931726907</v>
      </c>
      <c r="H72">
        <f t="shared" ca="1" si="14"/>
        <v>50000</v>
      </c>
      <c r="I72">
        <f t="shared" ca="1" si="15"/>
        <v>100000</v>
      </c>
      <c r="J72">
        <f t="shared" ca="1" si="16"/>
        <v>800000</v>
      </c>
      <c r="K72">
        <f t="shared" ca="1" si="12"/>
        <v>11319.072931726907</v>
      </c>
      <c r="L72">
        <f t="shared" ca="1" si="13"/>
        <v>9055258345.381525</v>
      </c>
      <c r="M72" s="12">
        <f ca="1">$L72*B72/'일자별 주가'!B71-펀드!R71</f>
        <v>-3012.0481927711007</v>
      </c>
      <c r="N72" s="12">
        <f ca="1">$L72*C72/'일자별 주가'!C71-펀드!S71</f>
        <v>-1807.2289156626575</v>
      </c>
      <c r="O72" s="12">
        <f ca="1">$L72*D72/'일자별 주가'!D71-펀드!T71</f>
        <v>-6586.345381526131</v>
      </c>
      <c r="P72" s="12">
        <f ca="1">$L72*E72/'일자별 주가'!E71-펀드!U71</f>
        <v>-353.41365461847545</v>
      </c>
      <c r="Q72" s="12">
        <f ca="1">$L72*F72/'일자별 주가'!F71-펀드!V71</f>
        <v>-200.8032128514069</v>
      </c>
      <c r="R72" s="13">
        <f t="shared" ca="1" si="17"/>
        <v>48192.771084337342</v>
      </c>
      <c r="S72" s="13">
        <f t="shared" ca="1" si="18"/>
        <v>28915.662650602411</v>
      </c>
      <c r="T72" s="13">
        <f t="shared" ca="1" si="19"/>
        <v>105381.52610441766</v>
      </c>
      <c r="U72" s="13">
        <f t="shared" ca="1" si="20"/>
        <v>5654.6184738955817</v>
      </c>
      <c r="V72" s="13">
        <f t="shared" ca="1" si="21"/>
        <v>3212.8514056224894</v>
      </c>
    </row>
    <row r="73" spans="1:22" x14ac:dyDescent="0.3">
      <c r="A73">
        <v>71</v>
      </c>
      <c r="B73" s="4">
        <f ca="1">'일자별 시가총액'!B72/'일자별 시가총액'!$G72</f>
        <v>5.4562209602193087E-2</v>
      </c>
      <c r="C73" s="4">
        <f ca="1">'일자별 시가총액'!C72/'일자별 시가총액'!$G72</f>
        <v>6.7280299743124508E-2</v>
      </c>
      <c r="D73" s="4">
        <f ca="1">'일자별 시가총액'!D72/'일자별 시가총액'!$G72</f>
        <v>0.41060758990482782</v>
      </c>
      <c r="E73" s="4">
        <f ca="1">'일자별 시가총액'!E72/'일자별 시가총액'!$G72</f>
        <v>7.3450103821765034E-2</v>
      </c>
      <c r="F73" s="4">
        <f ca="1">'일자별 시가총액'!F72/'일자별 시가총액'!$G72</f>
        <v>0.39409979692808955</v>
      </c>
      <c r="G73" s="3">
        <f ca="1">'일자별 시가총액'!H72</f>
        <v>113.49927228915662</v>
      </c>
      <c r="H73">
        <f t="shared" ca="1" si="14"/>
        <v>50000</v>
      </c>
      <c r="I73">
        <f t="shared" ca="1" si="15"/>
        <v>200000</v>
      </c>
      <c r="J73">
        <f t="shared" ca="1" si="16"/>
        <v>650000</v>
      </c>
      <c r="K73">
        <f t="shared" ca="1" si="12"/>
        <v>11349.927228915662</v>
      </c>
      <c r="L73">
        <f t="shared" ca="1" si="13"/>
        <v>7377452698.7951803</v>
      </c>
      <c r="M73" s="12">
        <f ca="1">$L73*B73/'일자별 주가'!B72-펀드!R72</f>
        <v>-9036.1445783132513</v>
      </c>
      <c r="N73" s="12">
        <f ca="1">$L73*C73/'일자별 주가'!C72-펀드!S72</f>
        <v>-5421.686746987958</v>
      </c>
      <c r="O73" s="12">
        <f ca="1">$L73*D73/'일자별 주가'!D72-펀드!T72</f>
        <v>-19759.036144578306</v>
      </c>
      <c r="P73" s="12">
        <f ca="1">$L73*E73/'일자별 주가'!E72-펀드!U72</f>
        <v>-1060.2409638554218</v>
      </c>
      <c r="Q73" s="12">
        <f ca="1">$L73*F73/'일자별 주가'!F72-펀드!V72</f>
        <v>-602.4096385542166</v>
      </c>
      <c r="R73" s="13">
        <f t="shared" ca="1" si="17"/>
        <v>39156.626506024091</v>
      </c>
      <c r="S73" s="13">
        <f t="shared" ca="1" si="18"/>
        <v>23493.975903614453</v>
      </c>
      <c r="T73" s="13">
        <f t="shared" ca="1" si="19"/>
        <v>85622.489959839353</v>
      </c>
      <c r="U73" s="13">
        <f t="shared" ca="1" si="20"/>
        <v>4594.3775100401599</v>
      </c>
      <c r="V73" s="13">
        <f t="shared" ca="1" si="21"/>
        <v>2610.4417670682728</v>
      </c>
    </row>
    <row r="74" spans="1:22" x14ac:dyDescent="0.3">
      <c r="A74">
        <v>72</v>
      </c>
      <c r="B74" s="4">
        <f ca="1">'일자별 시가총액'!B73/'일자별 시가총액'!$G73</f>
        <v>5.4772003472998119E-2</v>
      </c>
      <c r="C74" s="4">
        <f ca="1">'일자별 시가총액'!C73/'일자별 시가총액'!$G73</f>
        <v>6.813797150299282E-2</v>
      </c>
      <c r="D74" s="4">
        <f ca="1">'일자별 시가총액'!D73/'일자별 시가총액'!$G73</f>
        <v>0.4070367445248253</v>
      </c>
      <c r="E74" s="4">
        <f ca="1">'일자별 시가총액'!E73/'일자별 시가총액'!$G73</f>
        <v>7.1683750201141636E-2</v>
      </c>
      <c r="F74" s="4">
        <f ca="1">'일자별 시가총액'!F73/'일자별 시가총액'!$G73</f>
        <v>0.39836953029804212</v>
      </c>
      <c r="G74" s="3">
        <f ca="1">'일자별 시가총액'!H73</f>
        <v>113.0095421686747</v>
      </c>
      <c r="H74">
        <f t="shared" ca="1" si="14"/>
        <v>150000</v>
      </c>
      <c r="I74">
        <f t="shared" ca="1" si="15"/>
        <v>250000</v>
      </c>
      <c r="J74">
        <f t="shared" ca="1" si="16"/>
        <v>550000</v>
      </c>
      <c r="K74">
        <f t="shared" ca="1" si="12"/>
        <v>11300.954216867469</v>
      </c>
      <c r="L74">
        <f t="shared" ca="1" si="13"/>
        <v>6215524819.2771082</v>
      </c>
      <c r="M74" s="12">
        <f ca="1">$L74*B74/'일자별 주가'!B73-펀드!R73</f>
        <v>-6024.0963855421651</v>
      </c>
      <c r="N74" s="12">
        <f ca="1">$L74*C74/'일자별 주가'!C73-펀드!S73</f>
        <v>-3614.4578313252969</v>
      </c>
      <c r="O74" s="12">
        <f ca="1">$L74*D74/'일자별 주가'!D73-펀드!T73</f>
        <v>-13172.690763052204</v>
      </c>
      <c r="P74" s="12">
        <f ca="1">$L74*E74/'일자별 주가'!E73-펀드!U73</f>
        <v>-706.82730923694726</v>
      </c>
      <c r="Q74" s="12">
        <f ca="1">$L74*F74/'일자별 주가'!F73-펀드!V73</f>
        <v>-401.60642570281152</v>
      </c>
      <c r="R74" s="13">
        <f t="shared" ca="1" si="17"/>
        <v>33132.530120481926</v>
      </c>
      <c r="S74" s="13">
        <f t="shared" ca="1" si="18"/>
        <v>19879.518072289156</v>
      </c>
      <c r="T74" s="13">
        <f t="shared" ca="1" si="19"/>
        <v>72449.799196787149</v>
      </c>
      <c r="U74" s="13">
        <f t="shared" ca="1" si="20"/>
        <v>3887.5502008032126</v>
      </c>
      <c r="V74" s="13">
        <f t="shared" ca="1" si="21"/>
        <v>2208.8353413654613</v>
      </c>
    </row>
    <row r="75" spans="1:22" x14ac:dyDescent="0.3">
      <c r="A75">
        <v>73</v>
      </c>
      <c r="B75" s="4">
        <f ca="1">'일자별 시가총액'!B74/'일자별 시가총액'!$G74</f>
        <v>5.3520819472927042E-2</v>
      </c>
      <c r="C75" s="4">
        <f ca="1">'일자별 시가총액'!C74/'일자별 시가총액'!$G74</f>
        <v>6.6735915404781812E-2</v>
      </c>
      <c r="D75" s="4">
        <f ca="1">'일자별 시가총액'!D74/'일자별 시가총액'!$G74</f>
        <v>0.41456023232137229</v>
      </c>
      <c r="E75" s="4">
        <f ca="1">'일자별 시가총액'!E74/'일자별 시가총액'!$G74</f>
        <v>7.251410071084298E-2</v>
      </c>
      <c r="F75" s="4">
        <f ca="1">'일자별 시가총액'!F74/'일자별 시가총액'!$G74</f>
        <v>0.39266893209007586</v>
      </c>
      <c r="G75" s="3">
        <f ca="1">'일자별 시가총액'!H74</f>
        <v>113.28774618473896</v>
      </c>
      <c r="H75">
        <f t="shared" ca="1" si="14"/>
        <v>50000</v>
      </c>
      <c r="I75">
        <f t="shared" ca="1" si="15"/>
        <v>0</v>
      </c>
      <c r="J75">
        <f t="shared" ca="1" si="16"/>
        <v>600000</v>
      </c>
      <c r="K75">
        <f t="shared" ca="1" si="12"/>
        <v>11328.774618473895</v>
      </c>
      <c r="L75">
        <f t="shared" ca="1" si="13"/>
        <v>6797264771.0843372</v>
      </c>
      <c r="M75" s="12">
        <f ca="1">$L75*B75/'일자별 주가'!B74-펀드!R74</f>
        <v>3012.0481927710862</v>
      </c>
      <c r="N75" s="12">
        <f ca="1">$L75*C75/'일자별 주가'!C74-펀드!S74</f>
        <v>1807.2289156626503</v>
      </c>
      <c r="O75" s="12">
        <f ca="1">$L75*D75/'일자별 주가'!D74-펀드!T74</f>
        <v>6586.3453815261018</v>
      </c>
      <c r="P75" s="12">
        <f ca="1">$L75*E75/'일자별 주가'!E74-펀드!U74</f>
        <v>353.41365461847454</v>
      </c>
      <c r="Q75" s="12">
        <f ca="1">$L75*F75/'일자별 주가'!F74-펀드!V74</f>
        <v>200.80321285140644</v>
      </c>
      <c r="R75" s="13">
        <f t="shared" ca="1" si="17"/>
        <v>36144.578313253012</v>
      </c>
      <c r="S75" s="13">
        <f t="shared" ca="1" si="18"/>
        <v>21686.746987951807</v>
      </c>
      <c r="T75" s="13">
        <f t="shared" ca="1" si="19"/>
        <v>79036.144578313251</v>
      </c>
      <c r="U75" s="13">
        <f t="shared" ca="1" si="20"/>
        <v>4240.9638554216872</v>
      </c>
      <c r="V75" s="13">
        <f t="shared" ca="1" si="21"/>
        <v>2409.6385542168678</v>
      </c>
    </row>
    <row r="76" spans="1:22" x14ac:dyDescent="0.3">
      <c r="A76">
        <v>74</v>
      </c>
      <c r="B76" s="4">
        <f ca="1">'일자별 시가총액'!B75/'일자별 시가총액'!$G75</f>
        <v>5.5300920280320805E-2</v>
      </c>
      <c r="C76" s="4">
        <f ca="1">'일자별 시가총액'!C75/'일자별 시가총액'!$G75</f>
        <v>6.7663686446255991E-2</v>
      </c>
      <c r="D76" s="4">
        <f ca="1">'일자별 시가총액'!D75/'일자별 시가총액'!$G75</f>
        <v>0.40932220442921835</v>
      </c>
      <c r="E76" s="4">
        <f ca="1">'일자별 시가총액'!E75/'일자별 시가총액'!$G75</f>
        <v>7.5278779664079545E-2</v>
      </c>
      <c r="F76" s="4">
        <f ca="1">'일자별 시가총액'!F75/'일자별 시가총액'!$G75</f>
        <v>0.39243440918012529</v>
      </c>
      <c r="G76" s="3">
        <f ca="1">'일자별 시가총액'!H75</f>
        <v>112.65853172690763</v>
      </c>
      <c r="H76">
        <f t="shared" ca="1" si="14"/>
        <v>200000</v>
      </c>
      <c r="I76">
        <f t="shared" ca="1" si="15"/>
        <v>0</v>
      </c>
      <c r="J76">
        <f t="shared" ca="1" si="16"/>
        <v>800000</v>
      </c>
      <c r="K76">
        <f t="shared" ca="1" si="12"/>
        <v>11265.853172690764</v>
      </c>
      <c r="L76">
        <f t="shared" ca="1" si="13"/>
        <v>9012682538.1526108</v>
      </c>
      <c r="M76" s="12">
        <f ca="1">$L76*B76/'일자별 주가'!B75-펀드!R75</f>
        <v>12048.192771084345</v>
      </c>
      <c r="N76" s="12">
        <f ca="1">$L76*C76/'일자별 주가'!C75-펀드!S75</f>
        <v>7228.915662650601</v>
      </c>
      <c r="O76" s="12">
        <f ca="1">$L76*D76/'일자별 주가'!D75-펀드!T75</f>
        <v>26345.381526104422</v>
      </c>
      <c r="P76" s="12">
        <f ca="1">$L76*E76/'일자별 주가'!E75-펀드!U75</f>
        <v>1413.6546184738954</v>
      </c>
      <c r="Q76" s="12">
        <f ca="1">$L76*F76/'일자별 주가'!F75-펀드!V75</f>
        <v>803.21285140562213</v>
      </c>
      <c r="R76" s="13">
        <f t="shared" ca="1" si="17"/>
        <v>48192.771084337357</v>
      </c>
      <c r="S76" s="13">
        <f t="shared" ca="1" si="18"/>
        <v>28915.662650602408</v>
      </c>
      <c r="T76" s="13">
        <f t="shared" ca="1" si="19"/>
        <v>105381.52610441767</v>
      </c>
      <c r="U76" s="13">
        <f t="shared" ca="1" si="20"/>
        <v>5654.6184738955826</v>
      </c>
      <c r="V76" s="13">
        <f t="shared" ca="1" si="21"/>
        <v>3212.8514056224899</v>
      </c>
    </row>
    <row r="77" spans="1:22" x14ac:dyDescent="0.3">
      <c r="A77">
        <v>75</v>
      </c>
      <c r="B77" s="4">
        <f ca="1">'일자별 시가총액'!B76/'일자별 시가총액'!$G76</f>
        <v>5.6660886819046283E-2</v>
      </c>
      <c r="C77" s="4">
        <f ca="1">'일자별 시가총액'!C76/'일자별 시가총액'!$G76</f>
        <v>6.9046943706864886E-2</v>
      </c>
      <c r="D77" s="4">
        <f ca="1">'일자별 시가총액'!D76/'일자별 시가총액'!$G76</f>
        <v>0.41075345374515204</v>
      </c>
      <c r="E77" s="4">
        <f ca="1">'일자별 시가총액'!E76/'일자별 시가총액'!$G76</f>
        <v>7.7329521601820786E-2</v>
      </c>
      <c r="F77" s="4">
        <f ca="1">'일자별 시가총액'!F76/'일자별 시가총액'!$G76</f>
        <v>0.38620919412711602</v>
      </c>
      <c r="G77" s="3">
        <f ca="1">'일자별 시가총액'!H76</f>
        <v>111.46423935742973</v>
      </c>
      <c r="H77">
        <f t="shared" ca="1" si="14"/>
        <v>150000</v>
      </c>
      <c r="I77">
        <f t="shared" ca="1" si="15"/>
        <v>150000</v>
      </c>
      <c r="J77">
        <f t="shared" ca="1" si="16"/>
        <v>800000</v>
      </c>
      <c r="K77">
        <f t="shared" ca="1" si="12"/>
        <v>11146.423935742974</v>
      </c>
      <c r="L77">
        <f t="shared" ca="1" si="13"/>
        <v>8917139148.5943794</v>
      </c>
      <c r="M77" s="12">
        <f ca="1">$L77*B77/'일자별 주가'!B76-펀드!R76</f>
        <v>0</v>
      </c>
      <c r="N77" s="12">
        <f ca="1">$L77*C77/'일자별 주가'!C76-펀드!S76</f>
        <v>0</v>
      </c>
      <c r="O77" s="12">
        <f ca="1">$L77*D77/'일자별 주가'!D76-펀드!T76</f>
        <v>0</v>
      </c>
      <c r="P77" s="12">
        <f ca="1">$L77*E77/'일자별 주가'!E76-펀드!U76</f>
        <v>0</v>
      </c>
      <c r="Q77" s="12">
        <f ca="1">$L77*F77/'일자별 주가'!F76-펀드!V76</f>
        <v>0</v>
      </c>
      <c r="R77" s="13">
        <f t="shared" ca="1" si="17"/>
        <v>48192.771084337357</v>
      </c>
      <c r="S77" s="13">
        <f t="shared" ca="1" si="18"/>
        <v>28915.662650602408</v>
      </c>
      <c r="T77" s="13">
        <f t="shared" ca="1" si="19"/>
        <v>105381.52610441767</v>
      </c>
      <c r="U77" s="13">
        <f t="shared" ca="1" si="20"/>
        <v>5654.6184738955826</v>
      </c>
      <c r="V77" s="13">
        <f t="shared" ca="1" si="21"/>
        <v>3212.8514056224899</v>
      </c>
    </row>
    <row r="78" spans="1:22" x14ac:dyDescent="0.3">
      <c r="A78">
        <v>76</v>
      </c>
      <c r="B78" s="4">
        <f ca="1">'일자별 시가총액'!B77/'일자별 시가총액'!$G77</f>
        <v>5.6046199767978144E-2</v>
      </c>
      <c r="C78" s="4">
        <f ca="1">'일자별 시가총액'!C77/'일자별 시가총액'!$G77</f>
        <v>6.9287188841625172E-2</v>
      </c>
      <c r="D78" s="4">
        <f ca="1">'일자별 시가총액'!D77/'일자별 시가총액'!$G77</f>
        <v>0.41282401385807249</v>
      </c>
      <c r="E78" s="4">
        <f ca="1">'일자별 시가총액'!E77/'일자별 시가총액'!$G77</f>
        <v>7.8328494063224743E-2</v>
      </c>
      <c r="F78" s="4">
        <f ca="1">'일자별 시가총액'!F77/'일자별 시가총액'!$G77</f>
        <v>0.38351410346909948</v>
      </c>
      <c r="G78" s="3">
        <f ca="1">'일자별 시가총액'!H77</f>
        <v>111.36466506024097</v>
      </c>
      <c r="H78">
        <f t="shared" ca="1" si="14"/>
        <v>0</v>
      </c>
      <c r="I78">
        <f t="shared" ca="1" si="15"/>
        <v>100000</v>
      </c>
      <c r="J78">
        <f t="shared" ca="1" si="16"/>
        <v>700000</v>
      </c>
      <c r="K78">
        <f t="shared" ca="1" si="12"/>
        <v>11136.466506024097</v>
      </c>
      <c r="L78">
        <f t="shared" ca="1" si="13"/>
        <v>7795526554.2168674</v>
      </c>
      <c r="M78" s="12">
        <f ca="1">$L78*B78/'일자별 주가'!B77-펀드!R77</f>
        <v>-6024.0963855421796</v>
      </c>
      <c r="N78" s="12">
        <f ca="1">$L78*C78/'일자별 주가'!C77-펀드!S77</f>
        <v>-3614.4578313253041</v>
      </c>
      <c r="O78" s="12">
        <f ca="1">$L78*D78/'일자별 주가'!D77-펀드!T77</f>
        <v>-13172.690763052204</v>
      </c>
      <c r="P78" s="12">
        <f ca="1">$L78*E78/'일자별 주가'!E77-펀드!U77</f>
        <v>-706.82730923694817</v>
      </c>
      <c r="Q78" s="12">
        <f ca="1">$L78*F78/'일자별 주가'!F77-펀드!V77</f>
        <v>-401.60642570281107</v>
      </c>
      <c r="R78" s="13">
        <f t="shared" ca="1" si="17"/>
        <v>42168.674698795177</v>
      </c>
      <c r="S78" s="13">
        <f t="shared" ca="1" si="18"/>
        <v>25301.204819277104</v>
      </c>
      <c r="T78" s="13">
        <f t="shared" ca="1" si="19"/>
        <v>92208.83534136547</v>
      </c>
      <c r="U78" s="13">
        <f t="shared" ca="1" si="20"/>
        <v>4947.7911646586344</v>
      </c>
      <c r="V78" s="13">
        <f t="shared" ca="1" si="21"/>
        <v>2811.2449799196788</v>
      </c>
    </row>
    <row r="79" spans="1:22" x14ac:dyDescent="0.3">
      <c r="A79">
        <v>77</v>
      </c>
      <c r="B79" s="4">
        <f ca="1">'일자별 시가총액'!B78/'일자별 시가총액'!$G78</f>
        <v>5.7337807152303556E-2</v>
      </c>
      <c r="C79" s="4">
        <f ca="1">'일자별 시가총액'!C78/'일자별 시가총액'!$G78</f>
        <v>6.8755920493039205E-2</v>
      </c>
      <c r="D79" s="4">
        <f ca="1">'일자별 시가총액'!D78/'일자별 시가총액'!$G78</f>
        <v>0.40927077693351371</v>
      </c>
      <c r="E79" s="4">
        <f ca="1">'일자별 시가총액'!E78/'일자별 시가총액'!$G78</f>
        <v>8.0324209513680606E-2</v>
      </c>
      <c r="F79" s="4">
        <f ca="1">'일자별 시가총액'!F78/'일자별 시가총액'!$G78</f>
        <v>0.38431128590746294</v>
      </c>
      <c r="G79" s="3">
        <f ca="1">'일자별 시가총액'!H78</f>
        <v>109.64400803212851</v>
      </c>
      <c r="H79">
        <f t="shared" ca="1" si="14"/>
        <v>0</v>
      </c>
      <c r="I79">
        <f t="shared" ca="1" si="15"/>
        <v>150000</v>
      </c>
      <c r="J79">
        <f t="shared" ca="1" si="16"/>
        <v>550000</v>
      </c>
      <c r="K79">
        <f t="shared" ca="1" si="12"/>
        <v>10964.400803212851</v>
      </c>
      <c r="L79">
        <f t="shared" ca="1" si="13"/>
        <v>6030420441.7670679</v>
      </c>
      <c r="M79" s="12">
        <f ca="1">$L79*B79/'일자별 주가'!B78-펀드!R78</f>
        <v>-9036.1445783132513</v>
      </c>
      <c r="N79" s="12">
        <f ca="1">$L79*C79/'일자별 주가'!C78-펀드!S78</f>
        <v>-5421.6867469879508</v>
      </c>
      <c r="O79" s="12">
        <f ca="1">$L79*D79/'일자별 주가'!D78-펀드!T78</f>
        <v>-19759.03614457832</v>
      </c>
      <c r="P79" s="12">
        <f ca="1">$L79*E79/'일자별 주가'!E78-펀드!U78</f>
        <v>-1060.2409638554213</v>
      </c>
      <c r="Q79" s="12">
        <f ca="1">$L79*F79/'일자별 주가'!F78-펀드!V78</f>
        <v>-602.40963855421705</v>
      </c>
      <c r="R79" s="13">
        <f t="shared" ca="1" si="17"/>
        <v>33132.530120481926</v>
      </c>
      <c r="S79" s="13">
        <f t="shared" ca="1" si="18"/>
        <v>19879.518072289153</v>
      </c>
      <c r="T79" s="13">
        <f t="shared" ca="1" si="19"/>
        <v>72449.799196787149</v>
      </c>
      <c r="U79" s="13">
        <f t="shared" ca="1" si="20"/>
        <v>3887.5502008032131</v>
      </c>
      <c r="V79" s="13">
        <f t="shared" ca="1" si="21"/>
        <v>2208.8353413654618</v>
      </c>
    </row>
    <row r="80" spans="1:22" x14ac:dyDescent="0.3">
      <c r="A80">
        <v>78</v>
      </c>
      <c r="B80" s="4">
        <f ca="1">'일자별 시가총액'!B79/'일자별 시가총액'!$G79</f>
        <v>5.7236018937044962E-2</v>
      </c>
      <c r="C80" s="4">
        <f ca="1">'일자별 시가총액'!C79/'일자별 시가총액'!$G79</f>
        <v>6.9025552599051063E-2</v>
      </c>
      <c r="D80" s="4">
        <f ca="1">'일자별 시가총액'!D79/'일자별 시가총액'!$G79</f>
        <v>0.40442705090083886</v>
      </c>
      <c r="E80" s="4">
        <f ca="1">'일자별 시가총액'!E79/'일자별 시가총액'!$G79</f>
        <v>7.8237532488604628E-2</v>
      </c>
      <c r="F80" s="4">
        <f ca="1">'일자별 시가총액'!F79/'일자별 시가총액'!$G79</f>
        <v>0.39107384507446047</v>
      </c>
      <c r="G80" s="3">
        <f ca="1">'일자별 시가총액'!H79</f>
        <v>109.8074232931727</v>
      </c>
      <c r="H80">
        <f t="shared" ca="1" si="14"/>
        <v>50000</v>
      </c>
      <c r="I80">
        <f t="shared" ca="1" si="15"/>
        <v>0</v>
      </c>
      <c r="J80">
        <f t="shared" ca="1" si="16"/>
        <v>600000</v>
      </c>
      <c r="K80">
        <f t="shared" ca="1" si="12"/>
        <v>10980.742329317271</v>
      </c>
      <c r="L80">
        <f t="shared" ca="1" si="13"/>
        <v>6588445397.5903625</v>
      </c>
      <c r="M80" s="12">
        <f ca="1">$L80*B80/'일자별 주가'!B79-펀드!R79</f>
        <v>3012.0481927710935</v>
      </c>
      <c r="N80" s="12">
        <f ca="1">$L80*C80/'일자별 주가'!C79-펀드!S79</f>
        <v>1807.2289156626575</v>
      </c>
      <c r="O80" s="12">
        <f ca="1">$L80*D80/'일자별 주가'!D79-펀드!T79</f>
        <v>6586.3453815261164</v>
      </c>
      <c r="P80" s="12">
        <f ca="1">$L80*E80/'일자별 주가'!E79-펀드!U79</f>
        <v>353.41365461847408</v>
      </c>
      <c r="Q80" s="12">
        <f ca="1">$L80*F80/'일자별 주가'!F79-펀드!V79</f>
        <v>200.80321285140599</v>
      </c>
      <c r="R80" s="13">
        <f t="shared" ca="1" si="17"/>
        <v>36144.57831325302</v>
      </c>
      <c r="S80" s="13">
        <f t="shared" ca="1" si="18"/>
        <v>21686.74698795181</v>
      </c>
      <c r="T80" s="13">
        <f t="shared" ca="1" si="19"/>
        <v>79036.144578313266</v>
      </c>
      <c r="U80" s="13">
        <f t="shared" ca="1" si="20"/>
        <v>4240.9638554216872</v>
      </c>
      <c r="V80" s="13">
        <f t="shared" ca="1" si="21"/>
        <v>2409.6385542168678</v>
      </c>
    </row>
    <row r="81" spans="1:22" x14ac:dyDescent="0.3">
      <c r="A81">
        <v>79</v>
      </c>
      <c r="B81" s="4">
        <f ca="1">'일자별 시가총액'!B80/'일자별 시가총액'!$G80</f>
        <v>5.6639403696331359E-2</v>
      </c>
      <c r="C81" s="4">
        <f ca="1">'일자별 시가총액'!C80/'일자별 시가총액'!$G80</f>
        <v>6.7845832222513641E-2</v>
      </c>
      <c r="D81" s="4">
        <f ca="1">'일자별 시가총액'!D80/'일자별 시가총액'!$G80</f>
        <v>0.39741819292587027</v>
      </c>
      <c r="E81" s="4">
        <f ca="1">'일자별 시가총액'!E80/'일자별 시가총액'!$G80</f>
        <v>7.9456853448450673E-2</v>
      </c>
      <c r="F81" s="4">
        <f ca="1">'일자별 시가총액'!F80/'일자별 시가총액'!$G80</f>
        <v>0.39863971770683398</v>
      </c>
      <c r="G81" s="3">
        <f ca="1">'일자별 시가총액'!H80</f>
        <v>110.11321767068274</v>
      </c>
      <c r="H81">
        <f t="shared" ca="1" si="14"/>
        <v>0</v>
      </c>
      <c r="I81">
        <f t="shared" ca="1" si="15"/>
        <v>100000</v>
      </c>
      <c r="J81">
        <f t="shared" ca="1" si="16"/>
        <v>500000</v>
      </c>
      <c r="K81">
        <f t="shared" ca="1" si="12"/>
        <v>11011.321767068275</v>
      </c>
      <c r="L81">
        <f t="shared" ca="1" si="13"/>
        <v>5505660883.5341377</v>
      </c>
      <c r="M81" s="12">
        <f ca="1">$L81*B81/'일자별 주가'!B80-펀드!R80</f>
        <v>-6024.0963855421724</v>
      </c>
      <c r="N81" s="12">
        <f ca="1">$L81*C81/'일자별 주가'!C80-펀드!S80</f>
        <v>-3614.4578313253005</v>
      </c>
      <c r="O81" s="12">
        <f ca="1">$L81*D81/'일자별 주가'!D80-펀드!T80</f>
        <v>-13172.690763052218</v>
      </c>
      <c r="P81" s="12">
        <f ca="1">$L81*E81/'일자별 주가'!E80-펀드!U80</f>
        <v>-706.82730923694771</v>
      </c>
      <c r="Q81" s="12">
        <f ca="1">$L81*F81/'일자별 주가'!F80-펀드!V80</f>
        <v>-401.60642570281107</v>
      </c>
      <c r="R81" s="13">
        <f t="shared" ca="1" si="17"/>
        <v>30120.481927710847</v>
      </c>
      <c r="S81" s="13">
        <f t="shared" ca="1" si="18"/>
        <v>18072.28915662651</v>
      </c>
      <c r="T81" s="13">
        <f t="shared" ca="1" si="19"/>
        <v>65863.453815261048</v>
      </c>
      <c r="U81" s="13">
        <f t="shared" ca="1" si="20"/>
        <v>3534.1365461847395</v>
      </c>
      <c r="V81" s="13">
        <f t="shared" ca="1" si="21"/>
        <v>2008.0321285140567</v>
      </c>
    </row>
    <row r="82" spans="1:22" x14ac:dyDescent="0.3">
      <c r="A82">
        <v>80</v>
      </c>
      <c r="B82" s="4">
        <f ca="1">'일자별 시가총액'!B81/'일자별 시가총액'!$G81</f>
        <v>5.71148599528431E-2</v>
      </c>
      <c r="C82" s="4">
        <f ca="1">'일자별 시가총액'!C81/'일자별 시가총액'!$G81</f>
        <v>6.8380710158461686E-2</v>
      </c>
      <c r="D82" s="4">
        <f ca="1">'일자별 시가총액'!D81/'일자별 시가총액'!$G81</f>
        <v>0.38890551437817084</v>
      </c>
      <c r="E82" s="4">
        <f ca="1">'일자별 시가총액'!E81/'일자별 시가총액'!$G81</f>
        <v>8.1510417538050023E-2</v>
      </c>
      <c r="F82" s="4">
        <f ca="1">'일자별 시가총액'!F81/'일자별 시가총액'!$G81</f>
        <v>0.40408849797247431</v>
      </c>
      <c r="G82" s="3">
        <f ca="1">'일자별 시가총액'!H81</f>
        <v>110.4200642570281</v>
      </c>
      <c r="H82">
        <f t="shared" ca="1" si="14"/>
        <v>50000</v>
      </c>
      <c r="I82">
        <f t="shared" ca="1" si="15"/>
        <v>150000</v>
      </c>
      <c r="J82">
        <f t="shared" ca="1" si="16"/>
        <v>400000</v>
      </c>
      <c r="K82">
        <f t="shared" ca="1" si="12"/>
        <v>11042.00642570281</v>
      </c>
      <c r="L82">
        <f t="shared" ca="1" si="13"/>
        <v>4416802570.2811241</v>
      </c>
      <c r="M82" s="12">
        <f ca="1">$L82*B82/'일자별 주가'!B81-펀드!R81</f>
        <v>-6024.0963855421724</v>
      </c>
      <c r="N82" s="12">
        <f ca="1">$L82*C82/'일자별 주가'!C81-펀드!S81</f>
        <v>-3614.457831325306</v>
      </c>
      <c r="O82" s="12">
        <f ca="1">$L82*D82/'일자별 주가'!D81-펀드!T81</f>
        <v>-13172.690763052218</v>
      </c>
      <c r="P82" s="12">
        <f ca="1">$L82*E82/'일자별 주가'!E81-펀드!U81</f>
        <v>-706.82730923694862</v>
      </c>
      <c r="Q82" s="12">
        <f ca="1">$L82*F82/'일자별 주가'!F81-펀드!V81</f>
        <v>-401.60642570281175</v>
      </c>
      <c r="R82" s="13">
        <f t="shared" ca="1" si="17"/>
        <v>24096.385542168675</v>
      </c>
      <c r="S82" s="13">
        <f t="shared" ca="1" si="18"/>
        <v>14457.831325301204</v>
      </c>
      <c r="T82" s="13">
        <f t="shared" ca="1" si="19"/>
        <v>52690.763052208829</v>
      </c>
      <c r="U82" s="13">
        <f t="shared" ca="1" si="20"/>
        <v>2827.3092369477909</v>
      </c>
      <c r="V82" s="13">
        <f t="shared" ca="1" si="21"/>
        <v>1606.4257028112449</v>
      </c>
    </row>
    <row r="83" spans="1:22" x14ac:dyDescent="0.3">
      <c r="A83">
        <v>81</v>
      </c>
      <c r="B83" s="4">
        <f ca="1">'일자별 시가총액'!B82/'일자별 시가총액'!$G82</f>
        <v>5.4690242677803119E-2</v>
      </c>
      <c r="C83" s="4">
        <f ca="1">'일자별 시가총액'!C82/'일자별 시가총액'!$G82</f>
        <v>6.8910351848960202E-2</v>
      </c>
      <c r="D83" s="4">
        <f ca="1">'일자별 시가총액'!D82/'일자별 시가총액'!$G82</f>
        <v>0.39064906180444647</v>
      </c>
      <c r="E83" s="4">
        <f ca="1">'일자별 시가총액'!E82/'일자별 시가총액'!$G82</f>
        <v>8.0620445566579282E-2</v>
      </c>
      <c r="F83" s="4">
        <f ca="1">'일자별 시가총액'!F82/'일자별 시가총액'!$G82</f>
        <v>0.40512989810221089</v>
      </c>
      <c r="G83" s="3">
        <f ca="1">'일자별 시가총액'!H82</f>
        <v>111.88974136546183</v>
      </c>
      <c r="H83">
        <f t="shared" ca="1" si="14"/>
        <v>100000</v>
      </c>
      <c r="I83">
        <f t="shared" ca="1" si="15"/>
        <v>0</v>
      </c>
      <c r="J83">
        <f t="shared" ca="1" si="16"/>
        <v>500000</v>
      </c>
      <c r="K83">
        <f t="shared" ca="1" si="12"/>
        <v>11188.974136546181</v>
      </c>
      <c r="L83">
        <f t="shared" ca="1" si="13"/>
        <v>5594487068.2730904</v>
      </c>
      <c r="M83" s="12">
        <f ca="1">$L83*B83/'일자별 주가'!B82-펀드!R82</f>
        <v>6024.0963855421542</v>
      </c>
      <c r="N83" s="12">
        <f ca="1">$L83*C83/'일자별 주가'!C82-펀드!S82</f>
        <v>3614.457831325295</v>
      </c>
      <c r="O83" s="12">
        <f ca="1">$L83*D83/'일자별 주가'!D82-펀드!T82</f>
        <v>13172.690763052189</v>
      </c>
      <c r="P83" s="12">
        <f ca="1">$L83*E83/'일자별 주가'!E82-펀드!U82</f>
        <v>706.8273092369468</v>
      </c>
      <c r="Q83" s="12">
        <f ca="1">$L83*F83/'일자별 주가'!F82-펀드!V82</f>
        <v>401.60642570281038</v>
      </c>
      <c r="R83" s="13">
        <f t="shared" ca="1" si="17"/>
        <v>30120.481927710829</v>
      </c>
      <c r="S83" s="13">
        <f t="shared" ca="1" si="18"/>
        <v>18072.289156626499</v>
      </c>
      <c r="T83" s="13">
        <f t="shared" ca="1" si="19"/>
        <v>65863.453815261018</v>
      </c>
      <c r="U83" s="13">
        <f t="shared" ca="1" si="20"/>
        <v>3534.1365461847377</v>
      </c>
      <c r="V83" s="13">
        <f t="shared" ca="1" si="21"/>
        <v>2008.0321285140553</v>
      </c>
    </row>
    <row r="84" spans="1:22" x14ac:dyDescent="0.3">
      <c r="A84">
        <v>82</v>
      </c>
      <c r="B84" s="4">
        <f ca="1">'일자별 시가총액'!B83/'일자별 시가총액'!$G83</f>
        <v>5.4704141197414589E-2</v>
      </c>
      <c r="C84" s="4">
        <f ca="1">'일자별 시가총액'!C83/'일자별 시가총액'!$G83</f>
        <v>6.9941945118878343E-2</v>
      </c>
      <c r="D84" s="4">
        <f ca="1">'일자별 시가총액'!D83/'일자별 시가총액'!$G83</f>
        <v>0.39047729146093185</v>
      </c>
      <c r="E84" s="4">
        <f ca="1">'일자별 시가총액'!E83/'일자별 시가총액'!$G83</f>
        <v>7.92041114463264E-2</v>
      </c>
      <c r="F84" s="4">
        <f ca="1">'일자별 시가총액'!F83/'일자별 시가총액'!$G83</f>
        <v>0.40567251077644878</v>
      </c>
      <c r="G84" s="3">
        <f ca="1">'일자별 시가총액'!H83</f>
        <v>110.52884497991968</v>
      </c>
      <c r="H84">
        <f t="shared" ca="1" si="14"/>
        <v>0</v>
      </c>
      <c r="I84">
        <f t="shared" ca="1" si="15"/>
        <v>50000</v>
      </c>
      <c r="J84">
        <f t="shared" ca="1" si="16"/>
        <v>450000</v>
      </c>
      <c r="K84">
        <f t="shared" ca="1" si="12"/>
        <v>11052.884497991969</v>
      </c>
      <c r="L84">
        <f t="shared" ca="1" si="13"/>
        <v>4973798024.096386</v>
      </c>
      <c r="M84" s="12">
        <f ca="1">$L84*B84/'일자별 주가'!B83-펀드!R83</f>
        <v>-3012.048192771068</v>
      </c>
      <c r="N84" s="12">
        <f ca="1">$L84*C84/'일자별 주가'!C83-펀드!S83</f>
        <v>-1807.228915662643</v>
      </c>
      <c r="O84" s="12">
        <f ca="1">$L84*D84/'일자별 주가'!D83-펀드!T83</f>
        <v>-6586.3453815260873</v>
      </c>
      <c r="P84" s="12">
        <f ca="1">$L84*E84/'일자별 주가'!E83-펀드!U83</f>
        <v>-353.41365461847272</v>
      </c>
      <c r="Q84" s="12">
        <f ca="1">$L84*F84/'일자별 주가'!F83-펀드!V83</f>
        <v>-200.8032128514044</v>
      </c>
      <c r="R84" s="13">
        <f t="shared" ca="1" si="17"/>
        <v>27108.433734939761</v>
      </c>
      <c r="S84" s="13">
        <f t="shared" ca="1" si="18"/>
        <v>16265.060240963856</v>
      </c>
      <c r="T84" s="13">
        <f t="shared" ca="1" si="19"/>
        <v>59277.108433734931</v>
      </c>
      <c r="U84" s="13">
        <f t="shared" ca="1" si="20"/>
        <v>3180.7228915662649</v>
      </c>
      <c r="V84" s="13">
        <f t="shared" ca="1" si="21"/>
        <v>1807.2289156626509</v>
      </c>
    </row>
    <row r="85" spans="1:22" x14ac:dyDescent="0.3">
      <c r="A85">
        <v>83</v>
      </c>
      <c r="B85" s="4">
        <f ca="1">'일자별 시가총액'!B84/'일자별 시가총액'!$G84</f>
        <v>5.6564446150303489E-2</v>
      </c>
      <c r="C85" s="4">
        <f ca="1">'일자별 시가총액'!C84/'일자별 시가총액'!$G84</f>
        <v>6.8795664183153513E-2</v>
      </c>
      <c r="D85" s="4">
        <f ca="1">'일자별 시가총액'!D84/'일자별 시가총액'!$G84</f>
        <v>0.38572150340145911</v>
      </c>
      <c r="E85" s="4">
        <f ca="1">'일자별 시가총액'!E84/'일자별 시가총액'!$G84</f>
        <v>7.9767612416355466E-2</v>
      </c>
      <c r="F85" s="4">
        <f ca="1">'일자별 시가총액'!F84/'일자별 시가총액'!$G84</f>
        <v>0.40915077384872839</v>
      </c>
      <c r="G85" s="3">
        <f ca="1">'일자별 시가총액'!H84</f>
        <v>109.81183775100402</v>
      </c>
      <c r="H85">
        <f t="shared" ca="1" si="14"/>
        <v>250000</v>
      </c>
      <c r="I85">
        <f t="shared" ca="1" si="15"/>
        <v>150000</v>
      </c>
      <c r="J85">
        <f t="shared" ca="1" si="16"/>
        <v>550000</v>
      </c>
      <c r="K85">
        <f t="shared" ca="1" si="12"/>
        <v>10981.183775100402</v>
      </c>
      <c r="L85">
        <f t="shared" ca="1" si="13"/>
        <v>6039651076.3052216</v>
      </c>
      <c r="M85" s="12">
        <f ca="1">$L85*B85/'일자별 주가'!B84-펀드!R84</f>
        <v>6024.0963855421724</v>
      </c>
      <c r="N85" s="12">
        <f ca="1">$L85*C85/'일자별 주가'!C84-펀드!S84</f>
        <v>3614.4578313253005</v>
      </c>
      <c r="O85" s="12">
        <f ca="1">$L85*D85/'일자별 주가'!D84-펀드!T84</f>
        <v>13172.690763052218</v>
      </c>
      <c r="P85" s="12">
        <f ca="1">$L85*E85/'일자별 주가'!E84-펀드!U84</f>
        <v>706.82730923694862</v>
      </c>
      <c r="Q85" s="12">
        <f ca="1">$L85*F85/'일자별 주가'!F84-펀드!V84</f>
        <v>401.60642570281129</v>
      </c>
      <c r="R85" s="13">
        <f t="shared" ca="1" si="17"/>
        <v>33132.530120481933</v>
      </c>
      <c r="S85" s="13">
        <f t="shared" ca="1" si="18"/>
        <v>19879.518072289156</v>
      </c>
      <c r="T85" s="13">
        <f t="shared" ca="1" si="19"/>
        <v>72449.799196787149</v>
      </c>
      <c r="U85" s="13">
        <f t="shared" ca="1" si="20"/>
        <v>3887.5502008032136</v>
      </c>
      <c r="V85" s="13">
        <f t="shared" ca="1" si="21"/>
        <v>2208.8353413654622</v>
      </c>
    </row>
    <row r="86" spans="1:22" x14ac:dyDescent="0.3">
      <c r="A86">
        <v>84</v>
      </c>
      <c r="B86" s="4">
        <f ca="1">'일자별 시가총액'!B85/'일자별 시가총액'!$G85</f>
        <v>5.7110527112399452E-2</v>
      </c>
      <c r="C86" s="4">
        <f ca="1">'일자별 시가총액'!C85/'일자별 시가총액'!$G85</f>
        <v>7.0027559079172047E-2</v>
      </c>
      <c r="D86" s="4">
        <f ca="1">'일자별 시가총액'!D85/'일자별 시가총액'!$G85</f>
        <v>0.38085124179503782</v>
      </c>
      <c r="E86" s="4">
        <f ca="1">'일자별 시가총액'!E85/'일자별 시가총액'!$G85</f>
        <v>8.1174886892196624E-2</v>
      </c>
      <c r="F86" s="4">
        <f ca="1">'일자별 시가총액'!F85/'일자별 시가총액'!$G85</f>
        <v>0.41083578512119401</v>
      </c>
      <c r="G86" s="3">
        <f ca="1">'일자별 시가총액'!H85</f>
        <v>111.21955180722891</v>
      </c>
      <c r="H86">
        <f t="shared" ca="1" si="14"/>
        <v>200000</v>
      </c>
      <c r="I86">
        <f t="shared" ca="1" si="15"/>
        <v>50000</v>
      </c>
      <c r="J86">
        <f t="shared" ca="1" si="16"/>
        <v>700000</v>
      </c>
      <c r="K86">
        <f t="shared" ca="1" si="12"/>
        <v>11121.955180722893</v>
      </c>
      <c r="L86">
        <f t="shared" ca="1" si="13"/>
        <v>7785368626.5060253</v>
      </c>
      <c r="M86" s="12">
        <f ca="1">$L86*B86/'일자별 주가'!B85-펀드!R85</f>
        <v>9036.1445783132513</v>
      </c>
      <c r="N86" s="12">
        <f ca="1">$L86*C86/'일자별 주가'!C85-펀드!S85</f>
        <v>5421.686746987958</v>
      </c>
      <c r="O86" s="12">
        <f ca="1">$L86*D86/'일자별 주가'!D85-펀드!T85</f>
        <v>19759.036144578306</v>
      </c>
      <c r="P86" s="12">
        <f ca="1">$L86*E86/'일자별 주가'!E85-펀드!U85</f>
        <v>1060.2409638554218</v>
      </c>
      <c r="Q86" s="12">
        <f ca="1">$L86*F86/'일자별 주가'!F85-펀드!V85</f>
        <v>602.40963855421705</v>
      </c>
      <c r="R86" s="13">
        <f t="shared" ca="1" si="17"/>
        <v>42168.674698795185</v>
      </c>
      <c r="S86" s="13">
        <f t="shared" ca="1" si="18"/>
        <v>25301.204819277114</v>
      </c>
      <c r="T86" s="13">
        <f t="shared" ca="1" si="19"/>
        <v>92208.835341365455</v>
      </c>
      <c r="U86" s="13">
        <f t="shared" ca="1" si="20"/>
        <v>4947.7911646586354</v>
      </c>
      <c r="V86" s="13">
        <f t="shared" ca="1" si="21"/>
        <v>2811.2449799196793</v>
      </c>
    </row>
    <row r="87" spans="1:22" x14ac:dyDescent="0.3">
      <c r="A87">
        <v>85</v>
      </c>
      <c r="B87" s="4">
        <f ca="1">'일자별 시가총액'!B86/'일자별 시가총액'!$G86</f>
        <v>5.9289679165803737E-2</v>
      </c>
      <c r="C87" s="4">
        <f ca="1">'일자별 시가총액'!C86/'일자별 시가총액'!$G86</f>
        <v>7.0649483378520325E-2</v>
      </c>
      <c r="D87" s="4">
        <f ca="1">'일자별 시가총액'!D86/'일자별 시가총액'!$G86</f>
        <v>0.38278938938283136</v>
      </c>
      <c r="E87" s="4">
        <f ca="1">'일자별 시가총액'!E86/'일자별 시가총액'!$G86</f>
        <v>8.2311560267233339E-2</v>
      </c>
      <c r="F87" s="4">
        <f ca="1">'일자별 시가총액'!F86/'일자별 시가총액'!$G86</f>
        <v>0.40495988780561121</v>
      </c>
      <c r="G87" s="3">
        <f ca="1">'일자별 시가총액'!H86</f>
        <v>110.29165140562249</v>
      </c>
      <c r="H87">
        <f t="shared" ca="1" si="14"/>
        <v>0</v>
      </c>
      <c r="I87">
        <f t="shared" ca="1" si="15"/>
        <v>50000</v>
      </c>
      <c r="J87">
        <f t="shared" ca="1" si="16"/>
        <v>650000</v>
      </c>
      <c r="K87">
        <f t="shared" ca="1" si="12"/>
        <v>11029.165140562249</v>
      </c>
      <c r="L87">
        <f t="shared" ca="1" si="13"/>
        <v>7168957341.3654613</v>
      </c>
      <c r="M87" s="12">
        <f ca="1">$L87*B87/'일자별 주가'!B86-펀드!R86</f>
        <v>-3012.0481927710862</v>
      </c>
      <c r="N87" s="12">
        <f ca="1">$L87*C87/'일자별 주가'!C86-펀드!S86</f>
        <v>-1807.2289156626575</v>
      </c>
      <c r="O87" s="12">
        <f ca="1">$L87*D87/'일자별 주가'!D86-펀드!T86</f>
        <v>-6586.3453815261018</v>
      </c>
      <c r="P87" s="12">
        <f ca="1">$L87*E87/'일자별 주가'!E86-펀드!U86</f>
        <v>-353.41365461847454</v>
      </c>
      <c r="Q87" s="12">
        <f ca="1">$L87*F87/'일자별 주가'!F86-펀드!V86</f>
        <v>-200.80321285140644</v>
      </c>
      <c r="R87" s="13">
        <f t="shared" ca="1" si="17"/>
        <v>39156.626506024098</v>
      </c>
      <c r="S87" s="13">
        <f t="shared" ca="1" si="18"/>
        <v>23493.975903614457</v>
      </c>
      <c r="T87" s="13">
        <f t="shared" ca="1" si="19"/>
        <v>85622.489959839353</v>
      </c>
      <c r="U87" s="13">
        <f t="shared" ca="1" si="20"/>
        <v>4594.3775100401608</v>
      </c>
      <c r="V87" s="13">
        <f t="shared" ca="1" si="21"/>
        <v>2610.4417670682728</v>
      </c>
    </row>
    <row r="88" spans="1:22" x14ac:dyDescent="0.3">
      <c r="A88">
        <v>86</v>
      </c>
      <c r="B88" s="4">
        <f ca="1">'일자별 시가총액'!B87/'일자별 시가총액'!$G87</f>
        <v>5.8925740842884412E-2</v>
      </c>
      <c r="C88" s="4">
        <f ca="1">'일자별 시가총액'!C87/'일자별 시가총액'!$G87</f>
        <v>6.9249300090305319E-2</v>
      </c>
      <c r="D88" s="4">
        <f ca="1">'일자별 시가총액'!D87/'일자별 시가총액'!$G87</f>
        <v>0.3924145854974419</v>
      </c>
      <c r="E88" s="4">
        <f ca="1">'일자별 시가총액'!E87/'일자별 시가총액'!$G87</f>
        <v>8.1529402007132781E-2</v>
      </c>
      <c r="F88" s="4">
        <f ca="1">'일자별 시가총액'!F87/'일자별 시가총액'!$G87</f>
        <v>0.39788097156223556</v>
      </c>
      <c r="G88" s="3">
        <f ca="1">'일자별 시가총액'!H87</f>
        <v>110.78881927710844</v>
      </c>
      <c r="H88">
        <f t="shared" ca="1" si="14"/>
        <v>250000</v>
      </c>
      <c r="I88">
        <f t="shared" ca="1" si="15"/>
        <v>150000</v>
      </c>
      <c r="J88">
        <f t="shared" ca="1" si="16"/>
        <v>750000</v>
      </c>
      <c r="K88">
        <f t="shared" ca="1" si="12"/>
        <v>11078.881927710843</v>
      </c>
      <c r="L88">
        <f t="shared" ca="1" si="13"/>
        <v>8309161445.7831326</v>
      </c>
      <c r="M88" s="12">
        <f ca="1">$L88*B88/'일자별 주가'!B87-펀드!R87</f>
        <v>6024.0963855421651</v>
      </c>
      <c r="N88" s="12">
        <f ca="1">$L88*C88/'일자별 주가'!C87-펀드!S87</f>
        <v>3614.4578313253041</v>
      </c>
      <c r="O88" s="12">
        <f ca="1">$L88*D88/'일자별 주가'!D87-펀드!T87</f>
        <v>13172.690763052204</v>
      </c>
      <c r="P88" s="12">
        <f ca="1">$L88*E88/'일자별 주가'!E87-펀드!U87</f>
        <v>706.82730923694726</v>
      </c>
      <c r="Q88" s="12">
        <f ca="1">$L88*F88/'일자별 주가'!F87-펀드!V87</f>
        <v>401.60642570281152</v>
      </c>
      <c r="R88" s="13">
        <f t="shared" ca="1" si="17"/>
        <v>45180.722891566264</v>
      </c>
      <c r="S88" s="13">
        <f t="shared" ca="1" si="18"/>
        <v>27108.433734939761</v>
      </c>
      <c r="T88" s="13">
        <f t="shared" ca="1" si="19"/>
        <v>98795.180722891557</v>
      </c>
      <c r="U88" s="13">
        <f t="shared" ca="1" si="20"/>
        <v>5301.2048192771081</v>
      </c>
      <c r="V88" s="13">
        <f t="shared" ca="1" si="21"/>
        <v>3012.0481927710844</v>
      </c>
    </row>
    <row r="89" spans="1:22" x14ac:dyDescent="0.3">
      <c r="A89">
        <v>87</v>
      </c>
      <c r="B89" s="4">
        <f ca="1">'일자별 시가총액'!B88/'일자별 시가총액'!$G88</f>
        <v>5.8534089317679817E-2</v>
      </c>
      <c r="C89" s="4">
        <f ca="1">'일자별 시가총액'!C88/'일자별 시가총액'!$G88</f>
        <v>7.0328651443910914E-2</v>
      </c>
      <c r="D89" s="4">
        <f ca="1">'일자별 시가총액'!D88/'일자별 시가총액'!$G88</f>
        <v>0.38361647215316297</v>
      </c>
      <c r="E89" s="4">
        <f ca="1">'일자별 시가총액'!E88/'일자별 시가총액'!$G88</f>
        <v>8.0159923054275675E-2</v>
      </c>
      <c r="F89" s="4">
        <f ca="1">'일자별 시가총액'!F88/'일자별 시가총액'!$G88</f>
        <v>0.40736086403097055</v>
      </c>
      <c r="G89" s="3">
        <f ca="1">'일자별 시가총액'!H88</f>
        <v>111.22135903614459</v>
      </c>
      <c r="H89">
        <f t="shared" ca="1" si="14"/>
        <v>100000</v>
      </c>
      <c r="I89">
        <f t="shared" ca="1" si="15"/>
        <v>150000</v>
      </c>
      <c r="J89">
        <f t="shared" ca="1" si="16"/>
        <v>700000</v>
      </c>
      <c r="K89">
        <f t="shared" ca="1" si="12"/>
        <v>11122.135903614459</v>
      </c>
      <c r="L89">
        <f t="shared" ca="1" si="13"/>
        <v>7785495132.5301208</v>
      </c>
      <c r="M89" s="12">
        <f ca="1">$L89*B89/'일자별 주가'!B88-펀드!R88</f>
        <v>-3012.0481927710789</v>
      </c>
      <c r="N89" s="12">
        <f ca="1">$L89*C89/'일자별 주가'!C88-펀드!S88</f>
        <v>-1807.2289156626539</v>
      </c>
      <c r="O89" s="12">
        <f ca="1">$L89*D89/'일자별 주가'!D88-펀드!T88</f>
        <v>-6586.3453815261018</v>
      </c>
      <c r="P89" s="12">
        <f ca="1">$L89*E89/'일자별 주가'!E88-펀드!U88</f>
        <v>-353.41365461847272</v>
      </c>
      <c r="Q89" s="12">
        <f ca="1">$L89*F89/'일자별 주가'!F88-펀드!V88</f>
        <v>-200.80321285140553</v>
      </c>
      <c r="R89" s="13">
        <f t="shared" ca="1" si="17"/>
        <v>42168.674698795185</v>
      </c>
      <c r="S89" s="13">
        <f t="shared" ca="1" si="18"/>
        <v>25301.204819277107</v>
      </c>
      <c r="T89" s="13">
        <f t="shared" ca="1" si="19"/>
        <v>92208.835341365455</v>
      </c>
      <c r="U89" s="13">
        <f t="shared" ca="1" si="20"/>
        <v>4947.7911646586354</v>
      </c>
      <c r="V89" s="13">
        <f t="shared" ca="1" si="21"/>
        <v>2811.2449799196788</v>
      </c>
    </row>
    <row r="90" spans="1:22" x14ac:dyDescent="0.3">
      <c r="A90">
        <v>88</v>
      </c>
      <c r="B90" s="4">
        <f ca="1">'일자별 시가총액'!B89/'일자별 시가총액'!$G89</f>
        <v>5.6363524661540834E-2</v>
      </c>
      <c r="C90" s="4">
        <f ca="1">'일자별 시가총액'!C89/'일자별 시가총액'!$G89</f>
        <v>6.8919484734502628E-2</v>
      </c>
      <c r="D90" s="4">
        <f ca="1">'일자별 시가총액'!D89/'일자별 시가총액'!$G89</f>
        <v>0.38545110717152292</v>
      </c>
      <c r="E90" s="4">
        <f ca="1">'일자별 시가총액'!E89/'일자별 시가총액'!$G89</f>
        <v>7.9408271221545118E-2</v>
      </c>
      <c r="F90" s="4">
        <f ca="1">'일자별 시가총액'!F89/'일자별 시가총액'!$G89</f>
        <v>0.40985761221088846</v>
      </c>
      <c r="G90" s="3">
        <f ca="1">'일자별 시가총액'!H89</f>
        <v>112.38362730923694</v>
      </c>
      <c r="H90">
        <f t="shared" ca="1" si="14"/>
        <v>150000</v>
      </c>
      <c r="I90">
        <f t="shared" ca="1" si="15"/>
        <v>100000</v>
      </c>
      <c r="J90">
        <f t="shared" ca="1" si="16"/>
        <v>750000</v>
      </c>
      <c r="K90">
        <f t="shared" ca="1" si="12"/>
        <v>11238.362730923693</v>
      </c>
      <c r="L90">
        <f t="shared" ca="1" si="13"/>
        <v>8428772048.1927691</v>
      </c>
      <c r="M90" s="12">
        <f ca="1">$L90*B90/'일자별 주가'!B89-펀드!R89</f>
        <v>3012.0481927710716</v>
      </c>
      <c r="N90" s="12">
        <f ca="1">$L90*C90/'일자별 주가'!C89-펀드!S89</f>
        <v>1807.2289156626466</v>
      </c>
      <c r="O90" s="12">
        <f ca="1">$L90*D90/'일자별 주가'!D89-펀드!T89</f>
        <v>6586.3453815260582</v>
      </c>
      <c r="P90" s="12">
        <f ca="1">$L90*E90/'일자별 주가'!E89-펀드!U89</f>
        <v>353.41365461847272</v>
      </c>
      <c r="Q90" s="12">
        <f ca="1">$L90*F90/'일자별 주가'!F89-펀드!V89</f>
        <v>200.80321285140508</v>
      </c>
      <c r="R90" s="13">
        <f t="shared" ca="1" si="17"/>
        <v>45180.722891566256</v>
      </c>
      <c r="S90" s="13">
        <f t="shared" ca="1" si="18"/>
        <v>27108.433734939754</v>
      </c>
      <c r="T90" s="13">
        <f t="shared" ca="1" si="19"/>
        <v>98795.180722891513</v>
      </c>
      <c r="U90" s="13">
        <f t="shared" ca="1" si="20"/>
        <v>5301.2048192771081</v>
      </c>
      <c r="V90" s="13">
        <f t="shared" ca="1" si="21"/>
        <v>3012.0481927710839</v>
      </c>
    </row>
    <row r="91" spans="1:22" x14ac:dyDescent="0.3">
      <c r="A91">
        <v>89</v>
      </c>
      <c r="B91" s="4">
        <f ca="1">'일자별 시가총액'!B90/'일자별 시가총액'!$G90</f>
        <v>5.6411459036512006E-2</v>
      </c>
      <c r="C91" s="4">
        <f ca="1">'일자별 시가총액'!C90/'일자별 시가총액'!$G90</f>
        <v>6.9797596400349521E-2</v>
      </c>
      <c r="D91" s="4">
        <f ca="1">'일자별 시가총액'!D90/'일자별 시가총액'!$G90</f>
        <v>0.38392439145427254</v>
      </c>
      <c r="E91" s="4">
        <f ca="1">'일자별 시가총액'!E90/'일자별 시가총액'!$G90</f>
        <v>8.1941630284554381E-2</v>
      </c>
      <c r="F91" s="4">
        <f ca="1">'일자별 시가총액'!F90/'일자별 시가총액'!$G90</f>
        <v>0.40792492282431153</v>
      </c>
      <c r="G91" s="3">
        <f ca="1">'일자별 시가총액'!H90</f>
        <v>111.15617349397591</v>
      </c>
      <c r="H91">
        <f t="shared" ca="1" si="14"/>
        <v>100000</v>
      </c>
      <c r="I91">
        <f t="shared" ca="1" si="15"/>
        <v>100000</v>
      </c>
      <c r="J91">
        <f t="shared" ca="1" si="16"/>
        <v>750000</v>
      </c>
      <c r="K91">
        <f t="shared" ca="1" si="12"/>
        <v>11115.617349397591</v>
      </c>
      <c r="L91">
        <f t="shared" ca="1" si="13"/>
        <v>8336713012.048193</v>
      </c>
      <c r="M91" s="12">
        <f ca="1">$L91*B91/'일자별 주가'!B90-펀드!R90</f>
        <v>0</v>
      </c>
      <c r="N91" s="12">
        <f ca="1">$L91*C91/'일자별 주가'!C90-펀드!S90</f>
        <v>0</v>
      </c>
      <c r="O91" s="12">
        <f ca="1">$L91*D91/'일자별 주가'!D90-펀드!T90</f>
        <v>0</v>
      </c>
      <c r="P91" s="12">
        <f ca="1">$L91*E91/'일자별 주가'!E90-펀드!U90</f>
        <v>0</v>
      </c>
      <c r="Q91" s="12">
        <f ca="1">$L91*F91/'일자별 주가'!F90-펀드!V90</f>
        <v>0</v>
      </c>
      <c r="R91" s="13">
        <f t="shared" ca="1" si="17"/>
        <v>45180.722891566256</v>
      </c>
      <c r="S91" s="13">
        <f t="shared" ca="1" si="18"/>
        <v>27108.433734939754</v>
      </c>
      <c r="T91" s="13">
        <f t="shared" ca="1" si="19"/>
        <v>98795.180722891513</v>
      </c>
      <c r="U91" s="13">
        <f t="shared" ca="1" si="20"/>
        <v>5301.2048192771081</v>
      </c>
      <c r="V91" s="13">
        <f t="shared" ca="1" si="21"/>
        <v>3012.0481927710839</v>
      </c>
    </row>
    <row r="92" spans="1:22" x14ac:dyDescent="0.3">
      <c r="A92">
        <v>90</v>
      </c>
      <c r="B92" s="4">
        <f ca="1">'일자별 시가총액'!B91/'일자별 시가총액'!$G91</f>
        <v>5.7786375843405784E-2</v>
      </c>
      <c r="C92" s="4">
        <f ca="1">'일자별 시가총액'!C91/'일자별 시가총액'!$G91</f>
        <v>6.8575818643012931E-2</v>
      </c>
      <c r="D92" s="4">
        <f ca="1">'일자별 시가총액'!D91/'일자별 시가총액'!$G91</f>
        <v>0.3793960822769305</v>
      </c>
      <c r="E92" s="4">
        <f ca="1">'일자별 시가총액'!E91/'일자별 시가총액'!$G91</f>
        <v>7.9840227777364742E-2</v>
      </c>
      <c r="F92" s="4">
        <f ca="1">'일자별 시가총액'!F91/'일자별 시가총액'!$G91</f>
        <v>0.41440149545928601</v>
      </c>
      <c r="G92" s="3">
        <f ca="1">'일자별 시가총액'!H91</f>
        <v>112.03499598393574</v>
      </c>
      <c r="H92">
        <f t="shared" ca="1" si="14"/>
        <v>50000</v>
      </c>
      <c r="I92">
        <f t="shared" ca="1" si="15"/>
        <v>50000</v>
      </c>
      <c r="J92">
        <f t="shared" ca="1" si="16"/>
        <v>750000</v>
      </c>
      <c r="K92">
        <f t="shared" ca="1" si="12"/>
        <v>11203.499598393575</v>
      </c>
      <c r="L92">
        <f t="shared" ca="1" si="13"/>
        <v>8402624698.7951813</v>
      </c>
      <c r="M92" s="12">
        <f ca="1">$L92*B92/'일자별 주가'!B91-펀드!R91</f>
        <v>0</v>
      </c>
      <c r="N92" s="12">
        <f ca="1">$L92*C92/'일자별 주가'!C91-펀드!S91</f>
        <v>0</v>
      </c>
      <c r="O92" s="12">
        <f ca="1">$L92*D92/'일자별 주가'!D91-펀드!T91</f>
        <v>0</v>
      </c>
      <c r="P92" s="12">
        <f ca="1">$L92*E92/'일자별 주가'!E91-펀드!U91</f>
        <v>0</v>
      </c>
      <c r="Q92" s="12">
        <f ca="1">$L92*F92/'일자별 주가'!F91-펀드!V91</f>
        <v>0</v>
      </c>
      <c r="R92" s="13">
        <f t="shared" ca="1" si="17"/>
        <v>45180.722891566256</v>
      </c>
      <c r="S92" s="13">
        <f t="shared" ca="1" si="18"/>
        <v>27108.433734939754</v>
      </c>
      <c r="T92" s="13">
        <f t="shared" ca="1" si="19"/>
        <v>98795.180722891513</v>
      </c>
      <c r="U92" s="13">
        <f t="shared" ca="1" si="20"/>
        <v>5301.2048192771081</v>
      </c>
      <c r="V92" s="13">
        <f t="shared" ca="1" si="21"/>
        <v>3012.0481927710839</v>
      </c>
    </row>
    <row r="93" spans="1:22" x14ac:dyDescent="0.3">
      <c r="A93">
        <v>91</v>
      </c>
      <c r="B93" s="4">
        <f ca="1">'일자별 시가총액'!B92/'일자별 시가총액'!$G92</f>
        <v>5.5917694709193617E-2</v>
      </c>
      <c r="C93" s="4">
        <f ca="1">'일자별 시가총액'!C92/'일자별 시가총액'!$G92</f>
        <v>6.6626084719656822E-2</v>
      </c>
      <c r="D93" s="4">
        <f ca="1">'일자별 시가총액'!D92/'일자별 시가총액'!$G92</f>
        <v>0.37327019746140783</v>
      </c>
      <c r="E93" s="4">
        <f ca="1">'일자별 시가총액'!E92/'일자별 시가총액'!$G92</f>
        <v>8.1184775533763034E-2</v>
      </c>
      <c r="F93" s="4">
        <f ca="1">'일자별 시가총액'!F92/'일자별 시가총액'!$G92</f>
        <v>0.42300124757597868</v>
      </c>
      <c r="G93" s="3">
        <f ca="1">'일자별 시가총액'!H92</f>
        <v>113.34429718875502</v>
      </c>
      <c r="H93">
        <f t="shared" ca="1" si="14"/>
        <v>50000</v>
      </c>
      <c r="I93">
        <f t="shared" ca="1" si="15"/>
        <v>0</v>
      </c>
      <c r="J93">
        <f t="shared" ca="1" si="16"/>
        <v>800000</v>
      </c>
      <c r="K93">
        <f t="shared" ca="1" si="12"/>
        <v>11334.429718875503</v>
      </c>
      <c r="L93">
        <f t="shared" ca="1" si="13"/>
        <v>9067543775.1004028</v>
      </c>
      <c r="M93" s="12">
        <f ca="1">$L93*B93/'일자별 주가'!B92-펀드!R92</f>
        <v>3012.0481927710935</v>
      </c>
      <c r="N93" s="12">
        <f ca="1">$L93*C93/'일자별 주가'!C92-펀드!S92</f>
        <v>1807.2289156626648</v>
      </c>
      <c r="O93" s="12">
        <f ca="1">$L93*D93/'일자별 주가'!D92-펀드!T92</f>
        <v>6586.3453815261601</v>
      </c>
      <c r="P93" s="12">
        <f ca="1">$L93*E93/'일자별 주가'!E92-펀드!U92</f>
        <v>353.41365461847545</v>
      </c>
      <c r="Q93" s="12">
        <f ca="1">$L93*F93/'일자별 주가'!F92-펀드!V92</f>
        <v>200.80321285140644</v>
      </c>
      <c r="R93" s="13">
        <f t="shared" ca="1" si="17"/>
        <v>48192.77108433735</v>
      </c>
      <c r="S93" s="13">
        <f t="shared" ca="1" si="18"/>
        <v>28915.662650602419</v>
      </c>
      <c r="T93" s="13">
        <f t="shared" ca="1" si="19"/>
        <v>105381.52610441767</v>
      </c>
      <c r="U93" s="13">
        <f t="shared" ca="1" si="20"/>
        <v>5654.6184738955835</v>
      </c>
      <c r="V93" s="13">
        <f t="shared" ca="1" si="21"/>
        <v>3212.8514056224903</v>
      </c>
    </row>
    <row r="94" spans="1:22" x14ac:dyDescent="0.3">
      <c r="A94">
        <v>92</v>
      </c>
      <c r="B94" s="4">
        <f ca="1">'일자별 시가총액'!B93/'일자별 시가총액'!$G93</f>
        <v>5.4477430377950276E-2</v>
      </c>
      <c r="C94" s="4">
        <f ca="1">'일자별 시가총액'!C93/'일자별 시가총액'!$G93</f>
        <v>6.5465395213401431E-2</v>
      </c>
      <c r="D94" s="4">
        <f ca="1">'일자별 시가총액'!D93/'일자별 시가총액'!$G93</f>
        <v>0.38237054653118757</v>
      </c>
      <c r="E94" s="4">
        <f ca="1">'일자별 시가총액'!E93/'일자별 시가총액'!$G93</f>
        <v>8.215333978998067E-2</v>
      </c>
      <c r="F94" s="4">
        <f ca="1">'일자별 시가총액'!F93/'일자별 시가총액'!$G93</f>
        <v>0.41553328808748002</v>
      </c>
      <c r="G94" s="3">
        <f ca="1">'일자별 시가총액'!H93</f>
        <v>113.34416385542167</v>
      </c>
      <c r="H94">
        <f t="shared" ca="1" si="14"/>
        <v>0</v>
      </c>
      <c r="I94">
        <f t="shared" ca="1" si="15"/>
        <v>250000</v>
      </c>
      <c r="J94">
        <f t="shared" ca="1" si="16"/>
        <v>550000</v>
      </c>
      <c r="K94">
        <f t="shared" ca="1" si="12"/>
        <v>11334.416385542167</v>
      </c>
      <c r="L94">
        <f t="shared" ca="1" si="13"/>
        <v>6233929012.048192</v>
      </c>
      <c r="M94" s="12">
        <f ca="1">$L94*B94/'일자별 주가'!B93-펀드!R93</f>
        <v>-15060.240963855424</v>
      </c>
      <c r="N94" s="12">
        <f ca="1">$L94*C94/'일자별 주가'!C93-펀드!S93</f>
        <v>-9036.1445783132658</v>
      </c>
      <c r="O94" s="12">
        <f ca="1">$L94*D94/'일자별 주가'!D93-펀드!T93</f>
        <v>-32931.726907630553</v>
      </c>
      <c r="P94" s="12">
        <f ca="1">$L94*E94/'일자별 주가'!E93-펀드!U93</f>
        <v>-1767.0682730923709</v>
      </c>
      <c r="Q94" s="12">
        <f ca="1">$L94*F94/'일자별 주가'!F93-펀드!V93</f>
        <v>-1004.0160642570286</v>
      </c>
      <c r="R94" s="13">
        <f t="shared" ca="1" si="17"/>
        <v>33132.530120481926</v>
      </c>
      <c r="S94" s="13">
        <f t="shared" ca="1" si="18"/>
        <v>19879.518072289153</v>
      </c>
      <c r="T94" s="13">
        <f t="shared" ca="1" si="19"/>
        <v>72449.79919678712</v>
      </c>
      <c r="U94" s="13">
        <f t="shared" ca="1" si="20"/>
        <v>3887.5502008032126</v>
      </c>
      <c r="V94" s="13">
        <f t="shared" ca="1" si="21"/>
        <v>2208.8353413654618</v>
      </c>
    </row>
    <row r="95" spans="1:22" x14ac:dyDescent="0.3">
      <c r="A95">
        <v>93</v>
      </c>
      <c r="B95" s="4">
        <f ca="1">'일자별 시가총액'!B94/'일자별 시가총액'!$G94</f>
        <v>5.4298050428981379E-2</v>
      </c>
      <c r="C95" s="4">
        <f ca="1">'일자별 시가총액'!C94/'일자별 시가총액'!$G94</f>
        <v>6.5781086542587228E-2</v>
      </c>
      <c r="D95" s="4">
        <f ca="1">'일자별 시가총액'!D94/'일자별 시가총액'!$G94</f>
        <v>0.37551927531873064</v>
      </c>
      <c r="E95" s="4">
        <f ca="1">'일자별 시가총액'!E94/'일자별 시가총액'!$G94</f>
        <v>8.3758979298628147E-2</v>
      </c>
      <c r="F95" s="4">
        <f ca="1">'일자별 시가총액'!F94/'일자별 시가총액'!$G94</f>
        <v>0.42064260841107259</v>
      </c>
      <c r="G95" s="3">
        <f ca="1">'일자별 시가총액'!H94</f>
        <v>112.47602570281126</v>
      </c>
      <c r="H95">
        <f t="shared" ca="1" si="14"/>
        <v>150000</v>
      </c>
      <c r="I95">
        <f t="shared" ca="1" si="15"/>
        <v>100000</v>
      </c>
      <c r="J95">
        <f t="shared" ca="1" si="16"/>
        <v>600000</v>
      </c>
      <c r="K95">
        <f t="shared" ca="1" si="12"/>
        <v>11247.602570281126</v>
      </c>
      <c r="L95">
        <f t="shared" ca="1" si="13"/>
        <v>6748561542.1686754</v>
      </c>
      <c r="M95" s="12">
        <f ca="1">$L95*B95/'일자별 주가'!B94-펀드!R94</f>
        <v>3012.0481927710862</v>
      </c>
      <c r="N95" s="12">
        <f ca="1">$L95*C95/'일자별 주가'!C94-펀드!S94</f>
        <v>1807.2289156626575</v>
      </c>
      <c r="O95" s="12">
        <f ca="1">$L95*D95/'일자별 주가'!D94-펀드!T94</f>
        <v>6586.345381526131</v>
      </c>
      <c r="P95" s="12">
        <f ca="1">$L95*E95/'일자별 주가'!E94-펀드!U94</f>
        <v>353.41365461847454</v>
      </c>
      <c r="Q95" s="12">
        <f ca="1">$L95*F95/'일자별 주가'!F94-펀드!V94</f>
        <v>200.80321285140599</v>
      </c>
      <c r="R95" s="13">
        <f t="shared" ca="1" si="17"/>
        <v>36144.578313253012</v>
      </c>
      <c r="S95" s="13">
        <f t="shared" ca="1" si="18"/>
        <v>21686.74698795181</v>
      </c>
      <c r="T95" s="13">
        <f t="shared" ca="1" si="19"/>
        <v>79036.144578313251</v>
      </c>
      <c r="U95" s="13">
        <f t="shared" ca="1" si="20"/>
        <v>4240.9638554216872</v>
      </c>
      <c r="V95" s="13">
        <f t="shared" ca="1" si="21"/>
        <v>2409.6385542168678</v>
      </c>
    </row>
    <row r="96" spans="1:22" x14ac:dyDescent="0.3">
      <c r="A96">
        <v>94</v>
      </c>
      <c r="B96" s="4">
        <f ca="1">'일자별 시가총액'!B95/'일자별 시가총액'!$G95</f>
        <v>5.5729719994048535E-2</v>
      </c>
      <c r="C96" s="4">
        <f ca="1">'일자별 시가총액'!C95/'일자별 시가총액'!$G95</f>
        <v>6.6601583402723583E-2</v>
      </c>
      <c r="D96" s="4">
        <f ca="1">'일자별 시가총액'!D95/'일자별 시가총액'!$G95</f>
        <v>0.37207962780725951</v>
      </c>
      <c r="E96" s="4">
        <f ca="1">'일자별 시가총액'!E95/'일자별 시가총액'!$G95</f>
        <v>8.3399098173347133E-2</v>
      </c>
      <c r="F96" s="4">
        <f ca="1">'일자별 시가총액'!F95/'일자별 시가총액'!$G95</f>
        <v>0.4221899706226212</v>
      </c>
      <c r="G96" s="3">
        <f ca="1">'일자별 시가총액'!H95</f>
        <v>110.77561445783132</v>
      </c>
      <c r="H96">
        <f t="shared" ca="1" si="14"/>
        <v>50000</v>
      </c>
      <c r="I96">
        <f t="shared" ca="1" si="15"/>
        <v>150000</v>
      </c>
      <c r="J96">
        <f t="shared" ca="1" si="16"/>
        <v>500000</v>
      </c>
      <c r="K96">
        <f t="shared" ca="1" si="12"/>
        <v>11077.561445783133</v>
      </c>
      <c r="L96">
        <f t="shared" ca="1" si="13"/>
        <v>5538780722.8915663</v>
      </c>
      <c r="M96" s="12">
        <f ca="1">$L96*B96/'일자별 주가'!B95-펀드!R95</f>
        <v>-6024.0963855421687</v>
      </c>
      <c r="N96" s="12">
        <f ca="1">$L96*C96/'일자별 주가'!C95-펀드!S95</f>
        <v>-3614.4578313253041</v>
      </c>
      <c r="O96" s="12">
        <f ca="1">$L96*D96/'일자별 주가'!D95-펀드!T95</f>
        <v>-13172.690763052218</v>
      </c>
      <c r="P96" s="12">
        <f ca="1">$L96*E96/'일자별 주가'!E95-펀드!U95</f>
        <v>-706.82730923694771</v>
      </c>
      <c r="Q96" s="12">
        <f ca="1">$L96*F96/'일자별 주가'!F95-펀드!V95</f>
        <v>-401.60642570281129</v>
      </c>
      <c r="R96" s="13">
        <f t="shared" ca="1" si="17"/>
        <v>30120.481927710844</v>
      </c>
      <c r="S96" s="13">
        <f t="shared" ca="1" si="18"/>
        <v>18072.289156626506</v>
      </c>
      <c r="T96" s="13">
        <f t="shared" ca="1" si="19"/>
        <v>65863.453815261033</v>
      </c>
      <c r="U96" s="13">
        <f t="shared" ca="1" si="20"/>
        <v>3534.1365461847395</v>
      </c>
      <c r="V96" s="13">
        <f t="shared" ca="1" si="21"/>
        <v>2008.0321285140565</v>
      </c>
    </row>
    <row r="97" spans="1:22" x14ac:dyDescent="0.3">
      <c r="A97">
        <v>95</v>
      </c>
      <c r="B97" s="4">
        <f ca="1">'일자별 시가총액'!B96/'일자별 시가총액'!$G96</f>
        <v>5.4879396822050286E-2</v>
      </c>
      <c r="C97" s="4">
        <f ca="1">'일자별 시가총액'!C96/'일자별 시가총액'!$G96</f>
        <v>6.5373714014607037E-2</v>
      </c>
      <c r="D97" s="4">
        <f ca="1">'일자별 시가총액'!D96/'일자별 시가총액'!$G96</f>
        <v>0.38080470607475359</v>
      </c>
      <c r="E97" s="4">
        <f ca="1">'일자별 시가총액'!E96/'일자별 시가총액'!$G96</f>
        <v>8.3735173877147642E-2</v>
      </c>
      <c r="F97" s="4">
        <f ca="1">'일자별 시가총액'!F96/'일자별 시가총액'!$G96</f>
        <v>0.41520700921144144</v>
      </c>
      <c r="G97" s="3">
        <f ca="1">'일자별 시가총액'!H96</f>
        <v>109.58311807228915</v>
      </c>
      <c r="H97">
        <f t="shared" ca="1" si="14"/>
        <v>0</v>
      </c>
      <c r="I97">
        <f t="shared" ca="1" si="15"/>
        <v>200000</v>
      </c>
      <c r="J97">
        <f t="shared" ca="1" si="16"/>
        <v>300000</v>
      </c>
      <c r="K97">
        <f t="shared" ca="1" si="12"/>
        <v>10958.311807228916</v>
      </c>
      <c r="L97">
        <f t="shared" ca="1" si="13"/>
        <v>3287493542.1686749</v>
      </c>
      <c r="M97" s="12">
        <f ca="1">$L97*B97/'일자별 주가'!B96-펀드!R96</f>
        <v>-12048.192771084334</v>
      </c>
      <c r="N97" s="12">
        <f ca="1">$L97*C97/'일자별 주가'!C96-펀드!S96</f>
        <v>-7228.915662650601</v>
      </c>
      <c r="O97" s="12">
        <f ca="1">$L97*D97/'일자별 주가'!D96-펀드!T96</f>
        <v>-26345.381526104407</v>
      </c>
      <c r="P97" s="12">
        <f ca="1">$L97*E97/'일자별 주가'!E96-펀드!U96</f>
        <v>-1413.6546184738959</v>
      </c>
      <c r="Q97" s="12">
        <f ca="1">$L97*F97/'일자별 주가'!F96-펀드!V96</f>
        <v>-803.21285140562281</v>
      </c>
      <c r="R97" s="13">
        <f t="shared" ca="1" si="17"/>
        <v>18072.28915662651</v>
      </c>
      <c r="S97" s="13">
        <f t="shared" ca="1" si="18"/>
        <v>10843.373493975905</v>
      </c>
      <c r="T97" s="13">
        <f t="shared" ca="1" si="19"/>
        <v>39518.072289156626</v>
      </c>
      <c r="U97" s="13">
        <f t="shared" ca="1" si="20"/>
        <v>2120.4819277108436</v>
      </c>
      <c r="V97" s="13">
        <f t="shared" ca="1" si="21"/>
        <v>1204.8192771084337</v>
      </c>
    </row>
    <row r="98" spans="1:22" x14ac:dyDescent="0.3">
      <c r="A98">
        <v>96</v>
      </c>
      <c r="B98" s="4">
        <f ca="1">'일자별 시가총액'!B97/'일자별 시가총액'!$G97</f>
        <v>5.3417612451217927E-2</v>
      </c>
      <c r="C98" s="4">
        <f ca="1">'일자별 시가총액'!C97/'일자별 시가총액'!$G97</f>
        <v>6.4997494755806157E-2</v>
      </c>
      <c r="D98" s="4">
        <f ca="1">'일자별 시가총액'!D97/'일자별 시가총액'!$G97</f>
        <v>0.3781095591157011</v>
      </c>
      <c r="E98" s="4">
        <f ca="1">'일자별 시가총액'!E97/'일자별 시가총액'!$G97</f>
        <v>8.3673634978728345E-2</v>
      </c>
      <c r="F98" s="4">
        <f ca="1">'일자별 시가총액'!F97/'일자별 시가총액'!$G97</f>
        <v>0.41980169869854639</v>
      </c>
      <c r="G98" s="3">
        <f ca="1">'일자별 시가총액'!H97</f>
        <v>110.89027951807229</v>
      </c>
      <c r="H98">
        <f t="shared" ca="1" si="14"/>
        <v>0</v>
      </c>
      <c r="I98">
        <f t="shared" ca="1" si="15"/>
        <v>50000</v>
      </c>
      <c r="J98">
        <f t="shared" ca="1" si="16"/>
        <v>250000</v>
      </c>
      <c r="K98">
        <f t="shared" ca="1" si="12"/>
        <v>11089.027951807228</v>
      </c>
      <c r="L98">
        <f t="shared" ca="1" si="13"/>
        <v>2772256987.951807</v>
      </c>
      <c r="M98" s="12">
        <f ca="1">$L98*B98/'일자별 주가'!B97-펀드!R97</f>
        <v>-3012.048192771088</v>
      </c>
      <c r="N98" s="12">
        <f ca="1">$L98*C98/'일자별 주가'!C97-펀드!S97</f>
        <v>-1807.2289156626539</v>
      </c>
      <c r="O98" s="12">
        <f ca="1">$L98*D98/'일자별 주가'!D97-펀드!T97</f>
        <v>-6586.3453815261091</v>
      </c>
      <c r="P98" s="12">
        <f ca="1">$L98*E98/'일자별 주가'!E97-펀드!U97</f>
        <v>-353.41365461847431</v>
      </c>
      <c r="Q98" s="12">
        <f ca="1">$L98*F98/'일자별 주가'!F97-펀드!V97</f>
        <v>-200.80321285140553</v>
      </c>
      <c r="R98" s="13">
        <f t="shared" ca="1" si="17"/>
        <v>15060.240963855422</v>
      </c>
      <c r="S98" s="13">
        <f t="shared" ca="1" si="18"/>
        <v>9036.1445783132513</v>
      </c>
      <c r="T98" s="13">
        <f t="shared" ca="1" si="19"/>
        <v>32931.726907630517</v>
      </c>
      <c r="U98" s="13">
        <f t="shared" ca="1" si="20"/>
        <v>1767.0682730923693</v>
      </c>
      <c r="V98" s="13">
        <f t="shared" ca="1" si="21"/>
        <v>1004.0160642570281</v>
      </c>
    </row>
    <row r="99" spans="1:22" x14ac:dyDescent="0.3">
      <c r="A99">
        <v>97</v>
      </c>
      <c r="B99" s="4">
        <f ca="1">'일자별 시가총액'!B98/'일자별 시가총액'!$G98</f>
        <v>5.3515407212100331E-2</v>
      </c>
      <c r="C99" s="4">
        <f ca="1">'일자별 시가총액'!C98/'일자별 시가총액'!$G98</f>
        <v>6.461837463050002E-2</v>
      </c>
      <c r="D99" s="4">
        <f ca="1">'일자별 시가총액'!D98/'일자별 시가총액'!$G98</f>
        <v>0.37484522280004379</v>
      </c>
      <c r="E99" s="4">
        <f ca="1">'일자별 시가총액'!E98/'일자별 시가총액'!$G98</f>
        <v>8.2041730067255209E-2</v>
      </c>
      <c r="F99" s="4">
        <f ca="1">'일자별 시가총액'!F98/'일자별 시가총액'!$G98</f>
        <v>0.42497926529010061</v>
      </c>
      <c r="G99" s="3">
        <f ca="1">'일자별 시가총액'!H98</f>
        <v>112.98401445783132</v>
      </c>
      <c r="H99">
        <f t="shared" ca="1" si="14"/>
        <v>0</v>
      </c>
      <c r="I99">
        <f t="shared" ca="1" si="15"/>
        <v>50000</v>
      </c>
      <c r="J99">
        <f t="shared" ca="1" si="16"/>
        <v>200000</v>
      </c>
      <c r="K99">
        <f t="shared" ca="1" si="12"/>
        <v>11298.401445783133</v>
      </c>
      <c r="L99">
        <f t="shared" ca="1" si="13"/>
        <v>2259680289.1566267</v>
      </c>
      <c r="M99" s="12">
        <f ca="1">$L99*B99/'일자별 주가'!B98-펀드!R98</f>
        <v>-3012.0481927710825</v>
      </c>
      <c r="N99" s="12">
        <f ca="1">$L99*C99/'일자별 주가'!C98-펀드!S98</f>
        <v>-1807.2289156626493</v>
      </c>
      <c r="O99" s="12">
        <f ca="1">$L99*D99/'일자별 주가'!D98-펀드!T98</f>
        <v>-6586.3453815260982</v>
      </c>
      <c r="P99" s="12">
        <f ca="1">$L99*E99/'일자별 주가'!E98-펀드!U98</f>
        <v>-353.41365461847363</v>
      </c>
      <c r="Q99" s="12">
        <f ca="1">$L99*F99/'일자별 주가'!F98-펀드!V98</f>
        <v>-200.80321285140553</v>
      </c>
      <c r="R99" s="13">
        <f t="shared" ca="1" si="17"/>
        <v>12048.192771084339</v>
      </c>
      <c r="S99" s="13">
        <f t="shared" ca="1" si="18"/>
        <v>7228.9156626506019</v>
      </c>
      <c r="T99" s="13">
        <f t="shared" ca="1" si="19"/>
        <v>26345.381526104418</v>
      </c>
      <c r="U99" s="13">
        <f t="shared" ca="1" si="20"/>
        <v>1413.6546184738957</v>
      </c>
      <c r="V99" s="13">
        <f t="shared" ca="1" si="21"/>
        <v>803.21285140562259</v>
      </c>
    </row>
    <row r="100" spans="1:22" x14ac:dyDescent="0.3">
      <c r="A100">
        <v>98</v>
      </c>
      <c r="B100" s="4">
        <f ca="1">'일자별 시가총액'!B99/'일자별 시가총액'!$G99</f>
        <v>5.3069469574802644E-2</v>
      </c>
      <c r="C100" s="4">
        <f ca="1">'일자별 시가총액'!C99/'일자별 시가총액'!$G99</f>
        <v>6.3137341871394262E-2</v>
      </c>
      <c r="D100" s="4">
        <f ca="1">'일자별 시가총액'!D99/'일자별 시가총액'!$G99</f>
        <v>0.37082808084662172</v>
      </c>
      <c r="E100" s="4">
        <f ca="1">'일자별 시가총액'!E99/'일자별 시가총액'!$G99</f>
        <v>8.1420700141488778E-2</v>
      </c>
      <c r="F100" s="4">
        <f ca="1">'일자별 시가총액'!F99/'일자별 시가총액'!$G99</f>
        <v>0.43154440756569257</v>
      </c>
      <c r="G100" s="3">
        <f ca="1">'일자별 시가총액'!H99</f>
        <v>113.19557108433736</v>
      </c>
      <c r="H100">
        <f t="shared" ca="1" si="14"/>
        <v>0</v>
      </c>
      <c r="I100">
        <f t="shared" ca="1" si="15"/>
        <v>0</v>
      </c>
      <c r="J100">
        <f t="shared" ca="1" si="16"/>
        <v>200000</v>
      </c>
      <c r="K100">
        <f t="shared" ca="1" si="12"/>
        <v>11319.557108433735</v>
      </c>
      <c r="L100">
        <f t="shared" ca="1" si="13"/>
        <v>2263911421.6867471</v>
      </c>
      <c r="M100" s="12">
        <f ca="1">$L100*B100/'일자별 주가'!B99-펀드!R99</f>
        <v>0</v>
      </c>
      <c r="N100" s="12">
        <f ca="1">$L100*C100/'일자별 주가'!C99-펀드!S99</f>
        <v>0</v>
      </c>
      <c r="O100" s="12">
        <f ca="1">$L100*D100/'일자별 주가'!D99-펀드!T99</f>
        <v>0</v>
      </c>
      <c r="P100" s="12">
        <f ca="1">$L100*E100/'일자별 주가'!E99-펀드!U99</f>
        <v>0</v>
      </c>
      <c r="Q100" s="12">
        <f ca="1">$L100*F100/'일자별 주가'!F99-펀드!V99</f>
        <v>0</v>
      </c>
      <c r="R100" s="13">
        <f t="shared" ca="1" si="17"/>
        <v>12048.192771084339</v>
      </c>
      <c r="S100" s="13">
        <f t="shared" ca="1" si="18"/>
        <v>7228.9156626506019</v>
      </c>
      <c r="T100" s="13">
        <f t="shared" ca="1" si="19"/>
        <v>26345.381526104418</v>
      </c>
      <c r="U100" s="13">
        <f t="shared" ca="1" si="20"/>
        <v>1413.6546184738957</v>
      </c>
      <c r="V100" s="13">
        <f t="shared" ca="1" si="21"/>
        <v>803.21285140562259</v>
      </c>
    </row>
    <row r="101" spans="1:22" x14ac:dyDescent="0.3">
      <c r="A101">
        <v>99</v>
      </c>
      <c r="B101" s="4">
        <f ca="1">'일자별 시가총액'!B100/'일자별 시가총액'!$G100</f>
        <v>5.1307878317587374E-2</v>
      </c>
      <c r="C101" s="4">
        <f ca="1">'일자별 시가총액'!C100/'일자별 시가총액'!$G100</f>
        <v>6.3502013769541302E-2</v>
      </c>
      <c r="D101" s="4">
        <f ca="1">'일자별 시가총액'!D100/'일자별 시가총액'!$G100</f>
        <v>0.36972846795741943</v>
      </c>
      <c r="E101" s="4">
        <f ca="1">'일자별 시가총액'!E100/'일자별 시가총액'!$G100</f>
        <v>7.8818588535773726E-2</v>
      </c>
      <c r="F101" s="4">
        <f ca="1">'일자별 시가총액'!F100/'일자별 시가총액'!$G100</f>
        <v>0.43664305141967813</v>
      </c>
      <c r="G101" s="3">
        <f ca="1">'일자별 시가총액'!H100</f>
        <v>114.08802409638554</v>
      </c>
      <c r="H101">
        <f t="shared" ca="1" si="14"/>
        <v>0</v>
      </c>
      <c r="I101">
        <f t="shared" ca="1" si="15"/>
        <v>100000</v>
      </c>
      <c r="J101">
        <f t="shared" ca="1" si="16"/>
        <v>100000</v>
      </c>
      <c r="K101">
        <f t="shared" ca="1" si="12"/>
        <v>11408.802409638552</v>
      </c>
      <c r="L101">
        <f t="shared" ca="1" si="13"/>
        <v>1140880240.9638553</v>
      </c>
      <c r="M101" s="12">
        <f ca="1">$L101*B101/'일자별 주가'!B100-펀드!R100</f>
        <v>-6024.0963855421714</v>
      </c>
      <c r="N101" s="12">
        <f ca="1">$L101*C101/'일자별 주가'!C100-펀드!S100</f>
        <v>-3614.4578313253005</v>
      </c>
      <c r="O101" s="12">
        <f ca="1">$L101*D101/'일자별 주가'!D100-펀드!T100</f>
        <v>-13172.690763052213</v>
      </c>
      <c r="P101" s="12">
        <f ca="1">$L101*E101/'일자별 주가'!E100-펀드!U100</f>
        <v>-706.82730923694794</v>
      </c>
      <c r="Q101" s="12">
        <f ca="1">$L101*F101/'일자별 주가'!F100-펀드!V100</f>
        <v>-401.60642570281141</v>
      </c>
      <c r="R101" s="13">
        <f t="shared" ca="1" si="17"/>
        <v>6024.0963855421678</v>
      </c>
      <c r="S101" s="13">
        <f t="shared" ca="1" si="18"/>
        <v>3614.4578313253014</v>
      </c>
      <c r="T101" s="13">
        <f t="shared" ca="1" si="19"/>
        <v>13172.690763052206</v>
      </c>
      <c r="U101" s="13">
        <f t="shared" ca="1" si="20"/>
        <v>706.82730923694771</v>
      </c>
      <c r="V101" s="13">
        <f t="shared" ca="1" si="21"/>
        <v>401.60642570281118</v>
      </c>
    </row>
    <row r="102" spans="1:22" x14ac:dyDescent="0.3">
      <c r="A102">
        <v>100</v>
      </c>
      <c r="B102" s="4">
        <f ca="1">'일자별 시가총액'!B101/'일자별 시가총액'!$G101</f>
        <v>4.9596690486195347E-2</v>
      </c>
      <c r="C102" s="4">
        <f ca="1">'일자별 시가총액'!C101/'일자별 시가총액'!$G101</f>
        <v>6.2272035354925037E-2</v>
      </c>
      <c r="D102" s="4">
        <f ca="1">'일자별 시가총액'!D101/'일자별 시가총액'!$G101</f>
        <v>0.3732115365861492</v>
      </c>
      <c r="E102" s="4">
        <f ca="1">'일자별 시가총액'!E101/'일자별 시가총액'!$G101</f>
        <v>7.5615514414275678E-2</v>
      </c>
      <c r="F102" s="4">
        <f ca="1">'일자별 시가총액'!F101/'일자별 시가총액'!$G101</f>
        <v>0.43930422315845469</v>
      </c>
      <c r="G102" s="3">
        <f ca="1">'일자별 시가총액'!H101</f>
        <v>115.93515502008032</v>
      </c>
      <c r="H102">
        <f t="shared" ca="1" si="14"/>
        <v>100000</v>
      </c>
      <c r="I102">
        <f t="shared" ca="1" si="15"/>
        <v>100000</v>
      </c>
      <c r="J102">
        <f t="shared" ca="1" si="16"/>
        <v>100000</v>
      </c>
      <c r="K102">
        <f t="shared" ca="1" si="12"/>
        <v>11593.515502008033</v>
      </c>
      <c r="L102">
        <f t="shared" ca="1" si="13"/>
        <v>1159351550.2008033</v>
      </c>
      <c r="M102" s="12">
        <f ca="1">$L102*B102/'일자별 주가'!B101-펀드!R101</f>
        <v>0</v>
      </c>
      <c r="N102" s="12">
        <f ca="1">$L102*C102/'일자별 주가'!C101-펀드!S101</f>
        <v>0</v>
      </c>
      <c r="O102" s="12">
        <f ca="1">$L102*D102/'일자별 주가'!D101-펀드!T101</f>
        <v>0</v>
      </c>
      <c r="P102" s="12">
        <f ca="1">$L102*E102/'일자별 주가'!E101-펀드!U101</f>
        <v>0</v>
      </c>
      <c r="Q102" s="12">
        <f ca="1">$L102*F102/'일자별 주가'!F101-펀드!V101</f>
        <v>0</v>
      </c>
      <c r="R102" s="13">
        <f t="shared" ca="1" si="17"/>
        <v>6024.0963855421678</v>
      </c>
      <c r="S102" s="13">
        <f t="shared" ca="1" si="18"/>
        <v>3614.4578313253014</v>
      </c>
      <c r="T102" s="13">
        <f t="shared" ca="1" si="19"/>
        <v>13172.690763052206</v>
      </c>
      <c r="U102" s="13">
        <f t="shared" ca="1" si="20"/>
        <v>706.82730923694771</v>
      </c>
      <c r="V102" s="13">
        <f t="shared" ca="1" si="21"/>
        <v>401.60642570281118</v>
      </c>
    </row>
    <row r="103" spans="1:22" x14ac:dyDescent="0.3">
      <c r="A103">
        <v>101</v>
      </c>
      <c r="B103" s="4">
        <f ca="1">'일자별 시가총액'!B102/'일자별 시가총액'!$G102</f>
        <v>5.1135878056178211E-2</v>
      </c>
      <c r="C103" s="4">
        <f ca="1">'일자별 시가총액'!C102/'일자별 시가총액'!$G102</f>
        <v>6.3873503226055103E-2</v>
      </c>
      <c r="D103" s="4">
        <f ca="1">'일자별 시가총액'!D102/'일자별 시가총액'!$G102</f>
        <v>0.367765534414699</v>
      </c>
      <c r="E103" s="4">
        <f ca="1">'일자별 시가총액'!E102/'일자별 시가총액'!$G102</f>
        <v>7.6334144571731474E-2</v>
      </c>
      <c r="F103" s="4">
        <f ca="1">'일자별 시가총액'!F102/'일자별 시가총액'!$G102</f>
        <v>0.44089093973133614</v>
      </c>
      <c r="G103" s="3">
        <f ca="1">'일자별 시가총액'!H102</f>
        <v>115.03723694779116</v>
      </c>
      <c r="H103">
        <f t="shared" ca="1" si="14"/>
        <v>200000</v>
      </c>
      <c r="I103">
        <f t="shared" ca="1" si="15"/>
        <v>0</v>
      </c>
      <c r="J103">
        <f t="shared" ca="1" si="16"/>
        <v>300000</v>
      </c>
      <c r="K103">
        <f t="shared" ca="1" si="12"/>
        <v>11503.723694779117</v>
      </c>
      <c r="L103">
        <f t="shared" ca="1" si="13"/>
        <v>3451117108.4337349</v>
      </c>
      <c r="M103" s="12">
        <f ca="1">$L103*B103/'일자별 주가'!B102-펀드!R102</f>
        <v>12048.192771084337</v>
      </c>
      <c r="N103" s="12">
        <f ca="1">$L103*C103/'일자별 주가'!C102-펀드!S102</f>
        <v>7228.9156626506019</v>
      </c>
      <c r="O103" s="12">
        <f ca="1">$L103*D103/'일자별 주가'!D102-펀드!T102</f>
        <v>26345.381526104422</v>
      </c>
      <c r="P103" s="12">
        <f ca="1">$L103*E103/'일자별 주가'!E102-펀드!U102</f>
        <v>1413.6546184738954</v>
      </c>
      <c r="Q103" s="12">
        <f ca="1">$L103*F103/'일자별 주가'!F102-펀드!V102</f>
        <v>803.21285140562247</v>
      </c>
      <c r="R103" s="13">
        <f t="shared" ca="1" si="17"/>
        <v>18072.289156626506</v>
      </c>
      <c r="S103" s="13">
        <f t="shared" ca="1" si="18"/>
        <v>10843.373493975903</v>
      </c>
      <c r="T103" s="13">
        <f t="shared" ca="1" si="19"/>
        <v>39518.072289156626</v>
      </c>
      <c r="U103" s="13">
        <f t="shared" ca="1" si="20"/>
        <v>2120.4819277108431</v>
      </c>
      <c r="V103" s="13">
        <f t="shared" ca="1" si="21"/>
        <v>1204.8192771084337</v>
      </c>
    </row>
    <row r="104" spans="1:22" x14ac:dyDescent="0.3">
      <c r="A104">
        <v>102</v>
      </c>
      <c r="B104" s="4">
        <f ca="1">'일자별 시가총액'!B103/'일자별 시가총액'!$G103</f>
        <v>5.1493319648710484E-2</v>
      </c>
      <c r="C104" s="4">
        <f ca="1">'일자별 시가총액'!C103/'일자별 시가총액'!$G103</f>
        <v>6.2542231005731683E-2</v>
      </c>
      <c r="D104" s="4">
        <f ca="1">'일자별 시가총액'!D103/'일자별 시가총액'!$G103</f>
        <v>0.36799653460473203</v>
      </c>
      <c r="E104" s="4">
        <f ca="1">'일자별 시가총액'!E103/'일자별 시가총액'!$G103</f>
        <v>7.4705131149013504E-2</v>
      </c>
      <c r="F104" s="4">
        <f ca="1">'일자별 시가총액'!F103/'일자별 시가총액'!$G103</f>
        <v>0.44326278359181226</v>
      </c>
      <c r="G104" s="3">
        <f ca="1">'일자별 시가총액'!H103</f>
        <v>117.06981204819277</v>
      </c>
      <c r="H104">
        <f t="shared" ca="1" si="14"/>
        <v>200000</v>
      </c>
      <c r="I104">
        <f t="shared" ca="1" si="15"/>
        <v>100000</v>
      </c>
      <c r="J104">
        <f t="shared" ca="1" si="16"/>
        <v>400000</v>
      </c>
      <c r="K104">
        <f t="shared" ca="1" si="12"/>
        <v>11706.981204819276</v>
      </c>
      <c r="L104">
        <f t="shared" ca="1" si="13"/>
        <v>4682792481.9277105</v>
      </c>
      <c r="M104" s="12">
        <f ca="1">$L104*B104/'일자별 주가'!B103-펀드!R103</f>
        <v>6024.0963855421651</v>
      </c>
      <c r="N104" s="12">
        <f ca="1">$L104*C104/'일자별 주가'!C103-펀드!S103</f>
        <v>3614.4578313252987</v>
      </c>
      <c r="O104" s="12">
        <f ca="1">$L104*D104/'일자별 주가'!D103-펀드!T103</f>
        <v>13172.690763052204</v>
      </c>
      <c r="P104" s="12">
        <f ca="1">$L104*E104/'일자별 주가'!E103-펀드!U103</f>
        <v>706.82730923694771</v>
      </c>
      <c r="Q104" s="12">
        <f ca="1">$L104*F104/'일자별 주가'!F103-펀드!V103</f>
        <v>401.60642570281129</v>
      </c>
      <c r="R104" s="13">
        <f t="shared" ca="1" si="17"/>
        <v>24096.385542168671</v>
      </c>
      <c r="S104" s="13">
        <f t="shared" ca="1" si="18"/>
        <v>14457.831325301202</v>
      </c>
      <c r="T104" s="13">
        <f t="shared" ca="1" si="19"/>
        <v>52690.763052208829</v>
      </c>
      <c r="U104" s="13">
        <f t="shared" ca="1" si="20"/>
        <v>2827.3092369477909</v>
      </c>
      <c r="V104" s="13">
        <f t="shared" ca="1" si="21"/>
        <v>1606.4257028112449</v>
      </c>
    </row>
    <row r="105" spans="1:22" x14ac:dyDescent="0.3">
      <c r="A105">
        <v>103</v>
      </c>
      <c r="B105" s="4">
        <f ca="1">'일자별 시가총액'!B104/'일자별 시가총액'!$G104</f>
        <v>5.096943739578947E-2</v>
      </c>
      <c r="C105" s="4">
        <f ca="1">'일자별 시가총액'!C104/'일자별 시가총액'!$G104</f>
        <v>6.1885726349848319E-2</v>
      </c>
      <c r="D105" s="4">
        <f ca="1">'일자별 시가총액'!D104/'일자별 시가총액'!$G104</f>
        <v>0.37045296465950239</v>
      </c>
      <c r="E105" s="4">
        <f ca="1">'일자별 시가총액'!E104/'일자별 시가총액'!$G104</f>
        <v>7.4522140342889745E-2</v>
      </c>
      <c r="F105" s="4">
        <f ca="1">'일자별 시가총액'!F104/'일자별 시가총액'!$G104</f>
        <v>0.44216973125197007</v>
      </c>
      <c r="G105" s="3">
        <f ca="1">'일자별 시가총액'!H104</f>
        <v>117.07937510040161</v>
      </c>
      <c r="H105">
        <f t="shared" ca="1" si="14"/>
        <v>50000</v>
      </c>
      <c r="I105">
        <f t="shared" ca="1" si="15"/>
        <v>200000</v>
      </c>
      <c r="J105">
        <f t="shared" ca="1" si="16"/>
        <v>250000</v>
      </c>
      <c r="K105">
        <f t="shared" ca="1" si="12"/>
        <v>11707.937510040159</v>
      </c>
      <c r="L105">
        <f t="shared" ca="1" si="13"/>
        <v>2926984377.5100398</v>
      </c>
      <c r="M105" s="12">
        <f ca="1">$L105*B105/'일자별 주가'!B104-펀드!R104</f>
        <v>-9036.1445783132513</v>
      </c>
      <c r="N105" s="12">
        <f ca="1">$L105*C105/'일자별 주가'!C104-펀드!S104</f>
        <v>-5421.6867469879508</v>
      </c>
      <c r="O105" s="12">
        <f ca="1">$L105*D105/'일자별 주가'!D104-펀드!T104</f>
        <v>-19759.036144578313</v>
      </c>
      <c r="P105" s="12">
        <f ca="1">$L105*E105/'일자별 주가'!E104-펀드!U104</f>
        <v>-1060.2409638554216</v>
      </c>
      <c r="Q105" s="12">
        <f ca="1">$L105*F105/'일자별 주가'!F104-펀드!V104</f>
        <v>-602.40963855421683</v>
      </c>
      <c r="R105" s="13">
        <f t="shared" ca="1" si="17"/>
        <v>15060.24096385542</v>
      </c>
      <c r="S105" s="13">
        <f t="shared" ca="1" si="18"/>
        <v>9036.1445783132513</v>
      </c>
      <c r="T105" s="13">
        <f t="shared" ca="1" si="19"/>
        <v>32931.726907630517</v>
      </c>
      <c r="U105" s="13">
        <f t="shared" ca="1" si="20"/>
        <v>1767.0682730923693</v>
      </c>
      <c r="V105" s="13">
        <f t="shared" ca="1" si="21"/>
        <v>1004.0160642570281</v>
      </c>
    </row>
    <row r="106" spans="1:22" x14ac:dyDescent="0.3">
      <c r="A106">
        <v>104</v>
      </c>
      <c r="B106" s="4">
        <f ca="1">'일자별 시가총액'!B105/'일자별 시가총액'!$G105</f>
        <v>5.0176853300538476E-2</v>
      </c>
      <c r="C106" s="4">
        <f ca="1">'일자별 시가총액'!C105/'일자별 시가총액'!$G105</f>
        <v>6.1366780207657852E-2</v>
      </c>
      <c r="D106" s="4">
        <f ca="1">'일자별 시가총액'!D105/'일자별 시가총액'!$G105</f>
        <v>0.36950796936647273</v>
      </c>
      <c r="E106" s="4">
        <f ca="1">'일자별 시가총액'!E105/'일자별 시가총액'!$G105</f>
        <v>7.4820026912511342E-2</v>
      </c>
      <c r="F106" s="4">
        <f ca="1">'일자별 시가총액'!F105/'일자별 시가총액'!$G105</f>
        <v>0.44412837021281959</v>
      </c>
      <c r="G106" s="3">
        <f ca="1">'일자별 시가총액'!H105</f>
        <v>119.58905381526104</v>
      </c>
      <c r="H106">
        <f t="shared" ca="1" si="14"/>
        <v>200000</v>
      </c>
      <c r="I106">
        <f t="shared" ca="1" si="15"/>
        <v>150000</v>
      </c>
      <c r="J106">
        <f t="shared" ca="1" si="16"/>
        <v>300000</v>
      </c>
      <c r="K106">
        <f t="shared" ca="1" si="12"/>
        <v>11958.905381526105</v>
      </c>
      <c r="L106">
        <f t="shared" ca="1" si="13"/>
        <v>3587671614.4578314</v>
      </c>
      <c r="M106" s="12">
        <f ca="1">$L106*B106/'일자별 주가'!B105-펀드!R105</f>
        <v>3012.0481927710862</v>
      </c>
      <c r="N106" s="12">
        <f ca="1">$L106*C106/'일자별 주가'!C105-펀드!S105</f>
        <v>1807.2289156626521</v>
      </c>
      <c r="O106" s="12">
        <f ca="1">$L106*D106/'일자별 주가'!D105-펀드!T105</f>
        <v>6586.3453815261091</v>
      </c>
      <c r="P106" s="12">
        <f ca="1">$L106*E106/'일자별 주가'!E105-펀드!U105</f>
        <v>353.41365461847431</v>
      </c>
      <c r="Q106" s="12">
        <f ca="1">$L106*F106/'일자별 주가'!F105-펀드!V105</f>
        <v>200.80321285140576</v>
      </c>
      <c r="R106" s="13">
        <f t="shared" ca="1" si="17"/>
        <v>18072.289156626506</v>
      </c>
      <c r="S106" s="13">
        <f t="shared" ca="1" si="18"/>
        <v>10843.373493975903</v>
      </c>
      <c r="T106" s="13">
        <f t="shared" ca="1" si="19"/>
        <v>39518.072289156626</v>
      </c>
      <c r="U106" s="13">
        <f t="shared" ca="1" si="20"/>
        <v>2120.4819277108436</v>
      </c>
      <c r="V106" s="13">
        <f t="shared" ca="1" si="21"/>
        <v>1204.8192771084339</v>
      </c>
    </row>
    <row r="107" spans="1:22" x14ac:dyDescent="0.3">
      <c r="A107">
        <v>105</v>
      </c>
      <c r="B107" s="4">
        <f ca="1">'일자별 시가총액'!B106/'일자별 시가총액'!$G106</f>
        <v>5.1415286085898876E-2</v>
      </c>
      <c r="C107" s="4">
        <f ca="1">'일자별 시가총액'!C106/'일자별 시가총액'!$G106</f>
        <v>5.981847190556297E-2</v>
      </c>
      <c r="D107" s="4">
        <f ca="1">'일자별 시가총액'!D106/'일자별 시가총액'!$G106</f>
        <v>0.37575576453727044</v>
      </c>
      <c r="E107" s="4">
        <f ca="1">'일자별 시가총액'!E106/'일자별 시가총액'!$G106</f>
        <v>7.4537168699444989E-2</v>
      </c>
      <c r="F107" s="4">
        <f ca="1">'일자별 시가총액'!F106/'일자별 시가총액'!$G106</f>
        <v>0.43847330877182272</v>
      </c>
      <c r="G107" s="3">
        <f ca="1">'일자별 시가총액'!H106</f>
        <v>119.97744578313252</v>
      </c>
      <c r="H107">
        <f t="shared" ca="1" si="14"/>
        <v>150000</v>
      </c>
      <c r="I107">
        <f t="shared" ca="1" si="15"/>
        <v>50000</v>
      </c>
      <c r="J107">
        <f t="shared" ca="1" si="16"/>
        <v>400000</v>
      </c>
      <c r="K107">
        <f t="shared" ca="1" si="12"/>
        <v>11997.744578313252</v>
      </c>
      <c r="L107">
        <f t="shared" ca="1" si="13"/>
        <v>4799097831.3253002</v>
      </c>
      <c r="M107" s="12">
        <f ca="1">$L107*B107/'일자별 주가'!B106-펀드!R106</f>
        <v>6024.0963855421614</v>
      </c>
      <c r="N107" s="12">
        <f ca="1">$L107*C107/'일자별 주가'!C106-펀드!S106</f>
        <v>3614.4578313252969</v>
      </c>
      <c r="O107" s="12">
        <f ca="1">$L107*D107/'일자별 주가'!D106-펀드!T106</f>
        <v>13172.690763052196</v>
      </c>
      <c r="P107" s="12">
        <f ca="1">$L107*E107/'일자별 주가'!E106-펀드!U106</f>
        <v>706.82730923694726</v>
      </c>
      <c r="Q107" s="12">
        <f ca="1">$L107*F107/'일자별 주가'!F106-펀드!V106</f>
        <v>401.60642570281084</v>
      </c>
      <c r="R107" s="13">
        <f t="shared" ca="1" si="17"/>
        <v>24096.385542168668</v>
      </c>
      <c r="S107" s="13">
        <f t="shared" ca="1" si="18"/>
        <v>14457.8313253012</v>
      </c>
      <c r="T107" s="13">
        <f t="shared" ca="1" si="19"/>
        <v>52690.763052208822</v>
      </c>
      <c r="U107" s="13">
        <f t="shared" ca="1" si="20"/>
        <v>2827.3092369477909</v>
      </c>
      <c r="V107" s="13">
        <f t="shared" ca="1" si="21"/>
        <v>1606.4257028112447</v>
      </c>
    </row>
    <row r="108" spans="1:22" x14ac:dyDescent="0.3">
      <c r="A108">
        <v>106</v>
      </c>
      <c r="B108" s="4">
        <f ca="1">'일자별 시가총액'!B107/'일자별 시가총액'!$G107</f>
        <v>5.0326268780656103E-2</v>
      </c>
      <c r="C108" s="4">
        <f ca="1">'일자별 시가총액'!C107/'일자별 시가총액'!$G107</f>
        <v>6.0035997099868468E-2</v>
      </c>
      <c r="D108" s="4">
        <f ca="1">'일자별 시가총액'!D107/'일자별 시가총액'!$G107</f>
        <v>0.37154804884121478</v>
      </c>
      <c r="E108" s="4">
        <f ca="1">'일자별 시가총액'!E107/'일자별 시가총액'!$G107</f>
        <v>7.207987107658427E-2</v>
      </c>
      <c r="F108" s="4">
        <f ca="1">'일자별 시가총액'!F107/'일자별 시가총액'!$G107</f>
        <v>0.44600981420167635</v>
      </c>
      <c r="G108" s="3">
        <f ca="1">'일자별 시가총액'!H107</f>
        <v>120.98163373493975</v>
      </c>
      <c r="H108">
        <f t="shared" ca="1" si="14"/>
        <v>100000</v>
      </c>
      <c r="I108">
        <f t="shared" ca="1" si="15"/>
        <v>250000</v>
      </c>
      <c r="J108">
        <f t="shared" ca="1" si="16"/>
        <v>250000</v>
      </c>
      <c r="K108">
        <f t="shared" ca="1" si="12"/>
        <v>12098.163373493975</v>
      </c>
      <c r="L108">
        <f t="shared" ca="1" si="13"/>
        <v>3024540843.3734937</v>
      </c>
      <c r="M108" s="12">
        <f ca="1">$L108*B108/'일자별 주가'!B107-펀드!R107</f>
        <v>-9036.1445783132476</v>
      </c>
      <c r="N108" s="12">
        <f ca="1">$L108*C108/'일자별 주가'!C107-펀드!S107</f>
        <v>-5421.6867469879489</v>
      </c>
      <c r="O108" s="12">
        <f ca="1">$L108*D108/'일자별 주가'!D107-펀드!T107</f>
        <v>-19759.036144578306</v>
      </c>
      <c r="P108" s="12">
        <f ca="1">$L108*E108/'일자별 주가'!E107-펀드!U107</f>
        <v>-1060.2409638554216</v>
      </c>
      <c r="Q108" s="12">
        <f ca="1">$L108*F108/'일자별 주가'!F107-펀드!V107</f>
        <v>-602.40963855421671</v>
      </c>
      <c r="R108" s="13">
        <f t="shared" ca="1" si="17"/>
        <v>15060.24096385542</v>
      </c>
      <c r="S108" s="13">
        <f t="shared" ca="1" si="18"/>
        <v>9036.1445783132513</v>
      </c>
      <c r="T108" s="13">
        <f t="shared" ca="1" si="19"/>
        <v>32931.726907630517</v>
      </c>
      <c r="U108" s="13">
        <f t="shared" ca="1" si="20"/>
        <v>1767.0682730923693</v>
      </c>
      <c r="V108" s="13">
        <f t="shared" ca="1" si="21"/>
        <v>1004.016064257028</v>
      </c>
    </row>
    <row r="109" spans="1:22" x14ac:dyDescent="0.3">
      <c r="A109">
        <v>107</v>
      </c>
      <c r="B109" s="4">
        <f ca="1">'일자별 시가총액'!B108/'일자별 시가총액'!$G108</f>
        <v>5.089591951722313E-2</v>
      </c>
      <c r="C109" s="4">
        <f ca="1">'일자별 시가총액'!C108/'일자별 시가총액'!$G108</f>
        <v>5.8416807154803407E-2</v>
      </c>
      <c r="D109" s="4">
        <f ca="1">'일자별 시가총액'!D108/'일자별 시가총액'!$G108</f>
        <v>0.37597110449880106</v>
      </c>
      <c r="E109" s="4">
        <f ca="1">'일자별 시가총액'!E108/'일자별 시가총액'!$G108</f>
        <v>7.3403810243232587E-2</v>
      </c>
      <c r="F109" s="4">
        <f ca="1">'일자별 시가총액'!F108/'일자별 시가총액'!$G108</f>
        <v>0.44131235858593987</v>
      </c>
      <c r="G109" s="3">
        <f ca="1">'일자별 시가총액'!H108</f>
        <v>121.01237590361447</v>
      </c>
      <c r="H109">
        <f t="shared" ca="1" si="14"/>
        <v>150000</v>
      </c>
      <c r="I109">
        <f t="shared" ca="1" si="15"/>
        <v>50000</v>
      </c>
      <c r="J109">
        <f t="shared" ca="1" si="16"/>
        <v>350000</v>
      </c>
      <c r="K109">
        <f t="shared" ca="1" si="12"/>
        <v>12101.237590361447</v>
      </c>
      <c r="L109">
        <f t="shared" ca="1" si="13"/>
        <v>4235433156.6265063</v>
      </c>
      <c r="M109" s="12">
        <f ca="1">$L109*B109/'일자별 주가'!B108-펀드!R108</f>
        <v>6024.0963855421724</v>
      </c>
      <c r="N109" s="12">
        <f ca="1">$L109*C109/'일자별 주가'!C108-펀드!S108</f>
        <v>3614.4578313253041</v>
      </c>
      <c r="O109" s="12">
        <f ca="1">$L109*D109/'일자별 주가'!D108-펀드!T108</f>
        <v>13172.690763052218</v>
      </c>
      <c r="P109" s="12">
        <f ca="1">$L109*E109/'일자별 주가'!E108-펀드!U108</f>
        <v>706.82730923694839</v>
      </c>
      <c r="Q109" s="12">
        <f ca="1">$L109*F109/'일자별 주가'!F108-펀드!V108</f>
        <v>401.60642570281163</v>
      </c>
      <c r="R109" s="13">
        <f t="shared" ca="1" si="17"/>
        <v>21084.337349397592</v>
      </c>
      <c r="S109" s="13">
        <f t="shared" ca="1" si="18"/>
        <v>12650.602409638555</v>
      </c>
      <c r="T109" s="13">
        <f t="shared" ca="1" si="19"/>
        <v>46104.417670682735</v>
      </c>
      <c r="U109" s="13">
        <f t="shared" ca="1" si="20"/>
        <v>2473.8955823293177</v>
      </c>
      <c r="V109" s="13">
        <f t="shared" ca="1" si="21"/>
        <v>1405.6224899598396</v>
      </c>
    </row>
    <row r="110" spans="1:22" x14ac:dyDescent="0.3">
      <c r="A110">
        <v>108</v>
      </c>
      <c r="B110" s="4">
        <f ca="1">'일자별 시가총액'!B109/'일자별 시가총액'!$G109</f>
        <v>5.0217362802618862E-2</v>
      </c>
      <c r="C110" s="4">
        <f ca="1">'일자별 시가총액'!C109/'일자별 시가총액'!$G109</f>
        <v>5.7066493087445963E-2</v>
      </c>
      <c r="D110" s="4">
        <f ca="1">'일자별 시가총액'!D109/'일자별 시가총액'!$G109</f>
        <v>0.37457101640445101</v>
      </c>
      <c r="E110" s="4">
        <f ca="1">'일자별 시가총액'!E109/'일자별 시가총액'!$G109</f>
        <v>7.2865325616703877E-2</v>
      </c>
      <c r="F110" s="4">
        <f ca="1">'일자별 시가총액'!F109/'일자별 시가총액'!$G109</f>
        <v>0.44527980208878032</v>
      </c>
      <c r="G110" s="3">
        <f ca="1">'일자별 시가총액'!H109</f>
        <v>121.41195020080322</v>
      </c>
      <c r="H110">
        <f t="shared" ca="1" si="14"/>
        <v>0</v>
      </c>
      <c r="I110">
        <f t="shared" ca="1" si="15"/>
        <v>0</v>
      </c>
      <c r="J110">
        <f t="shared" ca="1" si="16"/>
        <v>350000</v>
      </c>
      <c r="K110">
        <f t="shared" ca="1" si="12"/>
        <v>12141.195020080322</v>
      </c>
      <c r="L110">
        <f t="shared" ca="1" si="13"/>
        <v>4249418257.0281129</v>
      </c>
      <c r="M110" s="12">
        <f ca="1">$L110*B110/'일자별 주가'!B109-펀드!R109</f>
        <v>0</v>
      </c>
      <c r="N110" s="12">
        <f ca="1">$L110*C110/'일자별 주가'!C109-펀드!S109</f>
        <v>0</v>
      </c>
      <c r="O110" s="12">
        <f ca="1">$L110*D110/'일자별 주가'!D109-펀드!T109</f>
        <v>0</v>
      </c>
      <c r="P110" s="12">
        <f ca="1">$L110*E110/'일자별 주가'!E109-펀드!U109</f>
        <v>0</v>
      </c>
      <c r="Q110" s="12">
        <f ca="1">$L110*F110/'일자별 주가'!F109-펀드!V109</f>
        <v>0</v>
      </c>
      <c r="R110" s="13">
        <f t="shared" ca="1" si="17"/>
        <v>21084.337349397592</v>
      </c>
      <c r="S110" s="13">
        <f t="shared" ca="1" si="18"/>
        <v>12650.602409638555</v>
      </c>
      <c r="T110" s="13">
        <f t="shared" ca="1" si="19"/>
        <v>46104.417670682735</v>
      </c>
      <c r="U110" s="13">
        <f t="shared" ca="1" si="20"/>
        <v>2473.8955823293177</v>
      </c>
      <c r="V110" s="13">
        <f t="shared" ca="1" si="21"/>
        <v>1405.6224899598396</v>
      </c>
    </row>
    <row r="111" spans="1:22" x14ac:dyDescent="0.3">
      <c r="A111">
        <v>109</v>
      </c>
      <c r="B111" s="4">
        <f ca="1">'일자별 시가총액'!B110/'일자별 시가총액'!$G110</f>
        <v>5.1026472164554457E-2</v>
      </c>
      <c r="C111" s="4">
        <f ca="1">'일자별 시가총액'!C110/'일자별 시가총액'!$G110</f>
        <v>5.6358868931259271E-2</v>
      </c>
      <c r="D111" s="4">
        <f ca="1">'일자별 시가총액'!D110/'일자별 시가총액'!$G110</f>
        <v>0.37823718621211083</v>
      </c>
      <c r="E111" s="4">
        <f ca="1">'일자별 시가총액'!E110/'일자별 시가총액'!$G110</f>
        <v>7.2572766230735566E-2</v>
      </c>
      <c r="F111" s="4">
        <f ca="1">'일자별 시가총액'!F110/'일자별 시가총액'!$G110</f>
        <v>0.4418047064613399</v>
      </c>
      <c r="G111" s="3">
        <f ca="1">'일자별 시가총액'!H110</f>
        <v>120.08885943775101</v>
      </c>
      <c r="H111">
        <f t="shared" ca="1" si="14"/>
        <v>50000</v>
      </c>
      <c r="I111">
        <f t="shared" ca="1" si="15"/>
        <v>100000</v>
      </c>
      <c r="J111">
        <f t="shared" ca="1" si="16"/>
        <v>300000</v>
      </c>
      <c r="K111">
        <f t="shared" ca="1" si="12"/>
        <v>12008.8859437751</v>
      </c>
      <c r="L111">
        <f t="shared" ca="1" si="13"/>
        <v>3602665783.1325297</v>
      </c>
      <c r="M111" s="12">
        <f ca="1">$L111*B111/'일자별 주가'!B110-펀드!R110</f>
        <v>-3012.0481927710898</v>
      </c>
      <c r="N111" s="12">
        <f ca="1">$L111*C111/'일자별 주가'!C110-펀드!S110</f>
        <v>-1807.2289156626539</v>
      </c>
      <c r="O111" s="12">
        <f ca="1">$L111*D111/'일자별 주가'!D110-펀드!T110</f>
        <v>-6586.3453815261091</v>
      </c>
      <c r="P111" s="12">
        <f ca="1">$L111*E111/'일자별 주가'!E110-펀드!U110</f>
        <v>-353.41365461847454</v>
      </c>
      <c r="Q111" s="12">
        <f ca="1">$L111*F111/'일자별 주가'!F110-펀드!V110</f>
        <v>-200.80321285140599</v>
      </c>
      <c r="R111" s="13">
        <f t="shared" ca="1" si="17"/>
        <v>18072.289156626503</v>
      </c>
      <c r="S111" s="13">
        <f t="shared" ca="1" si="18"/>
        <v>10843.373493975902</v>
      </c>
      <c r="T111" s="13">
        <f t="shared" ca="1" si="19"/>
        <v>39518.072289156626</v>
      </c>
      <c r="U111" s="13">
        <f t="shared" ca="1" si="20"/>
        <v>2120.4819277108431</v>
      </c>
      <c r="V111" s="13">
        <f t="shared" ca="1" si="21"/>
        <v>1204.8192771084337</v>
      </c>
    </row>
    <row r="112" spans="1:22" x14ac:dyDescent="0.3">
      <c r="A112">
        <v>110</v>
      </c>
      <c r="B112" s="4">
        <f ca="1">'일자별 시가총액'!B111/'일자별 시가총액'!$G111</f>
        <v>4.9758311156092326E-2</v>
      </c>
      <c r="C112" s="4">
        <f ca="1">'일자별 시가총액'!C111/'일자별 시가총액'!$G111</f>
        <v>5.5822495967942018E-2</v>
      </c>
      <c r="D112" s="4">
        <f ca="1">'일자별 시가총액'!D111/'일자별 시가총액'!$G111</f>
        <v>0.38533726706231303</v>
      </c>
      <c r="E112" s="4">
        <f ca="1">'일자별 시가총액'!E111/'일자별 시가총액'!$G111</f>
        <v>7.1421759011008681E-2</v>
      </c>
      <c r="F112" s="4">
        <f ca="1">'일자별 시가총액'!F111/'일자별 시가총액'!$G111</f>
        <v>0.43766016680264397</v>
      </c>
      <c r="G112" s="3">
        <f ca="1">'일자별 시가총액'!H111</f>
        <v>120.49812369477912</v>
      </c>
      <c r="H112">
        <f t="shared" ca="1" si="14"/>
        <v>150000</v>
      </c>
      <c r="I112">
        <f t="shared" ca="1" si="15"/>
        <v>250000</v>
      </c>
      <c r="J112">
        <f t="shared" ca="1" si="16"/>
        <v>200000</v>
      </c>
      <c r="K112">
        <f t="shared" ca="1" si="12"/>
        <v>12049.812369477911</v>
      </c>
      <c r="L112">
        <f t="shared" ca="1" si="13"/>
        <v>2409962473.8955822</v>
      </c>
      <c r="M112" s="12">
        <f ca="1">$L112*B112/'일자별 주가'!B111-펀드!R111</f>
        <v>-6024.0963855421651</v>
      </c>
      <c r="N112" s="12">
        <f ca="1">$L112*C112/'일자별 주가'!C111-펀드!S111</f>
        <v>-3614.4578313252987</v>
      </c>
      <c r="O112" s="12">
        <f ca="1">$L112*D112/'일자별 주가'!D111-펀드!T111</f>
        <v>-13172.690763052211</v>
      </c>
      <c r="P112" s="12">
        <f ca="1">$L112*E112/'일자별 주가'!E111-펀드!U111</f>
        <v>-706.82730923694749</v>
      </c>
      <c r="Q112" s="12">
        <f ca="1">$L112*F112/'일자별 주가'!F111-펀드!V111</f>
        <v>-401.60642570281118</v>
      </c>
      <c r="R112" s="13">
        <f t="shared" ca="1" si="17"/>
        <v>12048.192771084337</v>
      </c>
      <c r="S112" s="13">
        <f t="shared" ca="1" si="18"/>
        <v>7228.9156626506028</v>
      </c>
      <c r="T112" s="13">
        <f t="shared" ca="1" si="19"/>
        <v>26345.381526104415</v>
      </c>
      <c r="U112" s="13">
        <f t="shared" ca="1" si="20"/>
        <v>1413.6546184738957</v>
      </c>
      <c r="V112" s="13">
        <f t="shared" ca="1" si="21"/>
        <v>803.21285140562247</v>
      </c>
    </row>
    <row r="113" spans="1:22" x14ac:dyDescent="0.3">
      <c r="A113">
        <v>111</v>
      </c>
      <c r="B113" s="4">
        <f ca="1">'일자별 시가총액'!B112/'일자별 시가총액'!$G112</f>
        <v>5.0386239757233005E-2</v>
      </c>
      <c r="C113" s="4">
        <f ca="1">'일자별 시가총액'!C112/'일자별 시가총액'!$G112</f>
        <v>5.5388085455761245E-2</v>
      </c>
      <c r="D113" s="4">
        <f ca="1">'일자별 시가총액'!D112/'일자별 시가총액'!$G112</f>
        <v>0.37932665026917534</v>
      </c>
      <c r="E113" s="4">
        <f ca="1">'일자별 시가총액'!E112/'일자별 시가총액'!$G112</f>
        <v>7.3854596144018972E-2</v>
      </c>
      <c r="F113" s="4">
        <f ca="1">'일자별 시가총액'!F112/'일자별 시가총액'!$G112</f>
        <v>0.44104442837381141</v>
      </c>
      <c r="G113" s="3">
        <f ca="1">'일자별 시가총액'!H112</f>
        <v>119.57031967871485</v>
      </c>
      <c r="H113">
        <f t="shared" ca="1" si="14"/>
        <v>200000</v>
      </c>
      <c r="I113">
        <f t="shared" ca="1" si="15"/>
        <v>100000</v>
      </c>
      <c r="J113">
        <f t="shared" ca="1" si="16"/>
        <v>300000</v>
      </c>
      <c r="K113">
        <f t="shared" ca="1" si="12"/>
        <v>11957.031967871484</v>
      </c>
      <c r="L113">
        <f t="shared" ca="1" si="13"/>
        <v>3587109590.3614454</v>
      </c>
      <c r="M113" s="12">
        <f ca="1">$L113*B113/'일자별 주가'!B112-펀드!R112</f>
        <v>6024.0963855421651</v>
      </c>
      <c r="N113" s="12">
        <f ca="1">$L113*C113/'일자별 주가'!C112-펀드!S112</f>
        <v>3614.4578313253005</v>
      </c>
      <c r="O113" s="12">
        <f ca="1">$L113*D113/'일자별 주가'!D112-펀드!T112</f>
        <v>13172.690763052204</v>
      </c>
      <c r="P113" s="12">
        <f ca="1">$L113*E113/'일자별 주가'!E112-펀드!U112</f>
        <v>706.82730923694749</v>
      </c>
      <c r="Q113" s="12">
        <f ca="1">$L113*F113/'일자별 주가'!F112-펀드!V112</f>
        <v>401.60642570281118</v>
      </c>
      <c r="R113" s="13">
        <f t="shared" ca="1" si="17"/>
        <v>18072.289156626503</v>
      </c>
      <c r="S113" s="13">
        <f t="shared" ca="1" si="18"/>
        <v>10843.373493975903</v>
      </c>
      <c r="T113" s="13">
        <f t="shared" ca="1" si="19"/>
        <v>39518.072289156618</v>
      </c>
      <c r="U113" s="13">
        <f t="shared" ca="1" si="20"/>
        <v>2120.4819277108431</v>
      </c>
      <c r="V113" s="13">
        <f t="shared" ca="1" si="21"/>
        <v>1204.8192771084337</v>
      </c>
    </row>
    <row r="114" spans="1:22" x14ac:dyDescent="0.3">
      <c r="A114">
        <v>112</v>
      </c>
      <c r="B114" s="4">
        <f ca="1">'일자별 시가총액'!B113/'일자별 시가총액'!$G113</f>
        <v>4.9894026360299236E-2</v>
      </c>
      <c r="C114" s="4">
        <f ca="1">'일자별 시가총액'!C113/'일자별 시가총액'!$G113</f>
        <v>5.3521047801931086E-2</v>
      </c>
      <c r="D114" s="4">
        <f ca="1">'일자별 시가총액'!D113/'일자별 시가총액'!$G113</f>
        <v>0.38253838770883503</v>
      </c>
      <c r="E114" s="4">
        <f ca="1">'일자별 시가총액'!E113/'일자별 시가총액'!$G113</f>
        <v>7.185400586566304E-2</v>
      </c>
      <c r="F114" s="4">
        <f ca="1">'일자별 시가총액'!F113/'일자별 시가총액'!$G113</f>
        <v>0.44219253226327165</v>
      </c>
      <c r="G114" s="3">
        <f ca="1">'일자별 시가총액'!H113</f>
        <v>120.58086907630523</v>
      </c>
      <c r="H114">
        <f t="shared" ca="1" si="14"/>
        <v>250000</v>
      </c>
      <c r="I114">
        <f t="shared" ca="1" si="15"/>
        <v>200000</v>
      </c>
      <c r="J114">
        <f t="shared" ca="1" si="16"/>
        <v>350000</v>
      </c>
      <c r="K114">
        <f t="shared" ca="1" si="12"/>
        <v>12058.086907630523</v>
      </c>
      <c r="L114">
        <f t="shared" ca="1" si="13"/>
        <v>4220330417.6706829</v>
      </c>
      <c r="M114" s="12">
        <f ca="1">$L114*B114/'일자별 주가'!B113-펀드!R113</f>
        <v>3012.0481927710862</v>
      </c>
      <c r="N114" s="12">
        <f ca="1">$L114*C114/'일자별 주가'!C113-펀드!S113</f>
        <v>1807.2289156626521</v>
      </c>
      <c r="O114" s="12">
        <f ca="1">$L114*D114/'일자별 주가'!D113-펀드!T113</f>
        <v>6586.3453815261164</v>
      </c>
      <c r="P114" s="12">
        <f ca="1">$L114*E114/'일자별 주가'!E113-펀드!U113</f>
        <v>353.41365461847408</v>
      </c>
      <c r="Q114" s="12">
        <f ca="1">$L114*F114/'일자별 주가'!F113-펀드!V113</f>
        <v>200.80321285140576</v>
      </c>
      <c r="R114" s="13">
        <f t="shared" ca="1" si="17"/>
        <v>21084.337349397589</v>
      </c>
      <c r="S114" s="13">
        <f t="shared" ca="1" si="18"/>
        <v>12650.602409638555</v>
      </c>
      <c r="T114" s="13">
        <f t="shared" ca="1" si="19"/>
        <v>46104.417670682735</v>
      </c>
      <c r="U114" s="13">
        <f t="shared" ca="1" si="20"/>
        <v>2473.8955823293172</v>
      </c>
      <c r="V114" s="13">
        <f t="shared" ca="1" si="21"/>
        <v>1405.6224899598394</v>
      </c>
    </row>
    <row r="115" spans="1:22" x14ac:dyDescent="0.3">
      <c r="A115">
        <v>113</v>
      </c>
      <c r="B115" s="4">
        <f ca="1">'일자별 시가총액'!B114/'일자별 시가총액'!$G114</f>
        <v>4.9951815396068862E-2</v>
      </c>
      <c r="C115" s="4">
        <f ca="1">'일자별 시가총액'!C114/'일자별 시가총액'!$G114</f>
        <v>5.3191022075433574E-2</v>
      </c>
      <c r="D115" s="4">
        <f ca="1">'일자별 시가총액'!D114/'일자별 시가총액'!$G114</f>
        <v>0.38089066232021179</v>
      </c>
      <c r="E115" s="4">
        <f ca="1">'일자별 시가총액'!E114/'일자별 시가총액'!$G114</f>
        <v>7.2348752066088123E-2</v>
      </c>
      <c r="F115" s="4">
        <f ca="1">'일자별 시가총액'!F114/'일자별 시가총액'!$G114</f>
        <v>0.44361774814219768</v>
      </c>
      <c r="G115" s="3">
        <f ca="1">'일자별 시가총액'!H114</f>
        <v>117.94498795180724</v>
      </c>
      <c r="H115">
        <f t="shared" ca="1" si="14"/>
        <v>0</v>
      </c>
      <c r="I115">
        <f t="shared" ca="1" si="15"/>
        <v>0</v>
      </c>
      <c r="J115">
        <f t="shared" ca="1" si="16"/>
        <v>350000</v>
      </c>
      <c r="K115">
        <f t="shared" ca="1" si="12"/>
        <v>11794.498795180723</v>
      </c>
      <c r="L115">
        <f t="shared" ca="1" si="13"/>
        <v>4128074578.3132534</v>
      </c>
      <c r="M115" s="12">
        <f ca="1">$L115*B115/'일자별 주가'!B114-펀드!R114</f>
        <v>0</v>
      </c>
      <c r="N115" s="12">
        <f ca="1">$L115*C115/'일자별 주가'!C114-펀드!S114</f>
        <v>0</v>
      </c>
      <c r="O115" s="12">
        <f ca="1">$L115*D115/'일자별 주가'!D114-펀드!T114</f>
        <v>0</v>
      </c>
      <c r="P115" s="12">
        <f ca="1">$L115*E115/'일자별 주가'!E114-펀드!U114</f>
        <v>0</v>
      </c>
      <c r="Q115" s="12">
        <f ca="1">$L115*F115/'일자별 주가'!F114-펀드!V114</f>
        <v>0</v>
      </c>
      <c r="R115" s="13">
        <f t="shared" ca="1" si="17"/>
        <v>21084.337349397589</v>
      </c>
      <c r="S115" s="13">
        <f t="shared" ca="1" si="18"/>
        <v>12650.602409638555</v>
      </c>
      <c r="T115" s="13">
        <f t="shared" ca="1" si="19"/>
        <v>46104.417670682735</v>
      </c>
      <c r="U115" s="13">
        <f t="shared" ca="1" si="20"/>
        <v>2473.8955823293172</v>
      </c>
      <c r="V115" s="13">
        <f t="shared" ca="1" si="21"/>
        <v>1405.6224899598394</v>
      </c>
    </row>
    <row r="116" spans="1:22" x14ac:dyDescent="0.3">
      <c r="A116">
        <v>114</v>
      </c>
      <c r="B116" s="4">
        <f ca="1">'일자별 시가총액'!B115/'일자별 시가총액'!$G115</f>
        <v>5.0733470379096646E-2</v>
      </c>
      <c r="C116" s="4">
        <f ca="1">'일자별 시가총액'!C115/'일자별 시가총액'!$G115</f>
        <v>5.3507491940123525E-2</v>
      </c>
      <c r="D116" s="4">
        <f ca="1">'일자별 시가총액'!D115/'일자별 시가총액'!$G115</f>
        <v>0.38213093958296618</v>
      </c>
      <c r="E116" s="4">
        <f ca="1">'일자별 시가총액'!E115/'일자별 시가총액'!$G115</f>
        <v>7.2068133200326984E-2</v>
      </c>
      <c r="F116" s="4">
        <f ca="1">'일자별 시가총액'!F115/'일자별 시가총액'!$G115</f>
        <v>0.44155996489748661</v>
      </c>
      <c r="G116" s="3">
        <f ca="1">'일자별 시가총액'!H115</f>
        <v>115.35598875502009</v>
      </c>
      <c r="H116">
        <f t="shared" ca="1" si="14"/>
        <v>200000</v>
      </c>
      <c r="I116">
        <f t="shared" ca="1" si="15"/>
        <v>250000</v>
      </c>
      <c r="J116">
        <f t="shared" ca="1" si="16"/>
        <v>300000</v>
      </c>
      <c r="K116">
        <f t="shared" ca="1" si="12"/>
        <v>11535.59887550201</v>
      </c>
      <c r="L116">
        <f t="shared" ca="1" si="13"/>
        <v>3460679662.6506028</v>
      </c>
      <c r="M116" s="12">
        <f ca="1">$L116*B116/'일자별 주가'!B115-펀드!R115</f>
        <v>-3012.0481927710825</v>
      </c>
      <c r="N116" s="12">
        <f ca="1">$L116*C116/'일자별 주가'!C115-펀드!S115</f>
        <v>-1807.2289156626503</v>
      </c>
      <c r="O116" s="12">
        <f ca="1">$L116*D116/'일자별 주가'!D115-펀드!T115</f>
        <v>-6586.3453815261091</v>
      </c>
      <c r="P116" s="12">
        <f ca="1">$L116*E116/'일자별 주가'!E115-펀드!U115</f>
        <v>-353.41365461847363</v>
      </c>
      <c r="Q116" s="12">
        <f ca="1">$L116*F116/'일자별 주가'!F115-펀드!V115</f>
        <v>-200.80321285140553</v>
      </c>
      <c r="R116" s="13">
        <f t="shared" ca="1" si="17"/>
        <v>18072.289156626506</v>
      </c>
      <c r="S116" s="13">
        <f t="shared" ca="1" si="18"/>
        <v>10843.373493975905</v>
      </c>
      <c r="T116" s="13">
        <f t="shared" ca="1" si="19"/>
        <v>39518.072289156626</v>
      </c>
      <c r="U116" s="13">
        <f t="shared" ca="1" si="20"/>
        <v>2120.4819277108436</v>
      </c>
      <c r="V116" s="13">
        <f t="shared" ca="1" si="21"/>
        <v>1204.8192771084339</v>
      </c>
    </row>
    <row r="117" spans="1:22" x14ac:dyDescent="0.3">
      <c r="A117">
        <v>115</v>
      </c>
      <c r="B117" s="4">
        <f ca="1">'일자별 시가총액'!B116/'일자별 시가총액'!$G116</f>
        <v>4.9419183128516689E-2</v>
      </c>
      <c r="C117" s="4">
        <f ca="1">'일자별 시가총액'!C116/'일자별 시가총액'!$G116</f>
        <v>5.2373723886984573E-2</v>
      </c>
      <c r="D117" s="4">
        <f ca="1">'일자별 시가총액'!D116/'일자별 시가총액'!$G116</f>
        <v>0.3821366561342911</v>
      </c>
      <c r="E117" s="4">
        <f ca="1">'일자별 시가총액'!E116/'일자별 시가총액'!$G116</f>
        <v>7.0884601881686063E-2</v>
      </c>
      <c r="F117" s="4">
        <f ca="1">'일자별 시가총액'!F116/'일자별 시가총액'!$G116</f>
        <v>0.44518583496852154</v>
      </c>
      <c r="G117" s="3">
        <f ca="1">'일자별 시가총액'!H116</f>
        <v>118.09471967871485</v>
      </c>
      <c r="H117">
        <f t="shared" ca="1" si="14"/>
        <v>200000</v>
      </c>
      <c r="I117">
        <f t="shared" ca="1" si="15"/>
        <v>0</v>
      </c>
      <c r="J117">
        <f t="shared" ca="1" si="16"/>
        <v>500000</v>
      </c>
      <c r="K117">
        <f t="shared" ca="1" si="12"/>
        <v>11809.471967871485</v>
      </c>
      <c r="L117">
        <f t="shared" ca="1" si="13"/>
        <v>5904735983.9357424</v>
      </c>
      <c r="M117" s="12">
        <f ca="1">$L117*B117/'일자별 주가'!B116-펀드!R116</f>
        <v>12048.192771084337</v>
      </c>
      <c r="N117" s="12">
        <f ca="1">$L117*C117/'일자별 주가'!C116-펀드!S116</f>
        <v>7228.9156626505974</v>
      </c>
      <c r="O117" s="12">
        <f ca="1">$L117*D117/'일자별 주가'!D116-펀드!T116</f>
        <v>26345.381526104407</v>
      </c>
      <c r="P117" s="12">
        <f ca="1">$L117*E117/'일자별 주가'!E116-펀드!U116</f>
        <v>1413.654618473895</v>
      </c>
      <c r="Q117" s="12">
        <f ca="1">$L117*F117/'일자별 주가'!F116-펀드!V116</f>
        <v>803.21285140562213</v>
      </c>
      <c r="R117" s="13">
        <f t="shared" ca="1" si="17"/>
        <v>30120.481927710844</v>
      </c>
      <c r="S117" s="13">
        <f t="shared" ca="1" si="18"/>
        <v>18072.289156626503</v>
      </c>
      <c r="T117" s="13">
        <f t="shared" ca="1" si="19"/>
        <v>65863.453815261033</v>
      </c>
      <c r="U117" s="13">
        <f t="shared" ca="1" si="20"/>
        <v>3534.1365461847386</v>
      </c>
      <c r="V117" s="13">
        <f t="shared" ca="1" si="21"/>
        <v>2008.032128514056</v>
      </c>
    </row>
    <row r="118" spans="1:22" x14ac:dyDescent="0.3">
      <c r="A118">
        <v>116</v>
      </c>
      <c r="B118" s="4">
        <f ca="1">'일자별 시가총액'!B117/'일자별 시가총액'!$G117</f>
        <v>4.930357245477375E-2</v>
      </c>
      <c r="C118" s="4">
        <f ca="1">'일자별 시가총액'!C117/'일자별 시가총액'!$G117</f>
        <v>5.163982239087897E-2</v>
      </c>
      <c r="D118" s="4">
        <f ca="1">'일자별 시가총액'!D117/'일자별 시가총액'!$G117</f>
        <v>0.3780612986141923</v>
      </c>
      <c r="E118" s="4">
        <f ca="1">'일자별 시가총액'!E117/'일자별 시가총액'!$G117</f>
        <v>7.1492948487980976E-2</v>
      </c>
      <c r="F118" s="4">
        <f ca="1">'일자별 시가총액'!F117/'일자별 시가총액'!$G117</f>
        <v>0.44950235805217398</v>
      </c>
      <c r="G118" s="3">
        <f ca="1">'일자별 시가총액'!H117</f>
        <v>116.34338634538153</v>
      </c>
      <c r="H118">
        <f t="shared" ca="1" si="14"/>
        <v>200000</v>
      </c>
      <c r="I118">
        <f t="shared" ca="1" si="15"/>
        <v>200000</v>
      </c>
      <c r="J118">
        <f t="shared" ca="1" si="16"/>
        <v>500000</v>
      </c>
      <c r="K118">
        <f t="shared" ca="1" si="12"/>
        <v>11634.338634538151</v>
      </c>
      <c r="L118">
        <f t="shared" ca="1" si="13"/>
        <v>5817169317.2690754</v>
      </c>
      <c r="M118" s="12">
        <f ca="1">$L118*B118/'일자별 주가'!B117-펀드!R117</f>
        <v>0</v>
      </c>
      <c r="N118" s="12">
        <f ca="1">$L118*C118/'일자별 주가'!C117-펀드!S117</f>
        <v>0</v>
      </c>
      <c r="O118" s="12">
        <f ca="1">$L118*D118/'일자별 주가'!D117-펀드!T117</f>
        <v>0</v>
      </c>
      <c r="P118" s="12">
        <f ca="1">$L118*E118/'일자별 주가'!E117-펀드!U117</f>
        <v>0</v>
      </c>
      <c r="Q118" s="12">
        <f ca="1">$L118*F118/'일자별 주가'!F117-펀드!V117</f>
        <v>0</v>
      </c>
      <c r="R118" s="13">
        <f t="shared" ca="1" si="17"/>
        <v>30120.481927710844</v>
      </c>
      <c r="S118" s="13">
        <f t="shared" ca="1" si="18"/>
        <v>18072.289156626503</v>
      </c>
      <c r="T118" s="13">
        <f t="shared" ca="1" si="19"/>
        <v>65863.453815261033</v>
      </c>
      <c r="U118" s="13">
        <f t="shared" ca="1" si="20"/>
        <v>3534.1365461847386</v>
      </c>
      <c r="V118" s="13">
        <f t="shared" ca="1" si="21"/>
        <v>2008.032128514056</v>
      </c>
    </row>
    <row r="119" spans="1:22" x14ac:dyDescent="0.3">
      <c r="A119">
        <v>117</v>
      </c>
      <c r="B119" s="4">
        <f ca="1">'일자별 시가총액'!B118/'일자별 시가총액'!$G118</f>
        <v>5.0647077562211193E-2</v>
      </c>
      <c r="C119" s="4">
        <f ca="1">'일자별 시가총액'!C118/'일자별 시가총액'!$G118</f>
        <v>5.313995388038447E-2</v>
      </c>
      <c r="D119" s="4">
        <f ca="1">'일자별 시가총액'!D118/'일자별 시가총액'!$G118</f>
        <v>0.37433654012769391</v>
      </c>
      <c r="E119" s="4">
        <f ca="1">'일자별 시가총액'!E118/'일자별 시가총액'!$G118</f>
        <v>7.1243766317830082E-2</v>
      </c>
      <c r="F119" s="4">
        <f ca="1">'일자별 시가총액'!F118/'일자별 시가총액'!$G118</f>
        <v>0.4506326621118803</v>
      </c>
      <c r="G119" s="3">
        <f ca="1">'일자별 시가총액'!H118</f>
        <v>114.44659437751004</v>
      </c>
      <c r="H119">
        <f t="shared" ca="1" si="14"/>
        <v>250000</v>
      </c>
      <c r="I119">
        <f t="shared" ca="1" si="15"/>
        <v>250000</v>
      </c>
      <c r="J119">
        <f t="shared" ca="1" si="16"/>
        <v>500000</v>
      </c>
      <c r="K119">
        <f t="shared" ca="1" si="12"/>
        <v>11444.659437751005</v>
      </c>
      <c r="L119">
        <f t="shared" ca="1" si="13"/>
        <v>5722329718.8755026</v>
      </c>
      <c r="M119" s="12">
        <f ca="1">$L119*B119/'일자별 주가'!B118-펀드!R118</f>
        <v>0</v>
      </c>
      <c r="N119" s="12">
        <f ca="1">$L119*C119/'일자별 주가'!C118-펀드!S118</f>
        <v>0</v>
      </c>
      <c r="O119" s="12">
        <f ca="1">$L119*D119/'일자별 주가'!D118-펀드!T118</f>
        <v>0</v>
      </c>
      <c r="P119" s="12">
        <f ca="1">$L119*E119/'일자별 주가'!E118-펀드!U118</f>
        <v>0</v>
      </c>
      <c r="Q119" s="12">
        <f ca="1">$L119*F119/'일자별 주가'!F118-펀드!V118</f>
        <v>0</v>
      </c>
      <c r="R119" s="13">
        <f t="shared" ca="1" si="17"/>
        <v>30120.481927710844</v>
      </c>
      <c r="S119" s="13">
        <f t="shared" ca="1" si="18"/>
        <v>18072.289156626503</v>
      </c>
      <c r="T119" s="13">
        <f t="shared" ca="1" si="19"/>
        <v>65863.453815261033</v>
      </c>
      <c r="U119" s="13">
        <f t="shared" ca="1" si="20"/>
        <v>3534.1365461847386</v>
      </c>
      <c r="V119" s="13">
        <f t="shared" ca="1" si="21"/>
        <v>2008.032128514056</v>
      </c>
    </row>
    <row r="120" spans="1:22" x14ac:dyDescent="0.3">
      <c r="A120">
        <v>118</v>
      </c>
      <c r="B120" s="4">
        <f ca="1">'일자별 시가총액'!B119/'일자별 시가총액'!$G119</f>
        <v>5.1521832872232713E-2</v>
      </c>
      <c r="C120" s="4">
        <f ca="1">'일자별 시가총액'!C119/'일자별 시가총액'!$G119</f>
        <v>5.2320993979011438E-2</v>
      </c>
      <c r="D120" s="4">
        <f ca="1">'일자별 시가총액'!D119/'일자별 시가총액'!$G119</f>
        <v>0.36616278791801177</v>
      </c>
      <c r="E120" s="4">
        <f ca="1">'일자별 시가총액'!E119/'일자별 시가총액'!$G119</f>
        <v>6.9273125734987631E-2</v>
      </c>
      <c r="F120" s="4">
        <f ca="1">'일자별 시가총액'!F119/'일자별 시가총액'!$G119</f>
        <v>0.46072125949575637</v>
      </c>
      <c r="G120" s="3">
        <f ca="1">'일자별 시가총액'!H119</f>
        <v>115.181021686747</v>
      </c>
      <c r="H120">
        <f t="shared" ca="1" si="14"/>
        <v>150000</v>
      </c>
      <c r="I120">
        <f t="shared" ca="1" si="15"/>
        <v>100000</v>
      </c>
      <c r="J120">
        <f t="shared" ca="1" si="16"/>
        <v>550000</v>
      </c>
      <c r="K120">
        <f t="shared" ca="1" si="12"/>
        <v>11518.102168674699</v>
      </c>
      <c r="L120">
        <f t="shared" ca="1" si="13"/>
        <v>6334956192.7710848</v>
      </c>
      <c r="M120" s="12">
        <f ca="1">$L120*B120/'일자별 주가'!B119-펀드!R119</f>
        <v>3012.0481927710825</v>
      </c>
      <c r="N120" s="12">
        <f ca="1">$L120*C120/'일자별 주가'!C119-펀드!S119</f>
        <v>1807.2289156626575</v>
      </c>
      <c r="O120" s="12">
        <f ca="1">$L120*D120/'일자별 주가'!D119-펀드!T119</f>
        <v>6586.3453815261164</v>
      </c>
      <c r="P120" s="12">
        <f ca="1">$L120*E120/'일자별 주가'!E119-펀드!U119</f>
        <v>353.41365461847454</v>
      </c>
      <c r="Q120" s="12">
        <f ca="1">$L120*F120/'일자별 주가'!F119-펀드!V119</f>
        <v>200.80321285140576</v>
      </c>
      <c r="R120" s="13">
        <f t="shared" ca="1" si="17"/>
        <v>33132.530120481926</v>
      </c>
      <c r="S120" s="13">
        <f t="shared" ca="1" si="18"/>
        <v>19879.51807228916</v>
      </c>
      <c r="T120" s="13">
        <f t="shared" ca="1" si="19"/>
        <v>72449.799196787149</v>
      </c>
      <c r="U120" s="13">
        <f t="shared" ca="1" si="20"/>
        <v>3887.5502008032131</v>
      </c>
      <c r="V120" s="13">
        <f t="shared" ca="1" si="21"/>
        <v>2208.8353413654618</v>
      </c>
    </row>
    <row r="121" spans="1:22" x14ac:dyDescent="0.3">
      <c r="A121">
        <v>119</v>
      </c>
      <c r="B121" s="4">
        <f ca="1">'일자별 시가총액'!B120/'일자별 시가총액'!$G120</f>
        <v>5.1903468197971918E-2</v>
      </c>
      <c r="C121" s="4">
        <f ca="1">'일자별 시가총액'!C120/'일자별 시가총액'!$G120</f>
        <v>5.2433999482336471E-2</v>
      </c>
      <c r="D121" s="4">
        <f ca="1">'일자별 시가총액'!D120/'일자별 시가총액'!$G120</f>
        <v>0.35983704497801339</v>
      </c>
      <c r="E121" s="4">
        <f ca="1">'일자별 시가총액'!E120/'일자별 시가총액'!$G120</f>
        <v>6.9049367395059055E-2</v>
      </c>
      <c r="F121" s="4">
        <f ca="1">'일자별 시가총액'!F120/'일자별 시가총액'!$G120</f>
        <v>0.46677611994661922</v>
      </c>
      <c r="G121" s="3">
        <f ca="1">'일자별 시가총액'!H120</f>
        <v>114.22966265060242</v>
      </c>
      <c r="H121">
        <f t="shared" ca="1" si="14"/>
        <v>200000</v>
      </c>
      <c r="I121">
        <f t="shared" ca="1" si="15"/>
        <v>250000</v>
      </c>
      <c r="J121">
        <f t="shared" ca="1" si="16"/>
        <v>500000</v>
      </c>
      <c r="K121">
        <f t="shared" ca="1" si="12"/>
        <v>11422.966265060242</v>
      </c>
      <c r="L121">
        <f t="shared" ca="1" si="13"/>
        <v>5711483132.5301208</v>
      </c>
      <c r="M121" s="12">
        <f ca="1">$L121*B121/'일자별 주가'!B120-펀드!R120</f>
        <v>-3012.0481927710789</v>
      </c>
      <c r="N121" s="12">
        <f ca="1">$L121*C121/'일자별 주가'!C120-펀드!S120</f>
        <v>-1807.2289156626539</v>
      </c>
      <c r="O121" s="12">
        <f ca="1">$L121*D121/'일자별 주가'!D120-펀드!T120</f>
        <v>-6586.3453815261018</v>
      </c>
      <c r="P121" s="12">
        <f ca="1">$L121*E121/'일자별 주가'!E120-펀드!U120</f>
        <v>-353.41365461847363</v>
      </c>
      <c r="Q121" s="12">
        <f ca="1">$L121*F121/'일자별 주가'!F120-펀드!V120</f>
        <v>-200.80321285140508</v>
      </c>
      <c r="R121" s="13">
        <f t="shared" ca="1" si="17"/>
        <v>30120.481927710847</v>
      </c>
      <c r="S121" s="13">
        <f t="shared" ca="1" si="18"/>
        <v>18072.289156626506</v>
      </c>
      <c r="T121" s="13">
        <f t="shared" ca="1" si="19"/>
        <v>65863.453815261048</v>
      </c>
      <c r="U121" s="13">
        <f t="shared" ca="1" si="20"/>
        <v>3534.1365461847395</v>
      </c>
      <c r="V121" s="13">
        <f t="shared" ca="1" si="21"/>
        <v>2008.0321285140567</v>
      </c>
    </row>
    <row r="122" spans="1:22" x14ac:dyDescent="0.3">
      <c r="A122">
        <v>120</v>
      </c>
      <c r="B122" s="4">
        <f ca="1">'일자별 시가총액'!B121/'일자별 시가총액'!$G121</f>
        <v>5.1892316559906185E-2</v>
      </c>
      <c r="C122" s="4">
        <f ca="1">'일자별 시가총액'!C121/'일자별 시가총액'!$G121</f>
        <v>5.3144728172336057E-2</v>
      </c>
      <c r="D122" s="4">
        <f ca="1">'일자별 시가총액'!D121/'일자별 시가총액'!$G121</f>
        <v>0.36306458326820834</v>
      </c>
      <c r="E122" s="4">
        <f ca="1">'일자별 시가총액'!E121/'일자별 시가총액'!$G121</f>
        <v>6.9268488343833923E-2</v>
      </c>
      <c r="F122" s="4">
        <f ca="1">'일자별 시가총액'!F121/'일자별 시가총액'!$G121</f>
        <v>0.46262988365571545</v>
      </c>
      <c r="G122" s="3">
        <f ca="1">'일자별 시가총액'!H121</f>
        <v>115.72853333333333</v>
      </c>
      <c r="H122">
        <f t="shared" ca="1" si="14"/>
        <v>200000</v>
      </c>
      <c r="I122">
        <f t="shared" ca="1" si="15"/>
        <v>150000</v>
      </c>
      <c r="J122">
        <f t="shared" ca="1" si="16"/>
        <v>550000</v>
      </c>
      <c r="K122">
        <f t="shared" ca="1" si="12"/>
        <v>11572.853333333333</v>
      </c>
      <c r="L122">
        <f t="shared" ca="1" si="13"/>
        <v>6365069333.333333</v>
      </c>
      <c r="M122" s="12">
        <f ca="1">$L122*B122/'일자별 주가'!B121-펀드!R121</f>
        <v>3012.0481927710789</v>
      </c>
      <c r="N122" s="12">
        <f ca="1">$L122*C122/'일자별 주가'!C121-펀드!S121</f>
        <v>1807.2289156626466</v>
      </c>
      <c r="O122" s="12">
        <f ca="1">$L122*D122/'일자별 주가'!D121-펀드!T121</f>
        <v>6586.3453815260873</v>
      </c>
      <c r="P122" s="12">
        <f ca="1">$L122*E122/'일자별 주가'!E121-펀드!U121</f>
        <v>353.41365461847272</v>
      </c>
      <c r="Q122" s="12">
        <f ca="1">$L122*F122/'일자별 주가'!F121-펀드!V121</f>
        <v>200.80321285140508</v>
      </c>
      <c r="R122" s="13">
        <f t="shared" ca="1" si="17"/>
        <v>33132.530120481926</v>
      </c>
      <c r="S122" s="13">
        <f t="shared" ca="1" si="18"/>
        <v>19879.518072289153</v>
      </c>
      <c r="T122" s="13">
        <f t="shared" ca="1" si="19"/>
        <v>72449.799196787135</v>
      </c>
      <c r="U122" s="13">
        <f t="shared" ca="1" si="20"/>
        <v>3887.5502008032122</v>
      </c>
      <c r="V122" s="13">
        <f t="shared" ca="1" si="21"/>
        <v>2208.8353413654618</v>
      </c>
    </row>
    <row r="123" spans="1:22" x14ac:dyDescent="0.3">
      <c r="A123">
        <v>121</v>
      </c>
      <c r="B123" s="4">
        <f ca="1">'일자별 시가총액'!B122/'일자별 시가총액'!$G122</f>
        <v>5.1294550634767122E-2</v>
      </c>
      <c r="C123" s="4">
        <f ca="1">'일자별 시가총액'!C122/'일자별 시가총액'!$G122</f>
        <v>5.1090907431249541E-2</v>
      </c>
      <c r="D123" s="4">
        <f ca="1">'일자별 시가총액'!D122/'일자별 시가총액'!$G122</f>
        <v>0.36011104333010241</v>
      </c>
      <c r="E123" s="4">
        <f ca="1">'일자별 시가총액'!E122/'일자별 시가총액'!$G122</f>
        <v>6.9860930043763578E-2</v>
      </c>
      <c r="F123" s="4">
        <f ca="1">'일자별 시가총액'!F122/'일자별 시가총액'!$G122</f>
        <v>0.46764256856011732</v>
      </c>
      <c r="G123" s="3">
        <f ca="1">'일자별 시가총액'!H122</f>
        <v>117.73485783132529</v>
      </c>
      <c r="H123">
        <f t="shared" ca="1" si="14"/>
        <v>0</v>
      </c>
      <c r="I123">
        <f t="shared" ca="1" si="15"/>
        <v>250000</v>
      </c>
      <c r="J123">
        <f t="shared" ca="1" si="16"/>
        <v>300000</v>
      </c>
      <c r="K123">
        <f t="shared" ca="1" si="12"/>
        <v>11773.485783132528</v>
      </c>
      <c r="L123">
        <f t="shared" ca="1" si="13"/>
        <v>3532045734.9397583</v>
      </c>
      <c r="M123" s="12">
        <f ca="1">$L123*B123/'일자별 주가'!B122-펀드!R122</f>
        <v>-15060.240963855424</v>
      </c>
      <c r="N123" s="12">
        <f ca="1">$L123*C123/'일자별 주가'!C122-펀드!S122</f>
        <v>-9036.1445783132513</v>
      </c>
      <c r="O123" s="12">
        <f ca="1">$L123*D123/'일자별 주가'!D122-펀드!T122</f>
        <v>-32931.726907630524</v>
      </c>
      <c r="P123" s="12">
        <f ca="1">$L123*E123/'일자별 주가'!E122-펀드!U122</f>
        <v>-1767.0682730923691</v>
      </c>
      <c r="Q123" s="12">
        <f ca="1">$L123*F123/'일자별 주가'!F122-펀드!V122</f>
        <v>-1004.0160642570283</v>
      </c>
      <c r="R123" s="13">
        <f t="shared" ca="1" si="17"/>
        <v>18072.289156626503</v>
      </c>
      <c r="S123" s="13">
        <f t="shared" ca="1" si="18"/>
        <v>10843.373493975902</v>
      </c>
      <c r="T123" s="13">
        <f t="shared" ca="1" si="19"/>
        <v>39518.072289156611</v>
      </c>
      <c r="U123" s="13">
        <f t="shared" ca="1" si="20"/>
        <v>2120.4819277108431</v>
      </c>
      <c r="V123" s="13">
        <f t="shared" ca="1" si="21"/>
        <v>1204.8192771084334</v>
      </c>
    </row>
    <row r="124" spans="1:22" x14ac:dyDescent="0.3">
      <c r="A124">
        <v>122</v>
      </c>
      <c r="B124" s="4">
        <f ca="1">'일자별 시가총액'!B123/'일자별 시가총액'!$G123</f>
        <v>5.060669375959799E-2</v>
      </c>
      <c r="C124" s="4">
        <f ca="1">'일자별 시가총액'!C123/'일자별 시가총액'!$G123</f>
        <v>5.009276369196726E-2</v>
      </c>
      <c r="D124" s="4">
        <f ca="1">'일자별 시가총액'!D123/'일자별 시가총액'!$G123</f>
        <v>0.36958204986722371</v>
      </c>
      <c r="E124" s="4">
        <f ca="1">'일자별 시가총액'!E123/'일자별 시가총액'!$G123</f>
        <v>7.056377689865434E-2</v>
      </c>
      <c r="F124" s="4">
        <f ca="1">'일자별 시가총액'!F123/'일자별 시가총액'!$G123</f>
        <v>0.45915471578255668</v>
      </c>
      <c r="G124" s="3">
        <f ca="1">'일자별 시가총액'!H123</f>
        <v>117.21626666666667</v>
      </c>
      <c r="H124">
        <f t="shared" ca="1" si="14"/>
        <v>50000</v>
      </c>
      <c r="I124">
        <f t="shared" ca="1" si="15"/>
        <v>150000</v>
      </c>
      <c r="J124">
        <f t="shared" ca="1" si="16"/>
        <v>200000</v>
      </c>
      <c r="K124">
        <f t="shared" ca="1" si="12"/>
        <v>11721.626666666667</v>
      </c>
      <c r="L124">
        <f t="shared" ca="1" si="13"/>
        <v>2344325333.3333335</v>
      </c>
      <c r="M124" s="12">
        <f ca="1">$L124*B124/'일자별 주가'!B123-펀드!R123</f>
        <v>-6024.0963855421633</v>
      </c>
      <c r="N124" s="12">
        <f ca="1">$L124*C124/'일자별 주가'!C123-펀드!S123</f>
        <v>-3614.4578313252987</v>
      </c>
      <c r="O124" s="12">
        <f ca="1">$L124*D124/'일자별 주가'!D123-펀드!T123</f>
        <v>-13172.690763052196</v>
      </c>
      <c r="P124" s="12">
        <f ca="1">$L124*E124/'일자별 주가'!E123-펀드!U123</f>
        <v>-706.82730923694726</v>
      </c>
      <c r="Q124" s="12">
        <f ca="1">$L124*F124/'일자별 주가'!F123-펀드!V123</f>
        <v>-401.60642570281072</v>
      </c>
      <c r="R124" s="13">
        <f t="shared" ca="1" si="17"/>
        <v>12048.192771084339</v>
      </c>
      <c r="S124" s="13">
        <f t="shared" ca="1" si="18"/>
        <v>7228.9156626506028</v>
      </c>
      <c r="T124" s="13">
        <f t="shared" ca="1" si="19"/>
        <v>26345.381526104415</v>
      </c>
      <c r="U124" s="13">
        <f t="shared" ca="1" si="20"/>
        <v>1413.6546184738959</v>
      </c>
      <c r="V124" s="13">
        <f t="shared" ca="1" si="21"/>
        <v>803.2128514056227</v>
      </c>
    </row>
    <row r="125" spans="1:22" x14ac:dyDescent="0.3">
      <c r="A125">
        <v>123</v>
      </c>
      <c r="B125" s="4">
        <f ca="1">'일자별 시가총액'!B124/'일자별 시가총액'!$G124</f>
        <v>5.0553391262458107E-2</v>
      </c>
      <c r="C125" s="4">
        <f ca="1">'일자별 시가총액'!C124/'일자별 시가총액'!$G124</f>
        <v>5.1063735799820119E-2</v>
      </c>
      <c r="D125" s="4">
        <f ca="1">'일자별 시가총액'!D124/'일자별 시가총액'!$G124</f>
        <v>0.36991110676621058</v>
      </c>
      <c r="E125" s="4">
        <f ca="1">'일자별 시가총액'!E124/'일자별 시가총액'!$G124</f>
        <v>7.3450459077918695E-2</v>
      </c>
      <c r="F125" s="4">
        <f ca="1">'일자별 시가총액'!F124/'일자별 시가총액'!$G124</f>
        <v>0.45502130709359245</v>
      </c>
      <c r="G125" s="3">
        <f ca="1">'일자별 시가총액'!H124</f>
        <v>115.20683855421687</v>
      </c>
      <c r="H125">
        <f t="shared" ca="1" si="14"/>
        <v>150000</v>
      </c>
      <c r="I125">
        <f t="shared" ca="1" si="15"/>
        <v>200000</v>
      </c>
      <c r="J125">
        <f t="shared" ca="1" si="16"/>
        <v>150000</v>
      </c>
      <c r="K125">
        <f t="shared" ca="1" si="12"/>
        <v>11520.683855421688</v>
      </c>
      <c r="L125">
        <f t="shared" ca="1" si="13"/>
        <v>1728102578.3132532</v>
      </c>
      <c r="M125" s="12">
        <f ca="1">$L125*B125/'일자별 주가'!B124-펀드!R124</f>
        <v>-3012.0481927710862</v>
      </c>
      <c r="N125" s="12">
        <f ca="1">$L125*C125/'일자별 주가'!C124-펀드!S124</f>
        <v>-1807.2289156626503</v>
      </c>
      <c r="O125" s="12">
        <f ca="1">$L125*D125/'일자별 주가'!D124-펀드!T124</f>
        <v>-6586.3453815261018</v>
      </c>
      <c r="P125" s="12">
        <f ca="1">$L125*E125/'일자별 주가'!E124-펀드!U124</f>
        <v>-353.41365461847408</v>
      </c>
      <c r="Q125" s="12">
        <f ca="1">$L125*F125/'일자별 주가'!F124-펀드!V124</f>
        <v>-200.80321285140587</v>
      </c>
      <c r="R125" s="13">
        <f t="shared" ca="1" si="17"/>
        <v>9036.1445783132531</v>
      </c>
      <c r="S125" s="13">
        <f t="shared" ca="1" si="18"/>
        <v>5421.6867469879526</v>
      </c>
      <c r="T125" s="13">
        <f t="shared" ca="1" si="19"/>
        <v>19759.036144578313</v>
      </c>
      <c r="U125" s="13">
        <f t="shared" ca="1" si="20"/>
        <v>1060.2409638554218</v>
      </c>
      <c r="V125" s="13">
        <f t="shared" ca="1" si="21"/>
        <v>602.40963855421683</v>
      </c>
    </row>
    <row r="126" spans="1:22" x14ac:dyDescent="0.3">
      <c r="A126">
        <v>124</v>
      </c>
      <c r="B126" s="4">
        <f ca="1">'일자별 시가총액'!B125/'일자별 시가총액'!$G125</f>
        <v>4.988921390618356E-2</v>
      </c>
      <c r="C126" s="4">
        <f ca="1">'일자별 시가총액'!C125/'일자별 시가총액'!$G125</f>
        <v>5.0099339452660818E-2</v>
      </c>
      <c r="D126" s="4">
        <f ca="1">'일자별 시가총액'!D125/'일자별 시가총액'!$G125</f>
        <v>0.36474771279729623</v>
      </c>
      <c r="E126" s="4">
        <f ca="1">'일자별 시가총액'!E125/'일자별 시가총액'!$G125</f>
        <v>7.3403968526771515E-2</v>
      </c>
      <c r="F126" s="4">
        <f ca="1">'일자별 시가총액'!F125/'일자별 시가총액'!$G125</f>
        <v>0.46185976531708783</v>
      </c>
      <c r="G126" s="3">
        <f ca="1">'일자별 시가총액'!H125</f>
        <v>115.82289638554218</v>
      </c>
      <c r="H126">
        <f t="shared" ca="1" si="14"/>
        <v>250000</v>
      </c>
      <c r="I126">
        <f t="shared" ca="1" si="15"/>
        <v>100000</v>
      </c>
      <c r="J126">
        <f t="shared" ca="1" si="16"/>
        <v>300000</v>
      </c>
      <c r="K126">
        <f t="shared" ca="1" si="12"/>
        <v>11582.289638554219</v>
      </c>
      <c r="L126">
        <f t="shared" ca="1" si="13"/>
        <v>3474686891.5662656</v>
      </c>
      <c r="M126" s="12">
        <f ca="1">$L126*B126/'일자별 주가'!B125-펀드!R125</f>
        <v>9036.1445783132567</v>
      </c>
      <c r="N126" s="12">
        <f ca="1">$L126*C126/'일자별 주가'!C125-펀드!S125</f>
        <v>5421.6867469879544</v>
      </c>
      <c r="O126" s="12">
        <f ca="1">$L126*D126/'일자별 주가'!D125-펀드!T125</f>
        <v>19759.036144578313</v>
      </c>
      <c r="P126" s="12">
        <f ca="1">$L126*E126/'일자별 주가'!E125-펀드!U125</f>
        <v>1060.2409638554223</v>
      </c>
      <c r="Q126" s="12">
        <f ca="1">$L126*F126/'일자별 주가'!F125-펀드!V125</f>
        <v>602.40963855421705</v>
      </c>
      <c r="R126" s="13">
        <f t="shared" ca="1" si="17"/>
        <v>18072.28915662651</v>
      </c>
      <c r="S126" s="13">
        <f t="shared" ca="1" si="18"/>
        <v>10843.373493975907</v>
      </c>
      <c r="T126" s="13">
        <f t="shared" ca="1" si="19"/>
        <v>39518.072289156626</v>
      </c>
      <c r="U126" s="13">
        <f t="shared" ca="1" si="20"/>
        <v>2120.481927710844</v>
      </c>
      <c r="V126" s="13">
        <f t="shared" ca="1" si="21"/>
        <v>1204.8192771084339</v>
      </c>
    </row>
    <row r="127" spans="1:22" x14ac:dyDescent="0.3">
      <c r="A127">
        <v>125</v>
      </c>
      <c r="B127" s="4">
        <f ca="1">'일자별 시가총액'!B126/'일자별 시가총액'!$G126</f>
        <v>5.2119349682454803E-2</v>
      </c>
      <c r="C127" s="4">
        <f ca="1">'일자별 시가총액'!C126/'일자별 시가총액'!$G126</f>
        <v>5.0864527124961645E-2</v>
      </c>
      <c r="D127" s="4">
        <f ca="1">'일자별 시가총액'!D126/'일자별 시가총액'!$G126</f>
        <v>0.3653018656025247</v>
      </c>
      <c r="E127" s="4">
        <f ca="1">'일자별 시가총액'!E126/'일자별 시가총액'!$G126</f>
        <v>7.627928773745149E-2</v>
      </c>
      <c r="F127" s="4">
        <f ca="1">'일자별 시가총액'!F126/'일자별 시가총액'!$G126</f>
        <v>0.45543496985260734</v>
      </c>
      <c r="G127" s="3">
        <f ca="1">'일자별 시가총액'!H126</f>
        <v>114.45001285140562</v>
      </c>
      <c r="H127">
        <f t="shared" ca="1" si="14"/>
        <v>100000</v>
      </c>
      <c r="I127">
        <f t="shared" ca="1" si="15"/>
        <v>250000</v>
      </c>
      <c r="J127">
        <f t="shared" ca="1" si="16"/>
        <v>150000</v>
      </c>
      <c r="K127">
        <f t="shared" ca="1" si="12"/>
        <v>11445.001285140561</v>
      </c>
      <c r="L127">
        <f t="shared" ca="1" si="13"/>
        <v>1716750192.7710841</v>
      </c>
      <c r="M127" s="12">
        <f ca="1">$L127*B127/'일자별 주가'!B126-펀드!R126</f>
        <v>-9036.1445783132585</v>
      </c>
      <c r="N127" s="12">
        <f ca="1">$L127*C127/'일자별 주가'!C126-펀드!S126</f>
        <v>-5421.6867469879562</v>
      </c>
      <c r="O127" s="12">
        <f ca="1">$L127*D127/'일자별 주가'!D126-펀드!T126</f>
        <v>-19759.036144578316</v>
      </c>
      <c r="P127" s="12">
        <f ca="1">$L127*E127/'일자별 주가'!E126-펀드!U126</f>
        <v>-1060.2409638554225</v>
      </c>
      <c r="Q127" s="12">
        <f ca="1">$L127*F127/'일자별 주가'!F126-펀드!V126</f>
        <v>-602.40963855421705</v>
      </c>
      <c r="R127" s="13">
        <f t="shared" ca="1" si="17"/>
        <v>9036.1445783132513</v>
      </c>
      <c r="S127" s="13">
        <f t="shared" ca="1" si="18"/>
        <v>5421.6867469879508</v>
      </c>
      <c r="T127" s="13">
        <f t="shared" ca="1" si="19"/>
        <v>19759.036144578309</v>
      </c>
      <c r="U127" s="13">
        <f t="shared" ca="1" si="20"/>
        <v>1060.2409638554216</v>
      </c>
      <c r="V127" s="13">
        <f t="shared" ca="1" si="21"/>
        <v>602.40963855421683</v>
      </c>
    </row>
    <row r="128" spans="1:22" x14ac:dyDescent="0.3">
      <c r="A128">
        <v>126</v>
      </c>
      <c r="B128" s="4">
        <f ca="1">'일자별 시가총액'!B127/'일자별 시가총액'!$G127</f>
        <v>5.3034605573062499E-2</v>
      </c>
      <c r="C128" s="4">
        <f ca="1">'일자별 시가총액'!C127/'일자별 시가총액'!$G127</f>
        <v>5.1000357959736356E-2</v>
      </c>
      <c r="D128" s="4">
        <f ca="1">'일자별 시가총액'!D127/'일자별 시가총액'!$G127</f>
        <v>0.36333323128526818</v>
      </c>
      <c r="E128" s="4">
        <f ca="1">'일자별 시가총액'!E127/'일자별 시가총액'!$G127</f>
        <v>7.6914050681478954E-2</v>
      </c>
      <c r="F128" s="4">
        <f ca="1">'일자별 시가총액'!F127/'일자별 시가총액'!$G127</f>
        <v>0.45571775450045393</v>
      </c>
      <c r="G128" s="3">
        <f ca="1">'일자별 시가총액'!H127</f>
        <v>113.65618313253012</v>
      </c>
      <c r="H128">
        <f t="shared" ca="1" si="14"/>
        <v>100000</v>
      </c>
      <c r="I128">
        <f t="shared" ca="1" si="15"/>
        <v>100000</v>
      </c>
      <c r="J128">
        <f t="shared" ca="1" si="16"/>
        <v>150000</v>
      </c>
      <c r="K128">
        <f t="shared" ca="1" si="12"/>
        <v>11365.618313253011</v>
      </c>
      <c r="L128">
        <f t="shared" ca="1" si="13"/>
        <v>1704842746.9879518</v>
      </c>
      <c r="M128" s="12">
        <f ca="1">$L128*B128/'일자별 주가'!B127-펀드!R127</f>
        <v>0</v>
      </c>
      <c r="N128" s="12">
        <f ca="1">$L128*C128/'일자별 주가'!C127-펀드!S127</f>
        <v>0</v>
      </c>
      <c r="O128" s="12">
        <f ca="1">$L128*D128/'일자별 주가'!D127-펀드!T127</f>
        <v>0</v>
      </c>
      <c r="P128" s="12">
        <f ca="1">$L128*E128/'일자별 주가'!E127-펀드!U127</f>
        <v>0</v>
      </c>
      <c r="Q128" s="12">
        <f ca="1">$L128*F128/'일자별 주가'!F127-펀드!V127</f>
        <v>0</v>
      </c>
      <c r="R128" s="13">
        <f t="shared" ca="1" si="17"/>
        <v>9036.1445783132513</v>
      </c>
      <c r="S128" s="13">
        <f t="shared" ca="1" si="18"/>
        <v>5421.6867469879508</v>
      </c>
      <c r="T128" s="13">
        <f t="shared" ca="1" si="19"/>
        <v>19759.036144578309</v>
      </c>
      <c r="U128" s="13">
        <f t="shared" ca="1" si="20"/>
        <v>1060.2409638554216</v>
      </c>
      <c r="V128" s="13">
        <f t="shared" ca="1" si="21"/>
        <v>602.40963855421683</v>
      </c>
    </row>
    <row r="129" spans="1:22" x14ac:dyDescent="0.3">
      <c r="A129">
        <v>127</v>
      </c>
      <c r="B129" s="4">
        <f ca="1">'일자별 시가총액'!B128/'일자별 시가총액'!$G128</f>
        <v>5.164828252726171E-2</v>
      </c>
      <c r="C129" s="4">
        <f ca="1">'일자별 시가총액'!C128/'일자별 시가총액'!$G128</f>
        <v>5.1637657494855362E-2</v>
      </c>
      <c r="D129" s="4">
        <f ca="1">'일자별 시가총액'!D128/'일자별 시가총액'!$G128</f>
        <v>0.35473923195465745</v>
      </c>
      <c r="E129" s="4">
        <f ca="1">'일자별 시가총액'!E128/'일자별 시가총액'!$G128</f>
        <v>7.5981448410084321E-2</v>
      </c>
      <c r="F129" s="4">
        <f ca="1">'일자별 시가총액'!F128/'일자별 시가총액'!$G128</f>
        <v>0.46599337961314113</v>
      </c>
      <c r="G129" s="3">
        <f ca="1">'일자별 시가총액'!H128</f>
        <v>113.39440963855422</v>
      </c>
      <c r="H129">
        <f t="shared" ca="1" si="14"/>
        <v>200000</v>
      </c>
      <c r="I129">
        <f t="shared" ca="1" si="15"/>
        <v>150000</v>
      </c>
      <c r="J129">
        <f t="shared" ca="1" si="16"/>
        <v>200000</v>
      </c>
      <c r="K129">
        <f t="shared" ca="1" si="12"/>
        <v>11339.440963855423</v>
      </c>
      <c r="L129">
        <f t="shared" ca="1" si="13"/>
        <v>2267888192.7710843</v>
      </c>
      <c r="M129" s="12">
        <f ca="1">$L129*B129/'일자별 주가'!B128-펀드!R128</f>
        <v>3012.048192771088</v>
      </c>
      <c r="N129" s="12">
        <f ca="1">$L129*C129/'일자별 주가'!C128-펀드!S128</f>
        <v>1807.2289156626521</v>
      </c>
      <c r="O129" s="12">
        <f ca="1">$L129*D129/'일자별 주가'!D128-펀드!T128</f>
        <v>6586.3453815261091</v>
      </c>
      <c r="P129" s="12">
        <f ca="1">$L129*E129/'일자별 주가'!E128-펀드!U128</f>
        <v>353.41365461847408</v>
      </c>
      <c r="Q129" s="12">
        <f ca="1">$L129*F129/'일자별 주가'!F128-펀드!V128</f>
        <v>200.80321285140565</v>
      </c>
      <c r="R129" s="13">
        <f t="shared" ca="1" si="17"/>
        <v>12048.192771084339</v>
      </c>
      <c r="S129" s="13">
        <f t="shared" ca="1" si="18"/>
        <v>7228.9156626506028</v>
      </c>
      <c r="T129" s="13">
        <f t="shared" ca="1" si="19"/>
        <v>26345.381526104418</v>
      </c>
      <c r="U129" s="13">
        <f t="shared" ca="1" si="20"/>
        <v>1413.6546184738957</v>
      </c>
      <c r="V129" s="13">
        <f t="shared" ca="1" si="21"/>
        <v>803.21285140562247</v>
      </c>
    </row>
    <row r="130" spans="1:22" x14ac:dyDescent="0.3">
      <c r="A130">
        <v>128</v>
      </c>
      <c r="B130" s="4">
        <f ca="1">'일자별 시가총액'!B129/'일자별 시가총액'!$G129</f>
        <v>5.3290403650481433E-2</v>
      </c>
      <c r="C130" s="4">
        <f ca="1">'일자별 시가총액'!C129/'일자별 시가총액'!$G129</f>
        <v>5.136206237484426E-2</v>
      </c>
      <c r="D130" s="4">
        <f ca="1">'일자별 시가총액'!D129/'일자별 시가총액'!$G129</f>
        <v>0.35737767746457283</v>
      </c>
      <c r="E130" s="4">
        <f ca="1">'일자별 시가총액'!E129/'일자별 시가총액'!$G129</f>
        <v>7.8474895837609651E-2</v>
      </c>
      <c r="F130" s="4">
        <f ca="1">'일자별 시가총액'!F129/'일자별 시가총액'!$G129</f>
        <v>0.45949496067249179</v>
      </c>
      <c r="G130" s="3">
        <f ca="1">'일자별 시가총액'!H129</f>
        <v>113.08801606425702</v>
      </c>
      <c r="H130">
        <f t="shared" ca="1" si="14"/>
        <v>100000</v>
      </c>
      <c r="I130">
        <f t="shared" ca="1" si="15"/>
        <v>0</v>
      </c>
      <c r="J130">
        <f t="shared" ca="1" si="16"/>
        <v>300000</v>
      </c>
      <c r="K130">
        <f t="shared" ca="1" si="12"/>
        <v>11308.801606425701</v>
      </c>
      <c r="L130">
        <f t="shared" ca="1" si="13"/>
        <v>3392640481.9277101</v>
      </c>
      <c r="M130" s="12">
        <f ca="1">$L130*B130/'일자별 주가'!B129-펀드!R129</f>
        <v>6024.0963855421633</v>
      </c>
      <c r="N130" s="12">
        <f ca="1">$L130*C130/'일자별 주가'!C129-펀드!S129</f>
        <v>3614.4578313252987</v>
      </c>
      <c r="O130" s="12">
        <f ca="1">$L130*D130/'일자별 주가'!D129-펀드!T129</f>
        <v>13172.690763052193</v>
      </c>
      <c r="P130" s="12">
        <f ca="1">$L130*E130/'일자별 주가'!E129-펀드!U129</f>
        <v>706.82730923694703</v>
      </c>
      <c r="Q130" s="12">
        <f ca="1">$L130*F130/'일자별 주가'!F129-펀드!V129</f>
        <v>401.60642570281095</v>
      </c>
      <c r="R130" s="13">
        <f t="shared" ca="1" si="17"/>
        <v>18072.289156626503</v>
      </c>
      <c r="S130" s="13">
        <f t="shared" ca="1" si="18"/>
        <v>10843.373493975902</v>
      </c>
      <c r="T130" s="13">
        <f t="shared" ca="1" si="19"/>
        <v>39518.072289156611</v>
      </c>
      <c r="U130" s="13">
        <f t="shared" ca="1" si="20"/>
        <v>2120.4819277108427</v>
      </c>
      <c r="V130" s="13">
        <f t="shared" ca="1" si="21"/>
        <v>1204.8192771084334</v>
      </c>
    </row>
    <row r="131" spans="1:22" x14ac:dyDescent="0.3">
      <c r="A131">
        <v>129</v>
      </c>
      <c r="B131" s="4">
        <f ca="1">'일자별 시가총액'!B130/'일자별 시가총액'!$G130</f>
        <v>5.3410288055855362E-2</v>
      </c>
      <c r="C131" s="4">
        <f ca="1">'일자별 시가총액'!C130/'일자별 시가총액'!$G130</f>
        <v>5.2034175871269406E-2</v>
      </c>
      <c r="D131" s="4">
        <f ca="1">'일자별 시가총액'!D130/'일자별 시가총액'!$G130</f>
        <v>0.35439595670245472</v>
      </c>
      <c r="E131" s="4">
        <f ca="1">'일자별 시가총액'!E130/'일자별 시가총액'!$G130</f>
        <v>7.8316162758101424E-2</v>
      </c>
      <c r="F131" s="4">
        <f ca="1">'일자별 시가총액'!F130/'일자별 시가총액'!$G130</f>
        <v>0.46184341661231909</v>
      </c>
      <c r="G131" s="3">
        <f ca="1">'일자별 시가총액'!H130</f>
        <v>113.90567550200802</v>
      </c>
      <c r="H131">
        <f t="shared" ca="1" si="14"/>
        <v>100000</v>
      </c>
      <c r="I131">
        <f t="shared" ca="1" si="15"/>
        <v>200000</v>
      </c>
      <c r="J131">
        <f t="shared" ca="1" si="16"/>
        <v>200000</v>
      </c>
      <c r="K131">
        <f t="shared" ca="1" si="12"/>
        <v>11390.567550200802</v>
      </c>
      <c r="L131">
        <f t="shared" ca="1" si="13"/>
        <v>2278113510.0401602</v>
      </c>
      <c r="M131" s="12">
        <f ca="1">$L131*B131/'일자별 주가'!B130-펀드!R130</f>
        <v>-6024.0963855421669</v>
      </c>
      <c r="N131" s="12">
        <f ca="1">$L131*C131/'일자별 주가'!C130-펀드!S130</f>
        <v>-3614.4578313253005</v>
      </c>
      <c r="O131" s="12">
        <f ca="1">$L131*D131/'일자별 주가'!D130-펀드!T130</f>
        <v>-13172.690763052196</v>
      </c>
      <c r="P131" s="12">
        <f ca="1">$L131*E131/'일자별 주가'!E130-펀드!U130</f>
        <v>-706.82730923694749</v>
      </c>
      <c r="Q131" s="12">
        <f ca="1">$L131*F131/'일자별 주가'!F130-펀드!V130</f>
        <v>-401.60642570281107</v>
      </c>
      <c r="R131" s="13">
        <f t="shared" ca="1" si="17"/>
        <v>12048.192771084336</v>
      </c>
      <c r="S131" s="13">
        <f t="shared" ca="1" si="18"/>
        <v>7228.915662650601</v>
      </c>
      <c r="T131" s="13">
        <f t="shared" ca="1" si="19"/>
        <v>26345.381526104415</v>
      </c>
      <c r="U131" s="13">
        <f t="shared" ca="1" si="20"/>
        <v>1413.6546184738952</v>
      </c>
      <c r="V131" s="13">
        <f t="shared" ca="1" si="21"/>
        <v>803.21285140562236</v>
      </c>
    </row>
    <row r="132" spans="1:22" x14ac:dyDescent="0.3">
      <c r="A132">
        <v>130</v>
      </c>
      <c r="B132" s="4">
        <f ca="1">'일자별 시가총액'!B131/'일자별 시가총액'!$G131</f>
        <v>5.1754683796267839E-2</v>
      </c>
      <c r="C132" s="4">
        <f ca="1">'일자별 시가총액'!C131/'일자별 시가총액'!$G131</f>
        <v>5.2186801140002979E-2</v>
      </c>
      <c r="D132" s="4">
        <f ca="1">'일자별 시가총액'!D131/'일자별 시가총액'!$G131</f>
        <v>0.34917704071478667</v>
      </c>
      <c r="E132" s="4">
        <f ca="1">'일자별 시가총액'!E131/'일자별 시가총액'!$G131</f>
        <v>7.6483556145916745E-2</v>
      </c>
      <c r="F132" s="4">
        <f ca="1">'일자별 시가총액'!F131/'일자별 시가총액'!$G131</f>
        <v>0.47039791820302579</v>
      </c>
      <c r="G132" s="3">
        <f ca="1">'일자별 시가총액'!H131</f>
        <v>115.15167550200802</v>
      </c>
      <c r="H132">
        <f t="shared" ca="1" si="14"/>
        <v>50000</v>
      </c>
      <c r="I132">
        <f t="shared" ca="1" si="15"/>
        <v>200000</v>
      </c>
      <c r="J132">
        <f t="shared" ca="1" si="16"/>
        <v>50000</v>
      </c>
      <c r="K132">
        <f t="shared" ref="K132:K195" ca="1" si="22">10000*G132/$G$3</f>
        <v>11515.167550200802</v>
      </c>
      <c r="L132">
        <f t="shared" ref="L132:L195" ca="1" si="23">J132*K132</f>
        <v>575758377.51004004</v>
      </c>
      <c r="M132" s="12">
        <f ca="1">$L132*B132/'일자별 주가'!B131-펀드!R131</f>
        <v>-9036.1445783132513</v>
      </c>
      <c r="N132" s="12">
        <f ca="1">$L132*C132/'일자별 주가'!C131-펀드!S131</f>
        <v>-5421.6867469879508</v>
      </c>
      <c r="O132" s="12">
        <f ca="1">$L132*D132/'일자별 주가'!D131-펀드!T131</f>
        <v>-19759.036144578313</v>
      </c>
      <c r="P132" s="12">
        <f ca="1">$L132*E132/'일자별 주가'!E131-펀드!U131</f>
        <v>-1060.2409638554213</v>
      </c>
      <c r="Q132" s="12">
        <f ca="1">$L132*F132/'일자별 주가'!F131-펀드!V131</f>
        <v>-602.40963855421683</v>
      </c>
      <c r="R132" s="13">
        <f t="shared" ca="1" si="17"/>
        <v>3012.0481927710844</v>
      </c>
      <c r="S132" s="13">
        <f t="shared" ca="1" si="18"/>
        <v>1807.2289156626503</v>
      </c>
      <c r="T132" s="13">
        <f t="shared" ca="1" si="19"/>
        <v>6586.3453815261018</v>
      </c>
      <c r="U132" s="13">
        <f t="shared" ca="1" si="20"/>
        <v>353.41365461847386</v>
      </c>
      <c r="V132" s="13">
        <f t="shared" ca="1" si="21"/>
        <v>200.80321285140553</v>
      </c>
    </row>
    <row r="133" spans="1:22" x14ac:dyDescent="0.3">
      <c r="A133">
        <v>131</v>
      </c>
      <c r="B133" s="4">
        <f ca="1">'일자별 시가총액'!B132/'일자별 시가총액'!$G132</f>
        <v>5.1648127973171483E-2</v>
      </c>
      <c r="C133" s="4">
        <f ca="1">'일자별 시가총액'!C132/'일자별 시가총액'!$G132</f>
        <v>5.4843277011669335E-2</v>
      </c>
      <c r="D133" s="4">
        <f ca="1">'일자별 시가총액'!D132/'일자별 시가총액'!$G132</f>
        <v>0.34748659197394266</v>
      </c>
      <c r="E133" s="4">
        <f ca="1">'일자별 시가총액'!E132/'일자별 시가총액'!$G132</f>
        <v>7.6049915195062351E-2</v>
      </c>
      <c r="F133" s="4">
        <f ca="1">'일자별 시가총액'!F132/'일자별 시가총액'!$G132</f>
        <v>0.46997208784615419</v>
      </c>
      <c r="G133" s="3">
        <f ca="1">'일자별 시가총액'!H132</f>
        <v>112.51996947791166</v>
      </c>
      <c r="H133">
        <f t="shared" ref="H133:H196" ca="1" si="24">RANDBETWEEN(0,5)*50000</f>
        <v>50000</v>
      </c>
      <c r="I133">
        <f t="shared" ref="I133:I196" ca="1" si="25">MIN(J132, RANDBETWEEN(0,5)*50000)</f>
        <v>50000</v>
      </c>
      <c r="J133">
        <f t="shared" ref="J133:J196" ca="1" si="26">J132+H133-I133</f>
        <v>50000</v>
      </c>
      <c r="K133">
        <f t="shared" ca="1" si="22"/>
        <v>11251.996947791167</v>
      </c>
      <c r="L133">
        <f t="shared" ca="1" si="23"/>
        <v>562599847.38955832</v>
      </c>
      <c r="M133" s="12">
        <f ca="1">$L133*B133/'일자별 주가'!B132-펀드!R132</f>
        <v>0</v>
      </c>
      <c r="N133" s="12">
        <f ca="1">$L133*C133/'일자별 주가'!C132-펀드!S132</f>
        <v>0</v>
      </c>
      <c r="O133" s="12">
        <f ca="1">$L133*D133/'일자별 주가'!D132-펀드!T132</f>
        <v>0</v>
      </c>
      <c r="P133" s="12">
        <f ca="1">$L133*E133/'일자별 주가'!E132-펀드!U132</f>
        <v>0</v>
      </c>
      <c r="Q133" s="12">
        <f ca="1">$L133*F133/'일자별 주가'!F132-펀드!V132</f>
        <v>0</v>
      </c>
      <c r="R133" s="13">
        <f t="shared" ref="R133:R196" ca="1" si="27">R132+M133</f>
        <v>3012.0481927710844</v>
      </c>
      <c r="S133" s="13">
        <f t="shared" ref="S133:S196" ca="1" si="28">S132+N133</f>
        <v>1807.2289156626503</v>
      </c>
      <c r="T133" s="13">
        <f t="shared" ref="T133:T196" ca="1" si="29">T132+O133</f>
        <v>6586.3453815261018</v>
      </c>
      <c r="U133" s="13">
        <f t="shared" ref="U133:U196" ca="1" si="30">U132+P133</f>
        <v>353.41365461847386</v>
      </c>
      <c r="V133" s="13">
        <f t="shared" ref="V133:V196" ca="1" si="31">V132+Q133</f>
        <v>200.80321285140553</v>
      </c>
    </row>
    <row r="134" spans="1:22" x14ac:dyDescent="0.3">
      <c r="A134">
        <v>132</v>
      </c>
      <c r="B134" s="4">
        <f ca="1">'일자별 시가총액'!B133/'일자별 시가총액'!$G133</f>
        <v>4.9964504903715234E-2</v>
      </c>
      <c r="C134" s="4">
        <f ca="1">'일자별 시가총액'!C133/'일자별 시가총액'!$G133</f>
        <v>5.2953334255060415E-2</v>
      </c>
      <c r="D134" s="4">
        <f ca="1">'일자별 시가총액'!D133/'일자별 시가총액'!$G133</f>
        <v>0.35346753912214529</v>
      </c>
      <c r="E134" s="4">
        <f ca="1">'일자별 시가총액'!E133/'일자별 시가총액'!$G133</f>
        <v>7.3290945894927628E-2</v>
      </c>
      <c r="F134" s="4">
        <f ca="1">'일자별 시가총액'!F133/'일자별 시가총액'!$G133</f>
        <v>0.47032367582415141</v>
      </c>
      <c r="G134" s="3">
        <f ca="1">'일자별 시가총액'!H133</f>
        <v>113.27318393574298</v>
      </c>
      <c r="H134">
        <f t="shared" ca="1" si="24"/>
        <v>0</v>
      </c>
      <c r="I134">
        <f t="shared" ca="1" si="25"/>
        <v>50000</v>
      </c>
      <c r="J134">
        <f t="shared" ca="1" si="26"/>
        <v>0</v>
      </c>
      <c r="K134">
        <f t="shared" ca="1" si="22"/>
        <v>11327.318393574298</v>
      </c>
      <c r="L134">
        <f t="shared" ca="1" si="23"/>
        <v>0</v>
      </c>
      <c r="M134" s="12">
        <f ca="1">$L134*B134/'일자별 주가'!B133-펀드!R133</f>
        <v>-3012.0481927710844</v>
      </c>
      <c r="N134" s="12">
        <f ca="1">$L134*C134/'일자별 주가'!C133-펀드!S133</f>
        <v>-1807.2289156626503</v>
      </c>
      <c r="O134" s="12">
        <f ca="1">$L134*D134/'일자별 주가'!D133-펀드!T133</f>
        <v>-6586.3453815261018</v>
      </c>
      <c r="P134" s="12">
        <f ca="1">$L134*E134/'일자별 주가'!E133-펀드!U133</f>
        <v>-353.41365461847386</v>
      </c>
      <c r="Q134" s="12">
        <f ca="1">$L134*F134/'일자별 주가'!F133-펀드!V133</f>
        <v>-200.80321285140553</v>
      </c>
      <c r="R134" s="13">
        <f t="shared" ca="1" si="27"/>
        <v>0</v>
      </c>
      <c r="S134" s="13">
        <f t="shared" ca="1" si="28"/>
        <v>0</v>
      </c>
      <c r="T134" s="13">
        <f t="shared" ca="1" si="29"/>
        <v>0</v>
      </c>
      <c r="U134" s="13">
        <f t="shared" ca="1" si="30"/>
        <v>0</v>
      </c>
      <c r="V134" s="13">
        <f t="shared" ca="1" si="31"/>
        <v>0</v>
      </c>
    </row>
    <row r="135" spans="1:22" x14ac:dyDescent="0.3">
      <c r="A135">
        <v>133</v>
      </c>
      <c r="B135" s="4">
        <f ca="1">'일자별 시가총액'!B134/'일자별 시가총액'!$G134</f>
        <v>5.0507456680764985E-2</v>
      </c>
      <c r="C135" s="4">
        <f ca="1">'일자별 시가총액'!C134/'일자별 시가총액'!$G134</f>
        <v>5.4005651008394683E-2</v>
      </c>
      <c r="D135" s="4">
        <f ca="1">'일자별 시가총액'!D134/'일자별 시가총액'!$G134</f>
        <v>0.35829850170030525</v>
      </c>
      <c r="E135" s="4">
        <f ca="1">'일자별 시가총액'!E134/'일자별 시가총액'!$G134</f>
        <v>7.1839644200147323E-2</v>
      </c>
      <c r="F135" s="4">
        <f ca="1">'일자별 시가총액'!F134/'일자별 시가총액'!$G134</f>
        <v>0.46534874641038776</v>
      </c>
      <c r="G135" s="3">
        <f ca="1">'일자별 시가총액'!H134</f>
        <v>112.48488192771084</v>
      </c>
      <c r="H135">
        <f t="shared" ca="1" si="24"/>
        <v>100000</v>
      </c>
      <c r="I135">
        <f t="shared" ca="1" si="25"/>
        <v>0</v>
      </c>
      <c r="J135">
        <f t="shared" ca="1" si="26"/>
        <v>100000</v>
      </c>
      <c r="K135">
        <f t="shared" ca="1" si="22"/>
        <v>11248.488192771085</v>
      </c>
      <c r="L135">
        <f t="shared" ca="1" si="23"/>
        <v>1124848819.2771084</v>
      </c>
      <c r="M135" s="12">
        <f ca="1">$L135*B135/'일자별 주가'!B134-펀드!R134</f>
        <v>6024.0963855421687</v>
      </c>
      <c r="N135" s="12">
        <f ca="1">$L135*C135/'일자별 주가'!C134-펀드!S134</f>
        <v>3614.4578313253014</v>
      </c>
      <c r="O135" s="12">
        <f ca="1">$L135*D135/'일자별 주가'!D134-펀드!T134</f>
        <v>13172.690763052209</v>
      </c>
      <c r="P135" s="12">
        <f ca="1">$L135*E135/'일자별 주가'!E134-펀드!U134</f>
        <v>706.82730923694771</v>
      </c>
      <c r="Q135" s="12">
        <f ca="1">$L135*F135/'일자별 주가'!F134-펀드!V134</f>
        <v>401.60642570281124</v>
      </c>
      <c r="R135" s="13">
        <f t="shared" ca="1" si="27"/>
        <v>6024.0963855421687</v>
      </c>
      <c r="S135" s="13">
        <f t="shared" ca="1" si="28"/>
        <v>3614.4578313253014</v>
      </c>
      <c r="T135" s="13">
        <f t="shared" ca="1" si="29"/>
        <v>13172.690763052209</v>
      </c>
      <c r="U135" s="13">
        <f t="shared" ca="1" si="30"/>
        <v>706.82730923694771</v>
      </c>
      <c r="V135" s="13">
        <f t="shared" ca="1" si="31"/>
        <v>401.60642570281124</v>
      </c>
    </row>
    <row r="136" spans="1:22" x14ac:dyDescent="0.3">
      <c r="A136">
        <v>134</v>
      </c>
      <c r="B136" s="4">
        <f ca="1">'일자별 시가총액'!B135/'일자별 시가총액'!$G135</f>
        <v>5.1271879529483963E-2</v>
      </c>
      <c r="C136" s="4">
        <f ca="1">'일자별 시가총액'!C135/'일자별 시가총액'!$G135</f>
        <v>5.5717674138222074E-2</v>
      </c>
      <c r="D136" s="4">
        <f ca="1">'일자별 시가총액'!D135/'일자별 시가총액'!$G135</f>
        <v>0.36569448502328383</v>
      </c>
      <c r="E136" s="4">
        <f ca="1">'일자별 시가총액'!E135/'일자별 시가총액'!$G135</f>
        <v>7.0421386602411665E-2</v>
      </c>
      <c r="F136" s="4">
        <f ca="1">'일자별 시가총액'!F135/'일자별 시가총액'!$G135</f>
        <v>0.45689457470659844</v>
      </c>
      <c r="G136" s="3">
        <f ca="1">'일자별 시가총액'!H135</f>
        <v>111.57152771084338</v>
      </c>
      <c r="H136">
        <f t="shared" ca="1" si="24"/>
        <v>250000</v>
      </c>
      <c r="I136">
        <f t="shared" ca="1" si="25"/>
        <v>50000</v>
      </c>
      <c r="J136">
        <f t="shared" ca="1" si="26"/>
        <v>300000</v>
      </c>
      <c r="K136">
        <f t="shared" ca="1" si="22"/>
        <v>11157.152771084338</v>
      </c>
      <c r="L136">
        <f t="shared" ca="1" si="23"/>
        <v>3347145831.3253016</v>
      </c>
      <c r="M136" s="12">
        <f ca="1">$L136*B136/'일자별 주가'!B135-펀드!R135</f>
        <v>12048.192771084341</v>
      </c>
      <c r="N136" s="12">
        <f ca="1">$L136*C136/'일자별 주가'!C135-펀드!S135</f>
        <v>7228.9156626506037</v>
      </c>
      <c r="O136" s="12">
        <f ca="1">$L136*D136/'일자별 주가'!D135-펀드!T135</f>
        <v>26345.381526104422</v>
      </c>
      <c r="P136" s="12">
        <f ca="1">$L136*E136/'일자별 주가'!E135-펀드!U135</f>
        <v>1413.6546184738959</v>
      </c>
      <c r="Q136" s="12">
        <f ca="1">$L136*F136/'일자별 주가'!F135-펀드!V135</f>
        <v>803.21285140562259</v>
      </c>
      <c r="R136" s="13">
        <f t="shared" ca="1" si="27"/>
        <v>18072.28915662651</v>
      </c>
      <c r="S136" s="13">
        <f t="shared" ca="1" si="28"/>
        <v>10843.373493975905</v>
      </c>
      <c r="T136" s="13">
        <f t="shared" ca="1" si="29"/>
        <v>39518.072289156633</v>
      </c>
      <c r="U136" s="13">
        <f t="shared" ca="1" si="30"/>
        <v>2120.4819277108436</v>
      </c>
      <c r="V136" s="13">
        <f t="shared" ca="1" si="31"/>
        <v>1204.8192771084339</v>
      </c>
    </row>
    <row r="137" spans="1:22" x14ac:dyDescent="0.3">
      <c r="A137">
        <v>135</v>
      </c>
      <c r="B137" s="4">
        <f ca="1">'일자별 시가총액'!B136/'일자별 시가총액'!$G136</f>
        <v>5.1803699862122209E-2</v>
      </c>
      <c r="C137" s="4">
        <f ca="1">'일자별 시가총액'!C136/'일자별 시가총액'!$G136</f>
        <v>5.546503852324354E-2</v>
      </c>
      <c r="D137" s="4">
        <f ca="1">'일자별 시가총액'!D136/'일자별 시가총액'!$G136</f>
        <v>0.36812486857360555</v>
      </c>
      <c r="E137" s="4">
        <f ca="1">'일자별 시가총액'!E136/'일자별 시가총액'!$G136</f>
        <v>7.0973494475163962E-2</v>
      </c>
      <c r="F137" s="4">
        <f ca="1">'일자별 시가총액'!F136/'일자별 시가총액'!$G136</f>
        <v>0.45363289856586475</v>
      </c>
      <c r="G137" s="3">
        <f ca="1">'일자별 시가총액'!H136</f>
        <v>110.76335903614458</v>
      </c>
      <c r="H137">
        <f t="shared" ca="1" si="24"/>
        <v>250000</v>
      </c>
      <c r="I137">
        <f t="shared" ca="1" si="25"/>
        <v>150000</v>
      </c>
      <c r="J137">
        <f t="shared" ca="1" si="26"/>
        <v>400000</v>
      </c>
      <c r="K137">
        <f t="shared" ca="1" si="22"/>
        <v>11076.335903614457</v>
      </c>
      <c r="L137">
        <f t="shared" ca="1" si="23"/>
        <v>4430534361.4457827</v>
      </c>
      <c r="M137" s="12">
        <f ca="1">$L137*B137/'일자별 주가'!B136-펀드!R136</f>
        <v>6024.0963855421614</v>
      </c>
      <c r="N137" s="12">
        <f ca="1">$L137*C137/'일자별 주가'!C136-펀드!S136</f>
        <v>3614.4578313252987</v>
      </c>
      <c r="O137" s="12">
        <f ca="1">$L137*D137/'일자별 주가'!D136-펀드!T136</f>
        <v>13172.690763052196</v>
      </c>
      <c r="P137" s="12">
        <f ca="1">$L137*E137/'일자별 주가'!E136-펀드!U136</f>
        <v>706.82730923694726</v>
      </c>
      <c r="Q137" s="12">
        <f ca="1">$L137*F137/'일자별 주가'!F136-펀드!V136</f>
        <v>401.60642570281107</v>
      </c>
      <c r="R137" s="13">
        <f t="shared" ca="1" si="27"/>
        <v>24096.385542168671</v>
      </c>
      <c r="S137" s="13">
        <f t="shared" ca="1" si="28"/>
        <v>14457.831325301204</v>
      </c>
      <c r="T137" s="13">
        <f t="shared" ca="1" si="29"/>
        <v>52690.763052208829</v>
      </c>
      <c r="U137" s="13">
        <f t="shared" ca="1" si="30"/>
        <v>2827.3092369477909</v>
      </c>
      <c r="V137" s="13">
        <f t="shared" ca="1" si="31"/>
        <v>1606.4257028112449</v>
      </c>
    </row>
    <row r="138" spans="1:22" x14ac:dyDescent="0.3">
      <c r="A138">
        <v>136</v>
      </c>
      <c r="B138" s="4">
        <f ca="1">'일자별 시가총액'!B137/'일자별 시가총액'!$G137</f>
        <v>5.2583397366336534E-2</v>
      </c>
      <c r="C138" s="4">
        <f ca="1">'일자별 시가총액'!C137/'일자별 시가총액'!$G137</f>
        <v>5.719691322938901E-2</v>
      </c>
      <c r="D138" s="4">
        <f ca="1">'일자별 시가총액'!D137/'일자별 시가총액'!$G137</f>
        <v>0.3760436953151563</v>
      </c>
      <c r="E138" s="4">
        <f ca="1">'일자별 시가총액'!E137/'일자별 시가총액'!$G137</f>
        <v>6.9439024378899247E-2</v>
      </c>
      <c r="F138" s="4">
        <f ca="1">'일자별 시가총액'!F137/'일자별 시가총액'!$G137</f>
        <v>0.44473696971021887</v>
      </c>
      <c r="G138" s="3">
        <f ca="1">'일자별 시가총액'!H137</f>
        <v>110.51864417670683</v>
      </c>
      <c r="H138">
        <f t="shared" ca="1" si="24"/>
        <v>50000</v>
      </c>
      <c r="I138">
        <f t="shared" ca="1" si="25"/>
        <v>100000</v>
      </c>
      <c r="J138">
        <f t="shared" ca="1" si="26"/>
        <v>350000</v>
      </c>
      <c r="K138">
        <f t="shared" ca="1" si="22"/>
        <v>11051.864417670684</v>
      </c>
      <c r="L138">
        <f t="shared" ca="1" si="23"/>
        <v>3868152546.1847396</v>
      </c>
      <c r="M138" s="12">
        <f ca="1">$L138*B138/'일자별 주가'!B137-펀드!R137</f>
        <v>-3012.0481927710789</v>
      </c>
      <c r="N138" s="12">
        <f ca="1">$L138*C138/'일자별 주가'!C137-펀드!S137</f>
        <v>-1807.2289156626484</v>
      </c>
      <c r="O138" s="12">
        <f ca="1">$L138*D138/'일자별 주가'!D137-펀드!T137</f>
        <v>-6586.3453815260946</v>
      </c>
      <c r="P138" s="12">
        <f ca="1">$L138*E138/'일자별 주가'!E137-펀드!U137</f>
        <v>-353.41365461847363</v>
      </c>
      <c r="Q138" s="12">
        <f ca="1">$L138*F138/'일자별 주가'!F137-펀드!V137</f>
        <v>-200.80321285140531</v>
      </c>
      <c r="R138" s="13">
        <f t="shared" ca="1" si="27"/>
        <v>21084.337349397592</v>
      </c>
      <c r="S138" s="13">
        <f t="shared" ca="1" si="28"/>
        <v>12650.602409638555</v>
      </c>
      <c r="T138" s="13">
        <f t="shared" ca="1" si="29"/>
        <v>46104.417670682735</v>
      </c>
      <c r="U138" s="13">
        <f t="shared" ca="1" si="30"/>
        <v>2473.8955823293172</v>
      </c>
      <c r="V138" s="13">
        <f t="shared" ca="1" si="31"/>
        <v>1405.6224899598396</v>
      </c>
    </row>
    <row r="139" spans="1:22" x14ac:dyDescent="0.3">
      <c r="A139">
        <v>137</v>
      </c>
      <c r="B139" s="4">
        <f ca="1">'일자별 시가총액'!B138/'일자별 시가총액'!$G138</f>
        <v>5.1635839628139495E-2</v>
      </c>
      <c r="C139" s="4">
        <f ca="1">'일자별 시가총액'!C138/'일자별 시가총액'!$G138</f>
        <v>5.7531909062849752E-2</v>
      </c>
      <c r="D139" s="4">
        <f ca="1">'일자별 시가총액'!D138/'일자별 시가총액'!$G138</f>
        <v>0.3773469817746064</v>
      </c>
      <c r="E139" s="4">
        <f ca="1">'일자별 시가총액'!E138/'일자별 시가총액'!$G138</f>
        <v>7.0437557433769171E-2</v>
      </c>
      <c r="F139" s="4">
        <f ca="1">'일자별 시가총액'!F138/'일자별 시가총액'!$G138</f>
        <v>0.44304771210063515</v>
      </c>
      <c r="G139" s="3">
        <f ca="1">'일자별 시가총액'!H138</f>
        <v>109.87511807228915</v>
      </c>
      <c r="H139">
        <f t="shared" ca="1" si="24"/>
        <v>100000</v>
      </c>
      <c r="I139">
        <f t="shared" ca="1" si="25"/>
        <v>150000</v>
      </c>
      <c r="J139">
        <f t="shared" ca="1" si="26"/>
        <v>300000</v>
      </c>
      <c r="K139">
        <f t="shared" ca="1" si="22"/>
        <v>10987.511807228915</v>
      </c>
      <c r="L139">
        <f t="shared" ca="1" si="23"/>
        <v>3296253542.1686745</v>
      </c>
      <c r="M139" s="12">
        <f ca="1">$L139*B139/'일자별 주가'!B138-펀드!R138</f>
        <v>-3012.0481927710862</v>
      </c>
      <c r="N139" s="12">
        <f ca="1">$L139*C139/'일자별 주가'!C138-펀드!S138</f>
        <v>-1807.2289156626539</v>
      </c>
      <c r="O139" s="12">
        <f ca="1">$L139*D139/'일자별 주가'!D138-펀드!T138</f>
        <v>-6586.3453815261091</v>
      </c>
      <c r="P139" s="12">
        <f ca="1">$L139*E139/'일자별 주가'!E138-펀드!U138</f>
        <v>-353.41365461847408</v>
      </c>
      <c r="Q139" s="12">
        <f ca="1">$L139*F139/'일자별 주가'!F138-펀드!V138</f>
        <v>-200.80321285140599</v>
      </c>
      <c r="R139" s="13">
        <f t="shared" ca="1" si="27"/>
        <v>18072.289156626506</v>
      </c>
      <c r="S139" s="13">
        <f t="shared" ca="1" si="28"/>
        <v>10843.373493975902</v>
      </c>
      <c r="T139" s="13">
        <f t="shared" ca="1" si="29"/>
        <v>39518.072289156626</v>
      </c>
      <c r="U139" s="13">
        <f t="shared" ca="1" si="30"/>
        <v>2120.4819277108431</v>
      </c>
      <c r="V139" s="13">
        <f t="shared" ca="1" si="31"/>
        <v>1204.8192771084337</v>
      </c>
    </row>
    <row r="140" spans="1:22" x14ac:dyDescent="0.3">
      <c r="A140">
        <v>138</v>
      </c>
      <c r="B140" s="4">
        <f ca="1">'일자별 시가총액'!B139/'일자별 시가총액'!$G139</f>
        <v>5.0506548851745589E-2</v>
      </c>
      <c r="C140" s="4">
        <f ca="1">'일자별 시가총액'!C139/'일자별 시가총액'!$G139</f>
        <v>5.856002974077637E-2</v>
      </c>
      <c r="D140" s="4">
        <f ca="1">'일자별 시가총액'!D139/'일자별 시가총액'!$G139</f>
        <v>0.37872144766449489</v>
      </c>
      <c r="E140" s="4">
        <f ca="1">'일자별 시가총액'!E139/'일자별 시가총액'!$G139</f>
        <v>7.0972673211317741E-2</v>
      </c>
      <c r="F140" s="4">
        <f ca="1">'일자별 시가총액'!F139/'일자별 시가총액'!$G139</f>
        <v>0.44123930053166538</v>
      </c>
      <c r="G140" s="3">
        <f ca="1">'일자별 시가총액'!H139</f>
        <v>110.13721445783133</v>
      </c>
      <c r="H140">
        <f t="shared" ca="1" si="24"/>
        <v>150000</v>
      </c>
      <c r="I140">
        <f t="shared" ca="1" si="25"/>
        <v>100000</v>
      </c>
      <c r="J140">
        <f t="shared" ca="1" si="26"/>
        <v>350000</v>
      </c>
      <c r="K140">
        <f t="shared" ca="1" si="22"/>
        <v>11013.721445783134</v>
      </c>
      <c r="L140">
        <f t="shared" ca="1" si="23"/>
        <v>3854802506.024097</v>
      </c>
      <c r="M140" s="12">
        <f ca="1">$L140*B140/'일자별 주가'!B139-펀드!R139</f>
        <v>3012.0481927710862</v>
      </c>
      <c r="N140" s="12">
        <f ca="1">$L140*C140/'일자별 주가'!C139-펀드!S139</f>
        <v>1807.2289156626539</v>
      </c>
      <c r="O140" s="12">
        <f ca="1">$L140*D140/'일자별 주가'!D139-펀드!T139</f>
        <v>6586.3453815261091</v>
      </c>
      <c r="P140" s="12">
        <f ca="1">$L140*E140/'일자별 주가'!E139-펀드!U139</f>
        <v>353.41365461847454</v>
      </c>
      <c r="Q140" s="12">
        <f ca="1">$L140*F140/'일자별 주가'!F139-펀드!V139</f>
        <v>200.80321285140599</v>
      </c>
      <c r="R140" s="13">
        <f t="shared" ca="1" si="27"/>
        <v>21084.337349397592</v>
      </c>
      <c r="S140" s="13">
        <f t="shared" ca="1" si="28"/>
        <v>12650.602409638555</v>
      </c>
      <c r="T140" s="13">
        <f t="shared" ca="1" si="29"/>
        <v>46104.417670682735</v>
      </c>
      <c r="U140" s="13">
        <f t="shared" ca="1" si="30"/>
        <v>2473.8955823293177</v>
      </c>
      <c r="V140" s="13">
        <f t="shared" ca="1" si="31"/>
        <v>1405.6224899598396</v>
      </c>
    </row>
    <row r="141" spans="1:22" x14ac:dyDescent="0.3">
      <c r="A141">
        <v>139</v>
      </c>
      <c r="B141" s="4">
        <f ca="1">'일자별 시가총액'!B140/'일자별 시가총액'!$G140</f>
        <v>4.9733525408845007E-2</v>
      </c>
      <c r="C141" s="4">
        <f ca="1">'일자별 시가총액'!C140/'일자별 시가총액'!$G140</f>
        <v>6.0290417543783219E-2</v>
      </c>
      <c r="D141" s="4">
        <f ca="1">'일자별 시가총액'!D140/'일자별 시가총액'!$G140</f>
        <v>0.38964197781321963</v>
      </c>
      <c r="E141" s="4">
        <f ca="1">'일자별 시가총액'!E140/'일자별 시가총액'!$G140</f>
        <v>7.2367688774450753E-2</v>
      </c>
      <c r="F141" s="4">
        <f ca="1">'일자별 시가총액'!F140/'일자별 시가총액'!$G140</f>
        <v>0.42796639045970136</v>
      </c>
      <c r="G141" s="3">
        <f ca="1">'일자별 시가총액'!H140</f>
        <v>110.17755180722892</v>
      </c>
      <c r="H141">
        <f t="shared" ca="1" si="24"/>
        <v>250000</v>
      </c>
      <c r="I141">
        <f t="shared" ca="1" si="25"/>
        <v>0</v>
      </c>
      <c r="J141">
        <f t="shared" ca="1" si="26"/>
        <v>600000</v>
      </c>
      <c r="K141">
        <f t="shared" ca="1" si="22"/>
        <v>11017.755180722892</v>
      </c>
      <c r="L141">
        <f t="shared" ca="1" si="23"/>
        <v>6610653108.4337349</v>
      </c>
      <c r="M141" s="12">
        <f ca="1">$L141*B141/'일자별 주가'!B140-펀드!R140</f>
        <v>15060.240963855413</v>
      </c>
      <c r="N141" s="12">
        <f ca="1">$L141*C141/'일자별 주가'!C140-펀드!S140</f>
        <v>9036.1445783132549</v>
      </c>
      <c r="O141" s="12">
        <f ca="1">$L141*D141/'일자별 주가'!D140-펀드!T140</f>
        <v>32931.726907630502</v>
      </c>
      <c r="P141" s="12">
        <f ca="1">$L141*E141/'일자별 주가'!E140-펀드!U140</f>
        <v>1767.0682730923695</v>
      </c>
      <c r="Q141" s="12">
        <f ca="1">$L141*F141/'일자별 주가'!F140-펀드!V140</f>
        <v>1004.0160642570277</v>
      </c>
      <c r="R141" s="13">
        <f t="shared" ca="1" si="27"/>
        <v>36144.578313253005</v>
      </c>
      <c r="S141" s="13">
        <f t="shared" ca="1" si="28"/>
        <v>21686.74698795181</v>
      </c>
      <c r="T141" s="13">
        <f t="shared" ca="1" si="29"/>
        <v>79036.144578313237</v>
      </c>
      <c r="U141" s="13">
        <f t="shared" ca="1" si="30"/>
        <v>4240.9638554216872</v>
      </c>
      <c r="V141" s="13">
        <f t="shared" ca="1" si="31"/>
        <v>2409.6385542168673</v>
      </c>
    </row>
    <row r="142" spans="1:22" x14ac:dyDescent="0.3">
      <c r="A142">
        <v>140</v>
      </c>
      <c r="B142" s="4">
        <f ca="1">'일자별 시가총액'!B141/'일자별 시가총액'!$G141</f>
        <v>4.9352389501445618E-2</v>
      </c>
      <c r="C142" s="4">
        <f ca="1">'일자별 시가총액'!C141/'일자별 시가총액'!$G141</f>
        <v>6.1039917902774153E-2</v>
      </c>
      <c r="D142" s="4">
        <f ca="1">'일자별 시가총액'!D141/'일자별 시가총액'!$G141</f>
        <v>0.38428512625768191</v>
      </c>
      <c r="E142" s="4">
        <f ca="1">'일자별 시가총액'!E141/'일자별 시가총액'!$G141</f>
        <v>7.1972966557171114E-2</v>
      </c>
      <c r="F142" s="4">
        <f ca="1">'일자별 시가총액'!F141/'일자별 시가총액'!$G141</f>
        <v>0.43334959978092719</v>
      </c>
      <c r="G142" s="3">
        <f ca="1">'일자별 시가총액'!H141</f>
        <v>111.39461365461847</v>
      </c>
      <c r="H142">
        <f t="shared" ca="1" si="24"/>
        <v>200000</v>
      </c>
      <c r="I142">
        <f t="shared" ca="1" si="25"/>
        <v>100000</v>
      </c>
      <c r="J142">
        <f t="shared" ca="1" si="26"/>
        <v>700000</v>
      </c>
      <c r="K142">
        <f t="shared" ca="1" si="22"/>
        <v>11139.461365461848</v>
      </c>
      <c r="L142">
        <f t="shared" ca="1" si="23"/>
        <v>7797622955.8232937</v>
      </c>
      <c r="M142" s="12">
        <f ca="1">$L142*B142/'일자별 주가'!B141-펀드!R141</f>
        <v>6024.0963855421796</v>
      </c>
      <c r="N142" s="12">
        <f ca="1">$L142*C142/'일자별 주가'!C141-펀드!S141</f>
        <v>3614.4578313253005</v>
      </c>
      <c r="O142" s="12">
        <f ca="1">$L142*D142/'일자별 주가'!D141-펀드!T141</f>
        <v>13172.690763052218</v>
      </c>
      <c r="P142" s="12">
        <f ca="1">$L142*E142/'일자별 주가'!E141-펀드!U141</f>
        <v>706.82730923694817</v>
      </c>
      <c r="Q142" s="12">
        <f ca="1">$L142*F142/'일자별 주가'!F141-펀드!V141</f>
        <v>401.60642570281198</v>
      </c>
      <c r="R142" s="13">
        <f t="shared" ca="1" si="27"/>
        <v>42168.674698795185</v>
      </c>
      <c r="S142" s="13">
        <f t="shared" ca="1" si="28"/>
        <v>25301.204819277111</v>
      </c>
      <c r="T142" s="13">
        <f t="shared" ca="1" si="29"/>
        <v>92208.835341365455</v>
      </c>
      <c r="U142" s="13">
        <f t="shared" ca="1" si="30"/>
        <v>4947.7911646586354</v>
      </c>
      <c r="V142" s="13">
        <f t="shared" ca="1" si="31"/>
        <v>2811.2449799196793</v>
      </c>
    </row>
    <row r="143" spans="1:22" x14ac:dyDescent="0.3">
      <c r="A143">
        <v>141</v>
      </c>
      <c r="B143" s="4">
        <f ca="1">'일자별 시가총액'!B142/'일자별 시가총액'!$G142</f>
        <v>5.1411741162809742E-2</v>
      </c>
      <c r="C143" s="4">
        <f ca="1">'일자별 시가총액'!C142/'일자별 시가총액'!$G142</f>
        <v>6.1077607583618215E-2</v>
      </c>
      <c r="D143" s="4">
        <f ca="1">'일자별 시가총액'!D142/'일자별 시가총액'!$G142</f>
        <v>0.39068070129047128</v>
      </c>
      <c r="E143" s="4">
        <f ca="1">'일자별 시가총액'!E142/'일자별 시가총액'!$G142</f>
        <v>7.0889112367189158E-2</v>
      </c>
      <c r="F143" s="4">
        <f ca="1">'일자별 시가총액'!F142/'일자별 시가총액'!$G142</f>
        <v>0.42594083759591156</v>
      </c>
      <c r="G143" s="3">
        <f ca="1">'일자별 시가총액'!H142</f>
        <v>110.22516144578314</v>
      </c>
      <c r="H143">
        <f t="shared" ca="1" si="24"/>
        <v>250000</v>
      </c>
      <c r="I143">
        <f t="shared" ca="1" si="25"/>
        <v>150000</v>
      </c>
      <c r="J143">
        <f t="shared" ca="1" si="26"/>
        <v>800000</v>
      </c>
      <c r="K143">
        <f t="shared" ca="1" si="22"/>
        <v>11022.516144578314</v>
      </c>
      <c r="L143">
        <f t="shared" ca="1" si="23"/>
        <v>8818012915.6626511</v>
      </c>
      <c r="M143" s="12">
        <f ca="1">$L143*B143/'일자별 주가'!B142-펀드!R142</f>
        <v>6024.0963855421651</v>
      </c>
      <c r="N143" s="12">
        <f ca="1">$L143*C143/'일자별 주가'!C142-펀드!S142</f>
        <v>3614.4578313253005</v>
      </c>
      <c r="O143" s="12">
        <f ca="1">$L143*D143/'일자별 주가'!D142-펀드!T142</f>
        <v>13172.690763052218</v>
      </c>
      <c r="P143" s="12">
        <f ca="1">$L143*E143/'일자별 주가'!E142-펀드!U142</f>
        <v>706.82730923694726</v>
      </c>
      <c r="Q143" s="12">
        <f ca="1">$L143*F143/'일자별 주가'!F142-펀드!V142</f>
        <v>401.60642570281061</v>
      </c>
      <c r="R143" s="13">
        <f t="shared" ca="1" si="27"/>
        <v>48192.77108433735</v>
      </c>
      <c r="S143" s="13">
        <f t="shared" ca="1" si="28"/>
        <v>28915.662650602411</v>
      </c>
      <c r="T143" s="13">
        <f t="shared" ca="1" si="29"/>
        <v>105381.52610441767</v>
      </c>
      <c r="U143" s="13">
        <f t="shared" ca="1" si="30"/>
        <v>5654.6184738955826</v>
      </c>
      <c r="V143" s="13">
        <f t="shared" ca="1" si="31"/>
        <v>3212.8514056224899</v>
      </c>
    </row>
    <row r="144" spans="1:22" x14ac:dyDescent="0.3">
      <c r="A144">
        <v>142</v>
      </c>
      <c r="B144" s="4">
        <f ca="1">'일자별 시가총액'!B143/'일자별 시가총액'!$G143</f>
        <v>5.0077420729607969E-2</v>
      </c>
      <c r="C144" s="4">
        <f ca="1">'일자별 시가총액'!C143/'일자별 시가총액'!$G143</f>
        <v>6.2442833808311511E-2</v>
      </c>
      <c r="D144" s="4">
        <f ca="1">'일자별 시가총액'!D143/'일자별 시가총액'!$G143</f>
        <v>0.38580465954643028</v>
      </c>
      <c r="E144" s="4">
        <f ca="1">'일자별 시가총액'!E143/'일자별 시가총액'!$G143</f>
        <v>7.2342707253033892E-2</v>
      </c>
      <c r="F144" s="4">
        <f ca="1">'일자별 시가총액'!F143/'일자별 시가총액'!$G143</f>
        <v>0.42933237866261625</v>
      </c>
      <c r="G144" s="3">
        <f ca="1">'일자별 시가총액'!H143</f>
        <v>110.74418473895582</v>
      </c>
      <c r="H144">
        <f t="shared" ca="1" si="24"/>
        <v>100000</v>
      </c>
      <c r="I144">
        <f t="shared" ca="1" si="25"/>
        <v>50000</v>
      </c>
      <c r="J144">
        <f t="shared" ca="1" si="26"/>
        <v>850000</v>
      </c>
      <c r="K144">
        <f t="shared" ca="1" si="22"/>
        <v>11074.418473895583</v>
      </c>
      <c r="L144">
        <f t="shared" ca="1" si="23"/>
        <v>9413255702.811245</v>
      </c>
      <c r="M144" s="12">
        <f ca="1">$L144*B144/'일자별 주가'!B143-펀드!R143</f>
        <v>3012.0481927710862</v>
      </c>
      <c r="N144" s="12">
        <f ca="1">$L144*C144/'일자별 주가'!C143-펀드!S143</f>
        <v>1807.2289156626503</v>
      </c>
      <c r="O144" s="12">
        <f ca="1">$L144*D144/'일자별 주가'!D143-펀드!T143</f>
        <v>6586.3453815260727</v>
      </c>
      <c r="P144" s="12">
        <f ca="1">$L144*E144/'일자별 주가'!E143-펀드!U143</f>
        <v>353.41365461847272</v>
      </c>
      <c r="Q144" s="12">
        <f ca="1">$L144*F144/'일자별 주가'!F143-펀드!V143</f>
        <v>200.80321285140553</v>
      </c>
      <c r="R144" s="13">
        <f t="shared" ca="1" si="27"/>
        <v>51204.819277108436</v>
      </c>
      <c r="S144" s="13">
        <f t="shared" ca="1" si="28"/>
        <v>30722.891566265062</v>
      </c>
      <c r="T144" s="13">
        <f t="shared" ca="1" si="29"/>
        <v>111967.87148594375</v>
      </c>
      <c r="U144" s="13">
        <f t="shared" ca="1" si="30"/>
        <v>6008.0321285140553</v>
      </c>
      <c r="V144" s="13">
        <f t="shared" ca="1" si="31"/>
        <v>3413.6546184738954</v>
      </c>
    </row>
    <row r="145" spans="1:22" x14ac:dyDescent="0.3">
      <c r="A145">
        <v>143</v>
      </c>
      <c r="B145" s="4">
        <f ca="1">'일자별 시가총액'!B144/'일자별 시가총액'!$G144</f>
        <v>5.0907184105535984E-2</v>
      </c>
      <c r="C145" s="4">
        <f ca="1">'일자별 시가총액'!C144/'일자별 시가총액'!$G144</f>
        <v>6.2053385352536662E-2</v>
      </c>
      <c r="D145" s="4">
        <f ca="1">'일자별 시가총액'!D144/'일자별 시가총액'!$G144</f>
        <v>0.37901372081695167</v>
      </c>
      <c r="E145" s="4">
        <f ca="1">'일자별 시가총액'!E144/'일자별 시가총액'!$G144</f>
        <v>7.4076056485228872E-2</v>
      </c>
      <c r="F145" s="4">
        <f ca="1">'일자별 시가총액'!F144/'일자별 시가총액'!$G144</f>
        <v>0.43394965323974677</v>
      </c>
      <c r="G145" s="3">
        <f ca="1">'일자별 시가총액'!H144</f>
        <v>110.14612208835342</v>
      </c>
      <c r="H145">
        <f t="shared" ca="1" si="24"/>
        <v>150000</v>
      </c>
      <c r="I145">
        <f t="shared" ca="1" si="25"/>
        <v>0</v>
      </c>
      <c r="J145">
        <f t="shared" ca="1" si="26"/>
        <v>1000000</v>
      </c>
      <c r="K145">
        <f t="shared" ca="1" si="22"/>
        <v>11014.612208835342</v>
      </c>
      <c r="L145">
        <f t="shared" ca="1" si="23"/>
        <v>11014612208.835342</v>
      </c>
      <c r="M145" s="12">
        <f ca="1">$L145*B145/'일자별 주가'!B144-펀드!R144</f>
        <v>9036.1445783132585</v>
      </c>
      <c r="N145" s="12">
        <f ca="1">$L145*C145/'일자별 주가'!C144-펀드!S144</f>
        <v>5421.6867469879508</v>
      </c>
      <c r="O145" s="12">
        <f ca="1">$L145*D145/'일자별 주가'!D144-펀드!T144</f>
        <v>19759.036144578349</v>
      </c>
      <c r="P145" s="12">
        <f ca="1">$L145*E145/'일자별 주가'!E144-펀드!U144</f>
        <v>1060.2409638554227</v>
      </c>
      <c r="Q145" s="12">
        <f ca="1">$L145*F145/'일자별 주가'!F144-펀드!V144</f>
        <v>602.40963855421796</v>
      </c>
      <c r="R145" s="13">
        <f t="shared" ca="1" si="27"/>
        <v>60240.963855421694</v>
      </c>
      <c r="S145" s="13">
        <f t="shared" ca="1" si="28"/>
        <v>36144.578313253012</v>
      </c>
      <c r="T145" s="13">
        <f t="shared" ca="1" si="29"/>
        <v>131726.9076305221</v>
      </c>
      <c r="U145" s="13">
        <f t="shared" ca="1" si="30"/>
        <v>7068.273092369478</v>
      </c>
      <c r="V145" s="13">
        <f t="shared" ca="1" si="31"/>
        <v>4016.0642570281134</v>
      </c>
    </row>
    <row r="146" spans="1:22" x14ac:dyDescent="0.3">
      <c r="A146">
        <v>144</v>
      </c>
      <c r="B146" s="4">
        <f ca="1">'일자별 시가총액'!B145/'일자별 시가총액'!$G145</f>
        <v>4.9092809202452591E-2</v>
      </c>
      <c r="C146" s="4">
        <f ca="1">'일자별 시가총액'!C145/'일자별 시가총액'!$G145</f>
        <v>6.2818658470700325E-2</v>
      </c>
      <c r="D146" s="4">
        <f ca="1">'일자별 시가총액'!D145/'일자별 시가총액'!$G145</f>
        <v>0.38519913892580404</v>
      </c>
      <c r="E146" s="4">
        <f ca="1">'일자별 시가총액'!E145/'일자별 시가총액'!$G145</f>
        <v>7.391492170513432E-2</v>
      </c>
      <c r="F146" s="4">
        <f ca="1">'일자별 시가총액'!F145/'일자별 시가총액'!$G145</f>
        <v>0.42897447169590869</v>
      </c>
      <c r="G146" s="3">
        <f ca="1">'일자별 시가총액'!H145</f>
        <v>111.28417991967872</v>
      </c>
      <c r="H146">
        <f t="shared" ca="1" si="24"/>
        <v>100000</v>
      </c>
      <c r="I146">
        <f t="shared" ca="1" si="25"/>
        <v>150000</v>
      </c>
      <c r="J146">
        <f t="shared" ca="1" si="26"/>
        <v>950000</v>
      </c>
      <c r="K146">
        <f t="shared" ca="1" si="22"/>
        <v>11128.417991967872</v>
      </c>
      <c r="L146">
        <f t="shared" ca="1" si="23"/>
        <v>10571997092.369478</v>
      </c>
      <c r="M146" s="12">
        <f ca="1">$L146*B146/'일자별 주가'!B145-펀드!R145</f>
        <v>-3012.0481927710862</v>
      </c>
      <c r="N146" s="12">
        <f ca="1">$L146*C146/'일자별 주가'!C145-펀드!S145</f>
        <v>-1807.2289156626575</v>
      </c>
      <c r="O146" s="12">
        <f ca="1">$L146*D146/'일자별 주가'!D145-펀드!T145</f>
        <v>-6586.3453815261164</v>
      </c>
      <c r="P146" s="12">
        <f ca="1">$L146*E146/'일자별 주가'!E145-펀드!U145</f>
        <v>-353.41365461847363</v>
      </c>
      <c r="Q146" s="12">
        <f ca="1">$L146*F146/'일자별 주가'!F145-펀드!V145</f>
        <v>-200.80321285140599</v>
      </c>
      <c r="R146" s="13">
        <f t="shared" ca="1" si="27"/>
        <v>57228.915662650608</v>
      </c>
      <c r="S146" s="13">
        <f t="shared" ca="1" si="28"/>
        <v>34337.349397590355</v>
      </c>
      <c r="T146" s="13">
        <f t="shared" ca="1" si="29"/>
        <v>125140.56224899598</v>
      </c>
      <c r="U146" s="13">
        <f t="shared" ca="1" si="30"/>
        <v>6714.8594377510044</v>
      </c>
      <c r="V146" s="13">
        <f t="shared" ca="1" si="31"/>
        <v>3815.2610441767074</v>
      </c>
    </row>
    <row r="147" spans="1:22" x14ac:dyDescent="0.3">
      <c r="A147">
        <v>145</v>
      </c>
      <c r="B147" s="4">
        <f ca="1">'일자별 시가총액'!B146/'일자별 시가총액'!$G146</f>
        <v>4.821500221945807E-2</v>
      </c>
      <c r="C147" s="4">
        <f ca="1">'일자별 시가총액'!C146/'일자별 시가총액'!$G146</f>
        <v>6.3727190294942254E-2</v>
      </c>
      <c r="D147" s="4">
        <f ca="1">'일자별 시가총액'!D146/'일자별 시가총액'!$G146</f>
        <v>0.38582521412414333</v>
      </c>
      <c r="E147" s="4">
        <f ca="1">'일자별 시가총액'!E146/'일자별 시가총액'!$G146</f>
        <v>7.1080359434609719E-2</v>
      </c>
      <c r="F147" s="4">
        <f ca="1">'일자별 시가총액'!F146/'일자별 시가총액'!$G146</f>
        <v>0.4311522339268466</v>
      </c>
      <c r="G147" s="3">
        <f ca="1">'일자별 시가총액'!H146</f>
        <v>112.69801285140562</v>
      </c>
      <c r="H147">
        <f t="shared" ca="1" si="24"/>
        <v>100000</v>
      </c>
      <c r="I147">
        <f t="shared" ca="1" si="25"/>
        <v>0</v>
      </c>
      <c r="J147">
        <f t="shared" ca="1" si="26"/>
        <v>1050000</v>
      </c>
      <c r="K147">
        <f t="shared" ca="1" si="22"/>
        <v>11269.801285140564</v>
      </c>
      <c r="L147">
        <f t="shared" ca="1" si="23"/>
        <v>11833291349.397593</v>
      </c>
      <c r="M147" s="12">
        <f ca="1">$L147*B147/'일자별 주가'!B146-펀드!R146</f>
        <v>6024.0963855421796</v>
      </c>
      <c r="N147" s="12">
        <f ca="1">$L147*C147/'일자별 주가'!C146-펀드!S146</f>
        <v>3614.4578313253151</v>
      </c>
      <c r="O147" s="12">
        <f ca="1">$L147*D147/'일자별 주가'!D146-펀드!T146</f>
        <v>13172.690763052218</v>
      </c>
      <c r="P147" s="12">
        <f ca="1">$L147*E147/'일자별 주가'!E146-펀드!U146</f>
        <v>706.82730923694908</v>
      </c>
      <c r="Q147" s="12">
        <f ca="1">$L147*F147/'일자별 주가'!F146-펀드!V146</f>
        <v>401.60642570281107</v>
      </c>
      <c r="R147" s="13">
        <f t="shared" ca="1" si="27"/>
        <v>63253.012048192788</v>
      </c>
      <c r="S147" s="13">
        <f t="shared" ca="1" si="28"/>
        <v>37951.80722891567</v>
      </c>
      <c r="T147" s="13">
        <f t="shared" ca="1" si="29"/>
        <v>138313.2530120482</v>
      </c>
      <c r="U147" s="13">
        <f t="shared" ca="1" si="30"/>
        <v>7421.6867469879535</v>
      </c>
      <c r="V147" s="13">
        <f t="shared" ca="1" si="31"/>
        <v>4216.8674698795185</v>
      </c>
    </row>
    <row r="148" spans="1:22" x14ac:dyDescent="0.3">
      <c r="A148">
        <v>146</v>
      </c>
      <c r="B148" s="4">
        <f ca="1">'일자별 시가총액'!B147/'일자별 시가총액'!$G147</f>
        <v>4.7505347365472926E-2</v>
      </c>
      <c r="C148" s="4">
        <f ca="1">'일자별 시가총액'!C147/'일자별 시가총액'!$G147</f>
        <v>6.4609396747836501E-2</v>
      </c>
      <c r="D148" s="4">
        <f ca="1">'일자별 시가총액'!D147/'일자별 시가총액'!$G147</f>
        <v>0.38506413043096493</v>
      </c>
      <c r="E148" s="4">
        <f ca="1">'일자별 시가총액'!E147/'일자별 시가총액'!$G147</f>
        <v>7.1207738138331658E-2</v>
      </c>
      <c r="F148" s="4">
        <f ca="1">'일자별 시가총액'!F147/'일자별 시가총액'!$G147</f>
        <v>0.43161338731739396</v>
      </c>
      <c r="G148" s="3">
        <f ca="1">'일자별 시가총액'!H147</f>
        <v>113.43047710843372</v>
      </c>
      <c r="H148">
        <f t="shared" ca="1" si="24"/>
        <v>0</v>
      </c>
      <c r="I148">
        <f t="shared" ca="1" si="25"/>
        <v>150000</v>
      </c>
      <c r="J148">
        <f t="shared" ca="1" si="26"/>
        <v>900000</v>
      </c>
      <c r="K148">
        <f t="shared" ca="1" si="22"/>
        <v>11343.047710843373</v>
      </c>
      <c r="L148">
        <f t="shared" ca="1" si="23"/>
        <v>10208742939.759035</v>
      </c>
      <c r="M148" s="12">
        <f ca="1">$L148*B148/'일자별 주가'!B147-펀드!R147</f>
        <v>-9036.1445783132804</v>
      </c>
      <c r="N148" s="12">
        <f ca="1">$L148*C148/'일자별 주가'!C147-펀드!S147</f>
        <v>-5421.686746987958</v>
      </c>
      <c r="O148" s="12">
        <f ca="1">$L148*D148/'일자별 주가'!D147-펀드!T147</f>
        <v>-19759.036144578349</v>
      </c>
      <c r="P148" s="12">
        <f ca="1">$L148*E148/'일자별 주가'!E147-펀드!U147</f>
        <v>-1060.2409638554245</v>
      </c>
      <c r="Q148" s="12">
        <f ca="1">$L148*F148/'일자별 주가'!F147-펀드!V147</f>
        <v>-602.40963855421705</v>
      </c>
      <c r="R148" s="13">
        <f t="shared" ca="1" si="27"/>
        <v>54216.867469879508</v>
      </c>
      <c r="S148" s="13">
        <f t="shared" ca="1" si="28"/>
        <v>32530.120481927712</v>
      </c>
      <c r="T148" s="13">
        <f t="shared" ca="1" si="29"/>
        <v>118554.21686746985</v>
      </c>
      <c r="U148" s="13">
        <f t="shared" ca="1" si="30"/>
        <v>6361.445783132529</v>
      </c>
      <c r="V148" s="13">
        <f t="shared" ca="1" si="31"/>
        <v>3614.4578313253014</v>
      </c>
    </row>
    <row r="149" spans="1:22" x14ac:dyDescent="0.3">
      <c r="A149">
        <v>147</v>
      </c>
      <c r="B149" s="4">
        <f ca="1">'일자별 시가총액'!B148/'일자별 시가총액'!$G148</f>
        <v>4.751169455071947E-2</v>
      </c>
      <c r="C149" s="4">
        <f ca="1">'일자별 시가총액'!C148/'일자별 시가총액'!$G148</f>
        <v>6.2311629598379201E-2</v>
      </c>
      <c r="D149" s="4">
        <f ca="1">'일자별 시가총액'!D148/'일자별 시가총액'!$G148</f>
        <v>0.39171802807901768</v>
      </c>
      <c r="E149" s="4">
        <f ca="1">'일자별 시가총액'!E148/'일자별 시가총액'!$G148</f>
        <v>6.951053742013609E-2</v>
      </c>
      <c r="F149" s="4">
        <f ca="1">'일자별 시가총액'!F148/'일자별 시가총액'!$G148</f>
        <v>0.42894811035174757</v>
      </c>
      <c r="G149" s="3">
        <f ca="1">'일자별 시가총액'!H148</f>
        <v>114.2141124497992</v>
      </c>
      <c r="H149">
        <f t="shared" ca="1" si="24"/>
        <v>50000</v>
      </c>
      <c r="I149">
        <f t="shared" ca="1" si="25"/>
        <v>150000</v>
      </c>
      <c r="J149">
        <f t="shared" ca="1" si="26"/>
        <v>800000</v>
      </c>
      <c r="K149">
        <f t="shared" ca="1" si="22"/>
        <v>11421.41124497992</v>
      </c>
      <c r="L149">
        <f t="shared" ca="1" si="23"/>
        <v>9137128995.9839363</v>
      </c>
      <c r="M149" s="12">
        <f ca="1">$L149*B149/'일자별 주가'!B148-펀드!R148</f>
        <v>-6024.0963855421578</v>
      </c>
      <c r="N149" s="12">
        <f ca="1">$L149*C149/'일자별 주가'!C148-펀드!S148</f>
        <v>-3614.4578313253005</v>
      </c>
      <c r="O149" s="12">
        <f ca="1">$L149*D149/'일자별 주가'!D148-펀드!T148</f>
        <v>-13172.69076305216</v>
      </c>
      <c r="P149" s="12">
        <f ca="1">$L149*E149/'일자별 주가'!E148-펀드!U148</f>
        <v>-706.82730923694635</v>
      </c>
      <c r="Q149" s="12">
        <f ca="1">$L149*F149/'일자별 주가'!F148-펀드!V148</f>
        <v>-401.60642570281152</v>
      </c>
      <c r="R149" s="13">
        <f t="shared" ca="1" si="27"/>
        <v>48192.77108433735</v>
      </c>
      <c r="S149" s="13">
        <f t="shared" ca="1" si="28"/>
        <v>28915.662650602411</v>
      </c>
      <c r="T149" s="13">
        <f t="shared" ca="1" si="29"/>
        <v>105381.52610441769</v>
      </c>
      <c r="U149" s="13">
        <f t="shared" ca="1" si="30"/>
        <v>5654.6184738955826</v>
      </c>
      <c r="V149" s="13">
        <f t="shared" ca="1" si="31"/>
        <v>3212.8514056224899</v>
      </c>
    </row>
    <row r="150" spans="1:22" x14ac:dyDescent="0.3">
      <c r="A150">
        <v>148</v>
      </c>
      <c r="B150" s="4">
        <f ca="1">'일자별 시가총액'!B149/'일자별 시가총액'!$G149</f>
        <v>4.834334821724607E-2</v>
      </c>
      <c r="C150" s="4">
        <f ca="1">'일자별 시가총액'!C149/'일자별 시가총액'!$G149</f>
        <v>6.2322782317112163E-2</v>
      </c>
      <c r="D150" s="4">
        <f ca="1">'일자별 시가총액'!D149/'일자별 시가총액'!$G149</f>
        <v>0.39623692877261663</v>
      </c>
      <c r="E150" s="4">
        <f ca="1">'일자별 시가총액'!E149/'일자별 시가총액'!$G149</f>
        <v>7.0341787436780545E-2</v>
      </c>
      <c r="F150" s="4">
        <f ca="1">'일자별 시가총액'!F149/'일자별 시가총액'!$G149</f>
        <v>0.42275515325624458</v>
      </c>
      <c r="G150" s="3">
        <f ca="1">'일자별 시가총액'!H149</f>
        <v>114.3676610441767</v>
      </c>
      <c r="H150">
        <f t="shared" ca="1" si="24"/>
        <v>250000</v>
      </c>
      <c r="I150">
        <f t="shared" ca="1" si="25"/>
        <v>200000</v>
      </c>
      <c r="J150">
        <f t="shared" ca="1" si="26"/>
        <v>850000</v>
      </c>
      <c r="K150">
        <f t="shared" ca="1" si="22"/>
        <v>11436.766104417669</v>
      </c>
      <c r="L150">
        <f t="shared" ca="1" si="23"/>
        <v>9721251188.7550182</v>
      </c>
      <c r="M150" s="12">
        <f ca="1">$L150*B150/'일자별 주가'!B149-펀드!R149</f>
        <v>3012.0481927710789</v>
      </c>
      <c r="N150" s="12">
        <f ca="1">$L150*C150/'일자별 주가'!C149-펀드!S149</f>
        <v>1807.228915662643</v>
      </c>
      <c r="O150" s="12">
        <f ca="1">$L150*D150/'일자별 주가'!D149-펀드!T149</f>
        <v>6586.3453815260582</v>
      </c>
      <c r="P150" s="12">
        <f ca="1">$L150*E150/'일자별 주가'!E149-펀드!U149</f>
        <v>353.41365461847272</v>
      </c>
      <c r="Q150" s="12">
        <f ca="1">$L150*F150/'일자별 주가'!F149-펀드!V149</f>
        <v>200.80321285140508</v>
      </c>
      <c r="R150" s="13">
        <f t="shared" ca="1" si="27"/>
        <v>51204.819277108429</v>
      </c>
      <c r="S150" s="13">
        <f t="shared" ca="1" si="28"/>
        <v>30722.891566265054</v>
      </c>
      <c r="T150" s="13">
        <f t="shared" ca="1" si="29"/>
        <v>111967.87148594375</v>
      </c>
      <c r="U150" s="13">
        <f t="shared" ca="1" si="30"/>
        <v>6008.0321285140553</v>
      </c>
      <c r="V150" s="13">
        <f t="shared" ca="1" si="31"/>
        <v>3413.654618473895</v>
      </c>
    </row>
    <row r="151" spans="1:22" x14ac:dyDescent="0.3">
      <c r="A151">
        <v>149</v>
      </c>
      <c r="B151" s="4">
        <f ca="1">'일자별 시가총액'!B150/'일자별 시가총액'!$G150</f>
        <v>4.7525744158241609E-2</v>
      </c>
      <c r="C151" s="4">
        <f ca="1">'일자별 시가총액'!C150/'일자별 시가총액'!$G150</f>
        <v>6.0997303664241852E-2</v>
      </c>
      <c r="D151" s="4">
        <f ca="1">'일자별 시가총액'!D150/'일자별 시가총액'!$G150</f>
        <v>0.4024038954081896</v>
      </c>
      <c r="E151" s="4">
        <f ca="1">'일자별 시가총액'!E150/'일자별 시가총액'!$G150</f>
        <v>6.8998168479251554E-2</v>
      </c>
      <c r="F151" s="4">
        <f ca="1">'일자별 시가총액'!F150/'일자별 시가총액'!$G150</f>
        <v>0.42007488829007539</v>
      </c>
      <c r="G151" s="3">
        <f ca="1">'일자별 시가총액'!H150</f>
        <v>115.09297991967871</v>
      </c>
      <c r="H151">
        <f t="shared" ca="1" si="24"/>
        <v>50000</v>
      </c>
      <c r="I151">
        <f t="shared" ca="1" si="25"/>
        <v>50000</v>
      </c>
      <c r="J151">
        <f t="shared" ca="1" si="26"/>
        <v>850000</v>
      </c>
      <c r="K151">
        <f t="shared" ca="1" si="22"/>
        <v>11509.297991967871</v>
      </c>
      <c r="L151">
        <f t="shared" ca="1" si="23"/>
        <v>9782903293.1726894</v>
      </c>
      <c r="M151" s="12">
        <f ca="1">$L151*B151/'일자별 주가'!B150-펀드!R150</f>
        <v>0</v>
      </c>
      <c r="N151" s="12">
        <f ca="1">$L151*C151/'일자별 주가'!C150-펀드!S150</f>
        <v>0</v>
      </c>
      <c r="O151" s="12">
        <f ca="1">$L151*D151/'일자별 주가'!D150-펀드!T150</f>
        <v>0</v>
      </c>
      <c r="P151" s="12">
        <f ca="1">$L151*E151/'일자별 주가'!E150-펀드!U150</f>
        <v>0</v>
      </c>
      <c r="Q151" s="12">
        <f ca="1">$L151*F151/'일자별 주가'!F150-펀드!V150</f>
        <v>0</v>
      </c>
      <c r="R151" s="13">
        <f t="shared" ca="1" si="27"/>
        <v>51204.819277108429</v>
      </c>
      <c r="S151" s="13">
        <f t="shared" ca="1" si="28"/>
        <v>30722.891566265054</v>
      </c>
      <c r="T151" s="13">
        <f t="shared" ca="1" si="29"/>
        <v>111967.87148594375</v>
      </c>
      <c r="U151" s="13">
        <f t="shared" ca="1" si="30"/>
        <v>6008.0321285140553</v>
      </c>
      <c r="V151" s="13">
        <f t="shared" ca="1" si="31"/>
        <v>3413.654618473895</v>
      </c>
    </row>
    <row r="152" spans="1:22" x14ac:dyDescent="0.3">
      <c r="A152">
        <v>150</v>
      </c>
      <c r="B152" s="4">
        <f ca="1">'일자별 시가총액'!B151/'일자별 시가총액'!$G151</f>
        <v>4.900974810078227E-2</v>
      </c>
      <c r="C152" s="4">
        <f ca="1">'일자별 시가총액'!C151/'일자별 시가총액'!$G151</f>
        <v>6.072357262242805E-2</v>
      </c>
      <c r="D152" s="4">
        <f ca="1">'일자별 시가총액'!D151/'일자별 시가총액'!$G151</f>
        <v>0.40602392593520759</v>
      </c>
      <c r="E152" s="4">
        <f ca="1">'일자별 시가총액'!E151/'일자별 시가총액'!$G151</f>
        <v>6.8637465096313882E-2</v>
      </c>
      <c r="F152" s="4">
        <f ca="1">'일자별 시가총액'!F151/'일자별 시가총액'!$G151</f>
        <v>0.41560528824526821</v>
      </c>
      <c r="G152" s="3">
        <f ca="1">'일자별 시가총액'!H151</f>
        <v>113.24277751004017</v>
      </c>
      <c r="H152">
        <f t="shared" ca="1" si="24"/>
        <v>100000</v>
      </c>
      <c r="I152">
        <f t="shared" ca="1" si="25"/>
        <v>250000</v>
      </c>
      <c r="J152">
        <f t="shared" ca="1" si="26"/>
        <v>700000</v>
      </c>
      <c r="K152">
        <f t="shared" ca="1" si="22"/>
        <v>11324.277751004016</v>
      </c>
      <c r="L152">
        <f t="shared" ca="1" si="23"/>
        <v>7926994425.7028112</v>
      </c>
      <c r="M152" s="12">
        <f ca="1">$L152*B152/'일자별 주가'!B151-펀드!R151</f>
        <v>-9036.1445783132513</v>
      </c>
      <c r="N152" s="12">
        <f ca="1">$L152*C152/'일자별 주가'!C151-펀드!S151</f>
        <v>-5421.6867469879435</v>
      </c>
      <c r="O152" s="12">
        <f ca="1">$L152*D152/'일자별 주가'!D151-펀드!T151</f>
        <v>-19759.036144578276</v>
      </c>
      <c r="P152" s="12">
        <f ca="1">$L152*E152/'일자별 주가'!E151-펀드!U151</f>
        <v>-1060.2409638554209</v>
      </c>
      <c r="Q152" s="12">
        <f ca="1">$L152*F152/'일자별 주가'!F151-펀드!V151</f>
        <v>-602.4096385542166</v>
      </c>
      <c r="R152" s="13">
        <f t="shared" ca="1" si="27"/>
        <v>42168.674698795177</v>
      </c>
      <c r="S152" s="13">
        <f t="shared" ca="1" si="28"/>
        <v>25301.204819277111</v>
      </c>
      <c r="T152" s="13">
        <f t="shared" ca="1" si="29"/>
        <v>92208.83534136547</v>
      </c>
      <c r="U152" s="13">
        <f t="shared" ca="1" si="30"/>
        <v>4947.7911646586344</v>
      </c>
      <c r="V152" s="13">
        <f t="shared" ca="1" si="31"/>
        <v>2811.2449799196784</v>
      </c>
    </row>
    <row r="153" spans="1:22" x14ac:dyDescent="0.3">
      <c r="A153">
        <v>151</v>
      </c>
      <c r="B153" s="4">
        <f ca="1">'일자별 시가총액'!B152/'일자별 시가총액'!$G152</f>
        <v>4.921941054553345E-2</v>
      </c>
      <c r="C153" s="4">
        <f ca="1">'일자별 시가총액'!C152/'일자별 시가총액'!$G152</f>
        <v>5.993374606074664E-2</v>
      </c>
      <c r="D153" s="4">
        <f ca="1">'일자별 시가총액'!D152/'일자별 시가총액'!$G152</f>
        <v>0.39405315869225066</v>
      </c>
      <c r="E153" s="4">
        <f ca="1">'일자별 시가총액'!E152/'일자별 시가총액'!$G152</f>
        <v>6.8701723669213136E-2</v>
      </c>
      <c r="F153" s="4">
        <f ca="1">'일자별 시가총액'!F152/'일자별 시가총액'!$G152</f>
        <v>0.42809196103225611</v>
      </c>
      <c r="G153" s="3">
        <f ca="1">'일자별 시가총액'!H152</f>
        <v>113.3601156626506</v>
      </c>
      <c r="H153">
        <f t="shared" ca="1" si="24"/>
        <v>200000</v>
      </c>
      <c r="I153">
        <f t="shared" ca="1" si="25"/>
        <v>50000</v>
      </c>
      <c r="J153">
        <f t="shared" ca="1" si="26"/>
        <v>850000</v>
      </c>
      <c r="K153">
        <f t="shared" ca="1" si="22"/>
        <v>11336.011566265061</v>
      </c>
      <c r="L153">
        <f t="shared" ca="1" si="23"/>
        <v>9635609831.3253021</v>
      </c>
      <c r="M153" s="12">
        <f ca="1">$L153*B153/'일자별 주가'!B152-펀드!R152</f>
        <v>9036.1445783132585</v>
      </c>
      <c r="N153" s="12">
        <f ca="1">$L153*C153/'일자별 주가'!C152-펀드!S152</f>
        <v>5421.6867469879544</v>
      </c>
      <c r="O153" s="12">
        <f ca="1">$L153*D153/'일자별 주가'!D152-펀드!T152</f>
        <v>19759.03614457832</v>
      </c>
      <c r="P153" s="12">
        <f ca="1">$L153*E153/'일자별 주가'!E152-펀드!U152</f>
        <v>1060.2409638554218</v>
      </c>
      <c r="Q153" s="12">
        <f ca="1">$L153*F153/'일자별 주가'!F152-펀드!V152</f>
        <v>602.40963855421705</v>
      </c>
      <c r="R153" s="13">
        <f t="shared" ca="1" si="27"/>
        <v>51204.819277108436</v>
      </c>
      <c r="S153" s="13">
        <f t="shared" ca="1" si="28"/>
        <v>30722.891566265065</v>
      </c>
      <c r="T153" s="13">
        <f t="shared" ca="1" si="29"/>
        <v>111967.87148594379</v>
      </c>
      <c r="U153" s="13">
        <f t="shared" ca="1" si="30"/>
        <v>6008.0321285140562</v>
      </c>
      <c r="V153" s="13">
        <f t="shared" ca="1" si="31"/>
        <v>3413.6546184738954</v>
      </c>
    </row>
    <row r="154" spans="1:22" x14ac:dyDescent="0.3">
      <c r="A154">
        <v>152</v>
      </c>
      <c r="B154" s="4">
        <f ca="1">'일자별 시가총액'!B153/'일자별 시가총액'!$G153</f>
        <v>4.8302450777457401E-2</v>
      </c>
      <c r="C154" s="4">
        <f ca="1">'일자별 시가총액'!C153/'일자별 시가총액'!$G153</f>
        <v>5.9685019149720422E-2</v>
      </c>
      <c r="D154" s="4">
        <f ca="1">'일자별 시가총액'!D153/'일자별 시가총액'!$G153</f>
        <v>0.38784642087265808</v>
      </c>
      <c r="E154" s="4">
        <f ca="1">'일자별 시가총액'!E153/'일자별 시가총액'!$G153</f>
        <v>6.897008572136723E-2</v>
      </c>
      <c r="F154" s="4">
        <f ca="1">'일자별 시가총액'!F153/'일자별 시가총액'!$G153</f>
        <v>0.43519602347879688</v>
      </c>
      <c r="G154" s="3">
        <f ca="1">'일자별 시가총액'!H153</f>
        <v>114.3896658634538</v>
      </c>
      <c r="H154">
        <f t="shared" ca="1" si="24"/>
        <v>50000</v>
      </c>
      <c r="I154">
        <f t="shared" ca="1" si="25"/>
        <v>50000</v>
      </c>
      <c r="J154">
        <f t="shared" ca="1" si="26"/>
        <v>850000</v>
      </c>
      <c r="K154">
        <f t="shared" ca="1" si="22"/>
        <v>11438.966586345381</v>
      </c>
      <c r="L154">
        <f t="shared" ca="1" si="23"/>
        <v>9723121598.3935738</v>
      </c>
      <c r="M154" s="12">
        <f ca="1">$L154*B154/'일자별 주가'!B153-펀드!R153</f>
        <v>0</v>
      </c>
      <c r="N154" s="12">
        <f ca="1">$L154*C154/'일자별 주가'!C153-펀드!S153</f>
        <v>0</v>
      </c>
      <c r="O154" s="12">
        <f ca="1">$L154*D154/'일자별 주가'!D153-펀드!T153</f>
        <v>0</v>
      </c>
      <c r="P154" s="12">
        <f ca="1">$L154*E154/'일자별 주가'!E153-펀드!U153</f>
        <v>0</v>
      </c>
      <c r="Q154" s="12">
        <f ca="1">$L154*F154/'일자별 주가'!F153-펀드!V153</f>
        <v>0</v>
      </c>
      <c r="R154" s="13">
        <f t="shared" ca="1" si="27"/>
        <v>51204.819277108436</v>
      </c>
      <c r="S154" s="13">
        <f t="shared" ca="1" si="28"/>
        <v>30722.891566265065</v>
      </c>
      <c r="T154" s="13">
        <f t="shared" ca="1" si="29"/>
        <v>111967.87148594379</v>
      </c>
      <c r="U154" s="13">
        <f t="shared" ca="1" si="30"/>
        <v>6008.0321285140562</v>
      </c>
      <c r="V154" s="13">
        <f t="shared" ca="1" si="31"/>
        <v>3413.6546184738954</v>
      </c>
    </row>
    <row r="155" spans="1:22" x14ac:dyDescent="0.3">
      <c r="A155">
        <v>153</v>
      </c>
      <c r="B155" s="4">
        <f ca="1">'일자별 시가총액'!B154/'일자별 시가총액'!$G154</f>
        <v>4.9203373143663694E-2</v>
      </c>
      <c r="C155" s="4">
        <f ca="1">'일자별 시가총액'!C154/'일자별 시가총액'!$G154</f>
        <v>5.9551056443485489E-2</v>
      </c>
      <c r="D155" s="4">
        <f ca="1">'일자별 시가총액'!D154/'일자별 시가총액'!$G154</f>
        <v>0.38292004591630252</v>
      </c>
      <c r="E155" s="4">
        <f ca="1">'일자별 시가총액'!E154/'일자별 시가총액'!$G154</f>
        <v>6.9567636696668655E-2</v>
      </c>
      <c r="F155" s="4">
        <f ca="1">'일자별 시가총액'!F154/'일자별 시가총액'!$G154</f>
        <v>0.43875788779987956</v>
      </c>
      <c r="G155" s="3">
        <f ca="1">'일자별 시가총액'!H154</f>
        <v>112.63798232931728</v>
      </c>
      <c r="H155">
        <f t="shared" ca="1" si="24"/>
        <v>100000</v>
      </c>
      <c r="I155">
        <f t="shared" ca="1" si="25"/>
        <v>100000</v>
      </c>
      <c r="J155">
        <f t="shared" ca="1" si="26"/>
        <v>850000</v>
      </c>
      <c r="K155">
        <f t="shared" ca="1" si="22"/>
        <v>11263.798232931727</v>
      </c>
      <c r="L155">
        <f t="shared" ca="1" si="23"/>
        <v>9574228497.9919682</v>
      </c>
      <c r="M155" s="12">
        <f ca="1">$L155*B155/'일자별 주가'!B154-펀드!R154</f>
        <v>0</v>
      </c>
      <c r="N155" s="12">
        <f ca="1">$L155*C155/'일자별 주가'!C154-펀드!S154</f>
        <v>0</v>
      </c>
      <c r="O155" s="12">
        <f ca="1">$L155*D155/'일자별 주가'!D154-펀드!T154</f>
        <v>0</v>
      </c>
      <c r="P155" s="12">
        <f ca="1">$L155*E155/'일자별 주가'!E154-펀드!U154</f>
        <v>0</v>
      </c>
      <c r="Q155" s="12">
        <f ca="1">$L155*F155/'일자별 주가'!F154-펀드!V154</f>
        <v>0</v>
      </c>
      <c r="R155" s="13">
        <f t="shared" ca="1" si="27"/>
        <v>51204.819277108436</v>
      </c>
      <c r="S155" s="13">
        <f t="shared" ca="1" si="28"/>
        <v>30722.891566265065</v>
      </c>
      <c r="T155" s="13">
        <f t="shared" ca="1" si="29"/>
        <v>111967.87148594379</v>
      </c>
      <c r="U155" s="13">
        <f t="shared" ca="1" si="30"/>
        <v>6008.0321285140562</v>
      </c>
      <c r="V155" s="13">
        <f t="shared" ca="1" si="31"/>
        <v>3413.6546184738954</v>
      </c>
    </row>
    <row r="156" spans="1:22" x14ac:dyDescent="0.3">
      <c r="A156">
        <v>154</v>
      </c>
      <c r="B156" s="4">
        <f ca="1">'일자별 시가총액'!B155/'일자별 시가총액'!$G155</f>
        <v>4.8049122396291631E-2</v>
      </c>
      <c r="C156" s="4">
        <f ca="1">'일자별 시가총액'!C155/'일자별 시가총액'!$G155</f>
        <v>6.1472012058688255E-2</v>
      </c>
      <c r="D156" s="4">
        <f ca="1">'일자별 시가총액'!D155/'일자별 시가총액'!$G155</f>
        <v>0.37787711736215962</v>
      </c>
      <c r="E156" s="4">
        <f ca="1">'일자별 시가총액'!E155/'일자별 시가총액'!$G155</f>
        <v>7.0556609493027653E-2</v>
      </c>
      <c r="F156" s="4">
        <f ca="1">'일자별 시가총액'!F155/'일자별 시가총액'!$G155</f>
        <v>0.44204513868983281</v>
      </c>
      <c r="G156" s="3">
        <f ca="1">'일자별 시가총액'!H155</f>
        <v>112.42259919678715</v>
      </c>
      <c r="H156">
        <f t="shared" ca="1" si="24"/>
        <v>100000</v>
      </c>
      <c r="I156">
        <f t="shared" ca="1" si="25"/>
        <v>150000</v>
      </c>
      <c r="J156">
        <f t="shared" ca="1" si="26"/>
        <v>800000</v>
      </c>
      <c r="K156">
        <f t="shared" ca="1" si="22"/>
        <v>11242.259919678716</v>
      </c>
      <c r="L156">
        <f t="shared" ca="1" si="23"/>
        <v>8993807935.7429733</v>
      </c>
      <c r="M156" s="12">
        <f ca="1">$L156*B156/'일자별 주가'!B155-펀드!R155</f>
        <v>-3012.0481927710789</v>
      </c>
      <c r="N156" s="12">
        <f ca="1">$L156*C156/'일자별 주가'!C155-펀드!S155</f>
        <v>-1807.2289156626503</v>
      </c>
      <c r="O156" s="12">
        <f ca="1">$L156*D156/'일자별 주가'!D155-펀드!T155</f>
        <v>-6586.3453815261018</v>
      </c>
      <c r="P156" s="12">
        <f ca="1">$L156*E156/'일자별 주가'!E155-펀드!U155</f>
        <v>-353.41365461847363</v>
      </c>
      <c r="Q156" s="12">
        <f ca="1">$L156*F156/'일자별 주가'!F155-펀드!V155</f>
        <v>-200.80321285140508</v>
      </c>
      <c r="R156" s="13">
        <f t="shared" ca="1" si="27"/>
        <v>48192.771084337357</v>
      </c>
      <c r="S156" s="13">
        <f t="shared" ca="1" si="28"/>
        <v>28915.662650602415</v>
      </c>
      <c r="T156" s="13">
        <f t="shared" ca="1" si="29"/>
        <v>105381.52610441769</v>
      </c>
      <c r="U156" s="13">
        <f t="shared" ca="1" si="30"/>
        <v>5654.6184738955826</v>
      </c>
      <c r="V156" s="13">
        <f t="shared" ca="1" si="31"/>
        <v>3212.8514056224903</v>
      </c>
    </row>
    <row r="157" spans="1:22" x14ac:dyDescent="0.3">
      <c r="A157">
        <v>155</v>
      </c>
      <c r="B157" s="4">
        <f ca="1">'일자별 시가총액'!B156/'일자별 시가총액'!$G156</f>
        <v>4.7695170162149678E-2</v>
      </c>
      <c r="C157" s="4">
        <f ca="1">'일자별 시가총액'!C156/'일자별 시가총액'!$G156</f>
        <v>6.1398908592189452E-2</v>
      </c>
      <c r="D157" s="4">
        <f ca="1">'일자별 시가총액'!D156/'일자별 시가총액'!$G156</f>
        <v>0.37760328784196506</v>
      </c>
      <c r="E157" s="4">
        <f ca="1">'일자별 시가총액'!E156/'일자별 시가총액'!$G156</f>
        <v>7.0864288461929242E-2</v>
      </c>
      <c r="F157" s="4">
        <f ca="1">'일자별 시가총액'!F156/'일자별 시가총액'!$G156</f>
        <v>0.44243834494176648</v>
      </c>
      <c r="G157" s="3">
        <f ca="1">'일자별 시가총액'!H156</f>
        <v>112.65064257028112</v>
      </c>
      <c r="H157">
        <f t="shared" ca="1" si="24"/>
        <v>50000</v>
      </c>
      <c r="I157">
        <f t="shared" ca="1" si="25"/>
        <v>100000</v>
      </c>
      <c r="J157">
        <f t="shared" ca="1" si="26"/>
        <v>750000</v>
      </c>
      <c r="K157">
        <f t="shared" ca="1" si="22"/>
        <v>11265.064257028112</v>
      </c>
      <c r="L157">
        <f t="shared" ca="1" si="23"/>
        <v>8448798192.7710848</v>
      </c>
      <c r="M157" s="12">
        <f ca="1">$L157*B157/'일자별 주가'!B156-펀드!R156</f>
        <v>-3012.0481927710862</v>
      </c>
      <c r="N157" s="12">
        <f ca="1">$L157*C157/'일자별 주가'!C156-펀드!S156</f>
        <v>-1807.2289156626539</v>
      </c>
      <c r="O157" s="12">
        <f ca="1">$L157*D157/'일자별 주가'!D156-펀드!T156</f>
        <v>-6586.345381526131</v>
      </c>
      <c r="P157" s="12">
        <f ca="1">$L157*E157/'일자별 주가'!E156-펀드!U156</f>
        <v>-353.41365461847363</v>
      </c>
      <c r="Q157" s="12">
        <f ca="1">$L157*F157/'일자별 주가'!F156-펀드!V156</f>
        <v>-200.80321285140599</v>
      </c>
      <c r="R157" s="13">
        <f t="shared" ca="1" si="27"/>
        <v>45180.722891566271</v>
      </c>
      <c r="S157" s="13">
        <f t="shared" ca="1" si="28"/>
        <v>27108.433734939761</v>
      </c>
      <c r="T157" s="13">
        <f t="shared" ca="1" si="29"/>
        <v>98795.180722891557</v>
      </c>
      <c r="U157" s="13">
        <f t="shared" ca="1" si="30"/>
        <v>5301.204819277109</v>
      </c>
      <c r="V157" s="13">
        <f t="shared" ca="1" si="31"/>
        <v>3012.0481927710844</v>
      </c>
    </row>
    <row r="158" spans="1:22" x14ac:dyDescent="0.3">
      <c r="A158">
        <v>156</v>
      </c>
      <c r="B158" s="4">
        <f ca="1">'일자별 시가총액'!B157/'일자별 시가총액'!$G157</f>
        <v>4.5771317581831047E-2</v>
      </c>
      <c r="C158" s="4">
        <f ca="1">'일자별 시가총액'!C157/'일자별 시가총액'!$G157</f>
        <v>6.1311171100093598E-2</v>
      </c>
      <c r="D158" s="4">
        <f ca="1">'일자별 시가총액'!D157/'일자별 시가총액'!$G157</f>
        <v>0.38063172770410419</v>
      </c>
      <c r="E158" s="4">
        <f ca="1">'일자별 시가총액'!E157/'일자별 시가총액'!$G157</f>
        <v>6.9427951417938311E-2</v>
      </c>
      <c r="F158" s="4">
        <f ca="1">'일자별 시가총액'!F157/'일자별 시가총액'!$G157</f>
        <v>0.44285783219603281</v>
      </c>
      <c r="G158" s="3">
        <f ca="1">'일자별 시가총액'!H157</f>
        <v>114.05574939759036</v>
      </c>
      <c r="H158">
        <f t="shared" ca="1" si="24"/>
        <v>200000</v>
      </c>
      <c r="I158">
        <f t="shared" ca="1" si="25"/>
        <v>0</v>
      </c>
      <c r="J158">
        <f t="shared" ca="1" si="26"/>
        <v>950000</v>
      </c>
      <c r="K158">
        <f t="shared" ca="1" si="22"/>
        <v>11405.574939759035</v>
      </c>
      <c r="L158">
        <f t="shared" ca="1" si="23"/>
        <v>10835296192.771084</v>
      </c>
      <c r="M158" s="12">
        <f ca="1">$L158*B158/'일자별 주가'!B157-펀드!R157</f>
        <v>12048.19277108433</v>
      </c>
      <c r="N158" s="12">
        <f ca="1">$L158*C158/'일자별 주가'!C157-펀드!S157</f>
        <v>7228.915662650601</v>
      </c>
      <c r="O158" s="12">
        <f ca="1">$L158*D158/'일자별 주가'!D157-펀드!T157</f>
        <v>26345.381526104407</v>
      </c>
      <c r="P158" s="12">
        <f ca="1">$L158*E158/'일자별 주가'!E157-펀드!U157</f>
        <v>1413.6546184738954</v>
      </c>
      <c r="Q158" s="12">
        <f ca="1">$L158*F158/'일자별 주가'!F157-펀드!V157</f>
        <v>803.21285140562259</v>
      </c>
      <c r="R158" s="13">
        <f t="shared" ca="1" si="27"/>
        <v>57228.915662650601</v>
      </c>
      <c r="S158" s="13">
        <f t="shared" ca="1" si="28"/>
        <v>34337.349397590362</v>
      </c>
      <c r="T158" s="13">
        <f t="shared" ca="1" si="29"/>
        <v>125140.56224899596</v>
      </c>
      <c r="U158" s="13">
        <f t="shared" ca="1" si="30"/>
        <v>6714.8594377510044</v>
      </c>
      <c r="V158" s="13">
        <f t="shared" ca="1" si="31"/>
        <v>3815.2610441767069</v>
      </c>
    </row>
    <row r="159" spans="1:22" x14ac:dyDescent="0.3">
      <c r="A159">
        <v>157</v>
      </c>
      <c r="B159" s="4">
        <f ca="1">'일자별 시가총액'!B158/'일자별 시가총액'!$G158</f>
        <v>4.5090700237964208E-2</v>
      </c>
      <c r="C159" s="4">
        <f ca="1">'일자별 시가총액'!C158/'일자별 시가총액'!$G158</f>
        <v>6.2468706584340061E-2</v>
      </c>
      <c r="D159" s="4">
        <f ca="1">'일자별 시가총액'!D158/'일자별 시가총액'!$G158</f>
        <v>0.3722500894558271</v>
      </c>
      <c r="E159" s="4">
        <f ca="1">'일자별 시가총액'!E158/'일자별 시가총액'!$G158</f>
        <v>6.8140460503638159E-2</v>
      </c>
      <c r="F159" s="4">
        <f ca="1">'일자별 시가총액'!F158/'일자별 시가총액'!$G158</f>
        <v>0.45205004321823039</v>
      </c>
      <c r="G159" s="3">
        <f ca="1">'일자별 시가총액'!H158</f>
        <v>114.57495742971888</v>
      </c>
      <c r="H159">
        <f t="shared" ca="1" si="24"/>
        <v>200000</v>
      </c>
      <c r="I159">
        <f t="shared" ca="1" si="25"/>
        <v>250000</v>
      </c>
      <c r="J159">
        <f t="shared" ca="1" si="26"/>
        <v>900000</v>
      </c>
      <c r="K159">
        <f t="shared" ca="1" si="22"/>
        <v>11457.495742971887</v>
      </c>
      <c r="L159">
        <f t="shared" ca="1" si="23"/>
        <v>10311746168.674698</v>
      </c>
      <c r="M159" s="12">
        <f ca="1">$L159*B159/'일자별 주가'!B158-펀드!R158</f>
        <v>-3012.0481927710862</v>
      </c>
      <c r="N159" s="12">
        <f ca="1">$L159*C159/'일자별 주가'!C158-펀드!S158</f>
        <v>-1807.2289156626503</v>
      </c>
      <c r="O159" s="12">
        <f ca="1">$L159*D159/'일자별 주가'!D158-펀드!T158</f>
        <v>-6586.3453815261164</v>
      </c>
      <c r="P159" s="12">
        <f ca="1">$L159*E159/'일자별 주가'!E158-펀드!U158</f>
        <v>-353.41365461847545</v>
      </c>
      <c r="Q159" s="12">
        <f ca="1">$L159*F159/'일자별 주가'!F158-펀드!V158</f>
        <v>-200.80321285140599</v>
      </c>
      <c r="R159" s="13">
        <f t="shared" ca="1" si="27"/>
        <v>54216.867469879515</v>
      </c>
      <c r="S159" s="13">
        <f t="shared" ca="1" si="28"/>
        <v>32530.120481927712</v>
      </c>
      <c r="T159" s="13">
        <f t="shared" ca="1" si="29"/>
        <v>118554.21686746985</v>
      </c>
      <c r="U159" s="13">
        <f t="shared" ca="1" si="30"/>
        <v>6361.445783132529</v>
      </c>
      <c r="V159" s="13">
        <f t="shared" ca="1" si="31"/>
        <v>3614.457831325301</v>
      </c>
    </row>
    <row r="160" spans="1:22" x14ac:dyDescent="0.3">
      <c r="A160">
        <v>158</v>
      </c>
      <c r="B160" s="4">
        <f ca="1">'일자별 시가총액'!B159/'일자별 시가총액'!$G159</f>
        <v>4.4843089153239646E-2</v>
      </c>
      <c r="C160" s="4">
        <f ca="1">'일자별 시가총액'!C159/'일자별 시가총액'!$G159</f>
        <v>6.1079238708631071E-2</v>
      </c>
      <c r="D160" s="4">
        <f ca="1">'일자별 시가총액'!D159/'일자별 시가총액'!$G159</f>
        <v>0.37465977423923019</v>
      </c>
      <c r="E160" s="4">
        <f ca="1">'일자별 시가총액'!E159/'일자별 시가총액'!$G159</f>
        <v>6.4636626488014826E-2</v>
      </c>
      <c r="F160" s="4">
        <f ca="1">'일자별 시가총액'!F159/'일자별 시가총액'!$G159</f>
        <v>0.45478127141088426</v>
      </c>
      <c r="G160" s="3">
        <f ca="1">'일자별 시가총액'!H159</f>
        <v>117.57194377510041</v>
      </c>
      <c r="H160">
        <f t="shared" ca="1" si="24"/>
        <v>0</v>
      </c>
      <c r="I160">
        <f t="shared" ca="1" si="25"/>
        <v>200000</v>
      </c>
      <c r="J160">
        <f t="shared" ca="1" si="26"/>
        <v>700000</v>
      </c>
      <c r="K160">
        <f t="shared" ca="1" si="22"/>
        <v>11757.194377510041</v>
      </c>
      <c r="L160">
        <f t="shared" ca="1" si="23"/>
        <v>8230036064.2570286</v>
      </c>
      <c r="M160" s="12">
        <f ca="1">$L160*B160/'일자별 주가'!B159-펀드!R159</f>
        <v>-12048.19277108433</v>
      </c>
      <c r="N160" s="12">
        <f ca="1">$L160*C160/'일자별 주가'!C159-펀드!S159</f>
        <v>-7228.9156626506046</v>
      </c>
      <c r="O160" s="12">
        <f ca="1">$L160*D160/'일자별 주가'!D159-펀드!T159</f>
        <v>-26345.381526104393</v>
      </c>
      <c r="P160" s="12">
        <f ca="1">$L160*E160/'일자별 주가'!E159-펀드!U159</f>
        <v>-1413.6546184738945</v>
      </c>
      <c r="Q160" s="12">
        <f ca="1">$L160*F160/'일자별 주가'!F159-펀드!V159</f>
        <v>-803.21285140562213</v>
      </c>
      <c r="R160" s="13">
        <f t="shared" ca="1" si="27"/>
        <v>42168.674698795185</v>
      </c>
      <c r="S160" s="13">
        <f t="shared" ca="1" si="28"/>
        <v>25301.204819277107</v>
      </c>
      <c r="T160" s="13">
        <f t="shared" ca="1" si="29"/>
        <v>92208.835341365455</v>
      </c>
      <c r="U160" s="13">
        <f t="shared" ca="1" si="30"/>
        <v>4947.7911646586344</v>
      </c>
      <c r="V160" s="13">
        <f t="shared" ca="1" si="31"/>
        <v>2811.2449799196788</v>
      </c>
    </row>
    <row r="161" spans="1:22" x14ac:dyDescent="0.3">
      <c r="A161">
        <v>159</v>
      </c>
      <c r="B161" s="4">
        <f ca="1">'일자별 시가총액'!B160/'일자별 시가총액'!$G160</f>
        <v>4.6121147239761781E-2</v>
      </c>
      <c r="C161" s="4">
        <f ca="1">'일자별 시가총액'!C160/'일자별 시가총액'!$G160</f>
        <v>5.9212248963777116E-2</v>
      </c>
      <c r="D161" s="4">
        <f ca="1">'일자별 시가총액'!D160/'일자별 시가총액'!$G160</f>
        <v>0.38234569164343801</v>
      </c>
      <c r="E161" s="4">
        <f ca="1">'일자별 시가총액'!E160/'일자별 시가총액'!$G160</f>
        <v>6.3761682165549949E-2</v>
      </c>
      <c r="F161" s="4">
        <f ca="1">'일자별 시가총액'!F160/'일자별 시가총액'!$G160</f>
        <v>0.44855922998747311</v>
      </c>
      <c r="G161" s="3">
        <f ca="1">'일자별 시가총액'!H160</f>
        <v>117.7752080321285</v>
      </c>
      <c r="H161">
        <f t="shared" ca="1" si="24"/>
        <v>50000</v>
      </c>
      <c r="I161">
        <f t="shared" ca="1" si="25"/>
        <v>0</v>
      </c>
      <c r="J161">
        <f t="shared" ca="1" si="26"/>
        <v>750000</v>
      </c>
      <c r="K161">
        <f t="shared" ca="1" si="22"/>
        <v>11777.52080321285</v>
      </c>
      <c r="L161">
        <f t="shared" ca="1" si="23"/>
        <v>8833140602.4096375</v>
      </c>
      <c r="M161" s="12">
        <f ca="1">$L161*B161/'일자별 주가'!B160-펀드!R160</f>
        <v>3012.0481927710789</v>
      </c>
      <c r="N161" s="12">
        <f ca="1">$L161*C161/'일자별 주가'!C160-펀드!S160</f>
        <v>1807.2289156626466</v>
      </c>
      <c r="O161" s="12">
        <f ca="1">$L161*D161/'일자별 주가'!D160-펀드!T160</f>
        <v>6586.3453815261018</v>
      </c>
      <c r="P161" s="12">
        <f ca="1">$L161*E161/'일자별 주가'!E160-펀드!U160</f>
        <v>353.41365461847272</v>
      </c>
      <c r="Q161" s="12">
        <f ca="1">$L161*F161/'일자별 주가'!F160-펀드!V160</f>
        <v>200.80321285140508</v>
      </c>
      <c r="R161" s="13">
        <f t="shared" ca="1" si="27"/>
        <v>45180.722891566264</v>
      </c>
      <c r="S161" s="13">
        <f t="shared" ca="1" si="28"/>
        <v>27108.433734939754</v>
      </c>
      <c r="T161" s="13">
        <f t="shared" ca="1" si="29"/>
        <v>98795.180722891557</v>
      </c>
      <c r="U161" s="13">
        <f t="shared" ca="1" si="30"/>
        <v>5301.2048192771072</v>
      </c>
      <c r="V161" s="13">
        <f t="shared" ca="1" si="31"/>
        <v>3012.0481927710839</v>
      </c>
    </row>
    <row r="162" spans="1:22" x14ac:dyDescent="0.3">
      <c r="A162">
        <v>160</v>
      </c>
      <c r="B162" s="4">
        <f ca="1">'일자별 시가총액'!B161/'일자별 시가총액'!$G161</f>
        <v>4.6339636752823092E-2</v>
      </c>
      <c r="C162" s="4">
        <f ca="1">'일자별 시가총액'!C161/'일자별 시가총액'!$G161</f>
        <v>6.0983849244631419E-2</v>
      </c>
      <c r="D162" s="4">
        <f ca="1">'일자별 시가총액'!D161/'일자별 시가총액'!$G161</f>
        <v>0.37500766738803964</v>
      </c>
      <c r="E162" s="4">
        <f ca="1">'일자별 시가총액'!E161/'일자별 시가총액'!$G161</f>
        <v>6.4272926576982081E-2</v>
      </c>
      <c r="F162" s="4">
        <f ca="1">'일자별 시가총액'!F161/'일자별 시가총액'!$G161</f>
        <v>0.45339592003752371</v>
      </c>
      <c r="G162" s="3">
        <f ca="1">'일자별 시가총액'!H161</f>
        <v>116.77790682730924</v>
      </c>
      <c r="H162">
        <f t="shared" ca="1" si="24"/>
        <v>200000</v>
      </c>
      <c r="I162">
        <f t="shared" ca="1" si="25"/>
        <v>150000</v>
      </c>
      <c r="J162">
        <f t="shared" ca="1" si="26"/>
        <v>800000</v>
      </c>
      <c r="K162">
        <f t="shared" ca="1" si="22"/>
        <v>11677.790682730923</v>
      </c>
      <c r="L162">
        <f t="shared" ca="1" si="23"/>
        <v>9342232546.1847382</v>
      </c>
      <c r="M162" s="12">
        <f ca="1">$L162*B162/'일자별 주가'!B161-펀드!R161</f>
        <v>3012.0481927710789</v>
      </c>
      <c r="N162" s="12">
        <f ca="1">$L162*C162/'일자별 주가'!C161-펀드!S161</f>
        <v>1807.2289156626503</v>
      </c>
      <c r="O162" s="12">
        <f ca="1">$L162*D162/'일자별 주가'!D161-펀드!T161</f>
        <v>6586.3453815261018</v>
      </c>
      <c r="P162" s="12">
        <f ca="1">$L162*E162/'일자별 주가'!E161-펀드!U161</f>
        <v>353.41365461847454</v>
      </c>
      <c r="Q162" s="12">
        <f ca="1">$L162*F162/'일자별 주가'!F161-펀드!V161</f>
        <v>200.80321285140553</v>
      </c>
      <c r="R162" s="13">
        <f t="shared" ca="1" si="27"/>
        <v>48192.771084337342</v>
      </c>
      <c r="S162" s="13">
        <f t="shared" ca="1" si="28"/>
        <v>28915.662650602404</v>
      </c>
      <c r="T162" s="13">
        <f t="shared" ca="1" si="29"/>
        <v>105381.52610441766</v>
      </c>
      <c r="U162" s="13">
        <f t="shared" ca="1" si="30"/>
        <v>5654.6184738955817</v>
      </c>
      <c r="V162" s="13">
        <f t="shared" ca="1" si="31"/>
        <v>3212.8514056224894</v>
      </c>
    </row>
    <row r="163" spans="1:22" x14ac:dyDescent="0.3">
      <c r="A163">
        <v>161</v>
      </c>
      <c r="B163" s="4">
        <f ca="1">'일자별 시가총액'!B162/'일자별 시가총액'!$G162</f>
        <v>4.5269930631523798E-2</v>
      </c>
      <c r="C163" s="4">
        <f ca="1">'일자별 시가총액'!C162/'일자별 시가총액'!$G162</f>
        <v>5.9930431467547625E-2</v>
      </c>
      <c r="D163" s="4">
        <f ca="1">'일자별 시가총액'!D162/'일자별 시가총액'!$G162</f>
        <v>0.37677727270968447</v>
      </c>
      <c r="E163" s="4">
        <f ca="1">'일자별 시가총액'!E162/'일자별 시가총액'!$G162</f>
        <v>6.2334564251001603E-2</v>
      </c>
      <c r="F163" s="4">
        <f ca="1">'일자별 시가총액'!F162/'일자별 시가총액'!$G162</f>
        <v>0.45568780094024242</v>
      </c>
      <c r="G163" s="3">
        <f ca="1">'일자별 시가총액'!H162</f>
        <v>117.07550522088353</v>
      </c>
      <c r="H163">
        <f t="shared" ca="1" si="24"/>
        <v>150000</v>
      </c>
      <c r="I163">
        <f t="shared" ca="1" si="25"/>
        <v>0</v>
      </c>
      <c r="J163">
        <f t="shared" ca="1" si="26"/>
        <v>950000</v>
      </c>
      <c r="K163">
        <f t="shared" ca="1" si="22"/>
        <v>11707.550522088353</v>
      </c>
      <c r="L163">
        <f t="shared" ca="1" si="23"/>
        <v>11122172995.983936</v>
      </c>
      <c r="M163" s="12">
        <f ca="1">$L163*B163/'일자별 주가'!B162-펀드!R162</f>
        <v>9036.1445783132585</v>
      </c>
      <c r="N163" s="12">
        <f ca="1">$L163*C163/'일자별 주가'!C162-펀드!S162</f>
        <v>5421.686746987958</v>
      </c>
      <c r="O163" s="12">
        <f ca="1">$L163*D163/'일자별 주가'!D162-펀드!T162</f>
        <v>19759.036144578306</v>
      </c>
      <c r="P163" s="12">
        <f ca="1">$L163*E163/'일자별 주가'!E162-펀드!U162</f>
        <v>1060.2409638554227</v>
      </c>
      <c r="Q163" s="12">
        <f ca="1">$L163*F163/'일자별 주가'!F162-펀드!V162</f>
        <v>602.40963855421751</v>
      </c>
      <c r="R163" s="13">
        <f t="shared" ca="1" si="27"/>
        <v>57228.915662650601</v>
      </c>
      <c r="S163" s="13">
        <f t="shared" ca="1" si="28"/>
        <v>34337.349397590362</v>
      </c>
      <c r="T163" s="13">
        <f t="shared" ca="1" si="29"/>
        <v>125140.56224899596</v>
      </c>
      <c r="U163" s="13">
        <f t="shared" ca="1" si="30"/>
        <v>6714.8594377510044</v>
      </c>
      <c r="V163" s="13">
        <f t="shared" ca="1" si="31"/>
        <v>3815.2610441767069</v>
      </c>
    </row>
    <row r="164" spans="1:22" x14ac:dyDescent="0.3">
      <c r="A164">
        <v>162</v>
      </c>
      <c r="B164" s="4">
        <f ca="1">'일자별 시가총액'!B163/'일자별 시가총액'!$G163</f>
        <v>4.5750858258306638E-2</v>
      </c>
      <c r="C164" s="4">
        <f ca="1">'일자별 시가총액'!C163/'일자별 시가총액'!$G163</f>
        <v>6.1740932117547623E-2</v>
      </c>
      <c r="D164" s="4">
        <f ca="1">'일자별 시가총액'!D163/'일자별 시가총액'!$G163</f>
        <v>0.37166408307512971</v>
      </c>
      <c r="E164" s="4">
        <f ca="1">'일자별 시가총액'!E163/'일자별 시가총액'!$G163</f>
        <v>6.1563048684639229E-2</v>
      </c>
      <c r="F164" s="4">
        <f ca="1">'일자별 시가총액'!F163/'일자별 시가총액'!$G163</f>
        <v>0.45928107786437677</v>
      </c>
      <c r="G164" s="3">
        <f ca="1">'일자별 시가총액'!H163</f>
        <v>115.30496706827309</v>
      </c>
      <c r="H164">
        <f t="shared" ca="1" si="24"/>
        <v>0</v>
      </c>
      <c r="I164">
        <f t="shared" ca="1" si="25"/>
        <v>250000</v>
      </c>
      <c r="J164">
        <f t="shared" ca="1" si="26"/>
        <v>700000</v>
      </c>
      <c r="K164">
        <f t="shared" ca="1" si="22"/>
        <v>11530.496706827309</v>
      </c>
      <c r="L164">
        <f t="shared" ca="1" si="23"/>
        <v>8071347694.7791166</v>
      </c>
      <c r="M164" s="12">
        <f ca="1">$L164*B164/'일자별 주가'!B163-펀드!R163</f>
        <v>-15060.240963855416</v>
      </c>
      <c r="N164" s="12">
        <f ca="1">$L164*C164/'일자별 주가'!C163-펀드!S163</f>
        <v>-9036.1445783132549</v>
      </c>
      <c r="O164" s="12">
        <f ca="1">$L164*D164/'일자별 주가'!D163-펀드!T163</f>
        <v>-32931.726907630509</v>
      </c>
      <c r="P164" s="12">
        <f ca="1">$L164*E164/'일자별 주가'!E163-펀드!U163</f>
        <v>-1767.06827309237</v>
      </c>
      <c r="Q164" s="12">
        <f ca="1">$L164*F164/'일자별 주가'!F163-펀드!V163</f>
        <v>-1004.0160642570281</v>
      </c>
      <c r="R164" s="13">
        <f t="shared" ca="1" si="27"/>
        <v>42168.674698795185</v>
      </c>
      <c r="S164" s="13">
        <f t="shared" ca="1" si="28"/>
        <v>25301.204819277107</v>
      </c>
      <c r="T164" s="13">
        <f t="shared" ca="1" si="29"/>
        <v>92208.835341365455</v>
      </c>
      <c r="U164" s="13">
        <f t="shared" ca="1" si="30"/>
        <v>4947.7911646586344</v>
      </c>
      <c r="V164" s="13">
        <f t="shared" ca="1" si="31"/>
        <v>2811.2449799196788</v>
      </c>
    </row>
    <row r="165" spans="1:22" x14ac:dyDescent="0.3">
      <c r="A165">
        <v>163</v>
      </c>
      <c r="B165" s="4">
        <f ca="1">'일자별 시가총액'!B164/'일자별 시가총액'!$G164</f>
        <v>4.4899530575034929E-2</v>
      </c>
      <c r="C165" s="4">
        <f ca="1">'일자별 시가총액'!C164/'일자별 시가총액'!$G164</f>
        <v>6.2642884296308446E-2</v>
      </c>
      <c r="D165" s="4">
        <f ca="1">'일자별 시가총액'!D164/'일자별 시가총액'!$G164</f>
        <v>0.36989706523750027</v>
      </c>
      <c r="E165" s="4">
        <f ca="1">'일자별 시가총액'!E164/'일자별 시가총액'!$G164</f>
        <v>6.1269746444804284E-2</v>
      </c>
      <c r="F165" s="4">
        <f ca="1">'일자별 시가총액'!F164/'일자별 시가총액'!$G164</f>
        <v>0.46129077344635205</v>
      </c>
      <c r="G165" s="3">
        <f ca="1">'일자별 시가총액'!H164</f>
        <v>115.77387791164659</v>
      </c>
      <c r="H165">
        <f t="shared" ca="1" si="24"/>
        <v>150000</v>
      </c>
      <c r="I165">
        <f t="shared" ca="1" si="25"/>
        <v>250000</v>
      </c>
      <c r="J165">
        <f t="shared" ca="1" si="26"/>
        <v>600000</v>
      </c>
      <c r="K165">
        <f t="shared" ca="1" si="22"/>
        <v>11577.38779116466</v>
      </c>
      <c r="L165">
        <f t="shared" ca="1" si="23"/>
        <v>6946432674.6987953</v>
      </c>
      <c r="M165" s="12">
        <f ca="1">$L165*B165/'일자별 주가'!B164-펀드!R164</f>
        <v>-6024.0963855421724</v>
      </c>
      <c r="N165" s="12">
        <f ca="1">$L165*C165/'일자별 주가'!C164-펀드!S164</f>
        <v>-3614.4578313252969</v>
      </c>
      <c r="O165" s="12">
        <f ca="1">$L165*D165/'일자별 주가'!D164-펀드!T164</f>
        <v>-13172.690763052204</v>
      </c>
      <c r="P165" s="12">
        <f ca="1">$L165*E165/'일자별 주가'!E164-펀드!U164</f>
        <v>-706.82730923694726</v>
      </c>
      <c r="Q165" s="12">
        <f ca="1">$L165*F165/'일자별 주가'!F164-펀드!V164</f>
        <v>-401.60642570281152</v>
      </c>
      <c r="R165" s="13">
        <f t="shared" ca="1" si="27"/>
        <v>36144.578313253012</v>
      </c>
      <c r="S165" s="13">
        <f t="shared" ca="1" si="28"/>
        <v>21686.74698795181</v>
      </c>
      <c r="T165" s="13">
        <f t="shared" ca="1" si="29"/>
        <v>79036.144578313251</v>
      </c>
      <c r="U165" s="13">
        <f t="shared" ca="1" si="30"/>
        <v>4240.9638554216872</v>
      </c>
      <c r="V165" s="13">
        <f t="shared" ca="1" si="31"/>
        <v>2409.6385542168673</v>
      </c>
    </row>
    <row r="166" spans="1:22" x14ac:dyDescent="0.3">
      <c r="A166">
        <v>164</v>
      </c>
      <c r="B166" s="4">
        <f ca="1">'일자별 시가총액'!B165/'일자별 시가총액'!$G165</f>
        <v>4.3756546970796964E-2</v>
      </c>
      <c r="C166" s="4">
        <f ca="1">'일자별 시가총액'!C165/'일자별 시가총액'!$G165</f>
        <v>6.1689848645172449E-2</v>
      </c>
      <c r="D166" s="4">
        <f ca="1">'일자별 시가총액'!D165/'일자별 시가총액'!$G165</f>
        <v>0.3650744835983582</v>
      </c>
      <c r="E166" s="4">
        <f ca="1">'일자별 시가총액'!E165/'일자별 시가총액'!$G165</f>
        <v>6.121767559827658E-2</v>
      </c>
      <c r="F166" s="4">
        <f ca="1">'일자별 시가총액'!F165/'일자별 시가총액'!$G165</f>
        <v>0.46826144518739576</v>
      </c>
      <c r="G166" s="3">
        <f ca="1">'일자별 시가총액'!H165</f>
        <v>115.53520642570281</v>
      </c>
      <c r="H166">
        <f t="shared" ca="1" si="24"/>
        <v>0</v>
      </c>
      <c r="I166">
        <f t="shared" ca="1" si="25"/>
        <v>50000</v>
      </c>
      <c r="J166">
        <f t="shared" ca="1" si="26"/>
        <v>550000</v>
      </c>
      <c r="K166">
        <f t="shared" ca="1" si="22"/>
        <v>11553.52064257028</v>
      </c>
      <c r="L166">
        <f t="shared" ca="1" si="23"/>
        <v>6354436353.4136543</v>
      </c>
      <c r="M166" s="12">
        <f ca="1">$L166*B166/'일자별 주가'!B165-펀드!R165</f>
        <v>-3012.0481927710789</v>
      </c>
      <c r="N166" s="12">
        <f ca="1">$L166*C166/'일자별 주가'!C165-펀드!S165</f>
        <v>-1807.2289156626539</v>
      </c>
      <c r="O166" s="12">
        <f ca="1">$L166*D166/'일자별 주가'!D165-펀드!T165</f>
        <v>-6586.3453815261164</v>
      </c>
      <c r="P166" s="12">
        <f ca="1">$L166*E166/'일자별 주가'!E165-펀드!U165</f>
        <v>-353.41365461847454</v>
      </c>
      <c r="Q166" s="12">
        <f ca="1">$L166*F166/'일자별 주가'!F165-펀드!V165</f>
        <v>-200.80321285140599</v>
      </c>
      <c r="R166" s="13">
        <f t="shared" ca="1" si="27"/>
        <v>33132.530120481933</v>
      </c>
      <c r="S166" s="13">
        <f t="shared" ca="1" si="28"/>
        <v>19879.518072289156</v>
      </c>
      <c r="T166" s="13">
        <f t="shared" ca="1" si="29"/>
        <v>72449.799196787135</v>
      </c>
      <c r="U166" s="13">
        <f t="shared" ca="1" si="30"/>
        <v>3887.5502008032126</v>
      </c>
      <c r="V166" s="13">
        <f t="shared" ca="1" si="31"/>
        <v>2208.8353413654613</v>
      </c>
    </row>
    <row r="167" spans="1:22" x14ac:dyDescent="0.3">
      <c r="A167">
        <v>165</v>
      </c>
      <c r="B167" s="4">
        <f ca="1">'일자별 시가총액'!B166/'일자별 시가총액'!$G166</f>
        <v>4.3194939661377281E-2</v>
      </c>
      <c r="C167" s="4">
        <f ca="1">'일자별 시가총액'!C166/'일자별 시가총액'!$G166</f>
        <v>6.3293486521771886E-2</v>
      </c>
      <c r="D167" s="4">
        <f ca="1">'일자별 시가총액'!D166/'일자별 시가총액'!$G166</f>
        <v>0.36527108420258786</v>
      </c>
      <c r="E167" s="4">
        <f ca="1">'일자별 시가총액'!E166/'일자별 시가총액'!$G166</f>
        <v>6.2141396353094208E-2</v>
      </c>
      <c r="F167" s="4">
        <f ca="1">'일자별 시가총액'!F166/'일자별 시가총액'!$G166</f>
        <v>0.46609909326116872</v>
      </c>
      <c r="G167" s="3">
        <f ca="1">'일자별 시가총액'!H166</f>
        <v>114.17836787148595</v>
      </c>
      <c r="H167">
        <f t="shared" ca="1" si="24"/>
        <v>100000</v>
      </c>
      <c r="I167">
        <f t="shared" ca="1" si="25"/>
        <v>100000</v>
      </c>
      <c r="J167">
        <f t="shared" ca="1" si="26"/>
        <v>550000</v>
      </c>
      <c r="K167">
        <f t="shared" ca="1" si="22"/>
        <v>11417.836787148595</v>
      </c>
      <c r="L167">
        <f t="shared" ca="1" si="23"/>
        <v>6279810232.9317274</v>
      </c>
      <c r="M167" s="12">
        <f ca="1">$L167*B167/'일자별 주가'!B166-펀드!R166</f>
        <v>0</v>
      </c>
      <c r="N167" s="12">
        <f ca="1">$L167*C167/'일자별 주가'!C166-펀드!S166</f>
        <v>0</v>
      </c>
      <c r="O167" s="12">
        <f ca="1">$L167*D167/'일자별 주가'!D166-펀드!T166</f>
        <v>0</v>
      </c>
      <c r="P167" s="12">
        <f ca="1">$L167*E167/'일자별 주가'!E166-펀드!U166</f>
        <v>0</v>
      </c>
      <c r="Q167" s="12">
        <f ca="1">$L167*F167/'일자별 주가'!F166-펀드!V166</f>
        <v>0</v>
      </c>
      <c r="R167" s="13">
        <f t="shared" ca="1" si="27"/>
        <v>33132.530120481933</v>
      </c>
      <c r="S167" s="13">
        <f t="shared" ca="1" si="28"/>
        <v>19879.518072289156</v>
      </c>
      <c r="T167" s="13">
        <f t="shared" ca="1" si="29"/>
        <v>72449.799196787135</v>
      </c>
      <c r="U167" s="13">
        <f t="shared" ca="1" si="30"/>
        <v>3887.5502008032126</v>
      </c>
      <c r="V167" s="13">
        <f t="shared" ca="1" si="31"/>
        <v>2208.8353413654613</v>
      </c>
    </row>
    <row r="168" spans="1:22" x14ac:dyDescent="0.3">
      <c r="A168">
        <v>166</v>
      </c>
      <c r="B168" s="4">
        <f ca="1">'일자별 시가총액'!B167/'일자별 시가총액'!$G167</f>
        <v>4.2518729500344903E-2</v>
      </c>
      <c r="C168" s="4">
        <f ca="1">'일자별 시가총액'!C167/'일자별 시가총액'!$G167</f>
        <v>6.3334148692499051E-2</v>
      </c>
      <c r="D168" s="4">
        <f ca="1">'일자별 시가총액'!D167/'일자별 시가총액'!$G167</f>
        <v>0.36602929145844298</v>
      </c>
      <c r="E168" s="4">
        <f ca="1">'일자별 시가총액'!E167/'일자별 시가총액'!$G167</f>
        <v>5.9876153223272631E-2</v>
      </c>
      <c r="F168" s="4">
        <f ca="1">'일자별 시가총액'!F167/'일자별 시가총액'!$G167</f>
        <v>0.4682416771254404</v>
      </c>
      <c r="G168" s="3">
        <f ca="1">'일자별 시가총액'!H167</f>
        <v>115.61170120481927</v>
      </c>
      <c r="H168">
        <f t="shared" ca="1" si="24"/>
        <v>0</v>
      </c>
      <c r="I168">
        <f t="shared" ca="1" si="25"/>
        <v>50000</v>
      </c>
      <c r="J168">
        <f t="shared" ca="1" si="26"/>
        <v>500000</v>
      </c>
      <c r="K168">
        <f t="shared" ca="1" si="22"/>
        <v>11561.170120481927</v>
      </c>
      <c r="L168">
        <f t="shared" ca="1" si="23"/>
        <v>5780585060.2409639</v>
      </c>
      <c r="M168" s="12">
        <f ca="1">$L168*B168/'일자별 주가'!B167-펀드!R167</f>
        <v>-3012.0481927710898</v>
      </c>
      <c r="N168" s="12">
        <f ca="1">$L168*C168/'일자별 주가'!C167-펀드!S167</f>
        <v>-1807.2289156626466</v>
      </c>
      <c r="O168" s="12">
        <f ca="1">$L168*D168/'일자별 주가'!D167-펀드!T167</f>
        <v>-6586.3453815261018</v>
      </c>
      <c r="P168" s="12">
        <f ca="1">$L168*E168/'일자별 주가'!E167-펀드!U167</f>
        <v>-353.41365461847363</v>
      </c>
      <c r="Q168" s="12">
        <f ca="1">$L168*F168/'일자별 주가'!F167-펀드!V167</f>
        <v>-200.80321285140531</v>
      </c>
      <c r="R168" s="13">
        <f t="shared" ca="1" si="27"/>
        <v>30120.481927710844</v>
      </c>
      <c r="S168" s="13">
        <f t="shared" ca="1" si="28"/>
        <v>18072.28915662651</v>
      </c>
      <c r="T168" s="13">
        <f t="shared" ca="1" si="29"/>
        <v>65863.453815261033</v>
      </c>
      <c r="U168" s="13">
        <f t="shared" ca="1" si="30"/>
        <v>3534.136546184739</v>
      </c>
      <c r="V168" s="13">
        <f t="shared" ca="1" si="31"/>
        <v>2008.032128514056</v>
      </c>
    </row>
    <row r="169" spans="1:22" x14ac:dyDescent="0.3">
      <c r="A169">
        <v>167</v>
      </c>
      <c r="B169" s="4">
        <f ca="1">'일자별 시가총액'!B168/'일자별 시가총액'!$G168</f>
        <v>4.4054434178457641E-2</v>
      </c>
      <c r="C169" s="4">
        <f ca="1">'일자별 시가총액'!C168/'일자별 시가총액'!$G168</f>
        <v>6.4735879546752084E-2</v>
      </c>
      <c r="D169" s="4">
        <f ca="1">'일자별 시가총액'!D168/'일자별 시가총액'!$G168</f>
        <v>0.36583758574057657</v>
      </c>
      <c r="E169" s="4">
        <f ca="1">'일자별 시가총액'!E168/'일자별 시가총액'!$G168</f>
        <v>6.0927820637255957E-2</v>
      </c>
      <c r="F169" s="4">
        <f ca="1">'일자별 시가총액'!F168/'일자별 시가총액'!$G168</f>
        <v>0.46444427989695775</v>
      </c>
      <c r="G169" s="3">
        <f ca="1">'일자별 시가총액'!H168</f>
        <v>114.54886746987951</v>
      </c>
      <c r="H169">
        <f t="shared" ca="1" si="24"/>
        <v>250000</v>
      </c>
      <c r="I169">
        <f t="shared" ca="1" si="25"/>
        <v>0</v>
      </c>
      <c r="J169">
        <f t="shared" ca="1" si="26"/>
        <v>750000</v>
      </c>
      <c r="K169">
        <f t="shared" ca="1" si="22"/>
        <v>11454.886746987951</v>
      </c>
      <c r="L169">
        <f t="shared" ca="1" si="23"/>
        <v>8591165060.240963</v>
      </c>
      <c r="M169" s="12">
        <f ca="1">$L169*B169/'일자별 주가'!B168-펀드!R168</f>
        <v>15060.24096385542</v>
      </c>
      <c r="N169" s="12">
        <f ca="1">$L169*C169/'일자별 주가'!C168-펀드!S168</f>
        <v>9036.1445783132513</v>
      </c>
      <c r="O169" s="12">
        <f ca="1">$L169*D169/'일자별 주가'!D168-펀드!T168</f>
        <v>32931.726907630524</v>
      </c>
      <c r="P169" s="12">
        <f ca="1">$L169*E169/'일자별 주가'!E168-펀드!U168</f>
        <v>1767.0682730923691</v>
      </c>
      <c r="Q169" s="12">
        <f ca="1">$L169*F169/'일자별 주가'!F168-펀드!V168</f>
        <v>1004.0160642570279</v>
      </c>
      <c r="R169" s="13">
        <f t="shared" ca="1" si="27"/>
        <v>45180.722891566264</v>
      </c>
      <c r="S169" s="13">
        <f t="shared" ca="1" si="28"/>
        <v>27108.433734939761</v>
      </c>
      <c r="T169" s="13">
        <f t="shared" ca="1" si="29"/>
        <v>98795.180722891557</v>
      </c>
      <c r="U169" s="13">
        <f t="shared" ca="1" si="30"/>
        <v>5301.2048192771081</v>
      </c>
      <c r="V169" s="13">
        <f t="shared" ca="1" si="31"/>
        <v>3012.0481927710839</v>
      </c>
    </row>
    <row r="170" spans="1:22" x14ac:dyDescent="0.3">
      <c r="A170">
        <v>168</v>
      </c>
      <c r="B170" s="4">
        <f ca="1">'일자별 시가총액'!B169/'일자별 시가총액'!$G169</f>
        <v>4.4307797141113291E-2</v>
      </c>
      <c r="C170" s="4">
        <f ca="1">'일자별 시가총액'!C169/'일자별 시가총액'!$G169</f>
        <v>6.6030584346633739E-2</v>
      </c>
      <c r="D170" s="4">
        <f ca="1">'일자별 시가총액'!D169/'일자별 시가총액'!$G169</f>
        <v>0.36070438197268195</v>
      </c>
      <c r="E170" s="4">
        <f ca="1">'일자별 시가총액'!E169/'일자별 시가총액'!$G169</f>
        <v>6.1935949566763564E-2</v>
      </c>
      <c r="F170" s="4">
        <f ca="1">'일자별 시가총액'!F169/'일자별 시가총액'!$G169</f>
        <v>0.46702128697280743</v>
      </c>
      <c r="G170" s="3">
        <f ca="1">'일자별 시가총액'!H169</f>
        <v>115.28064257028112</v>
      </c>
      <c r="H170">
        <f t="shared" ca="1" si="24"/>
        <v>150000</v>
      </c>
      <c r="I170">
        <f t="shared" ca="1" si="25"/>
        <v>0</v>
      </c>
      <c r="J170">
        <f t="shared" ca="1" si="26"/>
        <v>900000</v>
      </c>
      <c r="K170">
        <f t="shared" ca="1" si="22"/>
        <v>11528.064257028112</v>
      </c>
      <c r="L170">
        <f t="shared" ca="1" si="23"/>
        <v>10375257831.325302</v>
      </c>
      <c r="M170" s="12">
        <f ca="1">$L170*B170/'일자별 주가'!B169-펀드!R169</f>
        <v>9036.1445783132585</v>
      </c>
      <c r="N170" s="12">
        <f ca="1">$L170*C170/'일자별 주가'!C169-펀드!S169</f>
        <v>5421.6867469879544</v>
      </c>
      <c r="O170" s="12">
        <f ca="1">$L170*D170/'일자별 주가'!D169-펀드!T169</f>
        <v>19759.03614457832</v>
      </c>
      <c r="P170" s="12">
        <f ca="1">$L170*E170/'일자별 주가'!E169-펀드!U169</f>
        <v>1060.2409638554236</v>
      </c>
      <c r="Q170" s="12">
        <f ca="1">$L170*F170/'일자별 주가'!F169-펀드!V169</f>
        <v>602.40963855421796</v>
      </c>
      <c r="R170" s="13">
        <f t="shared" ca="1" si="27"/>
        <v>54216.867469879522</v>
      </c>
      <c r="S170" s="13">
        <f t="shared" ca="1" si="28"/>
        <v>32530.120481927715</v>
      </c>
      <c r="T170" s="13">
        <f t="shared" ca="1" si="29"/>
        <v>118554.21686746988</v>
      </c>
      <c r="U170" s="13">
        <f t="shared" ca="1" si="30"/>
        <v>6361.4457831325317</v>
      </c>
      <c r="V170" s="13">
        <f t="shared" ca="1" si="31"/>
        <v>3614.4578313253019</v>
      </c>
    </row>
    <row r="171" spans="1:22" x14ac:dyDescent="0.3">
      <c r="A171">
        <v>169</v>
      </c>
      <c r="B171" s="4">
        <f ca="1">'일자별 시가총액'!B170/'일자별 시가총액'!$G170</f>
        <v>4.5317157952837202E-2</v>
      </c>
      <c r="C171" s="4">
        <f ca="1">'일자별 시가총액'!C170/'일자별 시가총액'!$G170</f>
        <v>6.7046583471344942E-2</v>
      </c>
      <c r="D171" s="4">
        <f ca="1">'일자별 시가총액'!D170/'일자별 시가총액'!$G170</f>
        <v>0.36487967902184526</v>
      </c>
      <c r="E171" s="4">
        <f ca="1">'일자별 시가총액'!E170/'일자별 시가총액'!$G170</f>
        <v>6.0600393015171193E-2</v>
      </c>
      <c r="F171" s="4">
        <f ca="1">'일자별 시가총액'!F170/'일자별 시가총액'!$G170</f>
        <v>0.46215618653880136</v>
      </c>
      <c r="G171" s="3">
        <f ca="1">'일자별 시가총액'!H170</f>
        <v>115.14562088353412</v>
      </c>
      <c r="H171">
        <f t="shared" ca="1" si="24"/>
        <v>250000</v>
      </c>
      <c r="I171">
        <f t="shared" ca="1" si="25"/>
        <v>200000</v>
      </c>
      <c r="J171">
        <f t="shared" ca="1" si="26"/>
        <v>950000</v>
      </c>
      <c r="K171">
        <f t="shared" ca="1" si="22"/>
        <v>11514.562088353412</v>
      </c>
      <c r="L171">
        <f t="shared" ca="1" si="23"/>
        <v>10938833983.935741</v>
      </c>
      <c r="M171" s="12">
        <f ca="1">$L171*B171/'일자별 주가'!B170-펀드!R170</f>
        <v>3012.0481927710716</v>
      </c>
      <c r="N171" s="12">
        <f ca="1">$L171*C171/'일자별 주가'!C170-펀드!S170</f>
        <v>1807.2289156626393</v>
      </c>
      <c r="O171" s="12">
        <f ca="1">$L171*D171/'일자별 주가'!D170-펀드!T170</f>
        <v>6586.3453815260727</v>
      </c>
      <c r="P171" s="12">
        <f ca="1">$L171*E171/'일자별 주가'!E170-펀드!U170</f>
        <v>353.4136546184709</v>
      </c>
      <c r="Q171" s="12">
        <f ca="1">$L171*F171/'일자별 주가'!F170-펀드!V170</f>
        <v>200.80321285140417</v>
      </c>
      <c r="R171" s="13">
        <f t="shared" ca="1" si="27"/>
        <v>57228.915662650594</v>
      </c>
      <c r="S171" s="13">
        <f t="shared" ca="1" si="28"/>
        <v>34337.349397590355</v>
      </c>
      <c r="T171" s="13">
        <f t="shared" ca="1" si="29"/>
        <v>125140.56224899595</v>
      </c>
      <c r="U171" s="13">
        <f t="shared" ca="1" si="30"/>
        <v>6714.8594377510026</v>
      </c>
      <c r="V171" s="13">
        <f t="shared" ca="1" si="31"/>
        <v>3815.261044176706</v>
      </c>
    </row>
    <row r="172" spans="1:22" x14ac:dyDescent="0.3">
      <c r="A172">
        <v>170</v>
      </c>
      <c r="B172" s="4">
        <f ca="1">'일자별 시가총액'!B171/'일자별 시가총액'!$G171</f>
        <v>4.4845132126848562E-2</v>
      </c>
      <c r="C172" s="4">
        <f ca="1">'일자별 시가총액'!C171/'일자별 시가총액'!$G171</f>
        <v>6.648435166357379E-2</v>
      </c>
      <c r="D172" s="4">
        <f ca="1">'일자별 시가총액'!D171/'일자별 시가총액'!$G171</f>
        <v>0.36349990626677076</v>
      </c>
      <c r="E172" s="4">
        <f ca="1">'일자별 시가총액'!E171/'일자별 시가총액'!$G171</f>
        <v>6.3180476020175638E-2</v>
      </c>
      <c r="F172" s="4">
        <f ca="1">'일자별 시가총액'!F171/'일자별 시가총액'!$G171</f>
        <v>0.46199013392263122</v>
      </c>
      <c r="G172" s="3">
        <f ca="1">'일자별 시가총액'!H171</f>
        <v>113.73815100401607</v>
      </c>
      <c r="H172">
        <f t="shared" ca="1" si="24"/>
        <v>250000</v>
      </c>
      <c r="I172">
        <f t="shared" ca="1" si="25"/>
        <v>100000</v>
      </c>
      <c r="J172">
        <f t="shared" ca="1" si="26"/>
        <v>1100000</v>
      </c>
      <c r="K172">
        <f t="shared" ca="1" si="22"/>
        <v>11373.815100401607</v>
      </c>
      <c r="L172">
        <f t="shared" ca="1" si="23"/>
        <v>12511196610.441769</v>
      </c>
      <c r="M172" s="12">
        <f ca="1">$L172*B172/'일자별 주가'!B171-펀드!R171</f>
        <v>9036.1445783132585</v>
      </c>
      <c r="N172" s="12">
        <f ca="1">$L172*C172/'일자별 주가'!C171-펀드!S171</f>
        <v>5421.686746987958</v>
      </c>
      <c r="O172" s="12">
        <f ca="1">$L172*D172/'일자별 주가'!D171-펀드!T171</f>
        <v>19759.036144578349</v>
      </c>
      <c r="P172" s="12">
        <f ca="1">$L172*E172/'일자별 주가'!E171-펀드!U171</f>
        <v>1060.2409638554227</v>
      </c>
      <c r="Q172" s="12">
        <f ca="1">$L172*F172/'일자별 주가'!F171-펀드!V171</f>
        <v>602.40963855421842</v>
      </c>
      <c r="R172" s="13">
        <f t="shared" ca="1" si="27"/>
        <v>66265.060240963852</v>
      </c>
      <c r="S172" s="13">
        <f t="shared" ca="1" si="28"/>
        <v>39759.036144578313</v>
      </c>
      <c r="T172" s="13">
        <f t="shared" ca="1" si="29"/>
        <v>144899.5983935743</v>
      </c>
      <c r="U172" s="13">
        <f t="shared" ca="1" si="30"/>
        <v>7775.1004016064253</v>
      </c>
      <c r="V172" s="13">
        <f t="shared" ca="1" si="31"/>
        <v>4417.6706827309245</v>
      </c>
    </row>
    <row r="173" spans="1:22" x14ac:dyDescent="0.3">
      <c r="A173">
        <v>171</v>
      </c>
      <c r="B173" s="4">
        <f ca="1">'일자별 시가총액'!B172/'일자별 시가총액'!$G172</f>
        <v>4.4303955671578528E-2</v>
      </c>
      <c r="C173" s="4">
        <f ca="1">'일자별 시가총액'!C172/'일자별 시가총액'!$G172</f>
        <v>6.6354350981322321E-2</v>
      </c>
      <c r="D173" s="4">
        <f ca="1">'일자별 시가총액'!D172/'일자별 시가총액'!$G172</f>
        <v>0.37094054368659185</v>
      </c>
      <c r="E173" s="4">
        <f ca="1">'일자별 시가총액'!E172/'일자별 시가총액'!$G172</f>
        <v>6.3045920977494646E-2</v>
      </c>
      <c r="F173" s="4">
        <f ca="1">'일자별 시가총액'!F172/'일자별 시가총액'!$G172</f>
        <v>0.45535522868301259</v>
      </c>
      <c r="G173" s="3">
        <f ca="1">'일자별 시가총액'!H172</f>
        <v>112.08169959839358</v>
      </c>
      <c r="H173">
        <f t="shared" ca="1" si="24"/>
        <v>50000</v>
      </c>
      <c r="I173">
        <f t="shared" ca="1" si="25"/>
        <v>50000</v>
      </c>
      <c r="J173">
        <f t="shared" ca="1" si="26"/>
        <v>1100000</v>
      </c>
      <c r="K173">
        <f t="shared" ca="1" si="22"/>
        <v>11208.169959839359</v>
      </c>
      <c r="L173">
        <f t="shared" ca="1" si="23"/>
        <v>12328986955.823296</v>
      </c>
      <c r="M173" s="12">
        <f ca="1">$L173*B173/'일자별 주가'!B172-펀드!R172</f>
        <v>0</v>
      </c>
      <c r="N173" s="12">
        <f ca="1">$L173*C173/'일자별 주가'!C172-펀드!S172</f>
        <v>0</v>
      </c>
      <c r="O173" s="12">
        <f ca="1">$L173*D173/'일자별 주가'!D172-펀드!T172</f>
        <v>0</v>
      </c>
      <c r="P173" s="12">
        <f ca="1">$L173*E173/'일자별 주가'!E172-펀드!U172</f>
        <v>0</v>
      </c>
      <c r="Q173" s="12">
        <f ca="1">$L173*F173/'일자별 주가'!F172-펀드!V172</f>
        <v>0</v>
      </c>
      <c r="R173" s="13">
        <f t="shared" ca="1" si="27"/>
        <v>66265.060240963852</v>
      </c>
      <c r="S173" s="13">
        <f t="shared" ca="1" si="28"/>
        <v>39759.036144578313</v>
      </c>
      <c r="T173" s="13">
        <f t="shared" ca="1" si="29"/>
        <v>144899.5983935743</v>
      </c>
      <c r="U173" s="13">
        <f t="shared" ca="1" si="30"/>
        <v>7775.1004016064253</v>
      </c>
      <c r="V173" s="13">
        <f t="shared" ca="1" si="31"/>
        <v>4417.6706827309245</v>
      </c>
    </row>
    <row r="174" spans="1:22" x14ac:dyDescent="0.3">
      <c r="A174">
        <v>172</v>
      </c>
      <c r="B174" s="4">
        <f ca="1">'일자별 시가총액'!B173/'일자별 시가총액'!$G173</f>
        <v>4.5078367356741172E-2</v>
      </c>
      <c r="C174" s="4">
        <f ca="1">'일자별 시가총액'!C173/'일자별 시가총액'!$G173</f>
        <v>6.7434516341927722E-2</v>
      </c>
      <c r="D174" s="4">
        <f ca="1">'일자별 시가총액'!D173/'일자별 시가총액'!$G173</f>
        <v>0.36375418647316815</v>
      </c>
      <c r="E174" s="4">
        <f ca="1">'일자별 시가총액'!E173/'일자별 시가총액'!$G173</f>
        <v>6.1519756530814637E-2</v>
      </c>
      <c r="F174" s="4">
        <f ca="1">'일자별 시가총액'!F173/'일자별 시가총액'!$G173</f>
        <v>0.46221317329734829</v>
      </c>
      <c r="G174" s="3">
        <f ca="1">'일자별 시가총액'!H173</f>
        <v>111.57276465863455</v>
      </c>
      <c r="H174">
        <f t="shared" ca="1" si="24"/>
        <v>250000</v>
      </c>
      <c r="I174">
        <f t="shared" ca="1" si="25"/>
        <v>50000</v>
      </c>
      <c r="J174">
        <f t="shared" ca="1" si="26"/>
        <v>1300000</v>
      </c>
      <c r="K174">
        <f t="shared" ca="1" si="22"/>
        <v>11157.276465863455</v>
      </c>
      <c r="L174">
        <f t="shared" ca="1" si="23"/>
        <v>14504459405.622492</v>
      </c>
      <c r="M174" s="12">
        <f ca="1">$L174*B174/'일자별 주가'!B173-펀드!R173</f>
        <v>12048.192771084345</v>
      </c>
      <c r="N174" s="12">
        <f ca="1">$L174*C174/'일자별 주가'!C173-펀드!S173</f>
        <v>7228.9156626506083</v>
      </c>
      <c r="O174" s="12">
        <f ca="1">$L174*D174/'일자별 주가'!D173-펀드!T173</f>
        <v>26345.381526104407</v>
      </c>
      <c r="P174" s="12">
        <f ca="1">$L174*E174/'일자별 주가'!E173-펀드!U173</f>
        <v>1413.6546184738982</v>
      </c>
      <c r="Q174" s="12">
        <f ca="1">$L174*F174/'일자별 주가'!F173-펀드!V173</f>
        <v>803.21285140562213</v>
      </c>
      <c r="R174" s="13">
        <f t="shared" ca="1" si="27"/>
        <v>78313.253012048197</v>
      </c>
      <c r="S174" s="13">
        <f t="shared" ca="1" si="28"/>
        <v>46987.951807228921</v>
      </c>
      <c r="T174" s="13">
        <f t="shared" ca="1" si="29"/>
        <v>171244.97991967871</v>
      </c>
      <c r="U174" s="13">
        <f t="shared" ca="1" si="30"/>
        <v>9188.7550200803234</v>
      </c>
      <c r="V174" s="13">
        <f t="shared" ca="1" si="31"/>
        <v>5220.8835341365466</v>
      </c>
    </row>
    <row r="175" spans="1:22" x14ac:dyDescent="0.3">
      <c r="A175">
        <v>173</v>
      </c>
      <c r="B175" s="4">
        <f ca="1">'일자별 시가총액'!B174/'일자별 시가총액'!$G174</f>
        <v>4.4732665340814944E-2</v>
      </c>
      <c r="C175" s="4">
        <f ca="1">'일자별 시가총액'!C174/'일자별 시가총액'!$G174</f>
        <v>6.7635789995312195E-2</v>
      </c>
      <c r="D175" s="4">
        <f ca="1">'일자별 시가총액'!D174/'일자별 시가총액'!$G174</f>
        <v>0.36124148232736786</v>
      </c>
      <c r="E175" s="4">
        <f ca="1">'일자별 시가총액'!E174/'일자별 시가총액'!$G174</f>
        <v>6.0046249868390141E-2</v>
      </c>
      <c r="F175" s="4">
        <f ca="1">'일자별 시가총액'!F174/'일자별 시가총액'!$G174</f>
        <v>0.4663438124681149</v>
      </c>
      <c r="G175" s="3">
        <f ca="1">'일자별 시가총액'!H174</f>
        <v>112.11181365461846</v>
      </c>
      <c r="H175">
        <f t="shared" ca="1" si="24"/>
        <v>200000</v>
      </c>
      <c r="I175">
        <f t="shared" ca="1" si="25"/>
        <v>100000</v>
      </c>
      <c r="J175">
        <f t="shared" ca="1" si="26"/>
        <v>1400000</v>
      </c>
      <c r="K175">
        <f t="shared" ca="1" si="22"/>
        <v>11211.181365461845</v>
      </c>
      <c r="L175">
        <f t="shared" ca="1" si="23"/>
        <v>15695653911.646584</v>
      </c>
      <c r="M175" s="12">
        <f ca="1">$L175*B175/'일자별 주가'!B174-펀드!R174</f>
        <v>6024.0963855421433</v>
      </c>
      <c r="N175" s="12">
        <f ca="1">$L175*C175/'일자별 주가'!C174-펀드!S174</f>
        <v>3614.457831325286</v>
      </c>
      <c r="O175" s="12">
        <f ca="1">$L175*D175/'일자별 주가'!D174-펀드!T174</f>
        <v>13172.690763052175</v>
      </c>
      <c r="P175" s="12">
        <f ca="1">$L175*E175/'일자별 주가'!E174-펀드!U174</f>
        <v>706.82730923694362</v>
      </c>
      <c r="Q175" s="12">
        <f ca="1">$L175*F175/'일자별 주가'!F174-펀드!V174</f>
        <v>401.60642570281016</v>
      </c>
      <c r="R175" s="13">
        <f t="shared" ca="1" si="27"/>
        <v>84337.34939759034</v>
      </c>
      <c r="S175" s="13">
        <f t="shared" ca="1" si="28"/>
        <v>50602.409638554207</v>
      </c>
      <c r="T175" s="13">
        <f t="shared" ca="1" si="29"/>
        <v>184417.67068273088</v>
      </c>
      <c r="U175" s="13">
        <f t="shared" ca="1" si="30"/>
        <v>9895.5823293172671</v>
      </c>
      <c r="V175" s="13">
        <f t="shared" ca="1" si="31"/>
        <v>5622.4899598393567</v>
      </c>
    </row>
    <row r="176" spans="1:22" x14ac:dyDescent="0.3">
      <c r="A176">
        <v>174</v>
      </c>
      <c r="B176" s="4">
        <f ca="1">'일자별 시가총액'!B175/'일자별 시가총액'!$G175</f>
        <v>4.442954459405795E-2</v>
      </c>
      <c r="C176" s="4">
        <f ca="1">'일자별 시가총액'!C175/'일자별 시가총액'!$G175</f>
        <v>6.6560669667376171E-2</v>
      </c>
      <c r="D176" s="4">
        <f ca="1">'일자별 시가총액'!D175/'일자별 시가총액'!$G175</f>
        <v>0.35866499660099149</v>
      </c>
      <c r="E176" s="4">
        <f ca="1">'일자별 시가총액'!E175/'일자별 시가총액'!$G175</f>
        <v>5.9962848335815604E-2</v>
      </c>
      <c r="F176" s="4">
        <f ca="1">'일자별 시가총액'!F175/'일자별 시가총액'!$G175</f>
        <v>0.47038194080175877</v>
      </c>
      <c r="G176" s="3">
        <f ca="1">'일자별 시가총액'!H175</f>
        <v>112.34790522088353</v>
      </c>
      <c r="H176">
        <f t="shared" ca="1" si="24"/>
        <v>100000</v>
      </c>
      <c r="I176">
        <f t="shared" ca="1" si="25"/>
        <v>150000</v>
      </c>
      <c r="J176">
        <f t="shared" ca="1" si="26"/>
        <v>1350000</v>
      </c>
      <c r="K176">
        <f t="shared" ca="1" si="22"/>
        <v>11234.790522088353</v>
      </c>
      <c r="L176">
        <f t="shared" ca="1" si="23"/>
        <v>15166967204.819277</v>
      </c>
      <c r="M176" s="12">
        <f ca="1">$L176*B176/'일자별 주가'!B175-펀드!R175</f>
        <v>-3012.0481927710644</v>
      </c>
      <c r="N176" s="12">
        <f ca="1">$L176*C176/'일자별 주가'!C175-펀드!S175</f>
        <v>-1807.228915662643</v>
      </c>
      <c r="O176" s="12">
        <f ca="1">$L176*D176/'일자별 주가'!D175-펀드!T175</f>
        <v>-6586.3453815260436</v>
      </c>
      <c r="P176" s="12">
        <f ca="1">$L176*E176/'일자별 주가'!E175-펀드!U175</f>
        <v>-353.41365461847272</v>
      </c>
      <c r="Q176" s="12">
        <f ca="1">$L176*F176/'일자별 주가'!F175-펀드!V175</f>
        <v>-200.80321285140508</v>
      </c>
      <c r="R176" s="13">
        <f t="shared" ca="1" si="27"/>
        <v>81325.301204819276</v>
      </c>
      <c r="S176" s="13">
        <f t="shared" ca="1" si="28"/>
        <v>48795.180722891564</v>
      </c>
      <c r="T176" s="13">
        <f t="shared" ca="1" si="29"/>
        <v>177831.32530120484</v>
      </c>
      <c r="U176" s="13">
        <f t="shared" ca="1" si="30"/>
        <v>9542.1686746987943</v>
      </c>
      <c r="V176" s="13">
        <f t="shared" ca="1" si="31"/>
        <v>5421.6867469879517</v>
      </c>
    </row>
    <row r="177" spans="1:22" x14ac:dyDescent="0.3">
      <c r="A177">
        <v>175</v>
      </c>
      <c r="B177" s="4">
        <f ca="1">'일자별 시가총액'!B176/'일자별 시가총액'!$G176</f>
        <v>4.3450320738120288E-2</v>
      </c>
      <c r="C177" s="4">
        <f ca="1">'일자별 시가총액'!C176/'일자별 시가총액'!$G176</f>
        <v>6.7386223232712358E-2</v>
      </c>
      <c r="D177" s="4">
        <f ca="1">'일자별 시가총액'!D176/'일자별 시가총액'!$G176</f>
        <v>0.36437277571946802</v>
      </c>
      <c r="E177" s="4">
        <f ca="1">'일자별 시가총액'!E176/'일자별 시가총액'!$G176</f>
        <v>5.8949159160549429E-2</v>
      </c>
      <c r="F177" s="4">
        <f ca="1">'일자별 시가총액'!F176/'일자별 시가총액'!$G176</f>
        <v>0.46584152114914984</v>
      </c>
      <c r="G177" s="3">
        <f ca="1">'일자별 시가총액'!H176</f>
        <v>113.46568674698796</v>
      </c>
      <c r="H177">
        <f t="shared" ca="1" si="24"/>
        <v>150000</v>
      </c>
      <c r="I177">
        <f t="shared" ca="1" si="25"/>
        <v>150000</v>
      </c>
      <c r="J177">
        <f t="shared" ca="1" si="26"/>
        <v>1350000</v>
      </c>
      <c r="K177">
        <f t="shared" ca="1" si="22"/>
        <v>11346.568674698796</v>
      </c>
      <c r="L177">
        <f t="shared" ca="1" si="23"/>
        <v>15317867710.843374</v>
      </c>
      <c r="M177" s="12">
        <f ca="1">$L177*B177/'일자별 주가'!B176-펀드!R176</f>
        <v>0</v>
      </c>
      <c r="N177" s="12">
        <f ca="1">$L177*C177/'일자별 주가'!C176-펀드!S176</f>
        <v>0</v>
      </c>
      <c r="O177" s="12">
        <f ca="1">$L177*D177/'일자별 주가'!D176-펀드!T176</f>
        <v>0</v>
      </c>
      <c r="P177" s="12">
        <f ca="1">$L177*E177/'일자별 주가'!E176-펀드!U176</f>
        <v>0</v>
      </c>
      <c r="Q177" s="12">
        <f ca="1">$L177*F177/'일자별 주가'!F176-펀드!V176</f>
        <v>0</v>
      </c>
      <c r="R177" s="13">
        <f t="shared" ca="1" si="27"/>
        <v>81325.301204819276</v>
      </c>
      <c r="S177" s="13">
        <f t="shared" ca="1" si="28"/>
        <v>48795.180722891564</v>
      </c>
      <c r="T177" s="13">
        <f t="shared" ca="1" si="29"/>
        <v>177831.32530120484</v>
      </c>
      <c r="U177" s="13">
        <f t="shared" ca="1" si="30"/>
        <v>9542.1686746987943</v>
      </c>
      <c r="V177" s="13">
        <f t="shared" ca="1" si="31"/>
        <v>5421.6867469879517</v>
      </c>
    </row>
    <row r="178" spans="1:22" x14ac:dyDescent="0.3">
      <c r="A178">
        <v>176</v>
      </c>
      <c r="B178" s="4">
        <f ca="1">'일자별 시가총액'!B177/'일자별 시가총액'!$G177</f>
        <v>4.406731138289427E-2</v>
      </c>
      <c r="C178" s="4">
        <f ca="1">'일자별 시가총액'!C177/'일자별 시가총액'!$G177</f>
        <v>6.6579147640738093E-2</v>
      </c>
      <c r="D178" s="4">
        <f ca="1">'일자별 시가총액'!D177/'일자별 시가총액'!$G177</f>
        <v>0.35658108954131179</v>
      </c>
      <c r="E178" s="4">
        <f ca="1">'일자별 시가총액'!E177/'일자별 시가총액'!$G177</f>
        <v>5.9493279681532237E-2</v>
      </c>
      <c r="F178" s="4">
        <f ca="1">'일자별 시가총액'!F177/'일자별 시가총액'!$G177</f>
        <v>0.47327917175352358</v>
      </c>
      <c r="G178" s="3">
        <f ca="1">'일자별 시가총액'!H177</f>
        <v>114.51539437751003</v>
      </c>
      <c r="H178">
        <f t="shared" ca="1" si="24"/>
        <v>150000</v>
      </c>
      <c r="I178">
        <f t="shared" ca="1" si="25"/>
        <v>150000</v>
      </c>
      <c r="J178">
        <f t="shared" ca="1" si="26"/>
        <v>1350000</v>
      </c>
      <c r="K178">
        <f t="shared" ca="1" si="22"/>
        <v>11451.539437751004</v>
      </c>
      <c r="L178">
        <f t="shared" ca="1" si="23"/>
        <v>15459578240.963856</v>
      </c>
      <c r="M178" s="12">
        <f ca="1">$L178*B178/'일자별 주가'!B177-펀드!R177</f>
        <v>0</v>
      </c>
      <c r="N178" s="12">
        <f ca="1">$L178*C178/'일자별 주가'!C177-펀드!S177</f>
        <v>0</v>
      </c>
      <c r="O178" s="12">
        <f ca="1">$L178*D178/'일자별 주가'!D177-펀드!T177</f>
        <v>0</v>
      </c>
      <c r="P178" s="12">
        <f ca="1">$L178*E178/'일자별 주가'!E177-펀드!U177</f>
        <v>0</v>
      </c>
      <c r="Q178" s="12">
        <f ca="1">$L178*F178/'일자별 주가'!F177-펀드!V177</f>
        <v>0</v>
      </c>
      <c r="R178" s="13">
        <f t="shared" ca="1" si="27"/>
        <v>81325.301204819276</v>
      </c>
      <c r="S178" s="13">
        <f t="shared" ca="1" si="28"/>
        <v>48795.180722891564</v>
      </c>
      <c r="T178" s="13">
        <f t="shared" ca="1" si="29"/>
        <v>177831.32530120484</v>
      </c>
      <c r="U178" s="13">
        <f t="shared" ca="1" si="30"/>
        <v>9542.1686746987943</v>
      </c>
      <c r="V178" s="13">
        <f t="shared" ca="1" si="31"/>
        <v>5421.6867469879517</v>
      </c>
    </row>
    <row r="179" spans="1:22" x14ac:dyDescent="0.3">
      <c r="A179">
        <v>177</v>
      </c>
      <c r="B179" s="4">
        <f ca="1">'일자별 시가총액'!B178/'일자별 시가총액'!$G178</f>
        <v>4.3441608109856873E-2</v>
      </c>
      <c r="C179" s="4">
        <f ca="1">'일자별 시가총액'!C178/'일자별 시가총액'!$G178</f>
        <v>6.6863397836148641E-2</v>
      </c>
      <c r="D179" s="4">
        <f ca="1">'일자별 시가총액'!D178/'일자별 시가총액'!$G178</f>
        <v>0.35395467695565358</v>
      </c>
      <c r="E179" s="4">
        <f ca="1">'일자별 시가총액'!E178/'일자별 시가총액'!$G178</f>
        <v>5.8771043019680988E-2</v>
      </c>
      <c r="F179" s="4">
        <f ca="1">'일자별 시가총액'!F178/'일자별 시가총액'!$G178</f>
        <v>0.47696927407865991</v>
      </c>
      <c r="G179" s="3">
        <f ca="1">'일자별 시가총액'!H178</f>
        <v>114.63941365461847</v>
      </c>
      <c r="H179">
        <f t="shared" ca="1" si="24"/>
        <v>200000</v>
      </c>
      <c r="I179">
        <f t="shared" ca="1" si="25"/>
        <v>100000</v>
      </c>
      <c r="J179">
        <f t="shared" ca="1" si="26"/>
        <v>1450000</v>
      </c>
      <c r="K179">
        <f t="shared" ca="1" si="22"/>
        <v>11463.941365461846</v>
      </c>
      <c r="L179">
        <f t="shared" ca="1" si="23"/>
        <v>16622714979.919676</v>
      </c>
      <c r="M179" s="12">
        <f ca="1">$L179*B179/'일자별 주가'!B178-펀드!R178</f>
        <v>6024.0963855421578</v>
      </c>
      <c r="N179" s="12">
        <f ca="1">$L179*C179/'일자별 주가'!C178-펀드!S178</f>
        <v>3614.457831325286</v>
      </c>
      <c r="O179" s="12">
        <f ca="1">$L179*D179/'일자별 주가'!D178-펀드!T178</f>
        <v>13172.690763052145</v>
      </c>
      <c r="P179" s="12">
        <f ca="1">$L179*E179/'일자별 주가'!E178-펀드!U178</f>
        <v>706.82730923694726</v>
      </c>
      <c r="Q179" s="12">
        <f ca="1">$L179*F179/'일자별 주가'!F178-펀드!V178</f>
        <v>401.60642570281107</v>
      </c>
      <c r="R179" s="13">
        <f t="shared" ca="1" si="27"/>
        <v>87349.397590361434</v>
      </c>
      <c r="S179" s="13">
        <f t="shared" ca="1" si="28"/>
        <v>52409.63855421685</v>
      </c>
      <c r="T179" s="13">
        <f t="shared" ca="1" si="29"/>
        <v>191004.01606425698</v>
      </c>
      <c r="U179" s="13">
        <f t="shared" ca="1" si="30"/>
        <v>10248.995983935742</v>
      </c>
      <c r="V179" s="13">
        <f t="shared" ca="1" si="31"/>
        <v>5823.2931726907627</v>
      </c>
    </row>
    <row r="180" spans="1:22" x14ac:dyDescent="0.3">
      <c r="A180">
        <v>178</v>
      </c>
      <c r="B180" s="4">
        <f ca="1">'일자별 시가총액'!B179/'일자별 시가총액'!$G179</f>
        <v>4.3312135099142807E-2</v>
      </c>
      <c r="C180" s="4">
        <f ca="1">'일자별 시가총액'!C179/'일자별 시가총액'!$G179</f>
        <v>6.4356554575987962E-2</v>
      </c>
      <c r="D180" s="4">
        <f ca="1">'일자별 시가총액'!D179/'일자별 시가총액'!$G179</f>
        <v>0.35892185066754084</v>
      </c>
      <c r="E180" s="4">
        <f ca="1">'일자별 시가총액'!E179/'일자별 시가총액'!$G179</f>
        <v>5.6525085788385665E-2</v>
      </c>
      <c r="F180" s="4">
        <f ca="1">'일자별 시가총액'!F179/'일자별 시가총액'!$G179</f>
        <v>0.47688437386894267</v>
      </c>
      <c r="G180" s="3">
        <f ca="1">'일자별 시가총액'!H179</f>
        <v>116.41468755020081</v>
      </c>
      <c r="H180">
        <f t="shared" ca="1" si="24"/>
        <v>250000</v>
      </c>
      <c r="I180">
        <f t="shared" ca="1" si="25"/>
        <v>100000</v>
      </c>
      <c r="J180">
        <f t="shared" ca="1" si="26"/>
        <v>1600000</v>
      </c>
      <c r="K180">
        <f t="shared" ca="1" si="22"/>
        <v>11641.46875502008</v>
      </c>
      <c r="L180">
        <f t="shared" ca="1" si="23"/>
        <v>18626350008.032127</v>
      </c>
      <c r="M180" s="12">
        <f ca="1">$L180*B180/'일자별 주가'!B179-펀드!R179</f>
        <v>9036.1445783132658</v>
      </c>
      <c r="N180" s="12">
        <f ca="1">$L180*C180/'일자별 주가'!C179-펀드!S179</f>
        <v>5421.6867469879726</v>
      </c>
      <c r="O180" s="12">
        <f ca="1">$L180*D180/'일자별 주가'!D179-펀드!T179</f>
        <v>19759.036144578306</v>
      </c>
      <c r="P180" s="12">
        <f ca="1">$L180*E180/'일자별 주가'!E179-펀드!U179</f>
        <v>1060.2409638554236</v>
      </c>
      <c r="Q180" s="12">
        <f ca="1">$L180*F180/'일자별 주가'!F179-펀드!V179</f>
        <v>602.40963855421705</v>
      </c>
      <c r="R180" s="13">
        <f t="shared" ca="1" si="27"/>
        <v>96385.542168674699</v>
      </c>
      <c r="S180" s="13">
        <f t="shared" ca="1" si="28"/>
        <v>57831.325301204823</v>
      </c>
      <c r="T180" s="13">
        <f t="shared" ca="1" si="29"/>
        <v>210763.05220883529</v>
      </c>
      <c r="U180" s="13">
        <f t="shared" ca="1" si="30"/>
        <v>11309.236947791165</v>
      </c>
      <c r="V180" s="13">
        <f t="shared" ca="1" si="31"/>
        <v>6425.7028112449798</v>
      </c>
    </row>
    <row r="181" spans="1:22" x14ac:dyDescent="0.3">
      <c r="A181">
        <v>179</v>
      </c>
      <c r="B181" s="4">
        <f ca="1">'일자별 시가총액'!B180/'일자별 시가총액'!$G180</f>
        <v>4.3125113970182163E-2</v>
      </c>
      <c r="C181" s="4">
        <f ca="1">'일자별 시가총액'!C180/'일자별 시가총액'!$G180</f>
        <v>6.4353227063115415E-2</v>
      </c>
      <c r="D181" s="4">
        <f ca="1">'일자별 시가총액'!D180/'일자별 시가총액'!$G180</f>
        <v>0.36116870728486061</v>
      </c>
      <c r="E181" s="4">
        <f ca="1">'일자별 시가총액'!E180/'일자별 시가총액'!$G180</f>
        <v>5.6426723609400618E-2</v>
      </c>
      <c r="F181" s="4">
        <f ca="1">'일자별 시가총액'!F180/'일자별 시가총액'!$G180</f>
        <v>0.47492622807244117</v>
      </c>
      <c r="G181" s="3">
        <f ca="1">'일자별 시가총액'!H180</f>
        <v>116.17919357429717</v>
      </c>
      <c r="H181">
        <f t="shared" ca="1" si="24"/>
        <v>250000</v>
      </c>
      <c r="I181">
        <f t="shared" ca="1" si="25"/>
        <v>50000</v>
      </c>
      <c r="J181">
        <f t="shared" ca="1" si="26"/>
        <v>1800000</v>
      </c>
      <c r="K181">
        <f t="shared" ca="1" si="22"/>
        <v>11617.919357429717</v>
      </c>
      <c r="L181">
        <f t="shared" ca="1" si="23"/>
        <v>20912254843.373489</v>
      </c>
      <c r="M181" s="12">
        <f ca="1">$L181*B181/'일자별 주가'!B180-펀드!R180</f>
        <v>12048.192771084301</v>
      </c>
      <c r="N181" s="12">
        <f ca="1">$L181*C181/'일자별 주가'!C180-펀드!S180</f>
        <v>7228.9156626505865</v>
      </c>
      <c r="O181" s="12">
        <f ca="1">$L181*D181/'일자별 주가'!D180-펀드!T180</f>
        <v>26345.381526104378</v>
      </c>
      <c r="P181" s="12">
        <f ca="1">$L181*E181/'일자별 주가'!E180-펀드!U180</f>
        <v>1413.6546184738909</v>
      </c>
      <c r="Q181" s="12">
        <f ca="1">$L181*F181/'일자별 주가'!F180-펀드!V180</f>
        <v>803.21285140562122</v>
      </c>
      <c r="R181" s="13">
        <f t="shared" ca="1" si="27"/>
        <v>108433.734939759</v>
      </c>
      <c r="S181" s="13">
        <f t="shared" ca="1" si="28"/>
        <v>65060.240963855409</v>
      </c>
      <c r="T181" s="13">
        <f t="shared" ca="1" si="29"/>
        <v>237108.43373493967</v>
      </c>
      <c r="U181" s="13">
        <f t="shared" ca="1" si="30"/>
        <v>12722.891566265056</v>
      </c>
      <c r="V181" s="13">
        <f t="shared" ca="1" si="31"/>
        <v>7228.915662650601</v>
      </c>
    </row>
    <row r="182" spans="1:22" x14ac:dyDescent="0.3">
      <c r="A182">
        <v>180</v>
      </c>
      <c r="B182" s="4">
        <f ca="1">'일자별 시가총액'!B181/'일자별 시가총액'!$G181</f>
        <v>4.4203801562226808E-2</v>
      </c>
      <c r="C182" s="4">
        <f ca="1">'일자별 시가총액'!C181/'일자별 시가총액'!$G181</f>
        <v>6.6170241591811021E-2</v>
      </c>
      <c r="D182" s="4">
        <f ca="1">'일자별 시가총액'!D181/'일자별 시가총액'!$G181</f>
        <v>0.35287280110177788</v>
      </c>
      <c r="E182" s="4">
        <f ca="1">'일자별 시가총액'!E181/'일자별 시가총액'!$G181</f>
        <v>5.7297178301682988E-2</v>
      </c>
      <c r="F182" s="4">
        <f ca="1">'일자별 시가총액'!F181/'일자별 시가총액'!$G181</f>
        <v>0.47945597744250129</v>
      </c>
      <c r="G182" s="3">
        <f ca="1">'일자별 시가총액'!H181</f>
        <v>116.06972048192772</v>
      </c>
      <c r="H182">
        <f t="shared" ca="1" si="24"/>
        <v>50000</v>
      </c>
      <c r="I182">
        <f t="shared" ca="1" si="25"/>
        <v>250000</v>
      </c>
      <c r="J182">
        <f t="shared" ca="1" si="26"/>
        <v>1600000</v>
      </c>
      <c r="K182">
        <f t="shared" ca="1" si="22"/>
        <v>11606.972048192772</v>
      </c>
      <c r="L182">
        <f t="shared" ca="1" si="23"/>
        <v>18571155277.108437</v>
      </c>
      <c r="M182" s="12">
        <f ca="1">$L182*B182/'일자별 주가'!B181-펀드!R181</f>
        <v>-12048.192771084287</v>
      </c>
      <c r="N182" s="12">
        <f ca="1">$L182*C182/'일자별 주가'!C181-펀드!S181</f>
        <v>-7228.9156626505792</v>
      </c>
      <c r="O182" s="12">
        <f ca="1">$L182*D182/'일자별 주가'!D181-펀드!T181</f>
        <v>-26345.381526104291</v>
      </c>
      <c r="P182" s="12">
        <f ca="1">$L182*E182/'일자별 주가'!E181-펀드!U181</f>
        <v>-1413.6546184738891</v>
      </c>
      <c r="Q182" s="12">
        <f ca="1">$L182*F182/'일자별 주가'!F181-펀드!V181</f>
        <v>-803.2128514056194</v>
      </c>
      <c r="R182" s="13">
        <f t="shared" ca="1" si="27"/>
        <v>96385.542168674714</v>
      </c>
      <c r="S182" s="13">
        <f t="shared" ca="1" si="28"/>
        <v>57831.32530120483</v>
      </c>
      <c r="T182" s="13">
        <f t="shared" ca="1" si="29"/>
        <v>210763.05220883538</v>
      </c>
      <c r="U182" s="13">
        <f t="shared" ca="1" si="30"/>
        <v>11309.236947791167</v>
      </c>
      <c r="V182" s="13">
        <f t="shared" ca="1" si="31"/>
        <v>6425.7028112449816</v>
      </c>
    </row>
    <row r="183" spans="1:22" x14ac:dyDescent="0.3">
      <c r="A183">
        <v>181</v>
      </c>
      <c r="B183" s="4">
        <f ca="1">'일자별 시가총액'!B182/'일자별 시가총액'!$G182</f>
        <v>4.4631322563277745E-2</v>
      </c>
      <c r="C183" s="4">
        <f ca="1">'일자별 시가총액'!C182/'일자별 시가총액'!$G182</f>
        <v>6.6746306235621999E-2</v>
      </c>
      <c r="D183" s="4">
        <f ca="1">'일자별 시가총액'!D182/'일자별 시가총액'!$G182</f>
        <v>0.35530411490388525</v>
      </c>
      <c r="E183" s="4">
        <f ca="1">'일자별 시가총액'!E182/'일자별 시가총액'!$G182</f>
        <v>5.6897166708715051E-2</v>
      </c>
      <c r="F183" s="4">
        <f ca="1">'일자별 시가총액'!F182/'일자별 시가총액'!$G182</f>
        <v>0.47642108958849994</v>
      </c>
      <c r="G183" s="3">
        <f ca="1">'일자별 시가총액'!H182</f>
        <v>116.17266666666666</v>
      </c>
      <c r="H183">
        <f t="shared" ca="1" si="24"/>
        <v>250000</v>
      </c>
      <c r="I183">
        <f t="shared" ca="1" si="25"/>
        <v>250000</v>
      </c>
      <c r="J183">
        <f t="shared" ca="1" si="26"/>
        <v>1600000</v>
      </c>
      <c r="K183">
        <f t="shared" ca="1" si="22"/>
        <v>11617.266666666665</v>
      </c>
      <c r="L183">
        <f t="shared" ca="1" si="23"/>
        <v>18587626666.666664</v>
      </c>
      <c r="M183" s="12">
        <f ca="1">$L183*B183/'일자별 주가'!B182-펀드!R182</f>
        <v>0</v>
      </c>
      <c r="N183" s="12">
        <f ca="1">$L183*C183/'일자별 주가'!C182-펀드!S182</f>
        <v>0</v>
      </c>
      <c r="O183" s="12">
        <f ca="1">$L183*D183/'일자별 주가'!D182-펀드!T182</f>
        <v>0</v>
      </c>
      <c r="P183" s="12">
        <f ca="1">$L183*E183/'일자별 주가'!E182-펀드!U182</f>
        <v>0</v>
      </c>
      <c r="Q183" s="12">
        <f ca="1">$L183*F183/'일자별 주가'!F182-펀드!V182</f>
        <v>0</v>
      </c>
      <c r="R183" s="13">
        <f t="shared" ca="1" si="27"/>
        <v>96385.542168674714</v>
      </c>
      <c r="S183" s="13">
        <f t="shared" ca="1" si="28"/>
        <v>57831.32530120483</v>
      </c>
      <c r="T183" s="13">
        <f t="shared" ca="1" si="29"/>
        <v>210763.05220883538</v>
      </c>
      <c r="U183" s="13">
        <f t="shared" ca="1" si="30"/>
        <v>11309.236947791167</v>
      </c>
      <c r="V183" s="13">
        <f t="shared" ca="1" si="31"/>
        <v>6425.7028112449816</v>
      </c>
    </row>
    <row r="184" spans="1:22" x14ac:dyDescent="0.3">
      <c r="A184">
        <v>182</v>
      </c>
      <c r="B184" s="4">
        <f ca="1">'일자별 시가총액'!B183/'일자별 시가총액'!$G183</f>
        <v>4.3329307871509355E-2</v>
      </c>
      <c r="C184" s="4">
        <f ca="1">'일자별 시가총액'!C183/'일자별 시가총액'!$G183</f>
        <v>6.7499753105857346E-2</v>
      </c>
      <c r="D184" s="4">
        <f ca="1">'일자별 시가총액'!D183/'일자별 시가총액'!$G183</f>
        <v>0.3547015823662607</v>
      </c>
      <c r="E184" s="4">
        <f ca="1">'일자별 시가총액'!E183/'일자별 시가총액'!$G183</f>
        <v>5.5293751621053169E-2</v>
      </c>
      <c r="F184" s="4">
        <f ca="1">'일자별 시가총액'!F183/'일자별 시가총액'!$G183</f>
        <v>0.47917560503531936</v>
      </c>
      <c r="G184" s="3">
        <f ca="1">'일자별 시가총액'!H183</f>
        <v>117.70324176706828</v>
      </c>
      <c r="H184">
        <f t="shared" ca="1" si="24"/>
        <v>50000</v>
      </c>
      <c r="I184">
        <f t="shared" ca="1" si="25"/>
        <v>0</v>
      </c>
      <c r="J184">
        <f t="shared" ca="1" si="26"/>
        <v>1650000</v>
      </c>
      <c r="K184">
        <f t="shared" ca="1" si="22"/>
        <v>11770.324176706828</v>
      </c>
      <c r="L184">
        <f t="shared" ca="1" si="23"/>
        <v>19421034891.566265</v>
      </c>
      <c r="M184" s="12">
        <f ca="1">$L184*B184/'일자별 주가'!B183-펀드!R183</f>
        <v>3012.0481927710644</v>
      </c>
      <c r="N184" s="12">
        <f ca="1">$L184*C184/'일자별 주가'!C183-펀드!S183</f>
        <v>1807.228915662643</v>
      </c>
      <c r="O184" s="12">
        <f ca="1">$L184*D184/'일자별 주가'!D183-펀드!T183</f>
        <v>6586.3453815260145</v>
      </c>
      <c r="P184" s="12">
        <f ca="1">$L184*E184/'일자별 주가'!E183-펀드!U183</f>
        <v>353.41365461847272</v>
      </c>
      <c r="Q184" s="12">
        <f ca="1">$L184*F184/'일자별 주가'!F183-펀드!V183</f>
        <v>200.80321285140417</v>
      </c>
      <c r="R184" s="13">
        <f t="shared" ca="1" si="27"/>
        <v>99397.590361445778</v>
      </c>
      <c r="S184" s="13">
        <f t="shared" ca="1" si="28"/>
        <v>59638.554216867473</v>
      </c>
      <c r="T184" s="13">
        <f t="shared" ca="1" si="29"/>
        <v>217349.39759036139</v>
      </c>
      <c r="U184" s="13">
        <f t="shared" ca="1" si="30"/>
        <v>11662.65060240964</v>
      </c>
      <c r="V184" s="13">
        <f t="shared" ca="1" si="31"/>
        <v>6626.5060240963858</v>
      </c>
    </row>
    <row r="185" spans="1:22" x14ac:dyDescent="0.3">
      <c r="A185">
        <v>183</v>
      </c>
      <c r="B185" s="4">
        <f ca="1">'일자별 시가총액'!B184/'일자별 시가총액'!$G184</f>
        <v>4.4106942441856492E-2</v>
      </c>
      <c r="C185" s="4">
        <f ca="1">'일자별 시가총액'!C184/'일자별 시가총액'!$G184</f>
        <v>6.5156118486964301E-2</v>
      </c>
      <c r="D185" s="4">
        <f ca="1">'일자별 시가총액'!D184/'일자별 시가총액'!$G184</f>
        <v>0.35756000995401865</v>
      </c>
      <c r="E185" s="4">
        <f ca="1">'일자별 시가총액'!E184/'일자별 시가총액'!$G184</f>
        <v>5.5489305574842017E-2</v>
      </c>
      <c r="F185" s="4">
        <f ca="1">'일자별 시가총액'!F184/'일자별 시가총액'!$G184</f>
        <v>0.47768762354231847</v>
      </c>
      <c r="G185" s="3">
        <f ca="1">'일자별 시가총액'!H184</f>
        <v>118.94693333333333</v>
      </c>
      <c r="H185">
        <f t="shared" ca="1" si="24"/>
        <v>50000</v>
      </c>
      <c r="I185">
        <f t="shared" ca="1" si="25"/>
        <v>250000</v>
      </c>
      <c r="J185">
        <f t="shared" ca="1" si="26"/>
        <v>1450000</v>
      </c>
      <c r="K185">
        <f t="shared" ca="1" si="22"/>
        <v>11894.693333333333</v>
      </c>
      <c r="L185">
        <f t="shared" ca="1" si="23"/>
        <v>17247305333.333332</v>
      </c>
      <c r="M185" s="12">
        <f ca="1">$L185*B185/'일자별 주가'!B184-펀드!R184</f>
        <v>-12048.192771084345</v>
      </c>
      <c r="N185" s="12">
        <f ca="1">$L185*C185/'일자별 주가'!C184-펀드!S184</f>
        <v>-7228.9156626506156</v>
      </c>
      <c r="O185" s="12">
        <f ca="1">$L185*D185/'일자별 주가'!D184-펀드!T184</f>
        <v>-26345.381526104407</v>
      </c>
      <c r="P185" s="12">
        <f ca="1">$L185*E185/'일자별 주가'!E184-펀드!U184</f>
        <v>-1413.6546184738963</v>
      </c>
      <c r="Q185" s="12">
        <f ca="1">$L185*F185/'일자별 주가'!F184-펀드!V184</f>
        <v>-803.21285140562304</v>
      </c>
      <c r="R185" s="13">
        <f t="shared" ca="1" si="27"/>
        <v>87349.397590361434</v>
      </c>
      <c r="S185" s="13">
        <f t="shared" ca="1" si="28"/>
        <v>52409.638554216857</v>
      </c>
      <c r="T185" s="13">
        <f t="shared" ca="1" si="29"/>
        <v>191004.01606425698</v>
      </c>
      <c r="U185" s="13">
        <f t="shared" ca="1" si="30"/>
        <v>10248.995983935743</v>
      </c>
      <c r="V185" s="13">
        <f t="shared" ca="1" si="31"/>
        <v>5823.2931726907627</v>
      </c>
    </row>
    <row r="186" spans="1:22" x14ac:dyDescent="0.3">
      <c r="A186">
        <v>184</v>
      </c>
      <c r="B186" s="4">
        <f ca="1">'일자별 시가총액'!B185/'일자별 시가총액'!$G185</f>
        <v>4.3162504912099914E-2</v>
      </c>
      <c r="C186" s="4">
        <f ca="1">'일자별 시가총액'!C185/'일자별 시가총액'!$G185</f>
        <v>6.6510115400847267E-2</v>
      </c>
      <c r="D186" s="4">
        <f ca="1">'일자별 시가총액'!D185/'일자별 시가총액'!$G185</f>
        <v>0.34599750097757648</v>
      </c>
      <c r="E186" s="4">
        <f ca="1">'일자별 시가총액'!E185/'일자별 시가총액'!$G185</f>
        <v>5.6339458474821365E-2</v>
      </c>
      <c r="F186" s="4">
        <f ca="1">'일자별 시가총액'!F185/'일자별 시가총액'!$G185</f>
        <v>0.48799042023465494</v>
      </c>
      <c r="G186" s="3">
        <f ca="1">'일자별 시가총액'!H185</f>
        <v>119.40026345381527</v>
      </c>
      <c r="H186">
        <f t="shared" ca="1" si="24"/>
        <v>50000</v>
      </c>
      <c r="I186">
        <f t="shared" ca="1" si="25"/>
        <v>100000</v>
      </c>
      <c r="J186">
        <f t="shared" ca="1" si="26"/>
        <v>1400000</v>
      </c>
      <c r="K186">
        <f t="shared" ca="1" si="22"/>
        <v>11940.026345381528</v>
      </c>
      <c r="L186">
        <f t="shared" ca="1" si="23"/>
        <v>16716036883.53414</v>
      </c>
      <c r="M186" s="12">
        <f ca="1">$L186*B186/'일자별 주가'!B185-펀드!R185</f>
        <v>-3012.0481927710644</v>
      </c>
      <c r="N186" s="12">
        <f ca="1">$L186*C186/'일자별 주가'!C185-펀드!S185</f>
        <v>-1807.2289156626284</v>
      </c>
      <c r="O186" s="12">
        <f ca="1">$L186*D186/'일자별 주가'!D185-펀드!T185</f>
        <v>-6586.3453815260436</v>
      </c>
      <c r="P186" s="12">
        <f ca="1">$L186*E186/'일자별 주가'!E185-펀드!U185</f>
        <v>-353.41365461847272</v>
      </c>
      <c r="Q186" s="12">
        <f ca="1">$L186*F186/'일자별 주가'!F185-펀드!V185</f>
        <v>-200.80321285140417</v>
      </c>
      <c r="R186" s="13">
        <f t="shared" ca="1" si="27"/>
        <v>84337.349397590369</v>
      </c>
      <c r="S186" s="13">
        <f t="shared" ca="1" si="28"/>
        <v>50602.409638554229</v>
      </c>
      <c r="T186" s="13">
        <f t="shared" ca="1" si="29"/>
        <v>184417.67068273094</v>
      </c>
      <c r="U186" s="13">
        <f t="shared" ca="1" si="30"/>
        <v>9895.5823293172707</v>
      </c>
      <c r="V186" s="13">
        <f t="shared" ca="1" si="31"/>
        <v>5622.4899598393586</v>
      </c>
    </row>
    <row r="187" spans="1:22" x14ac:dyDescent="0.3">
      <c r="A187">
        <v>185</v>
      </c>
      <c r="B187" s="4">
        <f ca="1">'일자별 시가총액'!B186/'일자별 시가총액'!$G186</f>
        <v>4.2635348057615742E-2</v>
      </c>
      <c r="C187" s="4">
        <f ca="1">'일자별 시가총액'!C186/'일자별 시가총액'!$G186</f>
        <v>6.9112746396484612E-2</v>
      </c>
      <c r="D187" s="4">
        <f ca="1">'일자별 시가총액'!D186/'일자별 시가총액'!$G186</f>
        <v>0.35050822110629576</v>
      </c>
      <c r="E187" s="4">
        <f ca="1">'일자별 시가총액'!E186/'일자별 시가총액'!$G186</f>
        <v>5.5577739893905041E-2</v>
      </c>
      <c r="F187" s="4">
        <f ca="1">'일자별 시가총액'!F186/'일자별 시가총액'!$G186</f>
        <v>0.48216594454569883</v>
      </c>
      <c r="G187" s="3">
        <f ca="1">'일자별 시가총액'!H186</f>
        <v>118.0365670682731</v>
      </c>
      <c r="H187">
        <f t="shared" ca="1" si="24"/>
        <v>0</v>
      </c>
      <c r="I187">
        <f t="shared" ca="1" si="25"/>
        <v>100000</v>
      </c>
      <c r="J187">
        <f t="shared" ca="1" si="26"/>
        <v>1300000</v>
      </c>
      <c r="K187">
        <f t="shared" ca="1" si="22"/>
        <v>11803.656706827311</v>
      </c>
      <c r="L187">
        <f t="shared" ca="1" si="23"/>
        <v>15344753718.875504</v>
      </c>
      <c r="M187" s="12">
        <f ca="1">$L187*B187/'일자별 주가'!B186-펀드!R186</f>
        <v>-6024.0963855421724</v>
      </c>
      <c r="N187" s="12">
        <f ca="1">$L187*C187/'일자별 주가'!C186-펀드!S186</f>
        <v>-3614.4578313253078</v>
      </c>
      <c r="O187" s="12">
        <f ca="1">$L187*D187/'일자별 주가'!D186-펀드!T186</f>
        <v>-13172.690763052204</v>
      </c>
      <c r="P187" s="12">
        <f ca="1">$L187*E187/'일자별 주가'!E186-펀드!U186</f>
        <v>-706.82730923694908</v>
      </c>
      <c r="Q187" s="12">
        <f ca="1">$L187*F187/'일자별 주가'!F186-펀드!V186</f>
        <v>-401.60642570281198</v>
      </c>
      <c r="R187" s="13">
        <f t="shared" ca="1" si="27"/>
        <v>78313.253012048197</v>
      </c>
      <c r="S187" s="13">
        <f t="shared" ca="1" si="28"/>
        <v>46987.951807228921</v>
      </c>
      <c r="T187" s="13">
        <f t="shared" ca="1" si="29"/>
        <v>171244.97991967874</v>
      </c>
      <c r="U187" s="13">
        <f t="shared" ca="1" si="30"/>
        <v>9188.7550200803216</v>
      </c>
      <c r="V187" s="13">
        <f t="shared" ca="1" si="31"/>
        <v>5220.8835341365466</v>
      </c>
    </row>
    <row r="188" spans="1:22" x14ac:dyDescent="0.3">
      <c r="A188">
        <v>186</v>
      </c>
      <c r="B188" s="4">
        <f ca="1">'일자별 시가총액'!B187/'일자별 시가총액'!$G187</f>
        <v>4.3313788765193539E-2</v>
      </c>
      <c r="C188" s="4">
        <f ca="1">'일자별 시가총액'!C187/'일자별 시가총액'!$G187</f>
        <v>6.9064853902170972E-2</v>
      </c>
      <c r="D188" s="4">
        <f ca="1">'일자별 시가총액'!D187/'일자별 시가총액'!$G187</f>
        <v>0.34571367754600485</v>
      </c>
      <c r="E188" s="4">
        <f ca="1">'일자별 시가총액'!E187/'일자별 시가총액'!$G187</f>
        <v>5.5791239837064882E-2</v>
      </c>
      <c r="F188" s="4">
        <f ca="1">'일자별 시가총액'!F187/'일자별 시가총액'!$G187</f>
        <v>0.48611643994956577</v>
      </c>
      <c r="G188" s="3">
        <f ca="1">'일자별 시가총액'!H187</f>
        <v>116.31288674698794</v>
      </c>
      <c r="H188">
        <f t="shared" ca="1" si="24"/>
        <v>150000</v>
      </c>
      <c r="I188">
        <f t="shared" ca="1" si="25"/>
        <v>150000</v>
      </c>
      <c r="J188">
        <f t="shared" ca="1" si="26"/>
        <v>1300000</v>
      </c>
      <c r="K188">
        <f t="shared" ca="1" si="22"/>
        <v>11631.288674698793</v>
      </c>
      <c r="L188">
        <f t="shared" ca="1" si="23"/>
        <v>15120675277.108431</v>
      </c>
      <c r="M188" s="12">
        <f ca="1">$L188*B188/'일자별 주가'!B187-펀드!R187</f>
        <v>0</v>
      </c>
      <c r="N188" s="12">
        <f ca="1">$L188*C188/'일자별 주가'!C187-펀드!S187</f>
        <v>0</v>
      </c>
      <c r="O188" s="12">
        <f ca="1">$L188*D188/'일자별 주가'!D187-펀드!T187</f>
        <v>0</v>
      </c>
      <c r="P188" s="12">
        <f ca="1">$L188*E188/'일자별 주가'!E187-펀드!U187</f>
        <v>0</v>
      </c>
      <c r="Q188" s="12">
        <f ca="1">$L188*F188/'일자별 주가'!F187-펀드!V187</f>
        <v>0</v>
      </c>
      <c r="R188" s="13">
        <f t="shared" ca="1" si="27"/>
        <v>78313.253012048197</v>
      </c>
      <c r="S188" s="13">
        <f t="shared" ca="1" si="28"/>
        <v>46987.951807228921</v>
      </c>
      <c r="T188" s="13">
        <f t="shared" ca="1" si="29"/>
        <v>171244.97991967874</v>
      </c>
      <c r="U188" s="13">
        <f t="shared" ca="1" si="30"/>
        <v>9188.7550200803216</v>
      </c>
      <c r="V188" s="13">
        <f t="shared" ca="1" si="31"/>
        <v>5220.8835341365466</v>
      </c>
    </row>
    <row r="189" spans="1:22" x14ac:dyDescent="0.3">
      <c r="A189">
        <v>187</v>
      </c>
      <c r="B189" s="4">
        <f ca="1">'일자별 시가총액'!B188/'일자별 시가총액'!$G188</f>
        <v>4.3702068839138235E-2</v>
      </c>
      <c r="C189" s="4">
        <f ca="1">'일자별 시가총액'!C188/'일자별 시가총액'!$G188</f>
        <v>6.9941749834114483E-2</v>
      </c>
      <c r="D189" s="4">
        <f ca="1">'일자별 시가총액'!D188/'일자별 시가총액'!$G188</f>
        <v>0.34730216454523477</v>
      </c>
      <c r="E189" s="4">
        <f ca="1">'일자별 시가총액'!E188/'일자별 시가총액'!$G188</f>
        <v>5.37940710163331E-2</v>
      </c>
      <c r="F189" s="4">
        <f ca="1">'일자별 시가총액'!F188/'일자별 시가총액'!$G188</f>
        <v>0.48525994576517939</v>
      </c>
      <c r="G189" s="3">
        <f ca="1">'일자별 시가총액'!H188</f>
        <v>117.60905542168673</v>
      </c>
      <c r="H189">
        <f t="shared" ca="1" si="24"/>
        <v>0</v>
      </c>
      <c r="I189">
        <f t="shared" ca="1" si="25"/>
        <v>250000</v>
      </c>
      <c r="J189">
        <f t="shared" ca="1" si="26"/>
        <v>1050000</v>
      </c>
      <c r="K189">
        <f t="shared" ca="1" si="22"/>
        <v>11760.905542168673</v>
      </c>
      <c r="L189">
        <f t="shared" ca="1" si="23"/>
        <v>12348950819.277107</v>
      </c>
      <c r="M189" s="12">
        <f ca="1">$L189*B189/'일자별 주가'!B188-펀드!R188</f>
        <v>-15060.240963855431</v>
      </c>
      <c r="N189" s="12">
        <f ca="1">$L189*C189/'일자별 주가'!C188-펀드!S188</f>
        <v>-9036.1445783132658</v>
      </c>
      <c r="O189" s="12">
        <f ca="1">$L189*D189/'일자별 주가'!D188-펀드!T188</f>
        <v>-32931.726907630567</v>
      </c>
      <c r="P189" s="12">
        <f ca="1">$L189*E189/'일자별 주가'!E188-펀드!U188</f>
        <v>-1767.06827309237</v>
      </c>
      <c r="Q189" s="12">
        <f ca="1">$L189*F189/'일자별 주가'!F188-펀드!V188</f>
        <v>-1004.016064257029</v>
      </c>
      <c r="R189" s="13">
        <f t="shared" ca="1" si="27"/>
        <v>63253.012048192766</v>
      </c>
      <c r="S189" s="13">
        <f t="shared" ca="1" si="28"/>
        <v>37951.807228915655</v>
      </c>
      <c r="T189" s="13">
        <f t="shared" ca="1" si="29"/>
        <v>138313.25301204817</v>
      </c>
      <c r="U189" s="13">
        <f t="shared" ca="1" si="30"/>
        <v>7421.6867469879517</v>
      </c>
      <c r="V189" s="13">
        <f t="shared" ca="1" si="31"/>
        <v>4216.8674698795176</v>
      </c>
    </row>
    <row r="190" spans="1:22" x14ac:dyDescent="0.3">
      <c r="A190">
        <v>188</v>
      </c>
      <c r="B190" s="4">
        <f ca="1">'일자별 시가총액'!B189/'일자별 시가총액'!$G189</f>
        <v>4.2189641698024694E-2</v>
      </c>
      <c r="C190" s="4">
        <f ca="1">'일자별 시가총액'!C189/'일자별 시가총액'!$G189</f>
        <v>7.0845310349727866E-2</v>
      </c>
      <c r="D190" s="4">
        <f ca="1">'일자별 시가총액'!D189/'일자별 시가총액'!$G189</f>
        <v>0.34785474742023997</v>
      </c>
      <c r="E190" s="4">
        <f ca="1">'일자별 시가총액'!E189/'일자별 시가총액'!$G189</f>
        <v>5.4159240650872909E-2</v>
      </c>
      <c r="F190" s="4">
        <f ca="1">'일자별 시가총액'!F189/'일자별 시가총액'!$G189</f>
        <v>0.48495105988113452</v>
      </c>
      <c r="G190" s="3">
        <f ca="1">'일자별 시가총액'!H189</f>
        <v>119.44061204819276</v>
      </c>
      <c r="H190">
        <f t="shared" ca="1" si="24"/>
        <v>0</v>
      </c>
      <c r="I190">
        <f t="shared" ca="1" si="25"/>
        <v>150000</v>
      </c>
      <c r="J190">
        <f t="shared" ca="1" si="26"/>
        <v>900000</v>
      </c>
      <c r="K190">
        <f t="shared" ca="1" si="22"/>
        <v>11944.061204819276</v>
      </c>
      <c r="L190">
        <f t="shared" ca="1" si="23"/>
        <v>10749655084.337349</v>
      </c>
      <c r="M190" s="12">
        <f ca="1">$L190*B190/'일자별 주가'!B189-펀드!R189</f>
        <v>-9036.1445783132513</v>
      </c>
      <c r="N190" s="12">
        <f ca="1">$L190*C190/'일자별 주가'!C189-펀드!S189</f>
        <v>-5421.6867469879471</v>
      </c>
      <c r="O190" s="12">
        <f ca="1">$L190*D190/'일자별 주가'!D189-펀드!T189</f>
        <v>-19759.036144578306</v>
      </c>
      <c r="P190" s="12">
        <f ca="1">$L190*E190/'일자별 주가'!E189-펀드!U189</f>
        <v>-1060.2409638554218</v>
      </c>
      <c r="Q190" s="12">
        <f ca="1">$L190*F190/'일자별 주가'!F189-펀드!V189</f>
        <v>-602.40963855421705</v>
      </c>
      <c r="R190" s="13">
        <f t="shared" ca="1" si="27"/>
        <v>54216.867469879515</v>
      </c>
      <c r="S190" s="13">
        <f t="shared" ca="1" si="28"/>
        <v>32530.120481927708</v>
      </c>
      <c r="T190" s="13">
        <f t="shared" ca="1" si="29"/>
        <v>118554.21686746986</v>
      </c>
      <c r="U190" s="13">
        <f t="shared" ca="1" si="30"/>
        <v>6361.4457831325299</v>
      </c>
      <c r="V190" s="13">
        <f t="shared" ca="1" si="31"/>
        <v>3614.4578313253005</v>
      </c>
    </row>
    <row r="191" spans="1:22" x14ac:dyDescent="0.3">
      <c r="A191">
        <v>189</v>
      </c>
      <c r="B191" s="4">
        <f ca="1">'일자별 시가총액'!B190/'일자별 시가총액'!$G190</f>
        <v>4.2763607985244111E-2</v>
      </c>
      <c r="C191" s="4">
        <f ca="1">'일자별 시가총액'!C190/'일자별 시가총액'!$G190</f>
        <v>7.0638105973751406E-2</v>
      </c>
      <c r="D191" s="4">
        <f ca="1">'일자별 시가총액'!D190/'일자별 시가총액'!$G190</f>
        <v>0.34312471666270822</v>
      </c>
      <c r="E191" s="4">
        <f ca="1">'일자별 시가총액'!E190/'일자별 시가총액'!$G190</f>
        <v>5.258248506820655E-2</v>
      </c>
      <c r="F191" s="4">
        <f ca="1">'일자별 시가총액'!F190/'일자별 시가총액'!$G190</f>
        <v>0.49089108431008965</v>
      </c>
      <c r="G191" s="3">
        <f ca="1">'일자별 시가총액'!H190</f>
        <v>120.24637108433735</v>
      </c>
      <c r="H191">
        <f t="shared" ca="1" si="24"/>
        <v>150000</v>
      </c>
      <c r="I191">
        <f t="shared" ca="1" si="25"/>
        <v>0</v>
      </c>
      <c r="J191">
        <f t="shared" ca="1" si="26"/>
        <v>1050000</v>
      </c>
      <c r="K191">
        <f t="shared" ca="1" si="22"/>
        <v>12024.637108433735</v>
      </c>
      <c r="L191">
        <f t="shared" ca="1" si="23"/>
        <v>12625868963.855421</v>
      </c>
      <c r="M191" s="12">
        <f ca="1">$L191*B191/'일자별 주가'!B190-펀드!R190</f>
        <v>9036.144578313244</v>
      </c>
      <c r="N191" s="12">
        <f ca="1">$L191*C191/'일자별 주가'!C190-펀드!S190</f>
        <v>5421.6867469879544</v>
      </c>
      <c r="O191" s="12">
        <f ca="1">$L191*D191/'일자별 주가'!D190-펀드!T190</f>
        <v>19759.036144578306</v>
      </c>
      <c r="P191" s="12">
        <f ca="1">$L191*E191/'일자별 주가'!E190-펀드!U190</f>
        <v>1060.2409638554209</v>
      </c>
      <c r="Q191" s="12">
        <f ca="1">$L191*F191/'일자별 주가'!F190-펀드!V190</f>
        <v>602.40963855421705</v>
      </c>
      <c r="R191" s="13">
        <f t="shared" ca="1" si="27"/>
        <v>63253.012048192759</v>
      </c>
      <c r="S191" s="13">
        <f t="shared" ca="1" si="28"/>
        <v>37951.807228915663</v>
      </c>
      <c r="T191" s="13">
        <f t="shared" ca="1" si="29"/>
        <v>138313.25301204817</v>
      </c>
      <c r="U191" s="13">
        <f t="shared" ca="1" si="30"/>
        <v>7421.6867469879508</v>
      </c>
      <c r="V191" s="13">
        <f t="shared" ca="1" si="31"/>
        <v>4216.8674698795176</v>
      </c>
    </row>
    <row r="192" spans="1:22" x14ac:dyDescent="0.3">
      <c r="A192">
        <v>190</v>
      </c>
      <c r="B192" s="4">
        <f ca="1">'일자별 시가총액'!B191/'일자별 시가총액'!$G191</f>
        <v>4.2655935785725546E-2</v>
      </c>
      <c r="C192" s="4">
        <f ca="1">'일자별 시가총액'!C191/'일자별 시가총액'!$G191</f>
        <v>7.1087214197381093E-2</v>
      </c>
      <c r="D192" s="4">
        <f ca="1">'일자별 시가총액'!D191/'일자별 시가총액'!$G191</f>
        <v>0.33956275885566417</v>
      </c>
      <c r="E192" s="4">
        <f ca="1">'일자별 시가총액'!E191/'일자별 시가총액'!$G191</f>
        <v>5.2487449281654802E-2</v>
      </c>
      <c r="F192" s="4">
        <f ca="1">'일자별 시가총액'!F191/'일자별 시가총액'!$G191</f>
        <v>0.49420664187957436</v>
      </c>
      <c r="G192" s="3">
        <f ca="1">'일자별 시가총액'!H191</f>
        <v>120.23920160642569</v>
      </c>
      <c r="H192">
        <f t="shared" ca="1" si="24"/>
        <v>100000</v>
      </c>
      <c r="I192">
        <f t="shared" ca="1" si="25"/>
        <v>200000</v>
      </c>
      <c r="J192">
        <f t="shared" ca="1" si="26"/>
        <v>950000</v>
      </c>
      <c r="K192">
        <f t="shared" ca="1" si="22"/>
        <v>12023.920160642569</v>
      </c>
      <c r="L192">
        <f t="shared" ca="1" si="23"/>
        <v>11422724152.610439</v>
      </c>
      <c r="M192" s="12">
        <f ca="1">$L192*B192/'일자별 주가'!B191-펀드!R191</f>
        <v>-6024.0963855421651</v>
      </c>
      <c r="N192" s="12">
        <f ca="1">$L192*C192/'일자별 주가'!C191-펀드!S191</f>
        <v>-3614.4578313253078</v>
      </c>
      <c r="O192" s="12">
        <f ca="1">$L192*D192/'일자별 주가'!D191-펀드!T191</f>
        <v>-13172.690763052218</v>
      </c>
      <c r="P192" s="12">
        <f ca="1">$L192*E192/'일자별 주가'!E191-펀드!U191</f>
        <v>-706.82730923694817</v>
      </c>
      <c r="Q192" s="12">
        <f ca="1">$L192*F192/'일자별 주가'!F191-펀드!V191</f>
        <v>-401.60642570281152</v>
      </c>
      <c r="R192" s="13">
        <f t="shared" ca="1" si="27"/>
        <v>57228.915662650594</v>
      </c>
      <c r="S192" s="13">
        <f t="shared" ca="1" si="28"/>
        <v>34337.349397590355</v>
      </c>
      <c r="T192" s="13">
        <f t="shared" ca="1" si="29"/>
        <v>125140.56224899595</v>
      </c>
      <c r="U192" s="13">
        <f t="shared" ca="1" si="30"/>
        <v>6714.8594377510026</v>
      </c>
      <c r="V192" s="13">
        <f t="shared" ca="1" si="31"/>
        <v>3815.261044176706</v>
      </c>
    </row>
    <row r="193" spans="1:22" x14ac:dyDescent="0.3">
      <c r="A193">
        <v>191</v>
      </c>
      <c r="B193" s="4">
        <f ca="1">'일자별 시가총액'!B192/'일자별 시가총액'!$G192</f>
        <v>4.3814954522830601E-2</v>
      </c>
      <c r="C193" s="4">
        <f ca="1">'일자별 시가총액'!C192/'일자별 시가총액'!$G192</f>
        <v>7.2513151170332149E-2</v>
      </c>
      <c r="D193" s="4">
        <f ca="1">'일자별 시가총액'!D192/'일자별 시가총액'!$G192</f>
        <v>0.32940785126474981</v>
      </c>
      <c r="E193" s="4">
        <f ca="1">'일자별 시가총액'!E192/'일자별 시가총액'!$G192</f>
        <v>5.2023488061176425E-2</v>
      </c>
      <c r="F193" s="4">
        <f ca="1">'일자별 시가총액'!F192/'일자별 시가총액'!$G192</f>
        <v>0.50224055498091102</v>
      </c>
      <c r="G193" s="3">
        <f ca="1">'일자별 시가총액'!H192</f>
        <v>120.77078072289156</v>
      </c>
      <c r="H193">
        <f t="shared" ca="1" si="24"/>
        <v>200000</v>
      </c>
      <c r="I193">
        <f t="shared" ca="1" si="25"/>
        <v>150000</v>
      </c>
      <c r="J193">
        <f t="shared" ca="1" si="26"/>
        <v>1000000</v>
      </c>
      <c r="K193">
        <f t="shared" ca="1" si="22"/>
        <v>12077.078072289156</v>
      </c>
      <c r="L193">
        <f t="shared" ca="1" si="23"/>
        <v>12077078072.289156</v>
      </c>
      <c r="M193" s="12">
        <f ca="1">$L193*B193/'일자별 주가'!B192-펀드!R192</f>
        <v>3012.0481927710862</v>
      </c>
      <c r="N193" s="12">
        <f ca="1">$L193*C193/'일자별 주가'!C192-펀드!S192</f>
        <v>1807.2289156626503</v>
      </c>
      <c r="O193" s="12">
        <f ca="1">$L193*D193/'일자별 주가'!D192-펀드!T192</f>
        <v>6586.3453815261455</v>
      </c>
      <c r="P193" s="12">
        <f ca="1">$L193*E193/'일자별 주가'!E192-펀드!U192</f>
        <v>353.41365461847454</v>
      </c>
      <c r="Q193" s="12">
        <f ca="1">$L193*F193/'일자별 주가'!F192-펀드!V192</f>
        <v>200.80321285140644</v>
      </c>
      <c r="R193" s="13">
        <f t="shared" ca="1" si="27"/>
        <v>60240.96385542168</v>
      </c>
      <c r="S193" s="13">
        <f t="shared" ca="1" si="28"/>
        <v>36144.578313253005</v>
      </c>
      <c r="T193" s="13">
        <f t="shared" ca="1" si="29"/>
        <v>131726.9076305221</v>
      </c>
      <c r="U193" s="13">
        <f t="shared" ca="1" si="30"/>
        <v>7068.2730923694771</v>
      </c>
      <c r="V193" s="13">
        <f t="shared" ca="1" si="31"/>
        <v>4016.0642570281125</v>
      </c>
    </row>
    <row r="194" spans="1:22" x14ac:dyDescent="0.3">
      <c r="A194">
        <v>192</v>
      </c>
      <c r="B194" s="4">
        <f ca="1">'일자별 시가총액'!B193/'일자별 시가총액'!$G193</f>
        <v>4.5054168155432561E-2</v>
      </c>
      <c r="C194" s="4">
        <f ca="1">'일자별 시가총액'!C193/'일자별 시가총액'!$G193</f>
        <v>7.5171204831630825E-2</v>
      </c>
      <c r="D194" s="4">
        <f ca="1">'일자별 시가총액'!D193/'일자별 시가총액'!$G193</f>
        <v>0.32512739811072483</v>
      </c>
      <c r="E194" s="4">
        <f ca="1">'일자별 시가총액'!E193/'일자별 시가총액'!$G193</f>
        <v>5.2174469456487467E-2</v>
      </c>
      <c r="F194" s="4">
        <f ca="1">'일자별 시가총액'!F193/'일자별 시가총액'!$G193</f>
        <v>0.50247275944572434</v>
      </c>
      <c r="G194" s="3">
        <f ca="1">'일자별 시가총액'!H193</f>
        <v>119.60168032128513</v>
      </c>
      <c r="H194">
        <f t="shared" ca="1" si="24"/>
        <v>100000</v>
      </c>
      <c r="I194">
        <f t="shared" ca="1" si="25"/>
        <v>0</v>
      </c>
      <c r="J194">
        <f t="shared" ca="1" si="26"/>
        <v>1100000</v>
      </c>
      <c r="K194">
        <f t="shared" ca="1" si="22"/>
        <v>11960.168032128513</v>
      </c>
      <c r="L194">
        <f t="shared" ca="1" si="23"/>
        <v>13156184835.341364</v>
      </c>
      <c r="M194" s="12">
        <f ca="1">$L194*B194/'일자별 주가'!B193-펀드!R193</f>
        <v>6024.0963855421724</v>
      </c>
      <c r="N194" s="12">
        <f ca="1">$L194*C194/'일자별 주가'!C193-펀드!S193</f>
        <v>3614.4578313253078</v>
      </c>
      <c r="O194" s="12">
        <f ca="1">$L194*D194/'일자별 주가'!D193-펀드!T193</f>
        <v>13172.690763052175</v>
      </c>
      <c r="P194" s="12">
        <f ca="1">$L194*E194/'일자별 주가'!E193-펀드!U193</f>
        <v>706.82730923694726</v>
      </c>
      <c r="Q194" s="12">
        <f ca="1">$L194*F194/'일자별 주가'!F193-펀드!V193</f>
        <v>401.60642570281107</v>
      </c>
      <c r="R194" s="13">
        <f t="shared" ca="1" si="27"/>
        <v>66265.060240963852</v>
      </c>
      <c r="S194" s="13">
        <f t="shared" ca="1" si="28"/>
        <v>39759.036144578313</v>
      </c>
      <c r="T194" s="13">
        <f t="shared" ca="1" si="29"/>
        <v>144899.59839357427</v>
      </c>
      <c r="U194" s="13">
        <f t="shared" ca="1" si="30"/>
        <v>7775.1004016064244</v>
      </c>
      <c r="V194" s="13">
        <f t="shared" ca="1" si="31"/>
        <v>4417.6706827309235</v>
      </c>
    </row>
    <row r="195" spans="1:22" x14ac:dyDescent="0.3">
      <c r="A195">
        <v>193</v>
      </c>
      <c r="B195" s="4">
        <f ca="1">'일자별 시가총액'!B194/'일자별 시가총액'!$G194</f>
        <v>4.6125316370936413E-2</v>
      </c>
      <c r="C195" s="4">
        <f ca="1">'일자별 시가총액'!C194/'일자별 시가총액'!$G194</f>
        <v>7.456285798095301E-2</v>
      </c>
      <c r="D195" s="4">
        <f ca="1">'일자별 시가총액'!D194/'일자별 시가총액'!$G194</f>
        <v>0.33601069573491338</v>
      </c>
      <c r="E195" s="4">
        <f ca="1">'일자별 시가총액'!E194/'일자별 시가총액'!$G194</f>
        <v>5.1372237935776222E-2</v>
      </c>
      <c r="F195" s="4">
        <f ca="1">'일자별 시가총액'!F194/'일자별 시가총액'!$G194</f>
        <v>0.49192889197742096</v>
      </c>
      <c r="G195" s="3">
        <f ca="1">'일자별 시가총액'!H194</f>
        <v>119.16201285140562</v>
      </c>
      <c r="H195">
        <f t="shared" ca="1" si="24"/>
        <v>100000</v>
      </c>
      <c r="I195">
        <f t="shared" ca="1" si="25"/>
        <v>250000</v>
      </c>
      <c r="J195">
        <f t="shared" ca="1" si="26"/>
        <v>950000</v>
      </c>
      <c r="K195">
        <f t="shared" ca="1" si="22"/>
        <v>11916.201285140562</v>
      </c>
      <c r="L195">
        <f t="shared" ca="1" si="23"/>
        <v>11320391220.883533</v>
      </c>
      <c r="M195" s="12">
        <f ca="1">$L195*B195/'일자별 주가'!B194-펀드!R194</f>
        <v>-9036.144578313244</v>
      </c>
      <c r="N195" s="12">
        <f ca="1">$L195*C195/'일자별 주가'!C194-펀드!S194</f>
        <v>-5421.686746987958</v>
      </c>
      <c r="O195" s="12">
        <f ca="1">$L195*D195/'일자별 주가'!D194-펀드!T194</f>
        <v>-19759.036144578306</v>
      </c>
      <c r="P195" s="12">
        <f ca="1">$L195*E195/'일자별 주가'!E194-펀드!U194</f>
        <v>-1060.2409638554209</v>
      </c>
      <c r="Q195" s="12">
        <f ca="1">$L195*F195/'일자별 주가'!F194-펀드!V194</f>
        <v>-602.40963855421705</v>
      </c>
      <c r="R195" s="13">
        <f t="shared" ca="1" si="27"/>
        <v>57228.915662650608</v>
      </c>
      <c r="S195" s="13">
        <f t="shared" ca="1" si="28"/>
        <v>34337.349397590355</v>
      </c>
      <c r="T195" s="13">
        <f t="shared" ca="1" si="29"/>
        <v>125140.56224899596</v>
      </c>
      <c r="U195" s="13">
        <f t="shared" ca="1" si="30"/>
        <v>6714.8594377510035</v>
      </c>
      <c r="V195" s="13">
        <f t="shared" ca="1" si="31"/>
        <v>3815.2610441767065</v>
      </c>
    </row>
    <row r="196" spans="1:22" x14ac:dyDescent="0.3">
      <c r="A196">
        <v>194</v>
      </c>
      <c r="B196" s="4">
        <f ca="1">'일자별 시가총액'!B195/'일자별 시가총액'!$G195</f>
        <v>4.6744482103413275E-2</v>
      </c>
      <c r="C196" s="4">
        <f ca="1">'일자별 시가총액'!C195/'일자별 시가총액'!$G195</f>
        <v>7.3732402743406131E-2</v>
      </c>
      <c r="D196" s="4">
        <f ca="1">'일자별 시가총액'!D195/'일자별 시가총액'!$G195</f>
        <v>0.34482971854424527</v>
      </c>
      <c r="E196" s="4">
        <f ca="1">'일자별 시가총액'!E195/'일자별 시가총액'!$G195</f>
        <v>5.2251896101024708E-2</v>
      </c>
      <c r="F196" s="4">
        <f ca="1">'일자별 시가총액'!F195/'일자별 시가총액'!$G195</f>
        <v>0.48244150050791063</v>
      </c>
      <c r="G196" s="3">
        <f ca="1">'일자별 시가총액'!H195</f>
        <v>118.45995823293171</v>
      </c>
      <c r="H196">
        <f t="shared" ca="1" si="24"/>
        <v>200000</v>
      </c>
      <c r="I196">
        <f t="shared" ca="1" si="25"/>
        <v>100000</v>
      </c>
      <c r="J196">
        <f t="shared" ca="1" si="26"/>
        <v>1050000</v>
      </c>
      <c r="K196">
        <f t="shared" ref="K196:K254" ca="1" si="32">10000*G196/$G$3</f>
        <v>11845.995823293173</v>
      </c>
      <c r="L196">
        <f t="shared" ref="L196:L254" ca="1" si="33">J196*K196</f>
        <v>12438295614.457832</v>
      </c>
      <c r="M196" s="12">
        <f ca="1">$L196*B196/'일자별 주가'!B195-펀드!R195</f>
        <v>6024.0963855421578</v>
      </c>
      <c r="N196" s="12">
        <f ca="1">$L196*C196/'일자별 주가'!C195-펀드!S195</f>
        <v>3614.4578313253151</v>
      </c>
      <c r="O196" s="12">
        <f ca="1">$L196*D196/'일자별 주가'!D195-펀드!T195</f>
        <v>13172.690763052233</v>
      </c>
      <c r="P196" s="12">
        <f ca="1">$L196*E196/'일자별 주가'!E195-펀드!U195</f>
        <v>706.82730923694908</v>
      </c>
      <c r="Q196" s="12">
        <f ca="1">$L196*F196/'일자별 주가'!F195-펀드!V195</f>
        <v>401.60642570281198</v>
      </c>
      <c r="R196" s="13">
        <f t="shared" ca="1" si="27"/>
        <v>63253.012048192766</v>
      </c>
      <c r="S196" s="13">
        <f t="shared" ca="1" si="28"/>
        <v>37951.80722891567</v>
      </c>
      <c r="T196" s="13">
        <f t="shared" ca="1" si="29"/>
        <v>138313.2530120482</v>
      </c>
      <c r="U196" s="13">
        <f t="shared" ca="1" si="30"/>
        <v>7421.6867469879526</v>
      </c>
      <c r="V196" s="13">
        <f t="shared" ca="1" si="31"/>
        <v>4216.8674698795185</v>
      </c>
    </row>
    <row r="197" spans="1:22" x14ac:dyDescent="0.3">
      <c r="A197">
        <v>195</v>
      </c>
      <c r="B197" s="4">
        <f ca="1">'일자별 시가총액'!B196/'일자별 시가총액'!$G196</f>
        <v>4.7578535593003117E-2</v>
      </c>
      <c r="C197" s="4">
        <f ca="1">'일자별 시가총액'!C196/'일자별 시가총액'!$G196</f>
        <v>7.2759418522192934E-2</v>
      </c>
      <c r="D197" s="4">
        <f ca="1">'일자별 시가총액'!D196/'일자별 시가총액'!$G196</f>
        <v>0.3402504576022608</v>
      </c>
      <c r="E197" s="4">
        <f ca="1">'일자별 시가총액'!E196/'일자별 시가총액'!$G196</f>
        <v>5.0861564391037666E-2</v>
      </c>
      <c r="F197" s="4">
        <f ca="1">'일자별 시가총액'!F196/'일자별 시가총액'!$G196</f>
        <v>0.48855002389150548</v>
      </c>
      <c r="G197" s="3">
        <f ca="1">'일자별 시가총액'!H196</f>
        <v>118.82699598393573</v>
      </c>
      <c r="H197">
        <f t="shared" ref="H197:H254" ca="1" si="34">RANDBETWEEN(0,5)*50000</f>
        <v>250000</v>
      </c>
      <c r="I197">
        <f t="shared" ref="I197:I254" ca="1" si="35">MIN(J196, RANDBETWEEN(0,5)*50000)</f>
        <v>50000</v>
      </c>
      <c r="J197">
        <f t="shared" ref="J197:J254" ca="1" si="36">J196+H197-I197</f>
        <v>1250000</v>
      </c>
      <c r="K197">
        <f t="shared" ca="1" si="32"/>
        <v>11882.699598393572</v>
      </c>
      <c r="L197">
        <f t="shared" ca="1" si="33"/>
        <v>14853374497.991964</v>
      </c>
      <c r="M197" s="12">
        <f ca="1">$L197*B197/'일자별 주가'!B196-펀드!R196</f>
        <v>12048.192771084323</v>
      </c>
      <c r="N197" s="12">
        <f ca="1">$L197*C197/'일자별 주가'!C196-펀드!S196</f>
        <v>7228.9156626505792</v>
      </c>
      <c r="O197" s="12">
        <f ca="1">$L197*D197/'일자별 주가'!D196-펀드!T196</f>
        <v>26345.381526104378</v>
      </c>
      <c r="P197" s="12">
        <f ca="1">$L197*E197/'일자별 주가'!E196-펀드!U196</f>
        <v>1413.6546184738927</v>
      </c>
      <c r="Q197" s="12">
        <f ca="1">$L197*F197/'일자별 주가'!F196-펀드!V196</f>
        <v>803.21285140562122</v>
      </c>
      <c r="R197" s="13">
        <f t="shared" ref="R197:R254" ca="1" si="37">R196+M197</f>
        <v>75301.204819277089</v>
      </c>
      <c r="S197" s="13">
        <f t="shared" ref="S197:S254" ca="1" si="38">S196+N197</f>
        <v>45180.722891566249</v>
      </c>
      <c r="T197" s="13">
        <f t="shared" ref="T197:T254" ca="1" si="39">T196+O197</f>
        <v>164658.63453815258</v>
      </c>
      <c r="U197" s="13">
        <f t="shared" ref="U197:U254" ca="1" si="40">U196+P197</f>
        <v>8835.3413654618453</v>
      </c>
      <c r="V197" s="13">
        <f t="shared" ref="V197:V254" ca="1" si="41">V196+Q197</f>
        <v>5020.0803212851397</v>
      </c>
    </row>
    <row r="198" spans="1:22" x14ac:dyDescent="0.3">
      <c r="A198">
        <v>196</v>
      </c>
      <c r="B198" s="4">
        <f ca="1">'일자별 시가총액'!B197/'일자별 시가총액'!$G197</f>
        <v>4.5983676979380599E-2</v>
      </c>
      <c r="C198" s="4">
        <f ca="1">'일자별 시가총액'!C197/'일자별 시가총액'!$G197</f>
        <v>7.0008761042680848E-2</v>
      </c>
      <c r="D198" s="4">
        <f ca="1">'일자별 시가총액'!D197/'일자별 시가총액'!$G197</f>
        <v>0.33494765582256358</v>
      </c>
      <c r="E198" s="4">
        <f ca="1">'일자별 시가총액'!E197/'일자별 시가총액'!$G197</f>
        <v>5.1750030405846199E-2</v>
      </c>
      <c r="F198" s="4">
        <f ca="1">'일자별 시가총액'!F197/'일자별 시가총액'!$G197</f>
        <v>0.49730987574952878</v>
      </c>
      <c r="G198" s="3">
        <f ca="1">'일자별 시가총액'!H197</f>
        <v>120.51159518072289</v>
      </c>
      <c r="H198">
        <f t="shared" ca="1" si="34"/>
        <v>250000</v>
      </c>
      <c r="I198">
        <f t="shared" ca="1" si="35"/>
        <v>50000</v>
      </c>
      <c r="J198">
        <f t="shared" ca="1" si="36"/>
        <v>1450000</v>
      </c>
      <c r="K198">
        <f t="shared" ca="1" si="32"/>
        <v>12051.159518072289</v>
      </c>
      <c r="L198">
        <f t="shared" ca="1" si="33"/>
        <v>17474181301.204819</v>
      </c>
      <c r="M198" s="12">
        <f ca="1">$L198*B198/'일자별 주가'!B197-펀드!R197</f>
        <v>12048.192771084345</v>
      </c>
      <c r="N198" s="12">
        <f ca="1">$L198*C198/'일자별 주가'!C197-펀드!S197</f>
        <v>7228.9156626506156</v>
      </c>
      <c r="O198" s="12">
        <f ca="1">$L198*D198/'일자별 주가'!D197-펀드!T197</f>
        <v>26345.381526104436</v>
      </c>
      <c r="P198" s="12">
        <f ca="1">$L198*E198/'일자별 주가'!E197-펀드!U197</f>
        <v>1413.6546184738982</v>
      </c>
      <c r="Q198" s="12">
        <f ca="1">$L198*F198/'일자별 주가'!F197-펀드!V197</f>
        <v>803.21285140562304</v>
      </c>
      <c r="R198" s="13">
        <f t="shared" ca="1" si="37"/>
        <v>87349.397590361434</v>
      </c>
      <c r="S198" s="13">
        <f t="shared" ca="1" si="38"/>
        <v>52409.638554216865</v>
      </c>
      <c r="T198" s="13">
        <f t="shared" ca="1" si="39"/>
        <v>191004.01606425701</v>
      </c>
      <c r="U198" s="13">
        <f t="shared" ca="1" si="40"/>
        <v>10248.995983935743</v>
      </c>
      <c r="V198" s="13">
        <f t="shared" ca="1" si="41"/>
        <v>5823.2931726907627</v>
      </c>
    </row>
    <row r="199" spans="1:22" x14ac:dyDescent="0.3">
      <c r="A199">
        <v>197</v>
      </c>
      <c r="B199" s="4">
        <f ca="1">'일자별 시가총액'!B198/'일자별 시가총액'!$G198</f>
        <v>4.7975918719283493E-2</v>
      </c>
      <c r="C199" s="4">
        <f ca="1">'일자별 시가총액'!C198/'일자별 시가총액'!$G198</f>
        <v>7.2261324728091603E-2</v>
      </c>
      <c r="D199" s="4">
        <f ca="1">'일자별 시가총액'!D198/'일자별 시가총액'!$G198</f>
        <v>0.33167931862621303</v>
      </c>
      <c r="E199" s="4">
        <f ca="1">'일자별 시가총액'!E198/'일자별 시가총액'!$G198</f>
        <v>5.3931812358890739E-2</v>
      </c>
      <c r="F199" s="4">
        <f ca="1">'일자별 시가총액'!F198/'일자별 시가총액'!$G198</f>
        <v>0.49415162556752112</v>
      </c>
      <c r="G199" s="3">
        <f ca="1">'일자별 시가총액'!H198</f>
        <v>119.08584899598394</v>
      </c>
      <c r="H199">
        <f t="shared" ca="1" si="34"/>
        <v>50000</v>
      </c>
      <c r="I199">
        <f t="shared" ca="1" si="35"/>
        <v>0</v>
      </c>
      <c r="J199">
        <f t="shared" ca="1" si="36"/>
        <v>1500000</v>
      </c>
      <c r="K199">
        <f t="shared" ca="1" si="32"/>
        <v>11908.584899598392</v>
      </c>
      <c r="L199">
        <f t="shared" ca="1" si="33"/>
        <v>17862877349.397587</v>
      </c>
      <c r="M199" s="12">
        <f ca="1">$L199*B199/'일자별 주가'!B198-펀드!R198</f>
        <v>3012.0481927710789</v>
      </c>
      <c r="N199" s="12">
        <f ca="1">$L199*C199/'일자별 주가'!C198-펀드!S198</f>
        <v>1807.228915662643</v>
      </c>
      <c r="O199" s="12">
        <f ca="1">$L199*D199/'일자별 주가'!D198-펀드!T198</f>
        <v>6586.3453815260727</v>
      </c>
      <c r="P199" s="12">
        <f ca="1">$L199*E199/'일자별 주가'!E198-펀드!U198</f>
        <v>353.41365461847272</v>
      </c>
      <c r="Q199" s="12">
        <f ca="1">$L199*F199/'일자별 주가'!F198-펀드!V198</f>
        <v>200.80321285140417</v>
      </c>
      <c r="R199" s="13">
        <f t="shared" ca="1" si="37"/>
        <v>90361.445783132513</v>
      </c>
      <c r="S199" s="13">
        <f t="shared" ca="1" si="38"/>
        <v>54216.867469879508</v>
      </c>
      <c r="T199" s="13">
        <f t="shared" ca="1" si="39"/>
        <v>197590.36144578308</v>
      </c>
      <c r="U199" s="13">
        <f t="shared" ca="1" si="40"/>
        <v>10602.409638554216</v>
      </c>
      <c r="V199" s="13">
        <f t="shared" ca="1" si="41"/>
        <v>6024.0963855421669</v>
      </c>
    </row>
    <row r="200" spans="1:22" x14ac:dyDescent="0.3">
      <c r="A200">
        <v>198</v>
      </c>
      <c r="B200" s="4">
        <f ca="1">'일자별 시가총액'!B199/'일자별 시가총액'!$G199</f>
        <v>4.8937841339272981E-2</v>
      </c>
      <c r="C200" s="4">
        <f ca="1">'일자별 시가총액'!C199/'일자별 시가총액'!$G199</f>
        <v>7.3411358070393909E-2</v>
      </c>
      <c r="D200" s="4">
        <f ca="1">'일자별 시가총액'!D199/'일자별 시가총액'!$G199</f>
        <v>0.32827944511388824</v>
      </c>
      <c r="E200" s="4">
        <f ca="1">'일자별 시가총액'!E199/'일자별 시가총액'!$G199</f>
        <v>5.558208485465238E-2</v>
      </c>
      <c r="F200" s="4">
        <f ca="1">'일자별 시가총액'!F199/'일자별 시가총액'!$G199</f>
        <v>0.49378927062179251</v>
      </c>
      <c r="G200" s="3">
        <f ca="1">'일자별 시가총액'!H199</f>
        <v>117.96375582329317</v>
      </c>
      <c r="H200">
        <f t="shared" ca="1" si="34"/>
        <v>100000</v>
      </c>
      <c r="I200">
        <f t="shared" ca="1" si="35"/>
        <v>200000</v>
      </c>
      <c r="J200">
        <f t="shared" ca="1" si="36"/>
        <v>1400000</v>
      </c>
      <c r="K200">
        <f t="shared" ca="1" si="32"/>
        <v>11796.375582329316</v>
      </c>
      <c r="L200">
        <f t="shared" ca="1" si="33"/>
        <v>16514925815.261042</v>
      </c>
      <c r="M200" s="12">
        <f ca="1">$L200*B200/'일자별 주가'!B199-펀드!R199</f>
        <v>-6024.0963855421578</v>
      </c>
      <c r="N200" s="12">
        <f ca="1">$L200*C200/'일자별 주가'!C199-펀드!S199</f>
        <v>-3614.4578313252932</v>
      </c>
      <c r="O200" s="12">
        <f ca="1">$L200*D200/'일자별 주가'!D199-펀드!T199</f>
        <v>-13172.690763052204</v>
      </c>
      <c r="P200" s="12">
        <f ca="1">$L200*E200/'일자별 주가'!E199-펀드!U199</f>
        <v>-706.82730923694908</v>
      </c>
      <c r="Q200" s="12">
        <f ca="1">$L200*F200/'일자별 주가'!F199-펀드!V199</f>
        <v>-401.60642570281016</v>
      </c>
      <c r="R200" s="13">
        <f t="shared" ca="1" si="37"/>
        <v>84337.349397590355</v>
      </c>
      <c r="S200" s="13">
        <f t="shared" ca="1" si="38"/>
        <v>50602.409638554214</v>
      </c>
      <c r="T200" s="13">
        <f t="shared" ca="1" si="39"/>
        <v>184417.67068273088</v>
      </c>
      <c r="U200" s="13">
        <f t="shared" ca="1" si="40"/>
        <v>9895.5823293172671</v>
      </c>
      <c r="V200" s="13">
        <f t="shared" ca="1" si="41"/>
        <v>5622.4899598393567</v>
      </c>
    </row>
    <row r="201" spans="1:22" x14ac:dyDescent="0.3">
      <c r="A201">
        <v>199</v>
      </c>
      <c r="B201" s="4">
        <f ca="1">'일자별 시가총액'!B200/'일자별 시가총액'!$G200</f>
        <v>4.8160070174786448E-2</v>
      </c>
      <c r="C201" s="4">
        <f ca="1">'일자별 시가총액'!C200/'일자별 시가총액'!$G200</f>
        <v>7.4584699558421674E-2</v>
      </c>
      <c r="D201" s="4">
        <f ca="1">'일자별 시가총액'!D200/'일자별 시가총액'!$G200</f>
        <v>0.32396753030403591</v>
      </c>
      <c r="E201" s="4">
        <f ca="1">'일자별 시가총액'!E200/'일자별 시가총액'!$G200</f>
        <v>5.7184675506224782E-2</v>
      </c>
      <c r="F201" s="4">
        <f ca="1">'일자별 시가총액'!F200/'일자별 시가총액'!$G200</f>
        <v>0.49610302445653115</v>
      </c>
      <c r="G201" s="3">
        <f ca="1">'일자별 시가총액'!H200</f>
        <v>116.85429076305221</v>
      </c>
      <c r="H201">
        <f t="shared" ca="1" si="34"/>
        <v>150000</v>
      </c>
      <c r="I201">
        <f t="shared" ca="1" si="35"/>
        <v>150000</v>
      </c>
      <c r="J201">
        <f t="shared" ca="1" si="36"/>
        <v>1400000</v>
      </c>
      <c r="K201">
        <f t="shared" ca="1" si="32"/>
        <v>11685.429076305219</v>
      </c>
      <c r="L201">
        <f t="shared" ca="1" si="33"/>
        <v>16359600706.827307</v>
      </c>
      <c r="M201" s="12">
        <f ca="1">$L201*B201/'일자별 주가'!B200-펀드!R200</f>
        <v>0</v>
      </c>
      <c r="N201" s="12">
        <f ca="1">$L201*C201/'일자별 주가'!C200-펀드!S200</f>
        <v>0</v>
      </c>
      <c r="O201" s="12">
        <f ca="1">$L201*D201/'일자별 주가'!D200-펀드!T200</f>
        <v>0</v>
      </c>
      <c r="P201" s="12">
        <f ca="1">$L201*E201/'일자별 주가'!E200-펀드!U200</f>
        <v>0</v>
      </c>
      <c r="Q201" s="12">
        <f ca="1">$L201*F201/'일자별 주가'!F200-펀드!V200</f>
        <v>0</v>
      </c>
      <c r="R201" s="13">
        <f t="shared" ca="1" si="37"/>
        <v>84337.349397590355</v>
      </c>
      <c r="S201" s="13">
        <f t="shared" ca="1" si="38"/>
        <v>50602.409638554214</v>
      </c>
      <c r="T201" s="13">
        <f t="shared" ca="1" si="39"/>
        <v>184417.67068273088</v>
      </c>
      <c r="U201" s="13">
        <f t="shared" ca="1" si="40"/>
        <v>9895.5823293172671</v>
      </c>
      <c r="V201" s="13">
        <f t="shared" ca="1" si="41"/>
        <v>5622.4899598393567</v>
      </c>
    </row>
    <row r="202" spans="1:22" x14ac:dyDescent="0.3">
      <c r="A202">
        <v>200</v>
      </c>
      <c r="B202" s="4">
        <f ca="1">'일자별 시가총액'!B201/'일자별 시가총액'!$G201</f>
        <v>4.6249412391368039E-2</v>
      </c>
      <c r="C202" s="4">
        <f ca="1">'일자별 시가총액'!C201/'일자별 시가총액'!$G201</f>
        <v>7.424253140243417E-2</v>
      </c>
      <c r="D202" s="4">
        <f ca="1">'일자별 시가총액'!D201/'일자별 시가총액'!$G201</f>
        <v>0.32108311587167504</v>
      </c>
      <c r="E202" s="4">
        <f ca="1">'일자별 시가총액'!E201/'일자별 시가총액'!$G201</f>
        <v>5.5962087815015715E-2</v>
      </c>
      <c r="F202" s="4">
        <f ca="1">'일자별 시가총액'!F201/'일자별 시가총액'!$G201</f>
        <v>0.50246285251950706</v>
      </c>
      <c r="G202" s="3">
        <f ca="1">'일자별 시가총액'!H201</f>
        <v>118.26916787148593</v>
      </c>
      <c r="H202">
        <f t="shared" ca="1" si="34"/>
        <v>100000</v>
      </c>
      <c r="I202">
        <f t="shared" ca="1" si="35"/>
        <v>0</v>
      </c>
      <c r="J202">
        <f t="shared" ca="1" si="36"/>
        <v>1500000</v>
      </c>
      <c r="K202">
        <f t="shared" ca="1" si="32"/>
        <v>11826.916787148593</v>
      </c>
      <c r="L202">
        <f t="shared" ca="1" si="33"/>
        <v>17740375180.722889</v>
      </c>
      <c r="M202" s="12">
        <f ca="1">$L202*B202/'일자별 주가'!B201-펀드!R201</f>
        <v>6024.0963855421578</v>
      </c>
      <c r="N202" s="12">
        <f ca="1">$L202*C202/'일자별 주가'!C201-펀드!S201</f>
        <v>3614.4578313252932</v>
      </c>
      <c r="O202" s="12">
        <f ca="1">$L202*D202/'일자별 주가'!D201-펀드!T201</f>
        <v>13172.690763052204</v>
      </c>
      <c r="P202" s="12">
        <f ca="1">$L202*E202/'일자별 주가'!E201-펀드!U201</f>
        <v>706.82730923694726</v>
      </c>
      <c r="Q202" s="12">
        <f ca="1">$L202*F202/'일자별 주가'!F201-펀드!V201</f>
        <v>401.60642570281107</v>
      </c>
      <c r="R202" s="13">
        <f t="shared" ca="1" si="37"/>
        <v>90361.445783132513</v>
      </c>
      <c r="S202" s="13">
        <f t="shared" ca="1" si="38"/>
        <v>54216.867469879508</v>
      </c>
      <c r="T202" s="13">
        <f t="shared" ca="1" si="39"/>
        <v>197590.36144578308</v>
      </c>
      <c r="U202" s="13">
        <f t="shared" ca="1" si="40"/>
        <v>10602.409638554214</v>
      </c>
      <c r="V202" s="13">
        <f t="shared" ca="1" si="41"/>
        <v>6024.0963855421678</v>
      </c>
    </row>
    <row r="203" spans="1:22" x14ac:dyDescent="0.3">
      <c r="A203">
        <v>201</v>
      </c>
      <c r="B203" s="4">
        <f ca="1">'일자별 시가총액'!B202/'일자별 시가총액'!$G202</f>
        <v>4.6685682316347912E-2</v>
      </c>
      <c r="C203" s="4">
        <f ca="1">'일자별 시가총액'!C202/'일자별 시가총액'!$G202</f>
        <v>7.4935586860283149E-2</v>
      </c>
      <c r="D203" s="4">
        <f ca="1">'일자별 시가총액'!D202/'일자별 시가총액'!$G202</f>
        <v>0.32912167495958788</v>
      </c>
      <c r="E203" s="4">
        <f ca="1">'일자별 시가총액'!E202/'일자별 시가총액'!$G202</f>
        <v>5.5574133990658275E-2</v>
      </c>
      <c r="F203" s="4">
        <f ca="1">'일자별 시가총액'!F202/'일자별 시가총액'!$G202</f>
        <v>0.49368292187312279</v>
      </c>
      <c r="G203" s="3">
        <f ca="1">'일자별 시가총액'!H202</f>
        <v>117.70591004016065</v>
      </c>
      <c r="H203">
        <f t="shared" ca="1" si="34"/>
        <v>200000</v>
      </c>
      <c r="I203">
        <f t="shared" ca="1" si="35"/>
        <v>200000</v>
      </c>
      <c r="J203">
        <f t="shared" ca="1" si="36"/>
        <v>1500000</v>
      </c>
      <c r="K203">
        <f t="shared" ca="1" si="32"/>
        <v>11770.591004016063</v>
      </c>
      <c r="L203">
        <f t="shared" ca="1" si="33"/>
        <v>17655886506.024094</v>
      </c>
      <c r="M203" s="12">
        <f ca="1">$L203*B203/'일자별 주가'!B202-펀드!R202</f>
        <v>0</v>
      </c>
      <c r="N203" s="12">
        <f ca="1">$L203*C203/'일자별 주가'!C202-펀드!S202</f>
        <v>0</v>
      </c>
      <c r="O203" s="12">
        <f ca="1">$L203*D203/'일자별 주가'!D202-펀드!T202</f>
        <v>0</v>
      </c>
      <c r="P203" s="12">
        <f ca="1">$L203*E203/'일자별 주가'!E202-펀드!U202</f>
        <v>0</v>
      </c>
      <c r="Q203" s="12">
        <f ca="1">$L203*F203/'일자별 주가'!F202-펀드!V202</f>
        <v>0</v>
      </c>
      <c r="R203" s="13">
        <f t="shared" ca="1" si="37"/>
        <v>90361.445783132513</v>
      </c>
      <c r="S203" s="13">
        <f t="shared" ca="1" si="38"/>
        <v>54216.867469879508</v>
      </c>
      <c r="T203" s="13">
        <f t="shared" ca="1" si="39"/>
        <v>197590.36144578308</v>
      </c>
      <c r="U203" s="13">
        <f t="shared" ca="1" si="40"/>
        <v>10602.409638554214</v>
      </c>
      <c r="V203" s="13">
        <f t="shared" ca="1" si="41"/>
        <v>6024.0963855421678</v>
      </c>
    </row>
    <row r="204" spans="1:22" x14ac:dyDescent="0.3">
      <c r="A204">
        <v>202</v>
      </c>
      <c r="B204" s="4">
        <f ca="1">'일자별 시가총액'!B203/'일자별 시가총액'!$G203</f>
        <v>4.6203442457036337E-2</v>
      </c>
      <c r="C204" s="4">
        <f ca="1">'일자별 시가총액'!C203/'일자별 시가총액'!$G203</f>
        <v>7.641804164257826E-2</v>
      </c>
      <c r="D204" s="4">
        <f ca="1">'일자별 시가총액'!D203/'일자별 시가총액'!$G203</f>
        <v>0.33116078112329966</v>
      </c>
      <c r="E204" s="4">
        <f ca="1">'일자별 시가총액'!E203/'일자별 시가총액'!$G203</f>
        <v>5.6411235408003385E-2</v>
      </c>
      <c r="F204" s="4">
        <f ca="1">'일자별 시가총액'!F203/'일자별 시가총액'!$G203</f>
        <v>0.48980649936908238</v>
      </c>
      <c r="G204" s="3">
        <f ca="1">'일자별 시가총액'!H203</f>
        <v>116.44414779116465</v>
      </c>
      <c r="H204">
        <f t="shared" ca="1" si="34"/>
        <v>150000</v>
      </c>
      <c r="I204">
        <f t="shared" ca="1" si="35"/>
        <v>50000</v>
      </c>
      <c r="J204">
        <f t="shared" ca="1" si="36"/>
        <v>1600000</v>
      </c>
      <c r="K204">
        <f t="shared" ca="1" si="32"/>
        <v>11644.414779116465</v>
      </c>
      <c r="L204">
        <f t="shared" ca="1" si="33"/>
        <v>18631063646.586346</v>
      </c>
      <c r="M204" s="12">
        <f ca="1">$L204*B204/'일자별 주가'!B203-펀드!R203</f>
        <v>6024.0963855422015</v>
      </c>
      <c r="N204" s="12">
        <f ca="1">$L204*C204/'일자별 주가'!C203-펀드!S203</f>
        <v>3614.4578313253078</v>
      </c>
      <c r="O204" s="12">
        <f ca="1">$L204*D204/'일자별 주가'!D203-펀드!T203</f>
        <v>13172.690763052291</v>
      </c>
      <c r="P204" s="12">
        <f ca="1">$L204*E204/'일자별 주가'!E203-펀드!U203</f>
        <v>706.8273092369509</v>
      </c>
      <c r="Q204" s="12">
        <f ca="1">$L204*F204/'일자별 주가'!F203-펀드!V203</f>
        <v>401.60642570281288</v>
      </c>
      <c r="R204" s="13">
        <f t="shared" ca="1" si="37"/>
        <v>96385.542168674714</v>
      </c>
      <c r="S204" s="13">
        <f t="shared" ca="1" si="38"/>
        <v>57831.325301204815</v>
      </c>
      <c r="T204" s="13">
        <f t="shared" ca="1" si="39"/>
        <v>210763.05220883538</v>
      </c>
      <c r="U204" s="13">
        <f t="shared" ca="1" si="40"/>
        <v>11309.236947791165</v>
      </c>
      <c r="V204" s="13">
        <f t="shared" ca="1" si="41"/>
        <v>6425.7028112449807</v>
      </c>
    </row>
    <row r="205" spans="1:22" x14ac:dyDescent="0.3">
      <c r="A205">
        <v>203</v>
      </c>
      <c r="B205" s="4">
        <f ca="1">'일자별 시가총액'!B204/'일자별 시가총액'!$G204</f>
        <v>4.6664822785454273E-2</v>
      </c>
      <c r="C205" s="4">
        <f ca="1">'일자별 시가총액'!C204/'일자별 시가총액'!$G204</f>
        <v>8.0216972462502326E-2</v>
      </c>
      <c r="D205" s="4">
        <f ca="1">'일자별 시가총액'!D204/'일자별 시가총액'!$G204</f>
        <v>0.33056398430133682</v>
      </c>
      <c r="E205" s="4">
        <f ca="1">'일자별 시가총액'!E204/'일자별 시가총액'!$G204</f>
        <v>5.6424336907972314E-2</v>
      </c>
      <c r="F205" s="4">
        <f ca="1">'일자별 시가총액'!F204/'일자별 시가총액'!$G204</f>
        <v>0.48612988354273429</v>
      </c>
      <c r="G205" s="3">
        <f ca="1">'일자별 시가총액'!H204</f>
        <v>114.46665702811245</v>
      </c>
      <c r="H205">
        <f t="shared" ca="1" si="34"/>
        <v>150000</v>
      </c>
      <c r="I205">
        <f t="shared" ca="1" si="35"/>
        <v>250000</v>
      </c>
      <c r="J205">
        <f t="shared" ca="1" si="36"/>
        <v>1500000</v>
      </c>
      <c r="K205">
        <f t="shared" ca="1" si="32"/>
        <v>11446.665702811244</v>
      </c>
      <c r="L205">
        <f t="shared" ca="1" si="33"/>
        <v>17169998554.216866</v>
      </c>
      <c r="M205" s="12">
        <f ca="1">$L205*B205/'일자별 주가'!B204-펀드!R204</f>
        <v>-6024.0963855421869</v>
      </c>
      <c r="N205" s="12">
        <f ca="1">$L205*C205/'일자별 주가'!C204-펀드!S204</f>
        <v>-3614.4578313253078</v>
      </c>
      <c r="O205" s="12">
        <f ca="1">$L205*D205/'일자별 주가'!D204-펀드!T204</f>
        <v>-13172.690763052262</v>
      </c>
      <c r="P205" s="12">
        <f ca="1">$L205*E205/'일자별 주가'!E204-펀드!U204</f>
        <v>-706.82730923694908</v>
      </c>
      <c r="Q205" s="12">
        <f ca="1">$L205*F205/'일자별 주가'!F204-펀드!V204</f>
        <v>-401.60642570281288</v>
      </c>
      <c r="R205" s="13">
        <f t="shared" ca="1" si="37"/>
        <v>90361.445783132527</v>
      </c>
      <c r="S205" s="13">
        <f t="shared" ca="1" si="38"/>
        <v>54216.867469879508</v>
      </c>
      <c r="T205" s="13">
        <f t="shared" ca="1" si="39"/>
        <v>197590.36144578311</v>
      </c>
      <c r="U205" s="13">
        <f t="shared" ca="1" si="40"/>
        <v>10602.409638554216</v>
      </c>
      <c r="V205" s="13">
        <f t="shared" ca="1" si="41"/>
        <v>6024.0963855421678</v>
      </c>
    </row>
    <row r="206" spans="1:22" x14ac:dyDescent="0.3">
      <c r="A206">
        <v>204</v>
      </c>
      <c r="B206" s="4">
        <f ca="1">'일자별 시가총액'!B205/'일자별 시가총액'!$G205</f>
        <v>4.6809231751019316E-2</v>
      </c>
      <c r="C206" s="4">
        <f ca="1">'일자별 시가총액'!C205/'일자별 시가총액'!$G205</f>
        <v>8.0800320739854478E-2</v>
      </c>
      <c r="D206" s="4">
        <f ca="1">'일자별 시가총액'!D205/'일자별 시가총액'!$G205</f>
        <v>0.31868360856714029</v>
      </c>
      <c r="E206" s="4">
        <f ca="1">'일자별 시가총액'!E205/'일자별 시가총액'!$G205</f>
        <v>5.6287484605984157E-2</v>
      </c>
      <c r="F206" s="4">
        <f ca="1">'일자별 시가총액'!F205/'일자별 시가총액'!$G205</f>
        <v>0.49741935433600176</v>
      </c>
      <c r="G206" s="3">
        <f ca="1">'일자별 시가총액'!H205</f>
        <v>115.4519453815261</v>
      </c>
      <c r="H206">
        <f t="shared" ca="1" si="34"/>
        <v>0</v>
      </c>
      <c r="I206">
        <f t="shared" ca="1" si="35"/>
        <v>200000</v>
      </c>
      <c r="J206">
        <f t="shared" ca="1" si="36"/>
        <v>1300000</v>
      </c>
      <c r="K206">
        <f t="shared" ca="1" si="32"/>
        <v>11545.194538152609</v>
      </c>
      <c r="L206">
        <f t="shared" ca="1" si="33"/>
        <v>15008752899.598392</v>
      </c>
      <c r="M206" s="12">
        <f ca="1">$L206*B206/'일자별 주가'!B205-펀드!R205</f>
        <v>-12048.192771084345</v>
      </c>
      <c r="N206" s="12">
        <f ca="1">$L206*C206/'일자별 주가'!C205-펀드!S205</f>
        <v>-7228.9156626505937</v>
      </c>
      <c r="O206" s="12">
        <f ca="1">$L206*D206/'일자별 주가'!D205-펀드!T205</f>
        <v>-26345.381526104407</v>
      </c>
      <c r="P206" s="12">
        <f ca="1">$L206*E206/'일자별 주가'!E205-펀드!U205</f>
        <v>-1413.6546184738945</v>
      </c>
      <c r="Q206" s="12">
        <f ca="1">$L206*F206/'일자별 주가'!F205-펀드!V205</f>
        <v>-803.21285140562213</v>
      </c>
      <c r="R206" s="13">
        <f t="shared" ca="1" si="37"/>
        <v>78313.253012048182</v>
      </c>
      <c r="S206" s="13">
        <f t="shared" ca="1" si="38"/>
        <v>46987.951807228914</v>
      </c>
      <c r="T206" s="13">
        <f t="shared" ca="1" si="39"/>
        <v>171244.97991967871</v>
      </c>
      <c r="U206" s="13">
        <f t="shared" ca="1" si="40"/>
        <v>9188.7550200803216</v>
      </c>
      <c r="V206" s="13">
        <f t="shared" ca="1" si="41"/>
        <v>5220.8835341365457</v>
      </c>
    </row>
    <row r="207" spans="1:22" x14ac:dyDescent="0.3">
      <c r="A207">
        <v>205</v>
      </c>
      <c r="B207" s="4">
        <f ca="1">'일자별 시가총액'!B206/'일자별 시가총액'!$G206</f>
        <v>4.6484681793190555E-2</v>
      </c>
      <c r="C207" s="4">
        <f ca="1">'일자별 시가총액'!C206/'일자별 시가총액'!$G206</f>
        <v>7.8789063050000913E-2</v>
      </c>
      <c r="D207" s="4">
        <f ca="1">'일자별 시가총액'!D206/'일자별 시가총액'!$G206</f>
        <v>0.32230862930286369</v>
      </c>
      <c r="E207" s="4">
        <f ca="1">'일자별 시가총액'!E206/'일자별 시가총액'!$G206</f>
        <v>5.6923405016677961E-2</v>
      </c>
      <c r="F207" s="4">
        <f ca="1">'일자별 시가총액'!F206/'일자별 시가총액'!$G206</f>
        <v>0.49549422083726685</v>
      </c>
      <c r="G207" s="3">
        <f ca="1">'일자별 시가총액'!H206</f>
        <v>116.94485943775102</v>
      </c>
      <c r="H207">
        <f t="shared" ca="1" si="34"/>
        <v>100000</v>
      </c>
      <c r="I207">
        <f t="shared" ca="1" si="35"/>
        <v>250000</v>
      </c>
      <c r="J207">
        <f t="shared" ca="1" si="36"/>
        <v>1150000</v>
      </c>
      <c r="K207">
        <f t="shared" ca="1" si="32"/>
        <v>11694.485943775102</v>
      </c>
      <c r="L207">
        <f t="shared" ca="1" si="33"/>
        <v>13448658835.341368</v>
      </c>
      <c r="M207" s="12">
        <f ca="1">$L207*B207/'일자별 주가'!B206-펀드!R206</f>
        <v>-9036.1445783132367</v>
      </c>
      <c r="N207" s="12">
        <f ca="1">$L207*C207/'일자별 주가'!C206-펀드!S206</f>
        <v>-5421.6867469879435</v>
      </c>
      <c r="O207" s="12">
        <f ca="1">$L207*D207/'일자별 주가'!D206-펀드!T206</f>
        <v>-19759.036144578306</v>
      </c>
      <c r="P207" s="12">
        <f ca="1">$L207*E207/'일자별 주가'!E206-펀드!U206</f>
        <v>-1060.24096385542</v>
      </c>
      <c r="Q207" s="12">
        <f ca="1">$L207*F207/'일자별 주가'!F206-펀드!V206</f>
        <v>-602.40963855421614</v>
      </c>
      <c r="R207" s="13">
        <f t="shared" ca="1" si="37"/>
        <v>69277.108433734946</v>
      </c>
      <c r="S207" s="13">
        <f t="shared" ca="1" si="38"/>
        <v>41566.26506024097</v>
      </c>
      <c r="T207" s="13">
        <f t="shared" ca="1" si="39"/>
        <v>151485.9437751004</v>
      </c>
      <c r="U207" s="13">
        <f t="shared" ca="1" si="40"/>
        <v>8128.5140562249017</v>
      </c>
      <c r="V207" s="13">
        <f t="shared" ca="1" si="41"/>
        <v>4618.4738955823295</v>
      </c>
    </row>
    <row r="208" spans="1:22" x14ac:dyDescent="0.3">
      <c r="A208">
        <v>206</v>
      </c>
      <c r="B208" s="4">
        <f ca="1">'일자별 시가총액'!B207/'일자별 시가총액'!$G207</f>
        <v>4.7487432413323379E-2</v>
      </c>
      <c r="C208" s="4">
        <f ca="1">'일자별 시가총액'!C207/'일자별 시가총액'!$G207</f>
        <v>7.7503190017952583E-2</v>
      </c>
      <c r="D208" s="4">
        <f ca="1">'일자별 시가총액'!D207/'일자별 시가총액'!$G207</f>
        <v>0.31660837384474999</v>
      </c>
      <c r="E208" s="4">
        <f ca="1">'일자별 시가총액'!E207/'일자별 시가총액'!$G207</f>
        <v>5.8571451399854133E-2</v>
      </c>
      <c r="F208" s="4">
        <f ca="1">'일자별 시가총액'!F207/'일자별 시가총액'!$G207</f>
        <v>0.49982955232411991</v>
      </c>
      <c r="G208" s="3">
        <f ca="1">'일자별 시가총액'!H207</f>
        <v>117.21554056224899</v>
      </c>
      <c r="H208">
        <f t="shared" ca="1" si="34"/>
        <v>50000</v>
      </c>
      <c r="I208">
        <f t="shared" ca="1" si="35"/>
        <v>150000</v>
      </c>
      <c r="J208">
        <f t="shared" ca="1" si="36"/>
        <v>1050000</v>
      </c>
      <c r="K208">
        <f t="shared" ca="1" si="32"/>
        <v>11721.554056224901</v>
      </c>
      <c r="L208">
        <f t="shared" ca="1" si="33"/>
        <v>12307631759.036146</v>
      </c>
      <c r="M208" s="12">
        <f ca="1">$L208*B208/'일자별 주가'!B207-펀드!R207</f>
        <v>-6024.0963855421651</v>
      </c>
      <c r="N208" s="12">
        <f ca="1">$L208*C208/'일자별 주가'!C207-펀드!S207</f>
        <v>-3614.4578313253005</v>
      </c>
      <c r="O208" s="12">
        <f ca="1">$L208*D208/'일자별 주가'!D207-펀드!T207</f>
        <v>-13172.690763052204</v>
      </c>
      <c r="P208" s="12">
        <f ca="1">$L208*E208/'일자별 주가'!E207-펀드!U207</f>
        <v>-706.82730923694817</v>
      </c>
      <c r="Q208" s="12">
        <f ca="1">$L208*F208/'일자별 주가'!F207-펀드!V207</f>
        <v>-401.60642570281107</v>
      </c>
      <c r="R208" s="13">
        <f t="shared" ca="1" si="37"/>
        <v>63253.012048192781</v>
      </c>
      <c r="S208" s="13">
        <f t="shared" ca="1" si="38"/>
        <v>37951.80722891567</v>
      </c>
      <c r="T208" s="13">
        <f t="shared" ca="1" si="39"/>
        <v>138313.2530120482</v>
      </c>
      <c r="U208" s="13">
        <f t="shared" ca="1" si="40"/>
        <v>7421.6867469879535</v>
      </c>
      <c r="V208" s="13">
        <f t="shared" ca="1" si="41"/>
        <v>4216.8674698795185</v>
      </c>
    </row>
    <row r="209" spans="1:22" x14ac:dyDescent="0.3">
      <c r="A209">
        <v>207</v>
      </c>
      <c r="B209" s="4">
        <f ca="1">'일자별 시가총액'!B208/'일자별 시가총액'!$G208</f>
        <v>4.786733098170174E-2</v>
      </c>
      <c r="C209" s="4">
        <f ca="1">'일자별 시가총액'!C208/'일자별 시가총액'!$G208</f>
        <v>7.5199165620216071E-2</v>
      </c>
      <c r="D209" s="4">
        <f ca="1">'일자별 시가총액'!D208/'일자별 시가총액'!$G208</f>
        <v>0.31532601775951891</v>
      </c>
      <c r="E209" s="4">
        <f ca="1">'일자별 시가총액'!E208/'일자별 시가총액'!$G208</f>
        <v>5.775709010719219E-2</v>
      </c>
      <c r="F209" s="4">
        <f ca="1">'일자별 시가총액'!F208/'일자별 시가총액'!$G208</f>
        <v>0.50385039553137112</v>
      </c>
      <c r="G209" s="3">
        <f ca="1">'일자별 시가총액'!H208</f>
        <v>120.08592610441767</v>
      </c>
      <c r="H209">
        <f t="shared" ca="1" si="34"/>
        <v>50000</v>
      </c>
      <c r="I209">
        <f t="shared" ca="1" si="35"/>
        <v>250000</v>
      </c>
      <c r="J209">
        <f t="shared" ca="1" si="36"/>
        <v>850000</v>
      </c>
      <c r="K209">
        <f t="shared" ca="1" si="32"/>
        <v>12008.592610441767</v>
      </c>
      <c r="L209">
        <f t="shared" ca="1" si="33"/>
        <v>10207303718.875502</v>
      </c>
      <c r="M209" s="12">
        <f ca="1">$L209*B209/'일자별 주가'!B208-펀드!R208</f>
        <v>-12048.192771084345</v>
      </c>
      <c r="N209" s="12">
        <f ca="1">$L209*C209/'일자별 주가'!C208-펀드!S208</f>
        <v>-7228.9156626506083</v>
      </c>
      <c r="O209" s="12">
        <f ca="1">$L209*D209/'일자별 주가'!D208-펀드!T208</f>
        <v>-26345.381526104422</v>
      </c>
      <c r="P209" s="12">
        <f ca="1">$L209*E209/'일자별 주가'!E208-펀드!U208</f>
        <v>-1413.6546184738972</v>
      </c>
      <c r="Q209" s="12">
        <f ca="1">$L209*F209/'일자별 주가'!F208-펀드!V208</f>
        <v>-803.21285140562304</v>
      </c>
      <c r="R209" s="13">
        <f t="shared" ca="1" si="37"/>
        <v>51204.819277108436</v>
      </c>
      <c r="S209" s="13">
        <f t="shared" ca="1" si="38"/>
        <v>30722.891566265062</v>
      </c>
      <c r="T209" s="13">
        <f t="shared" ca="1" si="39"/>
        <v>111967.87148594378</v>
      </c>
      <c r="U209" s="13">
        <f t="shared" ca="1" si="40"/>
        <v>6008.0321285140562</v>
      </c>
      <c r="V209" s="13">
        <f t="shared" ca="1" si="41"/>
        <v>3413.6546184738954</v>
      </c>
    </row>
    <row r="210" spans="1:22" x14ac:dyDescent="0.3">
      <c r="A210">
        <v>208</v>
      </c>
      <c r="B210" s="4">
        <f ca="1">'일자별 시가총액'!B209/'일자별 시가총액'!$G209</f>
        <v>4.8875134064834527E-2</v>
      </c>
      <c r="C210" s="4">
        <f ca="1">'일자별 시가총액'!C209/'일자별 시가총액'!$G209</f>
        <v>7.6298286209809552E-2</v>
      </c>
      <c r="D210" s="4">
        <f ca="1">'일자별 시가총액'!D209/'일자별 시가총액'!$G209</f>
        <v>0.30655277560834193</v>
      </c>
      <c r="E210" s="4">
        <f ca="1">'일자별 시가총액'!E209/'일자별 시가총액'!$G209</f>
        <v>5.6529437111923361E-2</v>
      </c>
      <c r="F210" s="4">
        <f ca="1">'일자별 시가총액'!F209/'일자별 시가총액'!$G209</f>
        <v>0.51174436700509063</v>
      </c>
      <c r="G210" s="3">
        <f ca="1">'일자별 시가총액'!H209</f>
        <v>119.85299759036145</v>
      </c>
      <c r="H210">
        <f t="shared" ca="1" si="34"/>
        <v>250000</v>
      </c>
      <c r="I210">
        <f t="shared" ca="1" si="35"/>
        <v>200000</v>
      </c>
      <c r="J210">
        <f t="shared" ca="1" si="36"/>
        <v>900000</v>
      </c>
      <c r="K210">
        <f t="shared" ca="1" si="32"/>
        <v>11985.299759036146</v>
      </c>
      <c r="L210">
        <f t="shared" ca="1" si="33"/>
        <v>10786769783.132532</v>
      </c>
      <c r="M210" s="12">
        <f ca="1">$L210*B210/'일자별 주가'!B209-펀드!R209</f>
        <v>3012.0481927710935</v>
      </c>
      <c r="N210" s="12">
        <f ca="1">$L210*C210/'일자별 주가'!C209-펀드!S209</f>
        <v>1807.2289156626539</v>
      </c>
      <c r="O210" s="12">
        <f ca="1">$L210*D210/'일자별 주가'!D209-펀드!T209</f>
        <v>6586.3453815261164</v>
      </c>
      <c r="P210" s="12">
        <f ca="1">$L210*E210/'일자별 주가'!E209-펀드!U209</f>
        <v>353.41365461847545</v>
      </c>
      <c r="Q210" s="12">
        <f ca="1">$L210*F210/'일자별 주가'!F209-펀드!V209</f>
        <v>200.80321285140644</v>
      </c>
      <c r="R210" s="13">
        <f t="shared" ca="1" si="37"/>
        <v>54216.867469879529</v>
      </c>
      <c r="S210" s="13">
        <f t="shared" ca="1" si="38"/>
        <v>32530.120481927715</v>
      </c>
      <c r="T210" s="13">
        <f t="shared" ca="1" si="39"/>
        <v>118554.21686746989</v>
      </c>
      <c r="U210" s="13">
        <f t="shared" ca="1" si="40"/>
        <v>6361.4457831325317</v>
      </c>
      <c r="V210" s="13">
        <f t="shared" ca="1" si="41"/>
        <v>3614.4578313253019</v>
      </c>
    </row>
    <row r="211" spans="1:22" x14ac:dyDescent="0.3">
      <c r="A211">
        <v>209</v>
      </c>
      <c r="B211" s="4">
        <f ca="1">'일자별 시가총액'!B210/'일자별 시가총액'!$G210</f>
        <v>4.9446887709501078E-2</v>
      </c>
      <c r="C211" s="4">
        <f ca="1">'일자별 시가총액'!C210/'일자별 시가총액'!$G210</f>
        <v>7.7142016441374348E-2</v>
      </c>
      <c r="D211" s="4">
        <f ca="1">'일자별 시가총액'!D210/'일자별 시가총액'!$G210</f>
        <v>0.30831501245401194</v>
      </c>
      <c r="E211" s="4">
        <f ca="1">'일자별 시가총액'!E210/'일자별 시가총액'!$G210</f>
        <v>5.8626795785382213E-2</v>
      </c>
      <c r="F211" s="4">
        <f ca="1">'일자별 시가총액'!F210/'일자별 시가총액'!$G210</f>
        <v>0.50646928760973042</v>
      </c>
      <c r="G211" s="3">
        <f ca="1">'일자별 시가총액'!H210</f>
        <v>118.71079839357431</v>
      </c>
      <c r="H211">
        <f t="shared" ca="1" si="34"/>
        <v>100000</v>
      </c>
      <c r="I211">
        <f t="shared" ca="1" si="35"/>
        <v>250000</v>
      </c>
      <c r="J211">
        <f t="shared" ca="1" si="36"/>
        <v>750000</v>
      </c>
      <c r="K211">
        <f t="shared" ca="1" si="32"/>
        <v>11871.079839357431</v>
      </c>
      <c r="L211">
        <f t="shared" ca="1" si="33"/>
        <v>8903309879.518074</v>
      </c>
      <c r="M211" s="12">
        <f ca="1">$L211*B211/'일자별 주가'!B210-펀드!R210</f>
        <v>-9036.1445783132513</v>
      </c>
      <c r="N211" s="12">
        <f ca="1">$L211*C211/'일자별 주가'!C210-펀드!S210</f>
        <v>-5421.6867469879471</v>
      </c>
      <c r="O211" s="12">
        <f ca="1">$L211*D211/'일자별 주가'!D210-펀드!T210</f>
        <v>-19759.03614457832</v>
      </c>
      <c r="P211" s="12">
        <f ca="1">$L211*E211/'일자별 주가'!E210-펀드!U210</f>
        <v>-1060.2409638554218</v>
      </c>
      <c r="Q211" s="12">
        <f ca="1">$L211*F211/'일자별 주가'!F210-펀드!V210</f>
        <v>-602.4096385542166</v>
      </c>
      <c r="R211" s="13">
        <f t="shared" ca="1" si="37"/>
        <v>45180.722891566278</v>
      </c>
      <c r="S211" s="13">
        <f t="shared" ca="1" si="38"/>
        <v>27108.433734939768</v>
      </c>
      <c r="T211" s="13">
        <f t="shared" ca="1" si="39"/>
        <v>98795.180722891571</v>
      </c>
      <c r="U211" s="13">
        <f t="shared" ca="1" si="40"/>
        <v>5301.2048192771099</v>
      </c>
      <c r="V211" s="13">
        <f t="shared" ca="1" si="41"/>
        <v>3012.0481927710853</v>
      </c>
    </row>
    <row r="212" spans="1:22" x14ac:dyDescent="0.3">
      <c r="A212">
        <v>210</v>
      </c>
      <c r="B212" s="4">
        <f ca="1">'일자별 시가총액'!B211/'일자별 시가총액'!$G211</f>
        <v>5.0456852653520415E-2</v>
      </c>
      <c r="C212" s="4">
        <f ca="1">'일자별 시가총액'!C211/'일자별 시가총액'!$G211</f>
        <v>7.6468732389759472E-2</v>
      </c>
      <c r="D212" s="4">
        <f ca="1">'일자별 시가총액'!D211/'일자별 시가총액'!$G211</f>
        <v>0.3082890358770215</v>
      </c>
      <c r="E212" s="4">
        <f ca="1">'일자별 시가총액'!E211/'일자별 시가총액'!$G211</f>
        <v>5.9763372880212544E-2</v>
      </c>
      <c r="F212" s="4">
        <f ca="1">'일자별 시가총액'!F211/'일자별 시가총액'!$G211</f>
        <v>0.50502200619948612</v>
      </c>
      <c r="G212" s="3">
        <f ca="1">'일자별 시가총액'!H211</f>
        <v>117.87477911646587</v>
      </c>
      <c r="H212">
        <f t="shared" ca="1" si="34"/>
        <v>100000</v>
      </c>
      <c r="I212">
        <f t="shared" ca="1" si="35"/>
        <v>200000</v>
      </c>
      <c r="J212">
        <f t="shared" ca="1" si="36"/>
        <v>650000</v>
      </c>
      <c r="K212">
        <f t="shared" ca="1" si="32"/>
        <v>11787.477911646587</v>
      </c>
      <c r="L212">
        <f t="shared" ca="1" si="33"/>
        <v>7661860642.570282</v>
      </c>
      <c r="M212" s="12">
        <f ca="1">$L212*B212/'일자별 주가'!B211-펀드!R211</f>
        <v>-6024.0963855421796</v>
      </c>
      <c r="N212" s="12">
        <f ca="1">$L212*C212/'일자별 주가'!C211-펀드!S211</f>
        <v>-3614.4578313253041</v>
      </c>
      <c r="O212" s="12">
        <f ca="1">$L212*D212/'일자별 주가'!D211-펀드!T211</f>
        <v>-13172.690763052204</v>
      </c>
      <c r="P212" s="12">
        <f ca="1">$L212*E212/'일자별 주가'!E211-펀드!U211</f>
        <v>-706.82730923694908</v>
      </c>
      <c r="Q212" s="12">
        <f ca="1">$L212*F212/'일자별 주가'!F211-펀드!V211</f>
        <v>-401.60642570281198</v>
      </c>
      <c r="R212" s="13">
        <f t="shared" ca="1" si="37"/>
        <v>39156.626506024098</v>
      </c>
      <c r="S212" s="13">
        <f t="shared" ca="1" si="38"/>
        <v>23493.975903614464</v>
      </c>
      <c r="T212" s="13">
        <f t="shared" ca="1" si="39"/>
        <v>85622.489959839368</v>
      </c>
      <c r="U212" s="13">
        <f t="shared" ca="1" si="40"/>
        <v>4594.3775100401608</v>
      </c>
      <c r="V212" s="13">
        <f t="shared" ca="1" si="41"/>
        <v>2610.4417670682733</v>
      </c>
    </row>
    <row r="213" spans="1:22" x14ac:dyDescent="0.3">
      <c r="A213">
        <v>211</v>
      </c>
      <c r="B213" s="4">
        <f ca="1">'일자별 시가총액'!B212/'일자별 시가총액'!$G212</f>
        <v>5.0290975149296695E-2</v>
      </c>
      <c r="C213" s="4">
        <f ca="1">'일자별 시가총액'!C212/'일자별 시가총액'!$G212</f>
        <v>7.5243350283814667E-2</v>
      </c>
      <c r="D213" s="4">
        <f ca="1">'일자별 시가총액'!D212/'일자별 시가총액'!$G212</f>
        <v>0.30609173226449898</v>
      </c>
      <c r="E213" s="4">
        <f ca="1">'일자별 시가총액'!E212/'일자별 시가총액'!$G212</f>
        <v>5.9660259429772412E-2</v>
      </c>
      <c r="F213" s="4">
        <f ca="1">'일자별 시가총액'!F212/'일자별 시가총액'!$G212</f>
        <v>0.5087136828726172</v>
      </c>
      <c r="G213" s="3">
        <f ca="1">'일자별 시가총액'!H212</f>
        <v>117.91619598393575</v>
      </c>
      <c r="H213">
        <f t="shared" ca="1" si="34"/>
        <v>50000</v>
      </c>
      <c r="I213">
        <f t="shared" ca="1" si="35"/>
        <v>200000</v>
      </c>
      <c r="J213">
        <f t="shared" ca="1" si="36"/>
        <v>500000</v>
      </c>
      <c r="K213">
        <f t="shared" ca="1" si="32"/>
        <v>11791.619598393576</v>
      </c>
      <c r="L213">
        <f t="shared" ca="1" si="33"/>
        <v>5895809799.1967878</v>
      </c>
      <c r="M213" s="12">
        <f ca="1">$L213*B213/'일자별 주가'!B212-펀드!R212</f>
        <v>-9036.1445783132476</v>
      </c>
      <c r="N213" s="12">
        <f ca="1">$L213*C213/'일자별 주가'!C212-펀드!S212</f>
        <v>-5421.686746987958</v>
      </c>
      <c r="O213" s="12">
        <f ca="1">$L213*D213/'일자별 주가'!D212-펀드!T212</f>
        <v>-19759.03614457832</v>
      </c>
      <c r="P213" s="12">
        <f ca="1">$L213*E213/'일자별 주가'!E212-펀드!U212</f>
        <v>-1060.2409638554213</v>
      </c>
      <c r="Q213" s="12">
        <f ca="1">$L213*F213/'일자별 주가'!F212-펀드!V212</f>
        <v>-602.40963855421683</v>
      </c>
      <c r="R213" s="13">
        <f t="shared" ca="1" si="37"/>
        <v>30120.481927710851</v>
      </c>
      <c r="S213" s="13">
        <f t="shared" ca="1" si="38"/>
        <v>18072.289156626506</v>
      </c>
      <c r="T213" s="13">
        <f t="shared" ca="1" si="39"/>
        <v>65863.453815261048</v>
      </c>
      <c r="U213" s="13">
        <f t="shared" ca="1" si="40"/>
        <v>3534.1365461847395</v>
      </c>
      <c r="V213" s="13">
        <f t="shared" ca="1" si="41"/>
        <v>2008.0321285140565</v>
      </c>
    </row>
    <row r="214" spans="1:22" x14ac:dyDescent="0.3">
      <c r="A214">
        <v>212</v>
      </c>
      <c r="B214" s="4">
        <f ca="1">'일자별 시가총액'!B213/'일자별 시가총액'!$G213</f>
        <v>5.0160593208822518E-2</v>
      </c>
      <c r="C214" s="4">
        <f ca="1">'일자별 시가총액'!C213/'일자별 시가총액'!$G213</f>
        <v>7.4306658137027609E-2</v>
      </c>
      <c r="D214" s="4">
        <f ca="1">'일자별 시가총액'!D213/'일자별 시가총액'!$G213</f>
        <v>0.30911681752844827</v>
      </c>
      <c r="E214" s="4">
        <f ca="1">'일자별 시가총액'!E213/'일자별 시가총액'!$G213</f>
        <v>5.81272517449355E-2</v>
      </c>
      <c r="F214" s="4">
        <f ca="1">'일자별 시가총액'!F213/'일자별 시가총액'!$G213</f>
        <v>0.50828867938076616</v>
      </c>
      <c r="G214" s="3">
        <f ca="1">'일자별 시가총액'!H213</f>
        <v>120.51653172690764</v>
      </c>
      <c r="H214">
        <f t="shared" ca="1" si="34"/>
        <v>200000</v>
      </c>
      <c r="I214">
        <f t="shared" ca="1" si="35"/>
        <v>50000</v>
      </c>
      <c r="J214">
        <f t="shared" ca="1" si="36"/>
        <v>650000</v>
      </c>
      <c r="K214">
        <f t="shared" ca="1" si="32"/>
        <v>12051.653172690763</v>
      </c>
      <c r="L214">
        <f t="shared" ca="1" si="33"/>
        <v>7833574562.2489958</v>
      </c>
      <c r="M214" s="12">
        <f ca="1">$L214*B214/'일자별 주가'!B213-펀드!R213</f>
        <v>9036.1445783132476</v>
      </c>
      <c r="N214" s="12">
        <f ca="1">$L214*C214/'일자별 주가'!C213-펀드!S213</f>
        <v>5421.6867469879544</v>
      </c>
      <c r="O214" s="12">
        <f ca="1">$L214*D214/'일자별 주가'!D213-펀드!T213</f>
        <v>19759.036144578306</v>
      </c>
      <c r="P214" s="12">
        <f ca="1">$L214*E214/'일자별 주가'!E213-펀드!U213</f>
        <v>1060.2409638554213</v>
      </c>
      <c r="Q214" s="12">
        <f ca="1">$L214*F214/'일자별 주가'!F213-펀드!V213</f>
        <v>602.40963855421683</v>
      </c>
      <c r="R214" s="13">
        <f t="shared" ca="1" si="37"/>
        <v>39156.626506024098</v>
      </c>
      <c r="S214" s="13">
        <f t="shared" ca="1" si="38"/>
        <v>23493.975903614461</v>
      </c>
      <c r="T214" s="13">
        <f t="shared" ca="1" si="39"/>
        <v>85622.489959839353</v>
      </c>
      <c r="U214" s="13">
        <f t="shared" ca="1" si="40"/>
        <v>4594.3775100401608</v>
      </c>
      <c r="V214" s="13">
        <f t="shared" ca="1" si="41"/>
        <v>2610.4417670682733</v>
      </c>
    </row>
    <row r="215" spans="1:22" x14ac:dyDescent="0.3">
      <c r="A215">
        <v>213</v>
      </c>
      <c r="B215" s="4">
        <f ca="1">'일자별 시가총액'!B214/'일자별 시가총액'!$G214</f>
        <v>4.9230167760136299E-2</v>
      </c>
      <c r="C215" s="4">
        <f ca="1">'일자별 시가총액'!C214/'일자별 시가총액'!$G214</f>
        <v>7.2661992366480119E-2</v>
      </c>
      <c r="D215" s="4">
        <f ca="1">'일자별 시가총액'!D214/'일자별 시가총액'!$G214</f>
        <v>0.30583145140979284</v>
      </c>
      <c r="E215" s="4">
        <f ca="1">'일자별 시가총액'!E214/'일자별 시가총액'!$G214</f>
        <v>5.7160195560928453E-2</v>
      </c>
      <c r="F215" s="4">
        <f ca="1">'일자별 시가총액'!F214/'일자별 시가총액'!$G214</f>
        <v>0.51511619290266231</v>
      </c>
      <c r="G215" s="3">
        <f ca="1">'일자별 시가총액'!H214</f>
        <v>120.81190522088355</v>
      </c>
      <c r="H215">
        <f t="shared" ca="1" si="34"/>
        <v>100000</v>
      </c>
      <c r="I215">
        <f t="shared" ca="1" si="35"/>
        <v>50000</v>
      </c>
      <c r="J215">
        <f t="shared" ca="1" si="36"/>
        <v>700000</v>
      </c>
      <c r="K215">
        <f t="shared" ca="1" si="32"/>
        <v>12081.190522088355</v>
      </c>
      <c r="L215">
        <f t="shared" ca="1" si="33"/>
        <v>8456833365.4618483</v>
      </c>
      <c r="M215" s="12">
        <f ca="1">$L215*B215/'일자별 주가'!B214-펀드!R214</f>
        <v>3012.0481927710862</v>
      </c>
      <c r="N215" s="12">
        <f ca="1">$L215*C215/'일자별 주가'!C214-펀드!S214</f>
        <v>1807.2289156626466</v>
      </c>
      <c r="O215" s="12">
        <f ca="1">$L215*D215/'일자별 주가'!D214-펀드!T214</f>
        <v>6586.3453815261164</v>
      </c>
      <c r="P215" s="12">
        <f ca="1">$L215*E215/'일자별 주가'!E214-펀드!U214</f>
        <v>353.41365461847363</v>
      </c>
      <c r="Q215" s="12">
        <f ca="1">$L215*F215/'일자별 주가'!F214-펀드!V214</f>
        <v>200.80321285140553</v>
      </c>
      <c r="R215" s="13">
        <f t="shared" ca="1" si="37"/>
        <v>42168.674698795185</v>
      </c>
      <c r="S215" s="13">
        <f t="shared" ca="1" si="38"/>
        <v>25301.204819277107</v>
      </c>
      <c r="T215" s="13">
        <f t="shared" ca="1" si="39"/>
        <v>92208.83534136547</v>
      </c>
      <c r="U215" s="13">
        <f t="shared" ca="1" si="40"/>
        <v>4947.7911646586344</v>
      </c>
      <c r="V215" s="13">
        <f t="shared" ca="1" si="41"/>
        <v>2811.2449799196788</v>
      </c>
    </row>
    <row r="216" spans="1:22" x14ac:dyDescent="0.3">
      <c r="A216">
        <v>214</v>
      </c>
      <c r="B216" s="4">
        <f ca="1">'일자별 시가총액'!B215/'일자별 시가총액'!$G215</f>
        <v>4.8666229751630111E-2</v>
      </c>
      <c r="C216" s="4">
        <f ca="1">'일자별 시가총액'!C215/'일자별 시가총액'!$G215</f>
        <v>7.0535551694403578E-2</v>
      </c>
      <c r="D216" s="4">
        <f ca="1">'일자별 시가총액'!D215/'일자별 시가총액'!$G215</f>
        <v>0.306472645233828</v>
      </c>
      <c r="E216" s="4">
        <f ca="1">'일자별 시가총액'!E215/'일자별 시가총액'!$G215</f>
        <v>5.5719381806019395E-2</v>
      </c>
      <c r="F216" s="4">
        <f ca="1">'일자별 시가총액'!F215/'일자별 시가총액'!$G215</f>
        <v>0.51860619151411891</v>
      </c>
      <c r="G216" s="3">
        <f ca="1">'일자별 시가총액'!H215</f>
        <v>121.54342489959839</v>
      </c>
      <c r="H216">
        <f t="shared" ca="1" si="34"/>
        <v>0</v>
      </c>
      <c r="I216">
        <f t="shared" ca="1" si="35"/>
        <v>150000</v>
      </c>
      <c r="J216">
        <f t="shared" ca="1" si="36"/>
        <v>550000</v>
      </c>
      <c r="K216">
        <f t="shared" ca="1" si="32"/>
        <v>12154.342489959839</v>
      </c>
      <c r="L216">
        <f t="shared" ca="1" si="33"/>
        <v>6684888369.4779119</v>
      </c>
      <c r="M216" s="12">
        <f ca="1">$L216*B216/'일자별 주가'!B215-펀드!R215</f>
        <v>-9036.1445783132585</v>
      </c>
      <c r="N216" s="12">
        <f ca="1">$L216*C216/'일자별 주가'!C215-펀드!S215</f>
        <v>-5421.6867469879508</v>
      </c>
      <c r="O216" s="12">
        <f ca="1">$L216*D216/'일자별 주가'!D215-펀드!T215</f>
        <v>-19759.03614457832</v>
      </c>
      <c r="P216" s="12">
        <f ca="1">$L216*E216/'일자별 주가'!E215-펀드!U215</f>
        <v>-1060.2409638554213</v>
      </c>
      <c r="Q216" s="12">
        <f ca="1">$L216*F216/'일자별 주가'!F215-펀드!V215</f>
        <v>-602.4096385542166</v>
      </c>
      <c r="R216" s="13">
        <f t="shared" ca="1" si="37"/>
        <v>33132.530120481926</v>
      </c>
      <c r="S216" s="13">
        <f t="shared" ca="1" si="38"/>
        <v>19879.518072289156</v>
      </c>
      <c r="T216" s="13">
        <f t="shared" ca="1" si="39"/>
        <v>72449.799196787149</v>
      </c>
      <c r="U216" s="13">
        <f t="shared" ca="1" si="40"/>
        <v>3887.5502008032131</v>
      </c>
      <c r="V216" s="13">
        <f t="shared" ca="1" si="41"/>
        <v>2208.8353413654622</v>
      </c>
    </row>
    <row r="217" spans="1:22" x14ac:dyDescent="0.3">
      <c r="A217">
        <v>215</v>
      </c>
      <c r="B217" s="4">
        <f ca="1">'일자별 시가총액'!B216/'일자별 시가총액'!$G216</f>
        <v>4.8707872640352388E-2</v>
      </c>
      <c r="C217" s="4">
        <f ca="1">'일자별 시가총액'!C216/'일자별 시가총액'!$G216</f>
        <v>6.9788804598561655E-2</v>
      </c>
      <c r="D217" s="4">
        <f ca="1">'일자별 시가총액'!D216/'일자별 시가총액'!$G216</f>
        <v>0.30690945891660359</v>
      </c>
      <c r="E217" s="4">
        <f ca="1">'일자별 시가총액'!E216/'일자별 시가총액'!$G216</f>
        <v>5.6545595718292097E-2</v>
      </c>
      <c r="F217" s="4">
        <f ca="1">'일자별 시가총액'!F216/'일자별 시가총액'!$G216</f>
        <v>0.51804826812619031</v>
      </c>
      <c r="G217" s="3">
        <f ca="1">'일자별 시가총액'!H216</f>
        <v>122.91128032128513</v>
      </c>
      <c r="H217">
        <f t="shared" ca="1" si="34"/>
        <v>250000</v>
      </c>
      <c r="I217">
        <f t="shared" ca="1" si="35"/>
        <v>200000</v>
      </c>
      <c r="J217">
        <f t="shared" ca="1" si="36"/>
        <v>600000</v>
      </c>
      <c r="K217">
        <f t="shared" ca="1" si="32"/>
        <v>12291.128032128512</v>
      </c>
      <c r="L217">
        <f t="shared" ca="1" si="33"/>
        <v>7374676819.2771072</v>
      </c>
      <c r="M217" s="12">
        <f ca="1">$L217*B217/'일자별 주가'!B216-펀드!R216</f>
        <v>3012.0481927710789</v>
      </c>
      <c r="N217" s="12">
        <f ca="1">$L217*C217/'일자별 주가'!C216-펀드!S216</f>
        <v>1807.2289156626466</v>
      </c>
      <c r="O217" s="12">
        <f ca="1">$L217*D217/'일자별 주가'!D216-펀드!T216</f>
        <v>6586.3453815261018</v>
      </c>
      <c r="P217" s="12">
        <f ca="1">$L217*E217/'일자별 주가'!E216-펀드!U216</f>
        <v>353.41365461847317</v>
      </c>
      <c r="Q217" s="12">
        <f ca="1">$L217*F217/'일자별 주가'!F216-펀드!V216</f>
        <v>200.80321285140508</v>
      </c>
      <c r="R217" s="13">
        <f t="shared" ca="1" si="37"/>
        <v>36144.578313253005</v>
      </c>
      <c r="S217" s="13">
        <f t="shared" ca="1" si="38"/>
        <v>21686.746987951803</v>
      </c>
      <c r="T217" s="13">
        <f t="shared" ca="1" si="39"/>
        <v>79036.144578313251</v>
      </c>
      <c r="U217" s="13">
        <f t="shared" ca="1" si="40"/>
        <v>4240.9638554216863</v>
      </c>
      <c r="V217" s="13">
        <f t="shared" ca="1" si="41"/>
        <v>2409.6385542168673</v>
      </c>
    </row>
    <row r="218" spans="1:22" x14ac:dyDescent="0.3">
      <c r="A218">
        <v>216</v>
      </c>
      <c r="B218" s="4">
        <f ca="1">'일자별 시가총액'!B217/'일자별 시가총액'!$G217</f>
        <v>4.9276365640110946E-2</v>
      </c>
      <c r="C218" s="4">
        <f ca="1">'일자별 시가총액'!C217/'일자별 시가총액'!$G217</f>
        <v>6.694655861120391E-2</v>
      </c>
      <c r="D218" s="4">
        <f ca="1">'일자별 시가총액'!D217/'일자별 시가총액'!$G217</f>
        <v>0.30285508803561412</v>
      </c>
      <c r="E218" s="4">
        <f ca="1">'일자별 시가총액'!E217/'일자별 시가총액'!$G217</f>
        <v>5.7287612381417094E-2</v>
      </c>
      <c r="F218" s="4">
        <f ca="1">'일자별 시가총액'!F217/'일자별 시가총액'!$G217</f>
        <v>0.52363437533165391</v>
      </c>
      <c r="G218" s="3">
        <f ca="1">'일자별 시가총액'!H217</f>
        <v>124.83073253012049</v>
      </c>
      <c r="H218">
        <f t="shared" ca="1" si="34"/>
        <v>150000</v>
      </c>
      <c r="I218">
        <f t="shared" ca="1" si="35"/>
        <v>150000</v>
      </c>
      <c r="J218">
        <f t="shared" ca="1" si="36"/>
        <v>600000</v>
      </c>
      <c r="K218">
        <f t="shared" ca="1" si="32"/>
        <v>12483.073253012048</v>
      </c>
      <c r="L218">
        <f t="shared" ca="1" si="33"/>
        <v>7489843951.807229</v>
      </c>
      <c r="M218" s="12">
        <f ca="1">$L218*B218/'일자별 주가'!B217-펀드!R217</f>
        <v>0</v>
      </c>
      <c r="N218" s="12">
        <f ca="1">$L218*C218/'일자별 주가'!C217-펀드!S217</f>
        <v>0</v>
      </c>
      <c r="O218" s="12">
        <f ca="1">$L218*D218/'일자별 주가'!D217-펀드!T217</f>
        <v>0</v>
      </c>
      <c r="P218" s="12">
        <f ca="1">$L218*E218/'일자별 주가'!E217-펀드!U217</f>
        <v>0</v>
      </c>
      <c r="Q218" s="12">
        <f ca="1">$L218*F218/'일자별 주가'!F217-펀드!V217</f>
        <v>0</v>
      </c>
      <c r="R218" s="13">
        <f t="shared" ca="1" si="37"/>
        <v>36144.578313253005</v>
      </c>
      <c r="S218" s="13">
        <f t="shared" ca="1" si="38"/>
        <v>21686.746987951803</v>
      </c>
      <c r="T218" s="13">
        <f t="shared" ca="1" si="39"/>
        <v>79036.144578313251</v>
      </c>
      <c r="U218" s="13">
        <f t="shared" ca="1" si="40"/>
        <v>4240.9638554216863</v>
      </c>
      <c r="V218" s="13">
        <f t="shared" ca="1" si="41"/>
        <v>2409.6385542168673</v>
      </c>
    </row>
    <row r="219" spans="1:22" x14ac:dyDescent="0.3">
      <c r="A219">
        <v>217</v>
      </c>
      <c r="B219" s="4">
        <f ca="1">'일자별 시가총액'!B218/'일자별 시가총액'!$G218</f>
        <v>4.8577101339345466E-2</v>
      </c>
      <c r="C219" s="4">
        <f ca="1">'일자별 시가총액'!C218/'일자별 시가총액'!$G218</f>
        <v>6.6976361277430521E-2</v>
      </c>
      <c r="D219" s="4">
        <f ca="1">'일자별 시가총액'!D218/'일자별 시가총액'!$G218</f>
        <v>0.30764085980080397</v>
      </c>
      <c r="E219" s="4">
        <f ca="1">'일자별 시가총액'!E218/'일자별 시가총액'!$G218</f>
        <v>5.8805907785060653E-2</v>
      </c>
      <c r="F219" s="4">
        <f ca="1">'일자별 시가총액'!F218/'일자별 시가총액'!$G218</f>
        <v>0.5179997697973594</v>
      </c>
      <c r="G219" s="3">
        <f ca="1">'일자별 시가총액'!H218</f>
        <v>124.61868433734939</v>
      </c>
      <c r="H219">
        <f t="shared" ca="1" si="34"/>
        <v>100000</v>
      </c>
      <c r="I219">
        <f t="shared" ca="1" si="35"/>
        <v>50000</v>
      </c>
      <c r="J219">
        <f t="shared" ca="1" si="36"/>
        <v>650000</v>
      </c>
      <c r="K219">
        <f t="shared" ca="1" si="32"/>
        <v>12461.86843373494</v>
      </c>
      <c r="L219">
        <f t="shared" ca="1" si="33"/>
        <v>8100214481.9277115</v>
      </c>
      <c r="M219" s="12">
        <f ca="1">$L219*B219/'일자별 주가'!B218-펀드!R218</f>
        <v>3012.0481927710935</v>
      </c>
      <c r="N219" s="12">
        <f ca="1">$L219*C219/'일자별 주가'!C218-펀드!S218</f>
        <v>1807.2289156626575</v>
      </c>
      <c r="O219" s="12">
        <f ca="1">$L219*D219/'일자별 주가'!D218-펀드!T218</f>
        <v>6586.3453815261164</v>
      </c>
      <c r="P219" s="12">
        <f ca="1">$L219*E219/'일자별 주가'!E218-펀드!U218</f>
        <v>353.41365461847454</v>
      </c>
      <c r="Q219" s="12">
        <f ca="1">$L219*F219/'일자별 주가'!F218-펀드!V218</f>
        <v>200.80321285140599</v>
      </c>
      <c r="R219" s="13">
        <f t="shared" ca="1" si="37"/>
        <v>39156.626506024098</v>
      </c>
      <c r="S219" s="13">
        <f t="shared" ca="1" si="38"/>
        <v>23493.975903614461</v>
      </c>
      <c r="T219" s="13">
        <f t="shared" ca="1" si="39"/>
        <v>85622.489959839368</v>
      </c>
      <c r="U219" s="13">
        <f t="shared" ca="1" si="40"/>
        <v>4594.3775100401608</v>
      </c>
      <c r="V219" s="13">
        <f t="shared" ca="1" si="41"/>
        <v>2610.4417670682733</v>
      </c>
    </row>
    <row r="220" spans="1:22" x14ac:dyDescent="0.3">
      <c r="A220">
        <v>218</v>
      </c>
      <c r="B220" s="4">
        <f ca="1">'일자별 시가총액'!B219/'일자별 시가총액'!$G219</f>
        <v>4.8910242018562089E-2</v>
      </c>
      <c r="C220" s="4">
        <f ca="1">'일자별 시가총액'!C219/'일자별 시가총액'!$G219</f>
        <v>6.5347612892453985E-2</v>
      </c>
      <c r="D220" s="4">
        <f ca="1">'일자별 시가총액'!D219/'일자별 시가총액'!$G219</f>
        <v>0.30032937915678709</v>
      </c>
      <c r="E220" s="4">
        <f ca="1">'일자별 시가총액'!E219/'일자별 시가총액'!$G219</f>
        <v>5.9868323020636695E-2</v>
      </c>
      <c r="F220" s="4">
        <f ca="1">'일자별 시가총액'!F219/'일자별 시가총액'!$G219</f>
        <v>0.52554444291156011</v>
      </c>
      <c r="G220" s="3">
        <f ca="1">'일자별 시가총액'!H219</f>
        <v>125.6173686746988</v>
      </c>
      <c r="H220">
        <f t="shared" ca="1" si="34"/>
        <v>0</v>
      </c>
      <c r="I220">
        <f t="shared" ca="1" si="35"/>
        <v>0</v>
      </c>
      <c r="J220">
        <f t="shared" ca="1" si="36"/>
        <v>650000</v>
      </c>
      <c r="K220">
        <f t="shared" ca="1" si="32"/>
        <v>12561.736867469879</v>
      </c>
      <c r="L220">
        <f t="shared" ca="1" si="33"/>
        <v>8165128963.8554211</v>
      </c>
      <c r="M220" s="12">
        <f ca="1">$L220*B220/'일자별 주가'!B219-펀드!R219</f>
        <v>0</v>
      </c>
      <c r="N220" s="12">
        <f ca="1">$L220*C220/'일자별 주가'!C219-펀드!S219</f>
        <v>0</v>
      </c>
      <c r="O220" s="12">
        <f ca="1">$L220*D220/'일자별 주가'!D219-펀드!T219</f>
        <v>0</v>
      </c>
      <c r="P220" s="12">
        <f ca="1">$L220*E220/'일자별 주가'!E219-펀드!U219</f>
        <v>0</v>
      </c>
      <c r="Q220" s="12">
        <f ca="1">$L220*F220/'일자별 주가'!F219-펀드!V219</f>
        <v>0</v>
      </c>
      <c r="R220" s="13">
        <f t="shared" ca="1" si="37"/>
        <v>39156.626506024098</v>
      </c>
      <c r="S220" s="13">
        <f t="shared" ca="1" si="38"/>
        <v>23493.975903614461</v>
      </c>
      <c r="T220" s="13">
        <f t="shared" ca="1" si="39"/>
        <v>85622.489959839368</v>
      </c>
      <c r="U220" s="13">
        <f t="shared" ca="1" si="40"/>
        <v>4594.3775100401608</v>
      </c>
      <c r="V220" s="13">
        <f t="shared" ca="1" si="41"/>
        <v>2610.4417670682733</v>
      </c>
    </row>
    <row r="221" spans="1:22" x14ac:dyDescent="0.3">
      <c r="A221">
        <v>219</v>
      </c>
      <c r="B221" s="4">
        <f ca="1">'일자별 시가총액'!B220/'일자별 시가총액'!$G220</f>
        <v>4.8623175519994302E-2</v>
      </c>
      <c r="C221" s="4">
        <f ca="1">'일자별 시가총액'!C220/'일자별 시가총액'!$G220</f>
        <v>6.4052141590076828E-2</v>
      </c>
      <c r="D221" s="4">
        <f ca="1">'일자별 시가총액'!D220/'일자별 시가총액'!$G220</f>
        <v>0.29964895701079375</v>
      </c>
      <c r="E221" s="4">
        <f ca="1">'일자별 시가총액'!E220/'일자별 시가총액'!$G220</f>
        <v>5.8661806294423122E-2</v>
      </c>
      <c r="F221" s="4">
        <f ca="1">'일자별 시가총액'!F220/'일자별 시가총액'!$G220</f>
        <v>0.529013919584712</v>
      </c>
      <c r="G221" s="3">
        <f ca="1">'일자별 시가총액'!H220</f>
        <v>126.34661204819278</v>
      </c>
      <c r="H221">
        <f t="shared" ca="1" si="34"/>
        <v>50000</v>
      </c>
      <c r="I221">
        <f t="shared" ca="1" si="35"/>
        <v>150000</v>
      </c>
      <c r="J221">
        <f t="shared" ca="1" si="36"/>
        <v>550000</v>
      </c>
      <c r="K221">
        <f t="shared" ca="1" si="32"/>
        <v>12634.661204819278</v>
      </c>
      <c r="L221">
        <f t="shared" ca="1" si="33"/>
        <v>6949063662.6506033</v>
      </c>
      <c r="M221" s="12">
        <f ca="1">$L221*B221/'일자별 주가'!B220-펀드!R220</f>
        <v>-6024.0963855421651</v>
      </c>
      <c r="N221" s="12">
        <f ca="1">$L221*C221/'일자별 주가'!C220-펀드!S220</f>
        <v>-3614.4578313252969</v>
      </c>
      <c r="O221" s="12">
        <f ca="1">$L221*D221/'일자별 주가'!D220-펀드!T220</f>
        <v>-13172.690763052218</v>
      </c>
      <c r="P221" s="12">
        <f ca="1">$L221*E221/'일자별 주가'!E220-펀드!U220</f>
        <v>-706.82730923694726</v>
      </c>
      <c r="Q221" s="12">
        <f ca="1">$L221*F221/'일자별 주가'!F220-펀드!V220</f>
        <v>-401.60642570281107</v>
      </c>
      <c r="R221" s="13">
        <f t="shared" ca="1" si="37"/>
        <v>33132.530120481933</v>
      </c>
      <c r="S221" s="13">
        <f t="shared" ca="1" si="38"/>
        <v>19879.518072289164</v>
      </c>
      <c r="T221" s="13">
        <f t="shared" ca="1" si="39"/>
        <v>72449.799196787149</v>
      </c>
      <c r="U221" s="13">
        <f t="shared" ca="1" si="40"/>
        <v>3887.5502008032136</v>
      </c>
      <c r="V221" s="13">
        <f t="shared" ca="1" si="41"/>
        <v>2208.8353413654622</v>
      </c>
    </row>
    <row r="222" spans="1:22" x14ac:dyDescent="0.3">
      <c r="A222">
        <v>220</v>
      </c>
      <c r="B222" s="4">
        <f ca="1">'일자별 시가총액'!B221/'일자별 시가총액'!$G221</f>
        <v>4.7789965968029077E-2</v>
      </c>
      <c r="C222" s="4">
        <f ca="1">'일자별 시가총액'!C221/'일자별 시가총액'!$G221</f>
        <v>6.6126888650970203E-2</v>
      </c>
      <c r="D222" s="4">
        <f ca="1">'일자별 시가총액'!D221/'일자별 시가총액'!$G221</f>
        <v>0.30204325526240822</v>
      </c>
      <c r="E222" s="4">
        <f ca="1">'일자별 시가총액'!E221/'일자별 시가총액'!$G221</f>
        <v>6.1082451165818695E-2</v>
      </c>
      <c r="F222" s="4">
        <f ca="1">'일자별 시가총액'!F221/'일자별 시가총액'!$G221</f>
        <v>0.5229574389527738</v>
      </c>
      <c r="G222" s="3">
        <f ca="1">'일자별 시가총액'!H221</f>
        <v>124.95691566265059</v>
      </c>
      <c r="H222">
        <f t="shared" ca="1" si="34"/>
        <v>250000</v>
      </c>
      <c r="I222">
        <f t="shared" ca="1" si="35"/>
        <v>0</v>
      </c>
      <c r="J222">
        <f t="shared" ca="1" si="36"/>
        <v>800000</v>
      </c>
      <c r="K222">
        <f t="shared" ca="1" si="32"/>
        <v>12495.691566265057</v>
      </c>
      <c r="L222">
        <f t="shared" ca="1" si="33"/>
        <v>9996553253.0120449</v>
      </c>
      <c r="M222" s="12">
        <f ca="1">$L222*B222/'일자별 주가'!B221-펀드!R221</f>
        <v>15060.240963855402</v>
      </c>
      <c r="N222" s="12">
        <f ca="1">$L222*C222/'일자별 주가'!C221-펀드!S221</f>
        <v>9036.1445783132331</v>
      </c>
      <c r="O222" s="12">
        <f ca="1">$L222*D222/'일자별 주가'!D221-펀드!T221</f>
        <v>32931.726907630495</v>
      </c>
      <c r="P222" s="12">
        <f ca="1">$L222*E222/'일자별 주가'!E221-펀드!U221</f>
        <v>1767.0682730923672</v>
      </c>
      <c r="Q222" s="12">
        <f ca="1">$L222*F222/'일자별 주가'!F221-펀드!V221</f>
        <v>1004.0160642570263</v>
      </c>
      <c r="R222" s="13">
        <f t="shared" ca="1" si="37"/>
        <v>48192.771084337335</v>
      </c>
      <c r="S222" s="13">
        <f t="shared" ca="1" si="38"/>
        <v>28915.662650602397</v>
      </c>
      <c r="T222" s="13">
        <f t="shared" ca="1" si="39"/>
        <v>105381.52610441764</v>
      </c>
      <c r="U222" s="13">
        <f t="shared" ca="1" si="40"/>
        <v>5654.6184738955808</v>
      </c>
      <c r="V222" s="13">
        <f t="shared" ca="1" si="41"/>
        <v>3212.8514056224885</v>
      </c>
    </row>
    <row r="223" spans="1:22" x14ac:dyDescent="0.3">
      <c r="A223">
        <v>221</v>
      </c>
      <c r="B223" s="4">
        <f ca="1">'일자별 시가총액'!B222/'일자별 시가총액'!$G222</f>
        <v>4.6439546047850562E-2</v>
      </c>
      <c r="C223" s="4">
        <f ca="1">'일자별 시가총액'!C222/'일자별 시가총액'!$G222</f>
        <v>6.5173221836581099E-2</v>
      </c>
      <c r="D223" s="4">
        <f ca="1">'일자별 시가총액'!D222/'일자별 시가총액'!$G222</f>
        <v>0.30172185620233333</v>
      </c>
      <c r="E223" s="4">
        <f ca="1">'일자별 시가총액'!E222/'일자별 시가총액'!$G222</f>
        <v>5.9365021583666973E-2</v>
      </c>
      <c r="F223" s="4">
        <f ca="1">'일자별 시가총액'!F222/'일자별 시가총액'!$G222</f>
        <v>0.52730035432956801</v>
      </c>
      <c r="G223" s="3">
        <f ca="1">'일자별 시가총액'!H222</f>
        <v>126.69665060240965</v>
      </c>
      <c r="H223">
        <f t="shared" ca="1" si="34"/>
        <v>50000</v>
      </c>
      <c r="I223">
        <f t="shared" ca="1" si="35"/>
        <v>250000</v>
      </c>
      <c r="J223">
        <f t="shared" ca="1" si="36"/>
        <v>600000</v>
      </c>
      <c r="K223">
        <f t="shared" ca="1" si="32"/>
        <v>12669.665060240965</v>
      </c>
      <c r="L223">
        <f t="shared" ca="1" si="33"/>
        <v>7601799036.1445789</v>
      </c>
      <c r="M223" s="12">
        <f ca="1">$L223*B223/'일자별 주가'!B222-펀드!R222</f>
        <v>-12048.192771084316</v>
      </c>
      <c r="N223" s="12">
        <f ca="1">$L223*C223/'일자별 주가'!C222-펀드!S222</f>
        <v>-7228.9156626505901</v>
      </c>
      <c r="O223" s="12">
        <f ca="1">$L223*D223/'일자별 주가'!D222-펀드!T222</f>
        <v>-26345.381526104393</v>
      </c>
      <c r="P223" s="12">
        <f ca="1">$L223*E223/'일자별 주가'!E222-펀드!U222</f>
        <v>-1413.6546184738936</v>
      </c>
      <c r="Q223" s="12">
        <f ca="1">$L223*F223/'일자별 주가'!F222-펀드!V222</f>
        <v>-803.21285140562077</v>
      </c>
      <c r="R223" s="13">
        <f t="shared" ca="1" si="37"/>
        <v>36144.57831325302</v>
      </c>
      <c r="S223" s="13">
        <f t="shared" ca="1" si="38"/>
        <v>21686.746987951807</v>
      </c>
      <c r="T223" s="13">
        <f t="shared" ca="1" si="39"/>
        <v>79036.144578313251</v>
      </c>
      <c r="U223" s="13">
        <f t="shared" ca="1" si="40"/>
        <v>4240.9638554216872</v>
      </c>
      <c r="V223" s="13">
        <f t="shared" ca="1" si="41"/>
        <v>2409.6385542168678</v>
      </c>
    </row>
    <row r="224" spans="1:22" x14ac:dyDescent="0.3">
      <c r="A224">
        <v>222</v>
      </c>
      <c r="B224" s="4">
        <f ca="1">'일자별 시가총액'!B223/'일자별 시가총액'!$G223</f>
        <v>4.8319589266154407E-2</v>
      </c>
      <c r="C224" s="4">
        <f ca="1">'일자별 시가총액'!C223/'일자별 시가총액'!$G223</f>
        <v>6.7466980375656183E-2</v>
      </c>
      <c r="D224" s="4">
        <f ca="1">'일자별 시가총액'!D223/'일자별 시가총액'!$G223</f>
        <v>0.30190047208680981</v>
      </c>
      <c r="E224" s="4">
        <f ca="1">'일자별 시가총액'!E223/'일자별 시가총액'!$G223</f>
        <v>5.8844469082976567E-2</v>
      </c>
      <c r="F224" s="4">
        <f ca="1">'일자별 시가총액'!F223/'일자별 시가총액'!$G223</f>
        <v>0.52346848918840305</v>
      </c>
      <c r="G224" s="3">
        <f ca="1">'일자별 시가총액'!H223</f>
        <v>124.85893654618474</v>
      </c>
      <c r="H224">
        <f t="shared" ca="1" si="34"/>
        <v>0</v>
      </c>
      <c r="I224">
        <f t="shared" ca="1" si="35"/>
        <v>200000</v>
      </c>
      <c r="J224">
        <f t="shared" ca="1" si="36"/>
        <v>400000</v>
      </c>
      <c r="K224">
        <f t="shared" ca="1" si="32"/>
        <v>12485.893654618472</v>
      </c>
      <c r="L224">
        <f t="shared" ca="1" si="33"/>
        <v>4994357461.8473892</v>
      </c>
      <c r="M224" s="12">
        <f ca="1">$L224*B224/'일자별 주가'!B223-펀드!R223</f>
        <v>-12048.192771084345</v>
      </c>
      <c r="N224" s="12">
        <f ca="1">$L224*C224/'일자별 주가'!C223-펀드!S223</f>
        <v>-7228.9156626506028</v>
      </c>
      <c r="O224" s="12">
        <f ca="1">$L224*D224/'일자별 주가'!D223-펀드!T223</f>
        <v>-26345.381526104422</v>
      </c>
      <c r="P224" s="12">
        <f ca="1">$L224*E224/'일자별 주가'!E223-펀드!U223</f>
        <v>-1413.6546184738963</v>
      </c>
      <c r="Q224" s="12">
        <f ca="1">$L224*F224/'일자별 주가'!F223-펀드!V223</f>
        <v>-803.21285140562281</v>
      </c>
      <c r="R224" s="13">
        <f t="shared" ca="1" si="37"/>
        <v>24096.385542168675</v>
      </c>
      <c r="S224" s="13">
        <f t="shared" ca="1" si="38"/>
        <v>14457.831325301204</v>
      </c>
      <c r="T224" s="13">
        <f t="shared" ca="1" si="39"/>
        <v>52690.763052208829</v>
      </c>
      <c r="U224" s="13">
        <f t="shared" ca="1" si="40"/>
        <v>2827.3092369477909</v>
      </c>
      <c r="V224" s="13">
        <f t="shared" ca="1" si="41"/>
        <v>1606.4257028112449</v>
      </c>
    </row>
    <row r="225" spans="1:22" x14ac:dyDescent="0.3">
      <c r="A225">
        <v>223</v>
      </c>
      <c r="B225" s="4">
        <f ca="1">'일자별 시가총액'!B224/'일자별 시가총액'!$G224</f>
        <v>4.7745604753443534E-2</v>
      </c>
      <c r="C225" s="4">
        <f ca="1">'일자별 시가총액'!C224/'일자별 시가총액'!$G224</f>
        <v>6.6187090314329261E-2</v>
      </c>
      <c r="D225" s="4">
        <f ca="1">'일자별 시가총액'!D224/'일자별 시가총액'!$G224</f>
        <v>0.31126246715007466</v>
      </c>
      <c r="E225" s="4">
        <f ca="1">'일자별 시가총액'!E224/'일자별 시가총액'!$G224</f>
        <v>6.1019573857481288E-2</v>
      </c>
      <c r="F225" s="4">
        <f ca="1">'일자별 시가총액'!F224/'일자별 시가총액'!$G224</f>
        <v>0.51378526392467128</v>
      </c>
      <c r="G225" s="3">
        <f ca="1">'일자별 시가총액'!H224</f>
        <v>124.37907630522089</v>
      </c>
      <c r="H225">
        <f t="shared" ca="1" si="34"/>
        <v>100000</v>
      </c>
      <c r="I225">
        <f t="shared" ca="1" si="35"/>
        <v>100000</v>
      </c>
      <c r="J225">
        <f t="shared" ca="1" si="36"/>
        <v>400000</v>
      </c>
      <c r="K225">
        <f t="shared" ca="1" si="32"/>
        <v>12437.907630522088</v>
      </c>
      <c r="L225">
        <f t="shared" ca="1" si="33"/>
        <v>4975163052.2088356</v>
      </c>
      <c r="M225" s="12">
        <f ca="1">$L225*B225/'일자별 주가'!B224-펀드!R224</f>
        <v>0</v>
      </c>
      <c r="N225" s="12">
        <f ca="1">$L225*C225/'일자별 주가'!C224-펀드!S224</f>
        <v>0</v>
      </c>
      <c r="O225" s="12">
        <f ca="1">$L225*D225/'일자별 주가'!D224-펀드!T224</f>
        <v>0</v>
      </c>
      <c r="P225" s="12">
        <f ca="1">$L225*E225/'일자별 주가'!E224-펀드!U224</f>
        <v>0</v>
      </c>
      <c r="Q225" s="12">
        <f ca="1">$L225*F225/'일자별 주가'!F224-펀드!V224</f>
        <v>0</v>
      </c>
      <c r="R225" s="13">
        <f t="shared" ca="1" si="37"/>
        <v>24096.385542168675</v>
      </c>
      <c r="S225" s="13">
        <f t="shared" ca="1" si="38"/>
        <v>14457.831325301204</v>
      </c>
      <c r="T225" s="13">
        <f t="shared" ca="1" si="39"/>
        <v>52690.763052208829</v>
      </c>
      <c r="U225" s="13">
        <f t="shared" ca="1" si="40"/>
        <v>2827.3092369477909</v>
      </c>
      <c r="V225" s="13">
        <f t="shared" ca="1" si="41"/>
        <v>1606.4257028112449</v>
      </c>
    </row>
    <row r="226" spans="1:22" x14ac:dyDescent="0.3">
      <c r="A226">
        <v>224</v>
      </c>
      <c r="B226" s="4">
        <f ca="1">'일자별 시가총액'!B225/'일자별 시가총액'!$G225</f>
        <v>4.6434370832620496E-2</v>
      </c>
      <c r="C226" s="4">
        <f ca="1">'일자별 시가총액'!C225/'일자별 시가총액'!$G225</f>
        <v>6.7408010863658191E-2</v>
      </c>
      <c r="D226" s="4">
        <f ca="1">'일자별 시가총액'!D225/'일자별 시가총액'!$G225</f>
        <v>0.31974521559630531</v>
      </c>
      <c r="E226" s="4">
        <f ca="1">'일자별 시가총액'!E225/'일자별 시가총액'!$G225</f>
        <v>6.2907896074163125E-2</v>
      </c>
      <c r="F226" s="4">
        <f ca="1">'일자별 시가총액'!F225/'일자별 시가총액'!$G225</f>
        <v>0.50350450663325286</v>
      </c>
      <c r="G226" s="3">
        <f ca="1">'일자별 시가총액'!H225</f>
        <v>124.45340722891567</v>
      </c>
      <c r="H226">
        <f t="shared" ca="1" si="34"/>
        <v>0</v>
      </c>
      <c r="I226">
        <f t="shared" ca="1" si="35"/>
        <v>200000</v>
      </c>
      <c r="J226">
        <f t="shared" ca="1" si="36"/>
        <v>200000</v>
      </c>
      <c r="K226">
        <f t="shared" ca="1" si="32"/>
        <v>12445.340722891568</v>
      </c>
      <c r="L226">
        <f t="shared" ca="1" si="33"/>
        <v>2489068144.5783134</v>
      </c>
      <c r="M226" s="12">
        <f ca="1">$L226*B226/'일자별 주가'!B225-펀드!R225</f>
        <v>-12048.192771084337</v>
      </c>
      <c r="N226" s="12">
        <f ca="1">$L226*C226/'일자별 주가'!C225-펀드!S225</f>
        <v>-7228.915662650601</v>
      </c>
      <c r="O226" s="12">
        <f ca="1">$L226*D226/'일자별 주가'!D225-펀드!T225</f>
        <v>-26345.381526104411</v>
      </c>
      <c r="P226" s="12">
        <f ca="1">$L226*E226/'일자별 주가'!E225-펀드!U225</f>
        <v>-1413.6546184738954</v>
      </c>
      <c r="Q226" s="12">
        <f ca="1">$L226*F226/'일자별 주가'!F225-펀드!V225</f>
        <v>-803.21285140562259</v>
      </c>
      <c r="R226" s="13">
        <f t="shared" ca="1" si="37"/>
        <v>12048.192771084337</v>
      </c>
      <c r="S226" s="13">
        <f t="shared" ca="1" si="38"/>
        <v>7228.9156626506028</v>
      </c>
      <c r="T226" s="13">
        <f t="shared" ca="1" si="39"/>
        <v>26345.381526104418</v>
      </c>
      <c r="U226" s="13">
        <f t="shared" ca="1" si="40"/>
        <v>1413.6546184738954</v>
      </c>
      <c r="V226" s="13">
        <f t="shared" ca="1" si="41"/>
        <v>803.21285140562236</v>
      </c>
    </row>
    <row r="227" spans="1:22" x14ac:dyDescent="0.3">
      <c r="A227">
        <v>225</v>
      </c>
      <c r="B227" s="4">
        <f ca="1">'일자별 시가총액'!B226/'일자별 시가총액'!$G226</f>
        <v>4.5343498888004673E-2</v>
      </c>
      <c r="C227" s="4">
        <f ca="1">'일자별 시가총액'!C226/'일자별 시가총액'!$G226</f>
        <v>6.7297455492467156E-2</v>
      </c>
      <c r="D227" s="4">
        <f ca="1">'일자별 시가총액'!D226/'일자별 시가총액'!$G226</f>
        <v>0.33035484967621837</v>
      </c>
      <c r="E227" s="4">
        <f ca="1">'일자별 시가총액'!E226/'일자별 시가총액'!$G226</f>
        <v>6.3898994940889728E-2</v>
      </c>
      <c r="F227" s="4">
        <f ca="1">'일자별 시가총액'!F226/'일자별 시가총액'!$G226</f>
        <v>0.49310520100242006</v>
      </c>
      <c r="G227" s="3">
        <f ca="1">'일자별 시가총액'!H226</f>
        <v>123.87371084337349</v>
      </c>
      <c r="H227">
        <f t="shared" ca="1" si="34"/>
        <v>250000</v>
      </c>
      <c r="I227">
        <f t="shared" ca="1" si="35"/>
        <v>200000</v>
      </c>
      <c r="J227">
        <f t="shared" ca="1" si="36"/>
        <v>250000</v>
      </c>
      <c r="K227">
        <f t="shared" ca="1" si="32"/>
        <v>12387.371084337348</v>
      </c>
      <c r="L227">
        <f t="shared" ca="1" si="33"/>
        <v>3096842771.0843372</v>
      </c>
      <c r="M227" s="12">
        <f ca="1">$L227*B227/'일자별 주가'!B226-펀드!R226</f>
        <v>3012.0481927710862</v>
      </c>
      <c r="N227" s="12">
        <f ca="1">$L227*C227/'일자별 주가'!C226-펀드!S226</f>
        <v>1807.2289156626484</v>
      </c>
      <c r="O227" s="12">
        <f ca="1">$L227*D227/'일자별 주가'!D226-펀드!T226</f>
        <v>6586.3453815261055</v>
      </c>
      <c r="P227" s="12">
        <f ca="1">$L227*E227/'일자별 주가'!E226-펀드!U226</f>
        <v>353.41365461847408</v>
      </c>
      <c r="Q227" s="12">
        <f ca="1">$L227*F227/'일자별 주가'!F226-펀드!V226</f>
        <v>200.80321285140576</v>
      </c>
      <c r="R227" s="13">
        <f t="shared" ca="1" si="37"/>
        <v>15060.240963855424</v>
      </c>
      <c r="S227" s="13">
        <f t="shared" ca="1" si="38"/>
        <v>9036.1445783132513</v>
      </c>
      <c r="T227" s="13">
        <f t="shared" ca="1" si="39"/>
        <v>32931.726907630524</v>
      </c>
      <c r="U227" s="13">
        <f t="shared" ca="1" si="40"/>
        <v>1767.0682730923695</v>
      </c>
      <c r="V227" s="13">
        <f t="shared" ca="1" si="41"/>
        <v>1004.0160642570281</v>
      </c>
    </row>
    <row r="228" spans="1:22" x14ac:dyDescent="0.3">
      <c r="A228">
        <v>226</v>
      </c>
      <c r="B228" s="4">
        <f ca="1">'일자별 시가총액'!B227/'일자별 시가총액'!$G227</f>
        <v>4.4823046214460878E-2</v>
      </c>
      <c r="C228" s="4">
        <f ca="1">'일자별 시가총액'!C227/'일자별 시가총액'!$G227</f>
        <v>6.6786970649203858E-2</v>
      </c>
      <c r="D228" s="4">
        <f ca="1">'일자별 시가총액'!D227/'일자별 시가총액'!$G227</f>
        <v>0.32158443463126429</v>
      </c>
      <c r="E228" s="4">
        <f ca="1">'일자별 시가총액'!E227/'일자별 시가총액'!$G227</f>
        <v>6.4320878540907248E-2</v>
      </c>
      <c r="F228" s="4">
        <f ca="1">'일자별 시가총액'!F227/'일자별 시가총액'!$G227</f>
        <v>0.50248466996416374</v>
      </c>
      <c r="G228" s="3">
        <f ca="1">'일자별 시가총액'!H227</f>
        <v>123.95462971887549</v>
      </c>
      <c r="H228">
        <f t="shared" ca="1" si="34"/>
        <v>200000</v>
      </c>
      <c r="I228">
        <f t="shared" ca="1" si="35"/>
        <v>250000</v>
      </c>
      <c r="J228">
        <f t="shared" ca="1" si="36"/>
        <v>200000</v>
      </c>
      <c r="K228">
        <f t="shared" ca="1" si="32"/>
        <v>12395.462971887549</v>
      </c>
      <c r="L228">
        <f t="shared" ca="1" si="33"/>
        <v>2479092594.3775101</v>
      </c>
      <c r="M228" s="12">
        <f ca="1">$L228*B228/'일자별 주가'!B227-펀드!R227</f>
        <v>-3012.0481927710862</v>
      </c>
      <c r="N228" s="12">
        <f ca="1">$L228*C228/'일자별 주가'!C227-펀드!S227</f>
        <v>-1807.2289156626484</v>
      </c>
      <c r="O228" s="12">
        <f ca="1">$L228*D228/'일자별 주가'!D227-펀드!T227</f>
        <v>-6586.3453815261055</v>
      </c>
      <c r="P228" s="12">
        <f ca="1">$L228*E228/'일자별 주가'!E227-펀드!U227</f>
        <v>-353.41365461847386</v>
      </c>
      <c r="Q228" s="12">
        <f ca="1">$L228*F228/'일자별 주가'!F227-펀드!V227</f>
        <v>-200.80321285140553</v>
      </c>
      <c r="R228" s="13">
        <f t="shared" ca="1" si="37"/>
        <v>12048.192771084337</v>
      </c>
      <c r="S228" s="13">
        <f t="shared" ca="1" si="38"/>
        <v>7228.9156626506028</v>
      </c>
      <c r="T228" s="13">
        <f t="shared" ca="1" si="39"/>
        <v>26345.381526104418</v>
      </c>
      <c r="U228" s="13">
        <f t="shared" ca="1" si="40"/>
        <v>1413.6546184738957</v>
      </c>
      <c r="V228" s="13">
        <f t="shared" ca="1" si="41"/>
        <v>803.21285140562259</v>
      </c>
    </row>
    <row r="229" spans="1:22" x14ac:dyDescent="0.3">
      <c r="A229">
        <v>227</v>
      </c>
      <c r="B229" s="4">
        <f ca="1">'일자별 시가총액'!B228/'일자별 시가총액'!$G228</f>
        <v>4.4310624531861707E-2</v>
      </c>
      <c r="C229" s="4">
        <f ca="1">'일자별 시가총액'!C228/'일자별 시가총액'!$G228</f>
        <v>6.6578727478419128E-2</v>
      </c>
      <c r="D229" s="4">
        <f ca="1">'일자별 시가총액'!D228/'일자별 시가총액'!$G228</f>
        <v>0.32375463008185329</v>
      </c>
      <c r="E229" s="4">
        <f ca="1">'일자별 시가총액'!E228/'일자별 시가총액'!$G228</f>
        <v>6.6652918681675707E-2</v>
      </c>
      <c r="F229" s="4">
        <f ca="1">'일자별 시가총액'!F228/'일자별 시가총액'!$G228</f>
        <v>0.49870309922619016</v>
      </c>
      <c r="G229" s="3">
        <f ca="1">'일자별 시가총액'!H228</f>
        <v>123.37599678714859</v>
      </c>
      <c r="H229">
        <f t="shared" ca="1" si="34"/>
        <v>150000</v>
      </c>
      <c r="I229">
        <f t="shared" ca="1" si="35"/>
        <v>0</v>
      </c>
      <c r="J229">
        <f t="shared" ca="1" si="36"/>
        <v>350000</v>
      </c>
      <c r="K229">
        <f t="shared" ca="1" si="32"/>
        <v>12337.59967871486</v>
      </c>
      <c r="L229">
        <f t="shared" ca="1" si="33"/>
        <v>4318159887.5502005</v>
      </c>
      <c r="M229" s="12">
        <f ca="1">$L229*B229/'일자별 주가'!B228-펀드!R228</f>
        <v>9036.1445783132513</v>
      </c>
      <c r="N229" s="12">
        <f ca="1">$L229*C229/'일자별 주가'!C228-펀드!S228</f>
        <v>5421.6867469879508</v>
      </c>
      <c r="O229" s="12">
        <f ca="1">$L229*D229/'일자별 주가'!D228-펀드!T228</f>
        <v>19759.036144578309</v>
      </c>
      <c r="P229" s="12">
        <f ca="1">$L229*E229/'일자별 주가'!E228-펀드!U228</f>
        <v>1060.2409638554216</v>
      </c>
      <c r="Q229" s="12">
        <f ca="1">$L229*F229/'일자별 주가'!F228-펀드!V228</f>
        <v>602.4096385542166</v>
      </c>
      <c r="R229" s="13">
        <f t="shared" ca="1" si="37"/>
        <v>21084.337349397589</v>
      </c>
      <c r="S229" s="13">
        <f t="shared" ca="1" si="38"/>
        <v>12650.602409638554</v>
      </c>
      <c r="T229" s="13">
        <f t="shared" ca="1" si="39"/>
        <v>46104.417670682727</v>
      </c>
      <c r="U229" s="13">
        <f t="shared" ca="1" si="40"/>
        <v>2473.8955823293172</v>
      </c>
      <c r="V229" s="13">
        <f t="shared" ca="1" si="41"/>
        <v>1405.6224899598392</v>
      </c>
    </row>
    <row r="230" spans="1:22" x14ac:dyDescent="0.3">
      <c r="A230">
        <v>228</v>
      </c>
      <c r="B230" s="4">
        <f ca="1">'일자별 시가총액'!B229/'일자별 시가총액'!$G229</f>
        <v>4.5922131221267613E-2</v>
      </c>
      <c r="C230" s="4">
        <f ca="1">'일자별 시가총액'!C229/'일자별 시가총액'!$G229</f>
        <v>6.710107021563054E-2</v>
      </c>
      <c r="D230" s="4">
        <f ca="1">'일자별 시가총액'!D229/'일자별 시가총액'!$G229</f>
        <v>0.32512130882172641</v>
      </c>
      <c r="E230" s="4">
        <f ca="1">'일자별 시가총액'!E229/'일자별 시가총액'!$G229</f>
        <v>6.7171538183958879E-2</v>
      </c>
      <c r="F230" s="4">
        <f ca="1">'일자별 시가총액'!F229/'일자별 시가총액'!$G229</f>
        <v>0.49468395155741657</v>
      </c>
      <c r="G230" s="3">
        <f ca="1">'일자별 시가총액'!H229</f>
        <v>121.8930875502008</v>
      </c>
      <c r="H230">
        <f t="shared" ca="1" si="34"/>
        <v>100000</v>
      </c>
      <c r="I230">
        <f t="shared" ca="1" si="35"/>
        <v>100000</v>
      </c>
      <c r="J230">
        <f t="shared" ca="1" si="36"/>
        <v>350000</v>
      </c>
      <c r="K230">
        <f t="shared" ca="1" si="32"/>
        <v>12189.30875502008</v>
      </c>
      <c r="L230">
        <f t="shared" ca="1" si="33"/>
        <v>4266258064.2570281</v>
      </c>
      <c r="M230" s="12">
        <f ca="1">$L230*B230/'일자별 주가'!B229-펀드!R229</f>
        <v>0</v>
      </c>
      <c r="N230" s="12">
        <f ca="1">$L230*C230/'일자별 주가'!C229-펀드!S229</f>
        <v>0</v>
      </c>
      <c r="O230" s="12">
        <f ca="1">$L230*D230/'일자별 주가'!D229-펀드!T229</f>
        <v>0</v>
      </c>
      <c r="P230" s="12">
        <f ca="1">$L230*E230/'일자별 주가'!E229-펀드!U229</f>
        <v>0</v>
      </c>
      <c r="Q230" s="12">
        <f ca="1">$L230*F230/'일자별 주가'!F229-펀드!V229</f>
        <v>0</v>
      </c>
      <c r="R230" s="13">
        <f t="shared" ca="1" si="37"/>
        <v>21084.337349397589</v>
      </c>
      <c r="S230" s="13">
        <f t="shared" ca="1" si="38"/>
        <v>12650.602409638554</v>
      </c>
      <c r="T230" s="13">
        <f t="shared" ca="1" si="39"/>
        <v>46104.417670682727</v>
      </c>
      <c r="U230" s="13">
        <f t="shared" ca="1" si="40"/>
        <v>2473.8955823293172</v>
      </c>
      <c r="V230" s="13">
        <f t="shared" ca="1" si="41"/>
        <v>1405.6224899598392</v>
      </c>
    </row>
    <row r="231" spans="1:22" x14ac:dyDescent="0.3">
      <c r="A231">
        <v>229</v>
      </c>
      <c r="B231" s="4">
        <f ca="1">'일자별 시가총액'!B230/'일자별 시가총액'!$G230</f>
        <v>4.480956835061873E-2</v>
      </c>
      <c r="C231" s="4">
        <f ca="1">'일자별 시가총액'!C230/'일자별 시가총액'!$G230</f>
        <v>6.6018609564004488E-2</v>
      </c>
      <c r="D231" s="4">
        <f ca="1">'일자별 시가총액'!D230/'일자별 시가총액'!$G230</f>
        <v>0.32397608600788458</v>
      </c>
      <c r="E231" s="4">
        <f ca="1">'일자별 시가총액'!E230/'일자별 시가총액'!$G230</f>
        <v>6.5556813993410859E-2</v>
      </c>
      <c r="F231" s="4">
        <f ca="1">'일자별 시가총액'!F230/'일자별 시가총액'!$G230</f>
        <v>0.49963892208408134</v>
      </c>
      <c r="G231" s="3">
        <f ca="1">'일자별 시가총액'!H230</f>
        <v>122.27111004016065</v>
      </c>
      <c r="H231">
        <f t="shared" ca="1" si="34"/>
        <v>50000</v>
      </c>
      <c r="I231">
        <f t="shared" ca="1" si="35"/>
        <v>50000</v>
      </c>
      <c r="J231">
        <f t="shared" ca="1" si="36"/>
        <v>350000</v>
      </c>
      <c r="K231">
        <f t="shared" ca="1" si="32"/>
        <v>12227.111004016064</v>
      </c>
      <c r="L231">
        <f t="shared" ca="1" si="33"/>
        <v>4279488851.4056225</v>
      </c>
      <c r="M231" s="12">
        <f ca="1">$L231*B231/'일자별 주가'!B230-펀드!R230</f>
        <v>0</v>
      </c>
      <c r="N231" s="12">
        <f ca="1">$L231*C231/'일자별 주가'!C230-펀드!S230</f>
        <v>0</v>
      </c>
      <c r="O231" s="12">
        <f ca="1">$L231*D231/'일자별 주가'!D230-펀드!T230</f>
        <v>0</v>
      </c>
      <c r="P231" s="12">
        <f ca="1">$L231*E231/'일자별 주가'!E230-펀드!U230</f>
        <v>0</v>
      </c>
      <c r="Q231" s="12">
        <f ca="1">$L231*F231/'일자별 주가'!F230-펀드!V230</f>
        <v>0</v>
      </c>
      <c r="R231" s="13">
        <f t="shared" ca="1" si="37"/>
        <v>21084.337349397589</v>
      </c>
      <c r="S231" s="13">
        <f t="shared" ca="1" si="38"/>
        <v>12650.602409638554</v>
      </c>
      <c r="T231" s="13">
        <f t="shared" ca="1" si="39"/>
        <v>46104.417670682727</v>
      </c>
      <c r="U231" s="13">
        <f t="shared" ca="1" si="40"/>
        <v>2473.8955823293172</v>
      </c>
      <c r="V231" s="13">
        <f t="shared" ca="1" si="41"/>
        <v>1405.6224899598392</v>
      </c>
    </row>
    <row r="232" spans="1:22" x14ac:dyDescent="0.3">
      <c r="A232">
        <v>230</v>
      </c>
      <c r="B232" s="4">
        <f ca="1">'일자별 시가총액'!B231/'일자별 시가총액'!$G231</f>
        <v>4.4147473096305526E-2</v>
      </c>
      <c r="C232" s="4">
        <f ca="1">'일자별 시가총액'!C231/'일자별 시가총액'!$G231</f>
        <v>6.7269464667081336E-2</v>
      </c>
      <c r="D232" s="4">
        <f ca="1">'일자별 시가총액'!D231/'일자별 시가총액'!$G231</f>
        <v>0.33193382984040815</v>
      </c>
      <c r="E232" s="4">
        <f ca="1">'일자별 시가총액'!E231/'일자별 시가총액'!$G231</f>
        <v>6.742033156243675E-2</v>
      </c>
      <c r="F232" s="4">
        <f ca="1">'일자별 시가총액'!F231/'일자별 시가총액'!$G231</f>
        <v>0.48922890083376824</v>
      </c>
      <c r="G232" s="3">
        <f ca="1">'일자별 시가총액'!H231</f>
        <v>121.7169092369478</v>
      </c>
      <c r="H232">
        <f t="shared" ca="1" si="34"/>
        <v>100000</v>
      </c>
      <c r="I232">
        <f t="shared" ca="1" si="35"/>
        <v>200000</v>
      </c>
      <c r="J232">
        <f t="shared" ca="1" si="36"/>
        <v>250000</v>
      </c>
      <c r="K232">
        <f t="shared" ca="1" si="32"/>
        <v>12171.690923694779</v>
      </c>
      <c r="L232">
        <f t="shared" ca="1" si="33"/>
        <v>3042922730.9236951</v>
      </c>
      <c r="M232" s="12">
        <f ca="1">$L232*B232/'일자별 주가'!B231-펀드!R231</f>
        <v>-6024.0963855421669</v>
      </c>
      <c r="N232" s="12">
        <f ca="1">$L232*C232/'일자별 주가'!C231-펀드!S231</f>
        <v>-3614.4578313252987</v>
      </c>
      <c r="O232" s="12">
        <f ca="1">$L232*D232/'일자별 주가'!D231-펀드!T231</f>
        <v>-13172.690763052204</v>
      </c>
      <c r="P232" s="12">
        <f ca="1">$L232*E232/'일자별 주가'!E231-펀드!U231</f>
        <v>-706.82730923694749</v>
      </c>
      <c r="Q232" s="12">
        <f ca="1">$L232*F232/'일자별 주가'!F231-펀드!V231</f>
        <v>-401.60642570281107</v>
      </c>
      <c r="R232" s="13">
        <f t="shared" ca="1" si="37"/>
        <v>15060.240963855422</v>
      </c>
      <c r="S232" s="13">
        <f t="shared" ca="1" si="38"/>
        <v>9036.1445783132549</v>
      </c>
      <c r="T232" s="13">
        <f t="shared" ca="1" si="39"/>
        <v>32931.726907630524</v>
      </c>
      <c r="U232" s="13">
        <f t="shared" ca="1" si="40"/>
        <v>1767.0682730923697</v>
      </c>
      <c r="V232" s="13">
        <f t="shared" ca="1" si="41"/>
        <v>1004.0160642570281</v>
      </c>
    </row>
    <row r="233" spans="1:22" x14ac:dyDescent="0.3">
      <c r="A233">
        <v>231</v>
      </c>
      <c r="B233" s="4">
        <f ca="1">'일자별 시가총액'!B232/'일자별 시가총액'!$G232</f>
        <v>4.44781643039718E-2</v>
      </c>
      <c r="C233" s="4">
        <f ca="1">'일자별 시가총액'!C232/'일자별 시가총액'!$G232</f>
        <v>6.7612351575836269E-2</v>
      </c>
      <c r="D233" s="4">
        <f ca="1">'일자별 시가총액'!D232/'일자별 시가총액'!$G232</f>
        <v>0.33454731161156159</v>
      </c>
      <c r="E233" s="4">
        <f ca="1">'일자별 시가총액'!E232/'일자별 시가총액'!$G232</f>
        <v>6.6215519171921255E-2</v>
      </c>
      <c r="F233" s="4">
        <f ca="1">'일자별 시가총액'!F232/'일자별 시가총액'!$G232</f>
        <v>0.48714665333670909</v>
      </c>
      <c r="G233" s="3">
        <f ca="1">'일자별 시가총액'!H232</f>
        <v>121.74648674698796</v>
      </c>
      <c r="H233">
        <f t="shared" ca="1" si="34"/>
        <v>250000</v>
      </c>
      <c r="I233">
        <f t="shared" ca="1" si="35"/>
        <v>0</v>
      </c>
      <c r="J233">
        <f t="shared" ca="1" si="36"/>
        <v>500000</v>
      </c>
      <c r="K233">
        <f t="shared" ca="1" si="32"/>
        <v>12174.648674698796</v>
      </c>
      <c r="L233">
        <f t="shared" ca="1" si="33"/>
        <v>6087324337.3493977</v>
      </c>
      <c r="M233" s="12">
        <f ca="1">$L233*B233/'일자별 주가'!B232-펀드!R232</f>
        <v>15060.240963855418</v>
      </c>
      <c r="N233" s="12">
        <f ca="1">$L233*C233/'일자별 주가'!C232-펀드!S232</f>
        <v>9036.1445783132476</v>
      </c>
      <c r="O233" s="12">
        <f ca="1">$L233*D233/'일자별 주가'!D232-펀드!T232</f>
        <v>32931.726907630524</v>
      </c>
      <c r="P233" s="12">
        <f ca="1">$L233*E233/'일자별 주가'!E232-펀드!U232</f>
        <v>1767.0682730923697</v>
      </c>
      <c r="Q233" s="12">
        <f ca="1">$L233*F233/'일자별 주가'!F232-펀드!V232</f>
        <v>1004.0160642570281</v>
      </c>
      <c r="R233" s="13">
        <f t="shared" ca="1" si="37"/>
        <v>30120.48192771084</v>
      </c>
      <c r="S233" s="13">
        <f t="shared" ca="1" si="38"/>
        <v>18072.289156626503</v>
      </c>
      <c r="T233" s="13">
        <f t="shared" ca="1" si="39"/>
        <v>65863.453815261048</v>
      </c>
      <c r="U233" s="13">
        <f t="shared" ca="1" si="40"/>
        <v>3534.1365461847395</v>
      </c>
      <c r="V233" s="13">
        <f t="shared" ca="1" si="41"/>
        <v>2008.0321285140562</v>
      </c>
    </row>
    <row r="234" spans="1:22" x14ac:dyDescent="0.3">
      <c r="A234">
        <v>232</v>
      </c>
      <c r="B234" s="4">
        <f ca="1">'일자별 시가총액'!B233/'일자별 시가총액'!$G233</f>
        <v>4.654633749242202E-2</v>
      </c>
      <c r="C234" s="4">
        <f ca="1">'일자별 시가총액'!C233/'일자별 시가총액'!$G233</f>
        <v>6.7346022049725604E-2</v>
      </c>
      <c r="D234" s="4">
        <f ca="1">'일자별 시가총액'!D233/'일자별 시가총액'!$G233</f>
        <v>0.33689739903435123</v>
      </c>
      <c r="E234" s="4">
        <f ca="1">'일자별 시가총액'!E233/'일자별 시가총액'!$G233</f>
        <v>6.5754065612290885E-2</v>
      </c>
      <c r="F234" s="4">
        <f ca="1">'일자별 시가총액'!F233/'일자별 시가총액'!$G233</f>
        <v>0.48345617581121025</v>
      </c>
      <c r="G234" s="3">
        <f ca="1">'일자별 시가총액'!H233</f>
        <v>119.31367228915664</v>
      </c>
      <c r="H234">
        <f t="shared" ca="1" si="34"/>
        <v>150000</v>
      </c>
      <c r="I234">
        <f t="shared" ca="1" si="35"/>
        <v>250000</v>
      </c>
      <c r="J234">
        <f t="shared" ca="1" si="36"/>
        <v>400000</v>
      </c>
      <c r="K234">
        <f t="shared" ca="1" si="32"/>
        <v>11931.367228915664</v>
      </c>
      <c r="L234">
        <f t="shared" ca="1" si="33"/>
        <v>4772546891.5662651</v>
      </c>
      <c r="M234" s="12">
        <f ca="1">$L234*B234/'일자별 주가'!B233-펀드!R233</f>
        <v>-6024.0963855421651</v>
      </c>
      <c r="N234" s="12">
        <f ca="1">$L234*C234/'일자별 주가'!C233-펀드!S233</f>
        <v>-3614.4578313252987</v>
      </c>
      <c r="O234" s="12">
        <f ca="1">$L234*D234/'일자별 주가'!D233-펀드!T233</f>
        <v>-13172.690763052211</v>
      </c>
      <c r="P234" s="12">
        <f ca="1">$L234*E234/'일자별 주가'!E233-펀드!U233</f>
        <v>-706.82730923694862</v>
      </c>
      <c r="Q234" s="12">
        <f ca="1">$L234*F234/'일자별 주가'!F233-펀드!V233</f>
        <v>-401.60642570281107</v>
      </c>
      <c r="R234" s="13">
        <f t="shared" ca="1" si="37"/>
        <v>24096.385542168675</v>
      </c>
      <c r="S234" s="13">
        <f t="shared" ca="1" si="38"/>
        <v>14457.831325301204</v>
      </c>
      <c r="T234" s="13">
        <f t="shared" ca="1" si="39"/>
        <v>52690.763052208837</v>
      </c>
      <c r="U234" s="13">
        <f t="shared" ca="1" si="40"/>
        <v>2827.3092369477909</v>
      </c>
      <c r="V234" s="13">
        <f t="shared" ca="1" si="41"/>
        <v>1606.4257028112452</v>
      </c>
    </row>
    <row r="235" spans="1:22" x14ac:dyDescent="0.3">
      <c r="A235">
        <v>233</v>
      </c>
      <c r="B235" s="4">
        <f ca="1">'일자별 시가총액'!B234/'일자별 시가총액'!$G234</f>
        <v>4.5759070034440047E-2</v>
      </c>
      <c r="C235" s="4">
        <f ca="1">'일자별 시가총액'!C234/'일자별 시가총액'!$G234</f>
        <v>6.8922816550760893E-2</v>
      </c>
      <c r="D235" s="4">
        <f ca="1">'일자별 시가총액'!D234/'일자별 시가총액'!$G234</f>
        <v>0.34517523917365395</v>
      </c>
      <c r="E235" s="4">
        <f ca="1">'일자별 시가총액'!E234/'일자별 시가총액'!$G234</f>
        <v>6.5444135713714088E-2</v>
      </c>
      <c r="F235" s="4">
        <f ca="1">'일자별 시가총액'!F234/'일자별 시가총액'!$G234</f>
        <v>0.474698738527431</v>
      </c>
      <c r="G235" s="3">
        <f ca="1">'일자별 시가총액'!H234</f>
        <v>118.2726875502008</v>
      </c>
      <c r="H235">
        <f t="shared" ca="1" si="34"/>
        <v>250000</v>
      </c>
      <c r="I235">
        <f t="shared" ca="1" si="35"/>
        <v>0</v>
      </c>
      <c r="J235">
        <f t="shared" ca="1" si="36"/>
        <v>650000</v>
      </c>
      <c r="K235">
        <f t="shared" ca="1" si="32"/>
        <v>11827.268755020081</v>
      </c>
      <c r="L235">
        <f t="shared" ca="1" si="33"/>
        <v>7687724690.7630529</v>
      </c>
      <c r="M235" s="12">
        <f ca="1">$L235*B235/'일자별 주가'!B234-펀드!R234</f>
        <v>15060.240963855424</v>
      </c>
      <c r="N235" s="12">
        <f ca="1">$L235*C235/'일자별 주가'!C234-펀드!S234</f>
        <v>9036.1445783132567</v>
      </c>
      <c r="O235" s="12">
        <f ca="1">$L235*D235/'일자별 주가'!D234-펀드!T234</f>
        <v>32931.726907630517</v>
      </c>
      <c r="P235" s="12">
        <f ca="1">$L235*E235/'일자별 주가'!E234-펀드!U234</f>
        <v>1767.06827309237</v>
      </c>
      <c r="Q235" s="12">
        <f ca="1">$L235*F235/'일자별 주가'!F234-펀드!V234</f>
        <v>1004.0160642570281</v>
      </c>
      <c r="R235" s="13">
        <f t="shared" ca="1" si="37"/>
        <v>39156.626506024098</v>
      </c>
      <c r="S235" s="13">
        <f t="shared" ca="1" si="38"/>
        <v>23493.975903614461</v>
      </c>
      <c r="T235" s="13">
        <f t="shared" ca="1" si="39"/>
        <v>85622.489959839353</v>
      </c>
      <c r="U235" s="13">
        <f t="shared" ca="1" si="40"/>
        <v>4594.3775100401608</v>
      </c>
      <c r="V235" s="13">
        <f t="shared" ca="1" si="41"/>
        <v>2610.4417670682733</v>
      </c>
    </row>
    <row r="236" spans="1:22" x14ac:dyDescent="0.3">
      <c r="A236">
        <v>234</v>
      </c>
      <c r="B236" s="4">
        <f ca="1">'일자별 시가총액'!B235/'일자별 시가총액'!$G235</f>
        <v>4.6235188223503032E-2</v>
      </c>
      <c r="C236" s="4">
        <f ca="1">'일자별 시가총액'!C235/'일자별 시가총액'!$G235</f>
        <v>7.0306480170727034E-2</v>
      </c>
      <c r="D236" s="4">
        <f ca="1">'일자별 시가총액'!D235/'일자별 시가총액'!$G235</f>
        <v>0.34366396225159729</v>
      </c>
      <c r="E236" s="4">
        <f ca="1">'일자별 시가총액'!E235/'일자별 시가총액'!$G235</f>
        <v>6.8451908935808381E-2</v>
      </c>
      <c r="F236" s="4">
        <f ca="1">'일자별 시가총액'!F235/'일자별 시가총액'!$G235</f>
        <v>0.47134246041836431</v>
      </c>
      <c r="G236" s="3">
        <f ca="1">'일자별 시가총액'!H235</f>
        <v>116.35116626506023</v>
      </c>
      <c r="H236">
        <f t="shared" ca="1" si="34"/>
        <v>200000</v>
      </c>
      <c r="I236">
        <f t="shared" ca="1" si="35"/>
        <v>100000</v>
      </c>
      <c r="J236">
        <f t="shared" ca="1" si="36"/>
        <v>750000</v>
      </c>
      <c r="K236">
        <f t="shared" ca="1" si="32"/>
        <v>11635.116626506024</v>
      </c>
      <c r="L236">
        <f t="shared" ca="1" si="33"/>
        <v>8726337469.8795185</v>
      </c>
      <c r="M236" s="12">
        <f ca="1">$L236*B236/'일자별 주가'!B235-펀드!R235</f>
        <v>6024.0963855421724</v>
      </c>
      <c r="N236" s="12">
        <f ca="1">$L236*C236/'일자별 주가'!C235-펀드!S235</f>
        <v>3614.4578313253005</v>
      </c>
      <c r="O236" s="12">
        <f ca="1">$L236*D236/'일자별 주가'!D235-펀드!T235</f>
        <v>13172.690763052218</v>
      </c>
      <c r="P236" s="12">
        <f ca="1">$L236*E236/'일자별 주가'!E235-펀드!U235</f>
        <v>706.82730923694726</v>
      </c>
      <c r="Q236" s="12">
        <f ca="1">$L236*F236/'일자별 주가'!F235-펀드!V235</f>
        <v>401.60642570281107</v>
      </c>
      <c r="R236" s="13">
        <f t="shared" ca="1" si="37"/>
        <v>45180.722891566271</v>
      </c>
      <c r="S236" s="13">
        <f t="shared" ca="1" si="38"/>
        <v>27108.433734939761</v>
      </c>
      <c r="T236" s="13">
        <f t="shared" ca="1" si="39"/>
        <v>98795.180722891571</v>
      </c>
      <c r="U236" s="13">
        <f t="shared" ca="1" si="40"/>
        <v>5301.2048192771081</v>
      </c>
      <c r="V236" s="13">
        <f t="shared" ca="1" si="41"/>
        <v>3012.0481927710844</v>
      </c>
    </row>
    <row r="237" spans="1:22" x14ac:dyDescent="0.3">
      <c r="A237">
        <v>235</v>
      </c>
      <c r="B237" s="4">
        <f ca="1">'일자별 시가총액'!B236/'일자별 시가총액'!$G236</f>
        <v>4.8206037012654232E-2</v>
      </c>
      <c r="C237" s="4">
        <f ca="1">'일자별 시가총액'!C236/'일자별 시가총액'!$G236</f>
        <v>6.9353207786042009E-2</v>
      </c>
      <c r="D237" s="4">
        <f ca="1">'일자별 시가총액'!D236/'일자별 시가총액'!$G236</f>
        <v>0.34691668606967369</v>
      </c>
      <c r="E237" s="4">
        <f ca="1">'일자별 시가총액'!E236/'일자별 시가총액'!$G236</f>
        <v>6.8041271645119986E-2</v>
      </c>
      <c r="F237" s="4">
        <f ca="1">'일자별 시가총액'!F236/'일자별 시가총액'!$G236</f>
        <v>0.46748279748651012</v>
      </c>
      <c r="G237" s="3">
        <f ca="1">'일자별 시가총액'!H236</f>
        <v>115.00584257028112</v>
      </c>
      <c r="H237">
        <f t="shared" ca="1" si="34"/>
        <v>200000</v>
      </c>
      <c r="I237">
        <f t="shared" ca="1" si="35"/>
        <v>0</v>
      </c>
      <c r="J237">
        <f t="shared" ca="1" si="36"/>
        <v>950000</v>
      </c>
      <c r="K237">
        <f t="shared" ca="1" si="32"/>
        <v>11500.584257028113</v>
      </c>
      <c r="L237">
        <f t="shared" ca="1" si="33"/>
        <v>10925555044.176708</v>
      </c>
      <c r="M237" s="12">
        <f ca="1">$L237*B237/'일자별 주가'!B236-펀드!R236</f>
        <v>12048.192771084337</v>
      </c>
      <c r="N237" s="12">
        <f ca="1">$L237*C237/'일자별 주가'!C236-펀드!S236</f>
        <v>7228.915662650601</v>
      </c>
      <c r="O237" s="12">
        <f ca="1">$L237*D237/'일자별 주가'!D236-펀드!T236</f>
        <v>26345.381526104436</v>
      </c>
      <c r="P237" s="12">
        <f ca="1">$L237*E237/'일자별 주가'!E236-펀드!U236</f>
        <v>1413.6546184738972</v>
      </c>
      <c r="Q237" s="12">
        <f ca="1">$L237*F237/'일자별 주가'!F236-펀드!V236</f>
        <v>803.21285140562304</v>
      </c>
      <c r="R237" s="13">
        <f t="shared" ca="1" si="37"/>
        <v>57228.915662650608</v>
      </c>
      <c r="S237" s="13">
        <f t="shared" ca="1" si="38"/>
        <v>34337.349397590362</v>
      </c>
      <c r="T237" s="13">
        <f t="shared" ca="1" si="39"/>
        <v>125140.56224899601</v>
      </c>
      <c r="U237" s="13">
        <f t="shared" ca="1" si="40"/>
        <v>6714.8594377510053</v>
      </c>
      <c r="V237" s="13">
        <f t="shared" ca="1" si="41"/>
        <v>3815.2610441767074</v>
      </c>
    </row>
    <row r="238" spans="1:22" x14ac:dyDescent="0.3">
      <c r="A238">
        <v>236</v>
      </c>
      <c r="B238" s="4">
        <f ca="1">'일자별 시가총액'!B237/'일자별 시가총액'!$G237</f>
        <v>4.7672215215351359E-2</v>
      </c>
      <c r="C238" s="4">
        <f ca="1">'일자별 시가총액'!C237/'일자별 시가총액'!$G237</f>
        <v>6.9880567579818656E-2</v>
      </c>
      <c r="D238" s="4">
        <f ca="1">'일자별 시가총액'!D237/'일자별 시가총액'!$G237</f>
        <v>0.34648305410959518</v>
      </c>
      <c r="E238" s="4">
        <f ca="1">'일자별 시가총액'!E237/'일자별 시가총액'!$G237</f>
        <v>6.8731848403303486E-2</v>
      </c>
      <c r="F238" s="4">
        <f ca="1">'일자별 시가총액'!F237/'일자별 시가총액'!$G237</f>
        <v>0.46723231469193133</v>
      </c>
      <c r="G238" s="3">
        <f ca="1">'일자별 시가총액'!H237</f>
        <v>115.24482088353413</v>
      </c>
      <c r="H238">
        <f t="shared" ca="1" si="34"/>
        <v>50000</v>
      </c>
      <c r="I238">
        <f t="shared" ca="1" si="35"/>
        <v>0</v>
      </c>
      <c r="J238">
        <f t="shared" ca="1" si="36"/>
        <v>1000000</v>
      </c>
      <c r="K238">
        <f t="shared" ca="1" si="32"/>
        <v>11524.482088353412</v>
      </c>
      <c r="L238">
        <f t="shared" ca="1" si="33"/>
        <v>11524482088.353413</v>
      </c>
      <c r="M238" s="12">
        <f ca="1">$L238*B238/'일자별 주가'!B237-펀드!R237</f>
        <v>3012.0481927710789</v>
      </c>
      <c r="N238" s="12">
        <f ca="1">$L238*C238/'일자별 주가'!C237-펀드!S237</f>
        <v>1807.228915662643</v>
      </c>
      <c r="O238" s="12">
        <f ca="1">$L238*D238/'일자별 주가'!D237-펀드!T237</f>
        <v>6586.3453815260873</v>
      </c>
      <c r="P238" s="12">
        <f ca="1">$L238*E238/'일자별 주가'!E237-펀드!U237</f>
        <v>353.41365461847181</v>
      </c>
      <c r="Q238" s="12">
        <f ca="1">$L238*F238/'일자별 주가'!F237-펀드!V237</f>
        <v>200.80321285140462</v>
      </c>
      <c r="R238" s="13">
        <f t="shared" ca="1" si="37"/>
        <v>60240.963855421687</v>
      </c>
      <c r="S238" s="13">
        <f t="shared" ca="1" si="38"/>
        <v>36144.578313253005</v>
      </c>
      <c r="T238" s="13">
        <f t="shared" ca="1" si="39"/>
        <v>131726.9076305221</v>
      </c>
      <c r="U238" s="13">
        <f t="shared" ca="1" si="40"/>
        <v>7068.2730923694771</v>
      </c>
      <c r="V238" s="13">
        <f t="shared" ca="1" si="41"/>
        <v>4016.064257028112</v>
      </c>
    </row>
    <row r="239" spans="1:22" x14ac:dyDescent="0.3">
      <c r="A239">
        <v>237</v>
      </c>
      <c r="B239" s="4">
        <f ca="1">'일자별 시가총액'!B238/'일자별 시가총액'!$G238</f>
        <v>4.7861852181169319E-2</v>
      </c>
      <c r="C239" s="4">
        <f ca="1">'일자별 시가총액'!C238/'일자별 시가총액'!$G238</f>
        <v>7.1560711367263441E-2</v>
      </c>
      <c r="D239" s="4">
        <f ca="1">'일자별 시가총액'!D238/'일자별 시가총액'!$G238</f>
        <v>0.34620325738175228</v>
      </c>
      <c r="E239" s="4">
        <f ca="1">'일자별 시가총액'!E238/'일자별 시가총액'!$G238</f>
        <v>7.0095349905321555E-2</v>
      </c>
      <c r="F239" s="4">
        <f ca="1">'일자별 시가총액'!F238/'일자별 시가총액'!$G238</f>
        <v>0.46427882916449337</v>
      </c>
      <c r="G239" s="3">
        <f ca="1">'일자별 시가총액'!H238</f>
        <v>116.03425702811245</v>
      </c>
      <c r="H239">
        <f t="shared" ca="1" si="34"/>
        <v>0</v>
      </c>
      <c r="I239">
        <f t="shared" ca="1" si="35"/>
        <v>50000</v>
      </c>
      <c r="J239">
        <f t="shared" ca="1" si="36"/>
        <v>950000</v>
      </c>
      <c r="K239">
        <f t="shared" ca="1" si="32"/>
        <v>11603.425702811244</v>
      </c>
      <c r="L239">
        <f t="shared" ca="1" si="33"/>
        <v>11023254417.670683</v>
      </c>
      <c r="M239" s="12">
        <f ca="1">$L239*B239/'일자별 주가'!B238-펀드!R238</f>
        <v>-3012.0481927710862</v>
      </c>
      <c r="N239" s="12">
        <f ca="1">$L239*C239/'일자별 주가'!C238-펀드!S238</f>
        <v>-1807.228915662643</v>
      </c>
      <c r="O239" s="12">
        <f ca="1">$L239*D239/'일자별 주가'!D238-펀드!T238</f>
        <v>-6586.3453815261164</v>
      </c>
      <c r="P239" s="12">
        <f ca="1">$L239*E239/'일자별 주가'!E238-펀드!U238</f>
        <v>-353.41365461847272</v>
      </c>
      <c r="Q239" s="12">
        <f ca="1">$L239*F239/'일자별 주가'!F238-펀드!V238</f>
        <v>-200.80321285140508</v>
      </c>
      <c r="R239" s="13">
        <f t="shared" ca="1" si="37"/>
        <v>57228.915662650601</v>
      </c>
      <c r="S239" s="13">
        <f t="shared" ca="1" si="38"/>
        <v>34337.349397590362</v>
      </c>
      <c r="T239" s="13">
        <f t="shared" ca="1" si="39"/>
        <v>125140.56224899598</v>
      </c>
      <c r="U239" s="13">
        <f t="shared" ca="1" si="40"/>
        <v>6714.8594377510044</v>
      </c>
      <c r="V239" s="13">
        <f t="shared" ca="1" si="41"/>
        <v>3815.2610441767069</v>
      </c>
    </row>
    <row r="240" spans="1:22" x14ac:dyDescent="0.3">
      <c r="A240">
        <v>238</v>
      </c>
      <c r="B240" s="4">
        <f ca="1">'일자별 시가총액'!B239/'일자별 시가총액'!$G239</f>
        <v>4.6653783786697343E-2</v>
      </c>
      <c r="C240" s="4">
        <f ca="1">'일자별 시가총액'!C239/'일자별 시가총액'!$G239</f>
        <v>7.3639325495340011E-2</v>
      </c>
      <c r="D240" s="4">
        <f ca="1">'일자별 시가총액'!D239/'일자별 시가총액'!$G239</f>
        <v>0.35552853945071916</v>
      </c>
      <c r="E240" s="4">
        <f ca="1">'일자별 시가총액'!E239/'일자별 시가총액'!$G239</f>
        <v>6.9297699894736872E-2</v>
      </c>
      <c r="F240" s="4">
        <f ca="1">'일자별 시가총액'!F239/'일자별 시가총액'!$G239</f>
        <v>0.45488065137250661</v>
      </c>
      <c r="G240" s="3">
        <f ca="1">'일자별 시가총액'!H239</f>
        <v>115.48799196787149</v>
      </c>
      <c r="H240">
        <f t="shared" ca="1" si="34"/>
        <v>200000</v>
      </c>
      <c r="I240">
        <f t="shared" ca="1" si="35"/>
        <v>250000</v>
      </c>
      <c r="J240">
        <f t="shared" ca="1" si="36"/>
        <v>900000</v>
      </c>
      <c r="K240">
        <f t="shared" ca="1" si="32"/>
        <v>11548.799196787151</v>
      </c>
      <c r="L240">
        <f t="shared" ca="1" si="33"/>
        <v>10393919277.108437</v>
      </c>
      <c r="M240" s="12">
        <f ca="1">$L240*B240/'일자별 주가'!B239-펀드!R239</f>
        <v>-3012.0481927710644</v>
      </c>
      <c r="N240" s="12">
        <f ca="1">$L240*C240/'일자별 주가'!C239-펀드!S239</f>
        <v>-1807.228915662643</v>
      </c>
      <c r="O240" s="12">
        <f ca="1">$L240*D240/'일자별 주가'!D239-펀드!T239</f>
        <v>-6586.3453815260727</v>
      </c>
      <c r="P240" s="12">
        <f ca="1">$L240*E240/'일자별 주가'!E239-펀드!U239</f>
        <v>-353.41365461847363</v>
      </c>
      <c r="Q240" s="12">
        <f ca="1">$L240*F240/'일자별 주가'!F239-펀드!V239</f>
        <v>-200.80321285140508</v>
      </c>
      <c r="R240" s="13">
        <f t="shared" ca="1" si="37"/>
        <v>54216.867469879537</v>
      </c>
      <c r="S240" s="13">
        <f t="shared" ca="1" si="38"/>
        <v>32530.120481927719</v>
      </c>
      <c r="T240" s="13">
        <f t="shared" ca="1" si="39"/>
        <v>118554.21686746991</v>
      </c>
      <c r="U240" s="13">
        <f t="shared" ca="1" si="40"/>
        <v>6361.4457831325308</v>
      </c>
      <c r="V240" s="13">
        <f t="shared" ca="1" si="41"/>
        <v>3614.4578313253019</v>
      </c>
    </row>
    <row r="241" spans="1:22" x14ac:dyDescent="0.3">
      <c r="A241">
        <v>239</v>
      </c>
      <c r="B241" s="4">
        <f ca="1">'일자별 시가총액'!B240/'일자별 시가총액'!$G240</f>
        <v>4.7364344557915855E-2</v>
      </c>
      <c r="C241" s="4">
        <f ca="1">'일자별 시가총액'!C240/'일자별 시가총액'!$G240</f>
        <v>7.4235268345768476E-2</v>
      </c>
      <c r="D241" s="4">
        <f ca="1">'일자별 시가총액'!D240/'일자별 시가총액'!$G240</f>
        <v>0.34737490167928742</v>
      </c>
      <c r="E241" s="4">
        <f ca="1">'일자별 시가총액'!E240/'일자별 시가총액'!$G240</f>
        <v>6.9742867640419579E-2</v>
      </c>
      <c r="F241" s="4">
        <f ca="1">'일자별 시가총액'!F240/'일자별 시가총액'!$G240</f>
        <v>0.46128261777660867</v>
      </c>
      <c r="G241" s="3">
        <f ca="1">'일자별 시가총액'!H240</f>
        <v>114.82380401606427</v>
      </c>
      <c r="H241">
        <f t="shared" ca="1" si="34"/>
        <v>250000</v>
      </c>
      <c r="I241">
        <f t="shared" ca="1" si="35"/>
        <v>50000</v>
      </c>
      <c r="J241">
        <f t="shared" ca="1" si="36"/>
        <v>1100000</v>
      </c>
      <c r="K241">
        <f t="shared" ca="1" si="32"/>
        <v>11482.380401606428</v>
      </c>
      <c r="L241">
        <f t="shared" ca="1" si="33"/>
        <v>12630618441.767071</v>
      </c>
      <c r="M241" s="12">
        <f ca="1">$L241*B241/'일자별 주가'!B240-펀드!R240</f>
        <v>12048.19277108433</v>
      </c>
      <c r="N241" s="12">
        <f ca="1">$L241*C241/'일자별 주가'!C240-펀드!S240</f>
        <v>7228.9156626506083</v>
      </c>
      <c r="O241" s="12">
        <f ca="1">$L241*D241/'일자별 주가'!D240-펀드!T240</f>
        <v>26345.381526104422</v>
      </c>
      <c r="P241" s="12">
        <f ca="1">$L241*E241/'일자별 주가'!E240-펀드!U240</f>
        <v>1413.6546184738963</v>
      </c>
      <c r="Q241" s="12">
        <f ca="1">$L241*F241/'일자별 주가'!F240-펀드!V240</f>
        <v>803.21285140562259</v>
      </c>
      <c r="R241" s="13">
        <f t="shared" ca="1" si="37"/>
        <v>66265.060240963867</v>
      </c>
      <c r="S241" s="13">
        <f t="shared" ca="1" si="38"/>
        <v>39759.036144578327</v>
      </c>
      <c r="T241" s="13">
        <f t="shared" ca="1" si="39"/>
        <v>144899.59839357433</v>
      </c>
      <c r="U241" s="13">
        <f t="shared" ca="1" si="40"/>
        <v>7775.1004016064271</v>
      </c>
      <c r="V241" s="13">
        <f t="shared" ca="1" si="41"/>
        <v>4417.6706827309245</v>
      </c>
    </row>
    <row r="242" spans="1:22" x14ac:dyDescent="0.3">
      <c r="A242">
        <v>240</v>
      </c>
      <c r="B242" s="4">
        <f ca="1">'일자별 시가총액'!B241/'일자별 시가총액'!$G241</f>
        <v>4.6479077848456361E-2</v>
      </c>
      <c r="C242" s="4">
        <f ca="1">'일자별 시가총액'!C241/'일자별 시가총액'!$G241</f>
        <v>7.2916290190112656E-2</v>
      </c>
      <c r="D242" s="4">
        <f ca="1">'일자별 시가총액'!D241/'일자별 시가총액'!$G241</f>
        <v>0.35329839243629679</v>
      </c>
      <c r="E242" s="4">
        <f ca="1">'일자별 시가총액'!E241/'일자별 시가총액'!$G241</f>
        <v>6.7316379962178832E-2</v>
      </c>
      <c r="F242" s="4">
        <f ca="1">'일자별 시가총액'!F241/'일자별 시가총액'!$G241</f>
        <v>0.45998985956295541</v>
      </c>
      <c r="G242" s="3">
        <f ca="1">'일자별 시가총액'!H241</f>
        <v>116.14242409638553</v>
      </c>
      <c r="H242">
        <f t="shared" ca="1" si="34"/>
        <v>100000</v>
      </c>
      <c r="I242">
        <f t="shared" ca="1" si="35"/>
        <v>100000</v>
      </c>
      <c r="J242">
        <f t="shared" ca="1" si="36"/>
        <v>1100000</v>
      </c>
      <c r="K242">
        <f t="shared" ca="1" si="32"/>
        <v>11614.242409638553</v>
      </c>
      <c r="L242">
        <f t="shared" ca="1" si="33"/>
        <v>12775666650.602407</v>
      </c>
      <c r="M242" s="12">
        <f ca="1">$L242*B242/'일자별 주가'!B241-펀드!R241</f>
        <v>0</v>
      </c>
      <c r="N242" s="12">
        <f ca="1">$L242*C242/'일자별 주가'!C241-펀드!S241</f>
        <v>0</v>
      </c>
      <c r="O242" s="12">
        <f ca="1">$L242*D242/'일자별 주가'!D241-펀드!T241</f>
        <v>0</v>
      </c>
      <c r="P242" s="12">
        <f ca="1">$L242*E242/'일자별 주가'!E241-펀드!U241</f>
        <v>0</v>
      </c>
      <c r="Q242" s="12">
        <f ca="1">$L242*F242/'일자별 주가'!F241-펀드!V241</f>
        <v>0</v>
      </c>
      <c r="R242" s="13">
        <f t="shared" ca="1" si="37"/>
        <v>66265.060240963867</v>
      </c>
      <c r="S242" s="13">
        <f t="shared" ca="1" si="38"/>
        <v>39759.036144578327</v>
      </c>
      <c r="T242" s="13">
        <f t="shared" ca="1" si="39"/>
        <v>144899.59839357433</v>
      </c>
      <c r="U242" s="13">
        <f t="shared" ca="1" si="40"/>
        <v>7775.1004016064271</v>
      </c>
      <c r="V242" s="13">
        <f t="shared" ca="1" si="41"/>
        <v>4417.6706827309245</v>
      </c>
    </row>
    <row r="243" spans="1:22" x14ac:dyDescent="0.3">
      <c r="A243">
        <v>241</v>
      </c>
      <c r="B243" s="4">
        <f ca="1">'일자별 시가총액'!B242/'일자별 시가총액'!$G242</f>
        <v>4.6274123644843478E-2</v>
      </c>
      <c r="C243" s="4">
        <f ca="1">'일자별 시가총액'!C242/'일자별 시가총액'!$G242</f>
        <v>7.1883746197909215E-2</v>
      </c>
      <c r="D243" s="4">
        <f ca="1">'일자별 시가총액'!D242/'일자별 시가총액'!$G242</f>
        <v>0.35004610632923006</v>
      </c>
      <c r="E243" s="4">
        <f ca="1">'일자별 시가총액'!E242/'일자별 시가총액'!$G242</f>
        <v>6.7928020377173784E-2</v>
      </c>
      <c r="F243" s="4">
        <f ca="1">'일자별 시가총액'!F242/'일자별 시가총액'!$G242</f>
        <v>0.46386800345084345</v>
      </c>
      <c r="G243" s="3">
        <f ca="1">'일자별 시가총액'!H242</f>
        <v>116.80003534136547</v>
      </c>
      <c r="H243">
        <f t="shared" ca="1" si="34"/>
        <v>0</v>
      </c>
      <c r="I243">
        <f t="shared" ca="1" si="35"/>
        <v>250000</v>
      </c>
      <c r="J243">
        <f t="shared" ca="1" si="36"/>
        <v>850000</v>
      </c>
      <c r="K243">
        <f t="shared" ca="1" si="32"/>
        <v>11680.003534136547</v>
      </c>
      <c r="L243">
        <f t="shared" ca="1" si="33"/>
        <v>9928003004.0160656</v>
      </c>
      <c r="M243" s="12">
        <f ca="1">$L243*B243/'일자별 주가'!B242-펀드!R242</f>
        <v>-15060.240963855424</v>
      </c>
      <c r="N243" s="12">
        <f ca="1">$L243*C243/'일자별 주가'!C242-펀드!S242</f>
        <v>-9036.1445783132658</v>
      </c>
      <c r="O243" s="12">
        <f ca="1">$L243*D243/'일자별 주가'!D242-펀드!T242</f>
        <v>-32931.726907630538</v>
      </c>
      <c r="P243" s="12">
        <f ca="1">$L243*E243/'일자별 주가'!E242-펀드!U242</f>
        <v>-1767.06827309237</v>
      </c>
      <c r="Q243" s="12">
        <f ca="1">$L243*F243/'일자별 주가'!F242-펀드!V242</f>
        <v>-1004.0160642570281</v>
      </c>
      <c r="R243" s="13">
        <f t="shared" ca="1" si="37"/>
        <v>51204.819277108443</v>
      </c>
      <c r="S243" s="13">
        <f t="shared" ca="1" si="38"/>
        <v>30722.891566265062</v>
      </c>
      <c r="T243" s="13">
        <f t="shared" ca="1" si="39"/>
        <v>111967.87148594379</v>
      </c>
      <c r="U243" s="13">
        <f t="shared" ca="1" si="40"/>
        <v>6008.0321285140571</v>
      </c>
      <c r="V243" s="13">
        <f t="shared" ca="1" si="41"/>
        <v>3413.6546184738963</v>
      </c>
    </row>
    <row r="244" spans="1:22" x14ac:dyDescent="0.3">
      <c r="A244">
        <v>242</v>
      </c>
      <c r="B244" s="4">
        <f ca="1">'일자별 시가총액'!B243/'일자별 시가총액'!$G243</f>
        <v>4.7989198386095326E-2</v>
      </c>
      <c r="C244" s="4">
        <f ca="1">'일자별 시가총액'!C243/'일자별 시가총액'!$G243</f>
        <v>7.1868098165136549E-2</v>
      </c>
      <c r="D244" s="4">
        <f ca="1">'일자별 시가총액'!D243/'일자별 시가총액'!$G243</f>
        <v>0.34469002646869046</v>
      </c>
      <c r="E244" s="4">
        <f ca="1">'일자별 시가총액'!E243/'일자별 시가총액'!$G243</f>
        <v>6.6600779846015409E-2</v>
      </c>
      <c r="F244" s="4">
        <f ca="1">'일자별 시가총액'!F243/'일자별 시가총액'!$G243</f>
        <v>0.46885189713406228</v>
      </c>
      <c r="G244" s="3">
        <f ca="1">'일자별 시가총액'!H243</f>
        <v>115.58826024096385</v>
      </c>
      <c r="H244">
        <f t="shared" ca="1" si="34"/>
        <v>0</v>
      </c>
      <c r="I244">
        <f t="shared" ca="1" si="35"/>
        <v>100000</v>
      </c>
      <c r="J244">
        <f t="shared" ca="1" si="36"/>
        <v>750000</v>
      </c>
      <c r="K244">
        <f t="shared" ca="1" si="32"/>
        <v>11558.826024096385</v>
      </c>
      <c r="L244">
        <f t="shared" ca="1" si="33"/>
        <v>8669119518.0722885</v>
      </c>
      <c r="M244" s="12">
        <f ca="1">$L244*B244/'일자별 주가'!B243-펀드!R243</f>
        <v>-6024.0963855421796</v>
      </c>
      <c r="N244" s="12">
        <f ca="1">$L244*C244/'일자별 주가'!C243-펀드!S243</f>
        <v>-3614.4578313253005</v>
      </c>
      <c r="O244" s="12">
        <f ca="1">$L244*D244/'일자별 주가'!D243-펀드!T243</f>
        <v>-13172.690763052233</v>
      </c>
      <c r="P244" s="12">
        <f ca="1">$L244*E244/'일자별 주가'!E243-펀드!U243</f>
        <v>-706.82730923694908</v>
      </c>
      <c r="Q244" s="12">
        <f ca="1">$L244*F244/'일자별 주가'!F243-펀드!V243</f>
        <v>-401.60642570281198</v>
      </c>
      <c r="R244" s="13">
        <f t="shared" ca="1" si="37"/>
        <v>45180.722891566264</v>
      </c>
      <c r="S244" s="13">
        <f t="shared" ca="1" si="38"/>
        <v>27108.433734939761</v>
      </c>
      <c r="T244" s="13">
        <f t="shared" ca="1" si="39"/>
        <v>98795.180722891557</v>
      </c>
      <c r="U244" s="13">
        <f t="shared" ca="1" si="40"/>
        <v>5301.2048192771081</v>
      </c>
      <c r="V244" s="13">
        <f t="shared" ca="1" si="41"/>
        <v>3012.0481927710844</v>
      </c>
    </row>
    <row r="245" spans="1:22" x14ac:dyDescent="0.3">
      <c r="A245">
        <v>243</v>
      </c>
      <c r="B245" s="4">
        <f ca="1">'일자별 시가총액'!B244/'일자별 시가총액'!$G244</f>
        <v>4.9280262365110995E-2</v>
      </c>
      <c r="C245" s="4">
        <f ca="1">'일자별 시가총액'!C244/'일자별 시가총액'!$G244</f>
        <v>7.1082406655584213E-2</v>
      </c>
      <c r="D245" s="4">
        <f ca="1">'일자별 시가총액'!D244/'일자별 시가총액'!$G244</f>
        <v>0.3396912292734956</v>
      </c>
      <c r="E245" s="4">
        <f ca="1">'일자별 시가총액'!E244/'일자별 시가총액'!$G244</f>
        <v>6.6321836393967479E-2</v>
      </c>
      <c r="F245" s="4">
        <f ca="1">'일자별 시가총액'!F244/'일자별 시가총액'!$G244</f>
        <v>0.47362426531184176</v>
      </c>
      <c r="G245" s="3">
        <f ca="1">'일자별 시가총액'!H244</f>
        <v>114.36920803212851</v>
      </c>
      <c r="H245">
        <f t="shared" ca="1" si="34"/>
        <v>150000</v>
      </c>
      <c r="I245">
        <f t="shared" ca="1" si="35"/>
        <v>0</v>
      </c>
      <c r="J245">
        <f t="shared" ca="1" si="36"/>
        <v>900000</v>
      </c>
      <c r="K245">
        <f t="shared" ca="1" si="32"/>
        <v>11436.920803212852</v>
      </c>
      <c r="L245">
        <f t="shared" ca="1" si="33"/>
        <v>10293228722.891567</v>
      </c>
      <c r="M245" s="12">
        <f ca="1">$L245*B245/'일자별 주가'!B244-펀드!R244</f>
        <v>9036.1445783132585</v>
      </c>
      <c r="N245" s="12">
        <f ca="1">$L245*C245/'일자별 주가'!C244-펀드!S244</f>
        <v>5421.6867469879544</v>
      </c>
      <c r="O245" s="12">
        <f ca="1">$L245*D245/'일자별 주가'!D244-펀드!T244</f>
        <v>19759.036144578335</v>
      </c>
      <c r="P245" s="12">
        <f ca="1">$L245*E245/'일자별 주가'!E244-펀드!U244</f>
        <v>1060.2409638554227</v>
      </c>
      <c r="Q245" s="12">
        <f ca="1">$L245*F245/'일자별 주가'!F244-펀드!V244</f>
        <v>602.40963855421751</v>
      </c>
      <c r="R245" s="13">
        <f t="shared" ca="1" si="37"/>
        <v>54216.867469879522</v>
      </c>
      <c r="S245" s="13">
        <f t="shared" ca="1" si="38"/>
        <v>32530.120481927715</v>
      </c>
      <c r="T245" s="13">
        <f t="shared" ca="1" si="39"/>
        <v>118554.21686746989</v>
      </c>
      <c r="U245" s="13">
        <f t="shared" ca="1" si="40"/>
        <v>6361.4457831325308</v>
      </c>
      <c r="V245" s="13">
        <f t="shared" ca="1" si="41"/>
        <v>3614.4578313253019</v>
      </c>
    </row>
    <row r="246" spans="1:22" x14ac:dyDescent="0.3">
      <c r="A246">
        <v>244</v>
      </c>
      <c r="B246" s="4">
        <f ca="1">'일자별 시가총액'!B245/'일자별 시가총액'!$G245</f>
        <v>4.9851097107794839E-2</v>
      </c>
      <c r="C246" s="4">
        <f ca="1">'일자별 시가총액'!C245/'일자별 시가총액'!$G245</f>
        <v>7.2350775968854544E-2</v>
      </c>
      <c r="D246" s="4">
        <f ca="1">'일자별 시가총액'!D245/'일자별 시가총액'!$G245</f>
        <v>0.33554265535850603</v>
      </c>
      <c r="E246" s="4">
        <f ca="1">'일자별 시가총액'!E245/'일자별 시가총액'!$G245</f>
        <v>6.4334988394891435E-2</v>
      </c>
      <c r="F246" s="4">
        <f ca="1">'일자별 시가총액'!F245/'일자별 시가총액'!$G245</f>
        <v>0.47792048316995317</v>
      </c>
      <c r="G246" s="3">
        <f ca="1">'일자별 시가총액'!H245</f>
        <v>114.72720642570282</v>
      </c>
      <c r="H246">
        <f t="shared" ca="1" si="34"/>
        <v>0</v>
      </c>
      <c r="I246">
        <f t="shared" ca="1" si="35"/>
        <v>150000</v>
      </c>
      <c r="J246">
        <f t="shared" ca="1" si="36"/>
        <v>750000</v>
      </c>
      <c r="K246">
        <f t="shared" ca="1" si="32"/>
        <v>11472.720642570283</v>
      </c>
      <c r="L246">
        <f t="shared" ca="1" si="33"/>
        <v>8604540481.9277115</v>
      </c>
      <c r="M246" s="12">
        <f ca="1">$L246*B246/'일자별 주가'!B245-펀드!R245</f>
        <v>-9036.1445783132513</v>
      </c>
      <c r="N246" s="12">
        <f ca="1">$L246*C246/'일자별 주가'!C245-펀드!S245</f>
        <v>-5421.686746987958</v>
      </c>
      <c r="O246" s="12">
        <f ca="1">$L246*D246/'일자별 주가'!D245-펀드!T245</f>
        <v>-19759.036144578306</v>
      </c>
      <c r="P246" s="12">
        <f ca="1">$L246*E246/'일자별 주가'!E245-펀드!U245</f>
        <v>-1060.2409638554218</v>
      </c>
      <c r="Q246" s="12">
        <f ca="1">$L246*F246/'일자별 주가'!F245-펀드!V245</f>
        <v>-602.40963855421751</v>
      </c>
      <c r="R246" s="13">
        <f t="shared" ca="1" si="37"/>
        <v>45180.722891566271</v>
      </c>
      <c r="S246" s="13">
        <f t="shared" ca="1" si="38"/>
        <v>27108.433734939757</v>
      </c>
      <c r="T246" s="13">
        <f t="shared" ca="1" si="39"/>
        <v>98795.180722891586</v>
      </c>
      <c r="U246" s="13">
        <f t="shared" ca="1" si="40"/>
        <v>5301.204819277109</v>
      </c>
      <c r="V246" s="13">
        <f t="shared" ca="1" si="41"/>
        <v>3012.0481927710844</v>
      </c>
    </row>
    <row r="247" spans="1:22" x14ac:dyDescent="0.3">
      <c r="A247">
        <v>245</v>
      </c>
      <c r="B247" s="4">
        <f ca="1">'일자별 시가총액'!B246/'일자별 시가총액'!$G246</f>
        <v>5.0649836763862498E-2</v>
      </c>
      <c r="C247" s="4">
        <f ca="1">'일자별 시가총액'!C246/'일자별 시가총액'!$G246</f>
        <v>7.3515898896854573E-2</v>
      </c>
      <c r="D247" s="4">
        <f ca="1">'일자별 시가총액'!D246/'일자별 시가총액'!$G246</f>
        <v>0.32460468911709911</v>
      </c>
      <c r="E247" s="4">
        <f ca="1">'일자별 시가총액'!E246/'일자별 시가총액'!$G246</f>
        <v>6.3267948075561548E-2</v>
      </c>
      <c r="F247" s="4">
        <f ca="1">'일자별 시가총액'!F246/'일자별 시가총액'!$G246</f>
        <v>0.48796162714662228</v>
      </c>
      <c r="G247" s="3">
        <f ca="1">'일자별 시가총액'!H246</f>
        <v>115.76055100401605</v>
      </c>
      <c r="H247">
        <f t="shared" ca="1" si="34"/>
        <v>200000</v>
      </c>
      <c r="I247">
        <f t="shared" ca="1" si="35"/>
        <v>150000</v>
      </c>
      <c r="J247">
        <f t="shared" ca="1" si="36"/>
        <v>800000</v>
      </c>
      <c r="K247">
        <f t="shared" ca="1" si="32"/>
        <v>11576.055100401605</v>
      </c>
      <c r="L247">
        <f t="shared" ca="1" si="33"/>
        <v>9260844080.3212833</v>
      </c>
      <c r="M247" s="12">
        <f ca="1">$L247*B247/'일자별 주가'!B246-펀드!R246</f>
        <v>3012.0481927710716</v>
      </c>
      <c r="N247" s="12">
        <f ca="1">$L247*C247/'일자별 주가'!C246-펀드!S246</f>
        <v>1807.2289156626466</v>
      </c>
      <c r="O247" s="12">
        <f ca="1">$L247*D247/'일자별 주가'!D246-펀드!T246</f>
        <v>6586.3453815260582</v>
      </c>
      <c r="P247" s="12">
        <f ca="1">$L247*E247/'일자별 주가'!E246-펀드!U246</f>
        <v>353.41365461847272</v>
      </c>
      <c r="Q247" s="12">
        <f ca="1">$L247*F247/'일자별 주가'!F246-펀드!V246</f>
        <v>200.80321285140508</v>
      </c>
      <c r="R247" s="13">
        <f t="shared" ca="1" si="37"/>
        <v>48192.771084337342</v>
      </c>
      <c r="S247" s="13">
        <f t="shared" ca="1" si="38"/>
        <v>28915.662650602404</v>
      </c>
      <c r="T247" s="13">
        <f t="shared" ca="1" si="39"/>
        <v>105381.52610441764</v>
      </c>
      <c r="U247" s="13">
        <f t="shared" ca="1" si="40"/>
        <v>5654.6184738955817</v>
      </c>
      <c r="V247" s="13">
        <f t="shared" ca="1" si="41"/>
        <v>3212.8514056224894</v>
      </c>
    </row>
    <row r="248" spans="1:22" x14ac:dyDescent="0.3">
      <c r="A248">
        <v>246</v>
      </c>
      <c r="B248" s="4">
        <f ca="1">'일자별 시가총액'!B247/'일자별 시가총액'!$G247</f>
        <v>5.0787197952785766E-2</v>
      </c>
      <c r="C248" s="4">
        <f ca="1">'일자별 시가총액'!C247/'일자별 시가총액'!$G247</f>
        <v>7.1465691365149547E-2</v>
      </c>
      <c r="D248" s="4">
        <f ca="1">'일자별 시가총액'!D247/'일자별 시가총액'!$G247</f>
        <v>0.31615513650760019</v>
      </c>
      <c r="E248" s="4">
        <f ca="1">'일자별 시가총액'!E247/'일자별 시가총액'!$G247</f>
        <v>6.3078584789721961E-2</v>
      </c>
      <c r="F248" s="4">
        <f ca="1">'일자별 시가총액'!F247/'일자별 시가총액'!$G247</f>
        <v>0.49851338938474254</v>
      </c>
      <c r="G248" s="3">
        <f ca="1">'일자별 시가총액'!H247</f>
        <v>116.63360481927711</v>
      </c>
      <c r="H248">
        <f t="shared" ca="1" si="34"/>
        <v>200000</v>
      </c>
      <c r="I248">
        <f t="shared" ca="1" si="35"/>
        <v>150000</v>
      </c>
      <c r="J248">
        <f t="shared" ca="1" si="36"/>
        <v>850000</v>
      </c>
      <c r="K248">
        <f t="shared" ca="1" si="32"/>
        <v>11663.360481927712</v>
      </c>
      <c r="L248">
        <f t="shared" ca="1" si="33"/>
        <v>9913856409.6385555</v>
      </c>
      <c r="M248" s="12">
        <f ca="1">$L248*B248/'일자별 주가'!B247-펀드!R247</f>
        <v>3012.0481927711007</v>
      </c>
      <c r="N248" s="12">
        <f ca="1">$L248*C248/'일자별 주가'!C247-펀드!S247</f>
        <v>1807.2289156626612</v>
      </c>
      <c r="O248" s="12">
        <f ca="1">$L248*D248/'일자별 주가'!D247-펀드!T247</f>
        <v>6586.3453815261601</v>
      </c>
      <c r="P248" s="12">
        <f ca="1">$L248*E248/'일자별 주가'!E247-펀드!U247</f>
        <v>353.41365461847545</v>
      </c>
      <c r="Q248" s="12">
        <f ca="1">$L248*F248/'일자별 주가'!F247-펀드!V247</f>
        <v>200.80321285140644</v>
      </c>
      <c r="R248" s="13">
        <f t="shared" ca="1" si="37"/>
        <v>51204.819277108443</v>
      </c>
      <c r="S248" s="13">
        <f t="shared" ca="1" si="38"/>
        <v>30722.891566265065</v>
      </c>
      <c r="T248" s="13">
        <f t="shared" ca="1" si="39"/>
        <v>111967.8714859438</v>
      </c>
      <c r="U248" s="13">
        <f t="shared" ca="1" si="40"/>
        <v>6008.0321285140571</v>
      </c>
      <c r="V248" s="13">
        <f t="shared" ca="1" si="41"/>
        <v>3413.6546184738959</v>
      </c>
    </row>
    <row r="249" spans="1:22" x14ac:dyDescent="0.3">
      <c r="A249">
        <v>247</v>
      </c>
      <c r="B249" s="4">
        <f ca="1">'일자별 시가총액'!B248/'일자별 시가총액'!$G248</f>
        <v>5.1533342828591421E-2</v>
      </c>
      <c r="C249" s="4">
        <f ca="1">'일자별 시가총액'!C248/'일자별 시가총액'!$G248</f>
        <v>7.079961089504809E-2</v>
      </c>
      <c r="D249" s="4">
        <f ca="1">'일자별 시가총액'!D248/'일자별 시가총액'!$G248</f>
        <v>0.31507504272455761</v>
      </c>
      <c r="E249" s="4">
        <f ca="1">'일자별 시가총액'!E248/'일자별 시가총액'!$G248</f>
        <v>6.4494835216143062E-2</v>
      </c>
      <c r="F249" s="4">
        <f ca="1">'일자별 시가총액'!F248/'일자별 시가총액'!$G248</f>
        <v>0.49809716833565981</v>
      </c>
      <c r="G249" s="3">
        <f ca="1">'일자별 시가총액'!H248</f>
        <v>117.43478875502007</v>
      </c>
      <c r="H249">
        <f t="shared" ca="1" si="34"/>
        <v>50000</v>
      </c>
      <c r="I249">
        <f t="shared" ca="1" si="35"/>
        <v>50000</v>
      </c>
      <c r="J249">
        <f t="shared" ca="1" si="36"/>
        <v>850000</v>
      </c>
      <c r="K249">
        <f t="shared" ca="1" si="32"/>
        <v>11743.478875502005</v>
      </c>
      <c r="L249">
        <f t="shared" ca="1" si="33"/>
        <v>9981957044.1767044</v>
      </c>
      <c r="M249" s="12">
        <f ca="1">$L249*B249/'일자별 주가'!B248-펀드!R248</f>
        <v>0</v>
      </c>
      <c r="N249" s="12">
        <f ca="1">$L249*C249/'일자별 주가'!C248-펀드!S248</f>
        <v>0</v>
      </c>
      <c r="O249" s="12">
        <f ca="1">$L249*D249/'일자별 주가'!D248-펀드!T248</f>
        <v>0</v>
      </c>
      <c r="P249" s="12">
        <f ca="1">$L249*E249/'일자별 주가'!E248-펀드!U248</f>
        <v>0</v>
      </c>
      <c r="Q249" s="12">
        <f ca="1">$L249*F249/'일자별 주가'!F248-펀드!V248</f>
        <v>0</v>
      </c>
      <c r="R249" s="13">
        <f t="shared" ca="1" si="37"/>
        <v>51204.819277108443</v>
      </c>
      <c r="S249" s="13">
        <f t="shared" ca="1" si="38"/>
        <v>30722.891566265065</v>
      </c>
      <c r="T249" s="13">
        <f t="shared" ca="1" si="39"/>
        <v>111967.8714859438</v>
      </c>
      <c r="U249" s="13">
        <f t="shared" ca="1" si="40"/>
        <v>6008.0321285140571</v>
      </c>
      <c r="V249" s="13">
        <f t="shared" ca="1" si="41"/>
        <v>3413.6546184738959</v>
      </c>
    </row>
    <row r="250" spans="1:22" x14ac:dyDescent="0.3">
      <c r="A250">
        <v>248</v>
      </c>
      <c r="B250" s="4">
        <f ca="1">'일자별 시가총액'!B249/'일자별 시가총액'!$G249</f>
        <v>5.1957685801263281E-2</v>
      </c>
      <c r="C250" s="4">
        <f ca="1">'일자별 시가총액'!C249/'일자별 시가총액'!$G249</f>
        <v>7.2368637036352212E-2</v>
      </c>
      <c r="D250" s="4">
        <f ca="1">'일자별 시가총액'!D249/'일자별 시가총액'!$G249</f>
        <v>0.31389960488522084</v>
      </c>
      <c r="E250" s="4">
        <f ca="1">'일자별 시가총액'!E249/'일자별 시가총액'!$G249</f>
        <v>6.688964833238277E-2</v>
      </c>
      <c r="F250" s="4">
        <f ca="1">'일자별 시가총액'!F249/'일자별 시가총액'!$G249</f>
        <v>0.49488442394478088</v>
      </c>
      <c r="G250" s="3">
        <f ca="1">'일자별 시가총액'!H249</f>
        <v>116.55684819277108</v>
      </c>
      <c r="H250">
        <f t="shared" ca="1" si="34"/>
        <v>150000</v>
      </c>
      <c r="I250">
        <f t="shared" ca="1" si="35"/>
        <v>100000</v>
      </c>
      <c r="J250">
        <f t="shared" ca="1" si="36"/>
        <v>900000</v>
      </c>
      <c r="K250">
        <f t="shared" ca="1" si="32"/>
        <v>11655.684819277109</v>
      </c>
      <c r="L250">
        <f t="shared" ca="1" si="33"/>
        <v>10490116337.349398</v>
      </c>
      <c r="M250" s="12">
        <f ca="1">$L250*B250/'일자별 주가'!B249-펀드!R249</f>
        <v>3012.0481927710789</v>
      </c>
      <c r="N250" s="12">
        <f ca="1">$L250*C250/'일자별 주가'!C249-펀드!S249</f>
        <v>1807.2289156626503</v>
      </c>
      <c r="O250" s="12">
        <f ca="1">$L250*D250/'일자별 주가'!D249-펀드!T249</f>
        <v>6586.3453815260873</v>
      </c>
      <c r="P250" s="12">
        <f ca="1">$L250*E250/'일자별 주가'!E249-펀드!U249</f>
        <v>353.41365461847363</v>
      </c>
      <c r="Q250" s="12">
        <f ca="1">$L250*F250/'일자별 주가'!F249-펀드!V249</f>
        <v>200.80321285140553</v>
      </c>
      <c r="R250" s="13">
        <f t="shared" ca="1" si="37"/>
        <v>54216.867469879522</v>
      </c>
      <c r="S250" s="13">
        <f t="shared" ca="1" si="38"/>
        <v>32530.120481927715</v>
      </c>
      <c r="T250" s="13">
        <f t="shared" ca="1" si="39"/>
        <v>118554.21686746989</v>
      </c>
      <c r="U250" s="13">
        <f t="shared" ca="1" si="40"/>
        <v>6361.4457831325308</v>
      </c>
      <c r="V250" s="13">
        <f t="shared" ca="1" si="41"/>
        <v>3614.4578313253014</v>
      </c>
    </row>
    <row r="251" spans="1:22" x14ac:dyDescent="0.3">
      <c r="A251">
        <v>249</v>
      </c>
      <c r="B251" s="4">
        <f ca="1">'일자별 시가총액'!B250/'일자별 시가총액'!$G250</f>
        <v>5.1667542768726135E-2</v>
      </c>
      <c r="C251" s="4">
        <f ca="1">'일자별 시가총액'!C250/'일자별 시가총액'!$G250</f>
        <v>7.3958353056266121E-2</v>
      </c>
      <c r="D251" s="4">
        <f ca="1">'일자별 시가총액'!D250/'일자별 시가총액'!$G250</f>
        <v>0.3097678647384513</v>
      </c>
      <c r="E251" s="4">
        <f ca="1">'일자별 시가총액'!E250/'일자별 시가총액'!$G250</f>
        <v>6.6579861418022884E-2</v>
      </c>
      <c r="F251" s="4">
        <f ca="1">'일자별 시가총액'!F250/'일자별 시가총액'!$G250</f>
        <v>0.49802637801853356</v>
      </c>
      <c r="G251" s="3">
        <f ca="1">'일자별 시가총액'!H250</f>
        <v>117.67775582329317</v>
      </c>
      <c r="H251">
        <f t="shared" ca="1" si="34"/>
        <v>50000</v>
      </c>
      <c r="I251">
        <f t="shared" ca="1" si="35"/>
        <v>250000</v>
      </c>
      <c r="J251">
        <f t="shared" ca="1" si="36"/>
        <v>700000</v>
      </c>
      <c r="K251">
        <f t="shared" ca="1" si="32"/>
        <v>11767.775582329317</v>
      </c>
      <c r="L251">
        <f t="shared" ca="1" si="33"/>
        <v>8237442907.6305218</v>
      </c>
      <c r="M251" s="12">
        <f ca="1">$L251*B251/'일자별 주가'!B250-펀드!R250</f>
        <v>-12048.192771084345</v>
      </c>
      <c r="N251" s="12">
        <f ca="1">$L251*C251/'일자별 주가'!C250-펀드!S250</f>
        <v>-7228.9156626506046</v>
      </c>
      <c r="O251" s="12">
        <f ca="1">$L251*D251/'일자별 주가'!D250-펀드!T250</f>
        <v>-26345.381526104422</v>
      </c>
      <c r="P251" s="12">
        <f ca="1">$L251*E251/'일자별 주가'!E250-펀드!U250</f>
        <v>-1413.6546184738972</v>
      </c>
      <c r="Q251" s="12">
        <f ca="1">$L251*F251/'일자별 주가'!F250-펀드!V250</f>
        <v>-803.21285140562259</v>
      </c>
      <c r="R251" s="13">
        <f t="shared" ca="1" si="37"/>
        <v>42168.674698795177</v>
      </c>
      <c r="S251" s="13">
        <f t="shared" ca="1" si="38"/>
        <v>25301.204819277111</v>
      </c>
      <c r="T251" s="13">
        <f t="shared" ca="1" si="39"/>
        <v>92208.83534136547</v>
      </c>
      <c r="U251" s="13">
        <f t="shared" ca="1" si="40"/>
        <v>4947.7911646586335</v>
      </c>
      <c r="V251" s="13">
        <f t="shared" ca="1" si="41"/>
        <v>2811.2449799196788</v>
      </c>
    </row>
    <row r="252" spans="1:22" x14ac:dyDescent="0.3">
      <c r="A252">
        <v>250</v>
      </c>
      <c r="B252" s="4">
        <f ca="1">'일자별 시가총액'!B251/'일자별 시가총액'!$G251</f>
        <v>4.9759008689041005E-2</v>
      </c>
      <c r="C252" s="4">
        <f ca="1">'일자별 시가총액'!C251/'일자별 시가총액'!$G251</f>
        <v>7.360802489618988E-2</v>
      </c>
      <c r="D252" s="4">
        <f ca="1">'일자별 시가총액'!D251/'일자별 시가총액'!$G251</f>
        <v>0.31268732556016521</v>
      </c>
      <c r="E252" s="4">
        <f ca="1">'일자별 시가총액'!E251/'일자별 시가총액'!$G251</f>
        <v>6.3968399359135578E-2</v>
      </c>
      <c r="F252" s="4">
        <f ca="1">'일자별 시가총액'!F251/'일자별 시가총액'!$G251</f>
        <v>0.49997724149546835</v>
      </c>
      <c r="G252" s="3">
        <f ca="1">'일자별 시가총액'!H251</f>
        <v>119.43105863453816</v>
      </c>
      <c r="H252">
        <f t="shared" ca="1" si="34"/>
        <v>100000</v>
      </c>
      <c r="I252">
        <f t="shared" ca="1" si="35"/>
        <v>250000</v>
      </c>
      <c r="J252">
        <f t="shared" ca="1" si="36"/>
        <v>550000</v>
      </c>
      <c r="K252">
        <f t="shared" ca="1" si="32"/>
        <v>11943.105863453815</v>
      </c>
      <c r="L252">
        <f t="shared" ca="1" si="33"/>
        <v>6568708224.8995981</v>
      </c>
      <c r="M252" s="12">
        <f ca="1">$L252*B252/'일자별 주가'!B251-펀드!R251</f>
        <v>-9036.1445783132513</v>
      </c>
      <c r="N252" s="12">
        <f ca="1">$L252*C252/'일자별 주가'!C251-펀드!S251</f>
        <v>-5421.6867469879544</v>
      </c>
      <c r="O252" s="12">
        <f ca="1">$L252*D252/'일자별 주가'!D251-펀드!T251</f>
        <v>-19759.036144578335</v>
      </c>
      <c r="P252" s="12">
        <f ca="1">$L252*E252/'일자별 주가'!E251-펀드!U251</f>
        <v>-1060.2409638554209</v>
      </c>
      <c r="Q252" s="12">
        <f ca="1">$L252*F252/'일자별 주가'!F251-펀드!V251</f>
        <v>-602.40963855421705</v>
      </c>
      <c r="R252" s="13">
        <f t="shared" ca="1" si="37"/>
        <v>33132.530120481926</v>
      </c>
      <c r="S252" s="13">
        <f t="shared" ca="1" si="38"/>
        <v>19879.518072289156</v>
      </c>
      <c r="T252" s="13">
        <f t="shared" ca="1" si="39"/>
        <v>72449.799196787135</v>
      </c>
      <c r="U252" s="13">
        <f t="shared" ca="1" si="40"/>
        <v>3887.5502008032126</v>
      </c>
      <c r="V252" s="13">
        <f t="shared" ca="1" si="41"/>
        <v>2208.8353413654618</v>
      </c>
    </row>
    <row r="253" spans="1:22" x14ac:dyDescent="0.3">
      <c r="A253">
        <v>251</v>
      </c>
      <c r="B253" s="4">
        <f ca="1">'일자별 시가총액'!B252/'일자별 시가총액'!$G252</f>
        <v>5.0714364510047752E-2</v>
      </c>
      <c r="C253" s="4">
        <f ca="1">'일자별 시가총액'!C252/'일자별 시가총액'!$G252</f>
        <v>7.1707473790684539E-2</v>
      </c>
      <c r="D253" s="4">
        <f ca="1">'일자별 시가총액'!D252/'일자별 시가총액'!$G252</f>
        <v>0.31715300880784758</v>
      </c>
      <c r="E253" s="4">
        <f ca="1">'일자별 시가총액'!E252/'일자별 시가총액'!$G252</f>
        <v>6.1726908169260866E-2</v>
      </c>
      <c r="F253" s="4">
        <f ca="1">'일자별 시가총액'!F252/'일자별 시가총액'!$G252</f>
        <v>0.49869824472215929</v>
      </c>
      <c r="G253" s="3">
        <f ca="1">'일자별 시가총액'!H252</f>
        <v>120.59034377510041</v>
      </c>
      <c r="H253">
        <f t="shared" ca="1" si="34"/>
        <v>50000</v>
      </c>
      <c r="I253">
        <f t="shared" ca="1" si="35"/>
        <v>200000</v>
      </c>
      <c r="J253">
        <f t="shared" ca="1" si="36"/>
        <v>400000</v>
      </c>
      <c r="K253">
        <f t="shared" ca="1" si="32"/>
        <v>12059.034377510041</v>
      </c>
      <c r="L253">
        <f t="shared" ca="1" si="33"/>
        <v>4823613751.0040159</v>
      </c>
      <c r="M253" s="12">
        <f ca="1">$L253*B253/'일자별 주가'!B252-펀드!R252</f>
        <v>-9036.1445783132513</v>
      </c>
      <c r="N253" s="12">
        <f ca="1">$L253*C253/'일자별 주가'!C252-펀드!S252</f>
        <v>-5421.6867469879508</v>
      </c>
      <c r="O253" s="12">
        <f ca="1">$L253*D253/'일자별 주가'!D252-펀드!T252</f>
        <v>-19759.036144578298</v>
      </c>
      <c r="P253" s="12">
        <f ca="1">$L253*E253/'일자별 주가'!E252-펀드!U252</f>
        <v>-1060.2409638554213</v>
      </c>
      <c r="Q253" s="12">
        <f ca="1">$L253*F253/'일자별 주가'!F252-펀드!V252</f>
        <v>-602.40963855421683</v>
      </c>
      <c r="R253" s="13">
        <f t="shared" ca="1" si="37"/>
        <v>24096.385542168675</v>
      </c>
      <c r="S253" s="13">
        <f t="shared" ca="1" si="38"/>
        <v>14457.831325301206</v>
      </c>
      <c r="T253" s="13">
        <f t="shared" ca="1" si="39"/>
        <v>52690.763052208837</v>
      </c>
      <c r="U253" s="13">
        <f t="shared" ca="1" si="40"/>
        <v>2827.3092369477913</v>
      </c>
      <c r="V253" s="13">
        <f t="shared" ca="1" si="41"/>
        <v>1606.4257028112449</v>
      </c>
    </row>
    <row r="254" spans="1:22" x14ac:dyDescent="0.3">
      <c r="A254">
        <v>252</v>
      </c>
      <c r="B254" s="4">
        <f ca="1">'일자별 시가총액'!B253/'일자별 시가총액'!$G253</f>
        <v>4.9941824206014659E-2</v>
      </c>
      <c r="C254" s="4">
        <f ca="1">'일자별 시가총액'!C253/'일자별 시가총액'!$G253</f>
        <v>7.0632872092214444E-2</v>
      </c>
      <c r="D254" s="4">
        <f ca="1">'일자별 시가총액'!D253/'일자별 시가총액'!$G253</f>
        <v>0.32460016248438678</v>
      </c>
      <c r="E254" s="4">
        <f ca="1">'일자별 시가총액'!E253/'일자별 시가총액'!$G253</f>
        <v>6.0830277000710919E-2</v>
      </c>
      <c r="F254" s="4">
        <f ca="1">'일자별 시가총액'!F253/'일자별 시가총액'!$G253</f>
        <v>0.49399486421667321</v>
      </c>
      <c r="G254" s="3">
        <f ca="1">'일자별 시가총액'!H253</f>
        <v>119.58492208835341</v>
      </c>
      <c r="H254">
        <f t="shared" ca="1" si="34"/>
        <v>100000</v>
      </c>
      <c r="I254">
        <f t="shared" ca="1" si="35"/>
        <v>150000</v>
      </c>
      <c r="J254">
        <f t="shared" ca="1" si="36"/>
        <v>350000</v>
      </c>
      <c r="K254">
        <f t="shared" ca="1" si="32"/>
        <v>11958.492208835341</v>
      </c>
      <c r="L254">
        <f t="shared" ca="1" si="33"/>
        <v>4185472273.0923696</v>
      </c>
      <c r="M254" s="12">
        <f ca="1">$L254*B254/'일자별 주가'!B253-펀드!R253</f>
        <v>-3012.0481927710862</v>
      </c>
      <c r="N254" s="12">
        <f ca="1">$L254*C254/'일자별 주가'!C253-펀드!S253</f>
        <v>-1807.2289156626503</v>
      </c>
      <c r="O254" s="12">
        <f ca="1">$L254*D254/'일자별 주가'!D253-펀드!T253</f>
        <v>-6586.3453815261018</v>
      </c>
      <c r="P254" s="12">
        <f ca="1">$L254*E254/'일자별 주가'!E253-펀드!U253</f>
        <v>-353.41365461847408</v>
      </c>
      <c r="Q254" s="12">
        <f ca="1">$L254*F254/'일자별 주가'!F253-펀드!V253</f>
        <v>-200.80321285140553</v>
      </c>
      <c r="R254" s="13">
        <f t="shared" ca="1" si="37"/>
        <v>21084.337349397589</v>
      </c>
      <c r="S254" s="13">
        <f t="shared" ca="1" si="38"/>
        <v>12650.602409638555</v>
      </c>
      <c r="T254" s="13">
        <f t="shared" ca="1" si="39"/>
        <v>46104.417670682735</v>
      </c>
      <c r="U254" s="13">
        <f t="shared" ca="1" si="40"/>
        <v>2473.8955823293172</v>
      </c>
      <c r="V254" s="13">
        <f t="shared" ca="1" si="41"/>
        <v>1405.6224899598394</v>
      </c>
    </row>
  </sheetData>
  <mergeCells count="9">
    <mergeCell ref="L1:L2"/>
    <mergeCell ref="M1:Q1"/>
    <mergeCell ref="R1:V1"/>
    <mergeCell ref="A1:A2"/>
    <mergeCell ref="B1:F1"/>
    <mergeCell ref="G1:G2"/>
    <mergeCell ref="J1:J2"/>
    <mergeCell ref="H1:I1"/>
    <mergeCell ref="K1:K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종목 기본정보</vt:lpstr>
      <vt:lpstr>일자별 주가</vt:lpstr>
      <vt:lpstr>일자별 시가총액</vt:lpstr>
      <vt:lpstr>선물</vt:lpstr>
      <vt:lpstr>펀드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ASIA</dc:creator>
  <cp:lastModifiedBy>ASIA</cp:lastModifiedBy>
  <dcterms:created xsi:type="dcterms:W3CDTF">2023-05-18T00:36:47Z</dcterms:created>
  <dcterms:modified xsi:type="dcterms:W3CDTF">2023-05-20T13:09:22Z</dcterms:modified>
</cp:coreProperties>
</file>