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<sst xmlns="http://schemas.openxmlformats.org/spreadsheetml/2006/main" count="62" uniqueCount="13">
  <si>
    <t>Parcela</t>
  </si>
  <si>
    <t>Vencimento</t>
  </si>
  <si>
    <t>Valor Parcela</t>
  </si>
  <si>
    <t>Pago em dia</t>
  </si>
  <si>
    <t>Multa 2%</t>
  </si>
  <si>
    <t>Vlr. Corrigido</t>
  </si>
  <si>
    <t>Parcela Corrigida</t>
  </si>
  <si>
    <t>Juros 1%</t>
  </si>
  <si>
    <t>Total</t>
  </si>
  <si>
    <t xml:space="preserve">Fator </t>
  </si>
  <si>
    <t>Não</t>
  </si>
  <si>
    <t>Sim</t>
  </si>
  <si>
    <t>Total: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</si>
</sst>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#,##0.0000"/>
    <numFmt numFmtId="165" formatCode="00"/>
    <numFmt numFmtId="166" formatCode="dd/mm/yyyy"/>
    <numFmt numFmtId="167" formatCode="[$R$ -416]#,##0.00"/>
    <numFmt numFmtId="168" formatCode="d/m/yyyy"/>
    <numFmt numFmtId="169" formatCode="dd/MM/yyyy"/>
  </numFmts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sz val="9.0"/>
      <color rgb="FF6E6C6C"/>
      <name val="Arial"/>
    </font>
    <font>
      <sz val="9.0"/>
      <color rgb="FF6E6C6C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horizontal="center" vertical="bottom"/>
    </xf>
    <xf borderId="0" fillId="2" fontId="1" numFmtId="164" xfId="0" applyAlignment="1" applyFont="1" applyNumberFormat="1">
      <alignment vertical="bottom"/>
    </xf>
    <xf borderId="0" fillId="3" fontId="2" numFmtId="165" xfId="0" applyAlignment="1" applyFill="1" applyFont="1" applyNumberFormat="1">
      <alignment horizontal="right" vertical="bottom"/>
    </xf>
    <xf borderId="0" fillId="3" fontId="2" numFmtId="166" xfId="0" applyAlignment="1" applyFont="1" applyNumberFormat="1">
      <alignment horizontal="right" vertical="bottom"/>
    </xf>
    <xf borderId="0" fillId="3" fontId="2" numFmtId="167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3" fontId="2" numFmtId="164" xfId="0" applyAlignment="1" applyFont="1" applyNumberFormat="1">
      <alignment horizontal="right" vertical="bottom"/>
    </xf>
    <xf borderId="0" fillId="2" fontId="2" numFmtId="165" xfId="0" applyAlignment="1" applyFont="1" applyNumberFormat="1">
      <alignment horizontal="right" vertical="bottom"/>
    </xf>
    <xf borderId="0" fillId="2" fontId="2" numFmtId="168" xfId="0" applyAlignment="1" applyFont="1" applyNumberFormat="1">
      <alignment horizontal="right" vertical="bottom"/>
    </xf>
    <xf borderId="0" fillId="2" fontId="2" numFmtId="167" xfId="0" applyAlignment="1" applyFont="1" applyNumberFormat="1">
      <alignment horizontal="right" vertical="bottom"/>
    </xf>
    <xf borderId="0" fillId="2" fontId="3" numFmtId="164" xfId="0" applyAlignment="1" applyFont="1" applyNumberFormat="1">
      <alignment horizontal="right" vertical="bottom"/>
    </xf>
    <xf borderId="0" fillId="3" fontId="2" numFmtId="168" xfId="0" applyAlignment="1" applyFont="1" applyNumberFormat="1">
      <alignment horizontal="right" vertical="bottom"/>
    </xf>
    <xf borderId="0" fillId="3" fontId="3" numFmtId="164" xfId="0" applyAlignment="1" applyFont="1" applyNumberFormat="1">
      <alignment horizontal="right" vertical="bottom"/>
    </xf>
    <xf borderId="0" fillId="2" fontId="2" numFmtId="166" xfId="0" applyAlignment="1" applyFont="1" applyNumberFormat="1">
      <alignment horizontal="right" vertical="bottom"/>
    </xf>
    <xf borderId="0" fillId="3" fontId="2" numFmtId="169" xfId="0" applyAlignment="1" applyFont="1" applyNumberFormat="1">
      <alignment horizontal="right" vertical="bottom"/>
    </xf>
    <xf borderId="0" fillId="2" fontId="2" numFmtId="169" xfId="0" applyAlignment="1" applyFont="1" applyNumberFormat="1">
      <alignment horizontal="right" vertical="bottom"/>
    </xf>
    <xf borderId="0" fillId="2" fontId="2" numFmtId="164" xfId="0" applyAlignment="1" applyFont="1" applyNumberFormat="1">
      <alignment horizontal="right" vertical="bottom"/>
    </xf>
    <xf borderId="0" fillId="3" fontId="4" numFmtId="164" xfId="0" applyAlignment="1" applyFont="1" applyNumberFormat="1">
      <alignment horizontal="right" vertical="bottom"/>
    </xf>
    <xf borderId="0" fillId="2" fontId="4" numFmtId="164" xfId="0" applyAlignment="1" applyFont="1" applyNumberFormat="1">
      <alignment horizontal="right" vertical="bottom"/>
    </xf>
    <xf borderId="0" fillId="3" fontId="2" numFmtId="0" xfId="0" applyAlignment="1" applyFont="1">
      <alignment vertical="bottom"/>
    </xf>
    <xf borderId="0" fillId="3" fontId="2" numFmtId="0" xfId="0" applyAlignment="1" applyFont="1">
      <alignment horizontal="right" vertical="bottom"/>
    </xf>
    <xf borderId="0" fillId="2" fontId="5" numFmtId="167" xfId="0" applyAlignment="1" applyFont="1" applyNumberFormat="1">
      <alignment horizontal="right" vertical="bottom"/>
    </xf>
    <xf borderId="0" fillId="2" fontId="2" numFmtId="0" xfId="0" applyAlignment="1" applyFont="1">
      <alignment vertical="bottom"/>
    </xf>
    <xf borderId="0" fillId="2" fontId="2" numFmtId="164" xfId="0" applyAlignment="1" applyFont="1" applyNumberFormat="1">
      <alignment vertical="bottom"/>
    </xf>
    <xf borderId="0" fillId="3" fontId="2" numFmtId="164" xfId="0" applyAlignment="1" applyFont="1" applyNumberFormat="1">
      <alignment vertical="bottom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1">
    <tableStyle count="2" pivot="0" name="Página1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J54" displayName="Table_1" name="Table_1" id="1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Págin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 t="s">
        <v>9</v>
      </c>
    </row>
    <row r="2">
      <c r="A2" s="4">
        <v>10.0</v>
      </c>
      <c r="B2" s="5">
        <v>43495.0</v>
      </c>
      <c r="C2" s="6">
        <v>3550.99</v>
      </c>
      <c r="D2" s="7" t="s">
        <v>10</v>
      </c>
      <c r="E2" s="6">
        <f t="shared" ref="E2:E33" si="1">C2*0.02</f>
        <v>71.0198</v>
      </c>
      <c r="F2" s="6">
        <f t="shared" ref="F2:F52" si="2">E2*J2</f>
        <v>97.48135136</v>
      </c>
      <c r="G2" s="6">
        <f t="shared" ref="G2:G52" si="3">C2*J2</f>
        <v>4874.067568</v>
      </c>
      <c r="H2" s="6">
        <f t="shared" ref="H2:H52" si="4">((12*YEAR($AF$2)+MONTH($AF$2)- 12*YEAR(B2)-MONTH(B2))/100)*G2</f>
        <v>-69650.42555</v>
      </c>
      <c r="I2" s="6">
        <f t="shared" ref="I2:I52" si="5">H2+G2+F2</f>
        <v>-64678.87663</v>
      </c>
      <c r="J2" s="8">
        <v>1.372594</v>
      </c>
    </row>
    <row r="3">
      <c r="A3" s="9">
        <v>11.0</v>
      </c>
      <c r="B3" s="10">
        <v>43524.0</v>
      </c>
      <c r="C3" s="11">
        <v>3564.18</v>
      </c>
      <c r="D3" s="7" t="s">
        <v>10</v>
      </c>
      <c r="E3" s="11">
        <f t="shared" si="1"/>
        <v>71.2836</v>
      </c>
      <c r="F3" s="11">
        <f t="shared" si="2"/>
        <v>97.4925125</v>
      </c>
      <c r="G3" s="11">
        <f t="shared" si="3"/>
        <v>4874.625625</v>
      </c>
      <c r="H3" s="11">
        <f t="shared" si="4"/>
        <v>-69707.14643</v>
      </c>
      <c r="I3" s="11">
        <f t="shared" si="5"/>
        <v>-64735.0283</v>
      </c>
      <c r="J3" s="12">
        <v>1.367671</v>
      </c>
    </row>
    <row r="4">
      <c r="A4" s="4">
        <v>12.0</v>
      </c>
      <c r="B4" s="13">
        <v>43554.0</v>
      </c>
      <c r="C4" s="6">
        <v>3590.71</v>
      </c>
      <c r="D4" s="7" t="s">
        <v>10</v>
      </c>
      <c r="E4" s="6">
        <f t="shared" si="1"/>
        <v>71.8142</v>
      </c>
      <c r="F4" s="6">
        <f t="shared" si="2"/>
        <v>97.69065162</v>
      </c>
      <c r="G4" s="6">
        <f t="shared" si="3"/>
        <v>4884.532581</v>
      </c>
      <c r="H4" s="6">
        <f t="shared" si="4"/>
        <v>-69897.66123</v>
      </c>
      <c r="I4" s="6">
        <f t="shared" si="5"/>
        <v>-64915.438</v>
      </c>
      <c r="J4" s="14">
        <v>1.360325</v>
      </c>
    </row>
    <row r="5">
      <c r="A5" s="9">
        <v>13.0</v>
      </c>
      <c r="B5" s="15">
        <v>43585.0</v>
      </c>
      <c r="C5" s="11">
        <v>3590.71</v>
      </c>
      <c r="D5" s="7" t="s">
        <v>10</v>
      </c>
      <c r="E5" s="11">
        <f t="shared" si="1"/>
        <v>71.8142</v>
      </c>
      <c r="F5" s="11">
        <f t="shared" si="2"/>
        <v>96.94421482</v>
      </c>
      <c r="G5" s="11">
        <f t="shared" si="3"/>
        <v>4847.210741</v>
      </c>
      <c r="H5" s="11">
        <f t="shared" si="4"/>
        <v>-69412.05781</v>
      </c>
      <c r="I5" s="11">
        <f t="shared" si="5"/>
        <v>-64467.90286</v>
      </c>
      <c r="J5" s="12">
        <v>1.349931</v>
      </c>
    </row>
    <row r="6">
      <c r="A6" s="4">
        <v>14.0</v>
      </c>
      <c r="B6" s="5">
        <v>43615.0</v>
      </c>
      <c r="C6" s="6">
        <v>3604.05</v>
      </c>
      <c r="D6" s="7" t="s">
        <v>10</v>
      </c>
      <c r="E6" s="6">
        <f t="shared" si="1"/>
        <v>72.081</v>
      </c>
      <c r="F6" s="6">
        <f t="shared" si="2"/>
        <v>96.7239802</v>
      </c>
      <c r="G6" s="6">
        <f t="shared" si="3"/>
        <v>4836.19901</v>
      </c>
      <c r="H6" s="6">
        <f t="shared" si="4"/>
        <v>-69302.73181</v>
      </c>
      <c r="I6" s="6">
        <f t="shared" si="5"/>
        <v>-64369.80882</v>
      </c>
      <c r="J6" s="14">
        <v>1.341879</v>
      </c>
    </row>
    <row r="7">
      <c r="A7" s="9">
        <v>15.0</v>
      </c>
      <c r="B7" s="15">
        <v>43646.0</v>
      </c>
      <c r="C7" s="11">
        <v>3617.44</v>
      </c>
      <c r="D7" s="7" t="s">
        <v>10</v>
      </c>
      <c r="E7" s="11">
        <f t="shared" si="1"/>
        <v>72.3488</v>
      </c>
      <c r="F7" s="11">
        <f t="shared" si="2"/>
        <v>96.93798666</v>
      </c>
      <c r="G7" s="11">
        <f t="shared" si="3"/>
        <v>4846.899333</v>
      </c>
      <c r="H7" s="11">
        <f t="shared" si="4"/>
        <v>-69504.53643</v>
      </c>
      <c r="I7" s="11">
        <f t="shared" si="5"/>
        <v>-64560.69911</v>
      </c>
      <c r="J7" s="12">
        <v>1.33987</v>
      </c>
    </row>
    <row r="8">
      <c r="A8" s="4">
        <v>16.0</v>
      </c>
      <c r="B8" s="16">
        <v>43676.0</v>
      </c>
      <c r="C8" s="6">
        <v>3630.88</v>
      </c>
      <c r="D8" s="7" t="s">
        <v>10</v>
      </c>
      <c r="E8" s="6">
        <f t="shared" si="1"/>
        <v>72.6176</v>
      </c>
      <c r="F8" s="6">
        <f t="shared" si="2"/>
        <v>97.28841295</v>
      </c>
      <c r="G8" s="6">
        <f t="shared" si="3"/>
        <v>4864.420648</v>
      </c>
      <c r="H8" s="6">
        <f t="shared" si="4"/>
        <v>-69804.43629</v>
      </c>
      <c r="I8" s="6">
        <f t="shared" si="5"/>
        <v>-64842.72723</v>
      </c>
      <c r="J8" s="14">
        <v>1.339736</v>
      </c>
    </row>
    <row r="9">
      <c r="A9" s="9">
        <v>17.0</v>
      </c>
      <c r="B9" s="17">
        <v>43707.0</v>
      </c>
      <c r="C9" s="11">
        <v>3644.37</v>
      </c>
      <c r="D9" s="7" t="s">
        <v>10</v>
      </c>
      <c r="E9" s="11">
        <f t="shared" si="1"/>
        <v>72.8874</v>
      </c>
      <c r="F9" s="11">
        <f t="shared" si="2"/>
        <v>97.5522775</v>
      </c>
      <c r="G9" s="11">
        <f t="shared" si="3"/>
        <v>4877.613875</v>
      </c>
      <c r="H9" s="11">
        <f t="shared" si="4"/>
        <v>-70042.53524</v>
      </c>
      <c r="I9" s="11">
        <f t="shared" si="5"/>
        <v>-65067.36909</v>
      </c>
      <c r="J9" s="18">
        <v>1.338397</v>
      </c>
    </row>
    <row r="10">
      <c r="A10" s="4">
        <v>18.0</v>
      </c>
      <c r="B10" s="5">
        <v>43738.0</v>
      </c>
      <c r="C10" s="6">
        <v>3656.88</v>
      </c>
      <c r="D10" s="7" t="s">
        <v>10</v>
      </c>
      <c r="E10" s="6">
        <f t="shared" si="1"/>
        <v>73.1376</v>
      </c>
      <c r="F10" s="6">
        <f t="shared" si="2"/>
        <v>97.76983172</v>
      </c>
      <c r="G10" s="6">
        <f t="shared" si="3"/>
        <v>4888.491586</v>
      </c>
      <c r="H10" s="6">
        <f t="shared" si="4"/>
        <v>-70247.62409</v>
      </c>
      <c r="I10" s="6">
        <f t="shared" si="5"/>
        <v>-65261.36267</v>
      </c>
      <c r="J10" s="19">
        <v>1.336793</v>
      </c>
    </row>
    <row r="11">
      <c r="A11" s="9">
        <v>19.0</v>
      </c>
      <c r="B11" s="15">
        <v>43768.0</v>
      </c>
      <c r="C11" s="11">
        <v>3699.44</v>
      </c>
      <c r="D11" s="7" t="s">
        <v>10</v>
      </c>
      <c r="E11" s="11">
        <f t="shared" si="1"/>
        <v>73.9888</v>
      </c>
      <c r="F11" s="11">
        <f t="shared" si="2"/>
        <v>98.95720843</v>
      </c>
      <c r="G11" s="11">
        <f t="shared" si="3"/>
        <v>4947.860421</v>
      </c>
      <c r="H11" s="11">
        <f t="shared" si="4"/>
        <v>-71150.23286</v>
      </c>
      <c r="I11" s="11">
        <f t="shared" si="5"/>
        <v>-66103.41523</v>
      </c>
      <c r="J11" s="12">
        <v>1.337462</v>
      </c>
    </row>
    <row r="12">
      <c r="A12" s="4">
        <v>20.0</v>
      </c>
      <c r="B12" s="13">
        <v>43799.0</v>
      </c>
      <c r="C12" s="6">
        <v>3681.01</v>
      </c>
      <c r="D12" s="7" t="s">
        <v>10</v>
      </c>
      <c r="E12" s="6">
        <f t="shared" si="1"/>
        <v>73.6202</v>
      </c>
      <c r="F12" s="6">
        <f t="shared" si="2"/>
        <v>98.42483313</v>
      </c>
      <c r="G12" s="6">
        <f t="shared" si="3"/>
        <v>4921.241656</v>
      </c>
      <c r="H12" s="6">
        <f t="shared" si="4"/>
        <v>-70816.66743</v>
      </c>
      <c r="I12" s="6">
        <f t="shared" si="5"/>
        <v>-65797.00094</v>
      </c>
      <c r="J12" s="14">
        <v>1.336927</v>
      </c>
    </row>
    <row r="13">
      <c r="A13" s="9">
        <v>21.0</v>
      </c>
      <c r="B13" s="10">
        <v>43829.0</v>
      </c>
      <c r="C13" s="11">
        <v>3691.58</v>
      </c>
      <c r="D13" s="7" t="s">
        <v>10</v>
      </c>
      <c r="E13" s="11">
        <f t="shared" si="1"/>
        <v>73.8316</v>
      </c>
      <c r="F13" s="11">
        <f t="shared" si="2"/>
        <v>98.17727477</v>
      </c>
      <c r="G13" s="11">
        <f t="shared" si="3"/>
        <v>4908.863739</v>
      </c>
      <c r="H13" s="11">
        <f t="shared" si="4"/>
        <v>-70687.63784</v>
      </c>
      <c r="I13" s="11">
        <f t="shared" si="5"/>
        <v>-65680.59682</v>
      </c>
      <c r="J13" s="12">
        <v>1.329746</v>
      </c>
    </row>
    <row r="14">
      <c r="A14" s="4">
        <v>22.0</v>
      </c>
      <c r="B14" s="5">
        <v>43860.0</v>
      </c>
      <c r="C14" s="6">
        <v>3702.17</v>
      </c>
      <c r="D14" s="7" t="s">
        <v>10</v>
      </c>
      <c r="E14" s="6">
        <f t="shared" si="1"/>
        <v>74.0434</v>
      </c>
      <c r="F14" s="6">
        <f t="shared" si="2"/>
        <v>97.2722214</v>
      </c>
      <c r="G14" s="6">
        <f t="shared" si="3"/>
        <v>4863.61107</v>
      </c>
      <c r="H14" s="6">
        <f t="shared" si="4"/>
        <v>-70084.63552</v>
      </c>
      <c r="I14" s="6">
        <f t="shared" si="5"/>
        <v>-65123.75223</v>
      </c>
      <c r="J14" s="8">
        <v>1.313719</v>
      </c>
    </row>
    <row r="15">
      <c r="A15" s="9">
        <v>23.0</v>
      </c>
      <c r="B15" s="15">
        <v>43890.0</v>
      </c>
      <c r="C15" s="11">
        <v>3711.76</v>
      </c>
      <c r="D15" s="7" t="s">
        <v>10</v>
      </c>
      <c r="E15" s="11">
        <f t="shared" si="1"/>
        <v>74.2352</v>
      </c>
      <c r="F15" s="11">
        <f t="shared" si="2"/>
        <v>97.33927283</v>
      </c>
      <c r="G15" s="11">
        <f t="shared" si="3"/>
        <v>4866.963641</v>
      </c>
      <c r="H15" s="11">
        <f t="shared" si="4"/>
        <v>-70181.61571</v>
      </c>
      <c r="I15" s="11">
        <f t="shared" si="5"/>
        <v>-65217.31279</v>
      </c>
      <c r="J15" s="18">
        <v>1.311228</v>
      </c>
    </row>
    <row r="16">
      <c r="A16" s="4">
        <v>24.0</v>
      </c>
      <c r="B16" s="5">
        <v>43920.0</v>
      </c>
      <c r="C16" s="6">
        <v>3721.36</v>
      </c>
      <c r="D16" s="7" t="s">
        <v>10</v>
      </c>
      <c r="E16" s="6">
        <f t="shared" si="1"/>
        <v>74.4272</v>
      </c>
      <c r="F16" s="6">
        <f t="shared" si="2"/>
        <v>97.42535365</v>
      </c>
      <c r="G16" s="6">
        <f t="shared" si="3"/>
        <v>4871.267683</v>
      </c>
      <c r="H16" s="6">
        <f t="shared" si="4"/>
        <v>-70292.39266</v>
      </c>
      <c r="I16" s="6">
        <f t="shared" si="5"/>
        <v>-65323.69963</v>
      </c>
      <c r="J16" s="14">
        <v>1.309002</v>
      </c>
    </row>
    <row r="17">
      <c r="A17" s="9">
        <v>25.0</v>
      </c>
      <c r="B17" s="17">
        <v>43951.0</v>
      </c>
      <c r="C17" s="11">
        <v>3730.46</v>
      </c>
      <c r="D17" s="7" t="s">
        <v>10</v>
      </c>
      <c r="E17" s="11">
        <f t="shared" si="1"/>
        <v>74.6092</v>
      </c>
      <c r="F17" s="11">
        <f t="shared" si="2"/>
        <v>97.48811118</v>
      </c>
      <c r="G17" s="11">
        <f t="shared" si="3"/>
        <v>4874.405559</v>
      </c>
      <c r="H17" s="11">
        <f t="shared" si="4"/>
        <v>-70386.41627</v>
      </c>
      <c r="I17" s="11">
        <f t="shared" si="5"/>
        <v>-65414.5226</v>
      </c>
      <c r="J17" s="20">
        <v>1.30665</v>
      </c>
    </row>
    <row r="18">
      <c r="A18" s="4">
        <v>26.0</v>
      </c>
      <c r="B18" s="16">
        <v>43981.0</v>
      </c>
      <c r="C18" s="6">
        <v>3738.53</v>
      </c>
      <c r="D18" s="7" t="s">
        <v>10</v>
      </c>
      <c r="E18" s="6">
        <f t="shared" si="1"/>
        <v>74.7706</v>
      </c>
      <c r="F18" s="6">
        <f t="shared" si="2"/>
        <v>97.92428831</v>
      </c>
      <c r="G18" s="6">
        <f t="shared" si="3"/>
        <v>4896.214415</v>
      </c>
      <c r="H18" s="6">
        <f t="shared" si="4"/>
        <v>-70750.2983</v>
      </c>
      <c r="I18" s="6">
        <f t="shared" si="5"/>
        <v>-65756.1596</v>
      </c>
      <c r="J18" s="14">
        <v>1.309663</v>
      </c>
    </row>
    <row r="19">
      <c r="A19" s="9">
        <v>27.0</v>
      </c>
      <c r="B19" s="17">
        <v>44012.0</v>
      </c>
      <c r="C19" s="11">
        <v>3746.61</v>
      </c>
      <c r="D19" s="7" t="s">
        <v>10</v>
      </c>
      <c r="E19" s="11">
        <f t="shared" si="1"/>
        <v>74.9322</v>
      </c>
      <c r="F19" s="11">
        <f t="shared" si="2"/>
        <v>98.38185733</v>
      </c>
      <c r="G19" s="11">
        <f t="shared" si="3"/>
        <v>4919.092866</v>
      </c>
      <c r="H19" s="11">
        <f t="shared" si="4"/>
        <v>-71130.08285</v>
      </c>
      <c r="I19" s="11">
        <f t="shared" si="5"/>
        <v>-66112.60813</v>
      </c>
      <c r="J19" s="12">
        <v>1.312945</v>
      </c>
    </row>
    <row r="20">
      <c r="A20" s="4">
        <v>28.0</v>
      </c>
      <c r="B20" s="16">
        <v>44042.0</v>
      </c>
      <c r="C20" s="6">
        <v>3753.1</v>
      </c>
      <c r="D20" s="7" t="s">
        <v>10</v>
      </c>
      <c r="E20" s="6">
        <f t="shared" si="1"/>
        <v>75.062</v>
      </c>
      <c r="F20" s="6">
        <f t="shared" si="2"/>
        <v>98.25750912</v>
      </c>
      <c r="G20" s="6">
        <f t="shared" si="3"/>
        <v>4912.875456</v>
      </c>
      <c r="H20" s="6">
        <f t="shared" si="4"/>
        <v>-71089.30785</v>
      </c>
      <c r="I20" s="6">
        <f t="shared" si="5"/>
        <v>-66078.17488</v>
      </c>
      <c r="J20" s="14">
        <v>1.309018</v>
      </c>
    </row>
    <row r="21">
      <c r="A21" s="9">
        <v>29.0</v>
      </c>
      <c r="B21" s="17">
        <v>44073.0</v>
      </c>
      <c r="C21" s="11">
        <v>3758.0</v>
      </c>
      <c r="D21" s="7" t="s">
        <v>10</v>
      </c>
      <c r="E21" s="11">
        <f t="shared" si="1"/>
        <v>75.16</v>
      </c>
      <c r="F21" s="11">
        <f t="shared" si="2"/>
        <v>97.95475028</v>
      </c>
      <c r="G21" s="11">
        <f t="shared" si="3"/>
        <v>4897.737514</v>
      </c>
      <c r="H21" s="11">
        <f t="shared" si="4"/>
        <v>-70919.2392</v>
      </c>
      <c r="I21" s="11">
        <f t="shared" si="5"/>
        <v>-65923.54694</v>
      </c>
      <c r="J21" s="20">
        <v>1.303283</v>
      </c>
    </row>
    <row r="22">
      <c r="A22" s="4">
        <v>30.0</v>
      </c>
      <c r="B22" s="16">
        <v>44104.0</v>
      </c>
      <c r="C22" s="6">
        <v>3762.89</v>
      </c>
      <c r="D22" s="7" t="s">
        <v>10</v>
      </c>
      <c r="E22" s="6">
        <f t="shared" si="1"/>
        <v>75.2578</v>
      </c>
      <c r="F22" s="6">
        <f t="shared" si="2"/>
        <v>97.73038114</v>
      </c>
      <c r="G22" s="6">
        <f t="shared" si="3"/>
        <v>4886.519057</v>
      </c>
      <c r="H22" s="6">
        <f t="shared" si="4"/>
        <v>-70805.66114</v>
      </c>
      <c r="I22" s="6">
        <f t="shared" si="5"/>
        <v>-65821.4117</v>
      </c>
      <c r="J22" s="19">
        <v>1.298608</v>
      </c>
    </row>
    <row r="23">
      <c r="A23" s="9">
        <v>31.0</v>
      </c>
      <c r="B23" s="17">
        <v>44134.0</v>
      </c>
      <c r="C23" s="11">
        <v>3767.25</v>
      </c>
      <c r="D23" s="7" t="s">
        <v>10</v>
      </c>
      <c r="E23" s="11">
        <f t="shared" si="1"/>
        <v>75.345</v>
      </c>
      <c r="F23" s="11">
        <f t="shared" si="2"/>
        <v>96.99975576</v>
      </c>
      <c r="G23" s="11">
        <f t="shared" si="3"/>
        <v>4849.987788</v>
      </c>
      <c r="H23" s="11">
        <f t="shared" si="4"/>
        <v>-70324.82293</v>
      </c>
      <c r="I23" s="11">
        <f t="shared" si="5"/>
        <v>-65377.83538</v>
      </c>
      <c r="J23" s="18">
        <v>1.287408</v>
      </c>
    </row>
    <row r="24">
      <c r="A24" s="4">
        <v>32.0</v>
      </c>
      <c r="B24" s="16">
        <v>44165.0</v>
      </c>
      <c r="C24" s="6">
        <v>3771.62</v>
      </c>
      <c r="D24" s="7" t="s">
        <v>10</v>
      </c>
      <c r="E24" s="6">
        <f t="shared" si="1"/>
        <v>75.4324</v>
      </c>
      <c r="F24" s="6">
        <f t="shared" si="2"/>
        <v>97.11227522</v>
      </c>
      <c r="G24" s="6">
        <f t="shared" si="3"/>
        <v>4855.613761</v>
      </c>
      <c r="H24" s="6">
        <f t="shared" si="4"/>
        <v>-70454.95567</v>
      </c>
      <c r="I24" s="6">
        <f t="shared" si="5"/>
        <v>-65502.22964</v>
      </c>
      <c r="J24" s="8">
        <v>1.287408</v>
      </c>
    </row>
    <row r="25">
      <c r="A25" s="9">
        <v>33.0</v>
      </c>
      <c r="B25" s="17">
        <v>44195.0</v>
      </c>
      <c r="C25" s="11">
        <v>3775.89</v>
      </c>
      <c r="D25" s="7" t="s">
        <v>10</v>
      </c>
      <c r="E25" s="11">
        <f t="shared" si="1"/>
        <v>75.5178</v>
      </c>
      <c r="F25" s="11">
        <f t="shared" si="2"/>
        <v>95.45774647</v>
      </c>
      <c r="G25" s="11">
        <f t="shared" si="3"/>
        <v>4772.887323</v>
      </c>
      <c r="H25" s="11">
        <f t="shared" si="4"/>
        <v>-69302.32393</v>
      </c>
      <c r="I25" s="11">
        <f t="shared" si="5"/>
        <v>-64433.97886</v>
      </c>
      <c r="J25" s="12">
        <v>1.264043</v>
      </c>
    </row>
    <row r="26">
      <c r="A26" s="4">
        <v>34.0</v>
      </c>
      <c r="B26" s="5">
        <v>44226.0</v>
      </c>
      <c r="C26" s="6">
        <v>3780.37</v>
      </c>
      <c r="D26" s="7" t="s">
        <v>10</v>
      </c>
      <c r="E26" s="6">
        <f t="shared" si="1"/>
        <v>75.6074</v>
      </c>
      <c r="F26" s="6">
        <f t="shared" si="2"/>
        <v>94.19570611</v>
      </c>
      <c r="G26" s="6">
        <f t="shared" si="3"/>
        <v>4709.785306</v>
      </c>
      <c r="H26" s="6">
        <f t="shared" si="4"/>
        <v>-68433.18049</v>
      </c>
      <c r="I26" s="6">
        <f t="shared" si="5"/>
        <v>-63629.19948</v>
      </c>
      <c r="J26" s="19">
        <v>1.245853</v>
      </c>
    </row>
    <row r="27">
      <c r="A27" s="9">
        <v>35.0</v>
      </c>
      <c r="B27" s="17">
        <v>44255.0</v>
      </c>
      <c r="C27" s="11">
        <v>3784.75</v>
      </c>
      <c r="D27" s="7" t="s">
        <v>10</v>
      </c>
      <c r="E27" s="11">
        <f t="shared" si="1"/>
        <v>75.695</v>
      </c>
      <c r="F27" s="11">
        <f t="shared" si="2"/>
        <v>94.05096181</v>
      </c>
      <c r="G27" s="11">
        <f t="shared" si="3"/>
        <v>4702.54809</v>
      </c>
      <c r="H27" s="11">
        <f t="shared" si="4"/>
        <v>-68375.04923</v>
      </c>
      <c r="I27" s="11">
        <f t="shared" si="5"/>
        <v>-63578.45018</v>
      </c>
      <c r="J27" s="12">
        <v>1.242499</v>
      </c>
    </row>
    <row r="28">
      <c r="A28" s="4">
        <v>36.0</v>
      </c>
      <c r="B28" s="5">
        <v>44285.0</v>
      </c>
      <c r="C28" s="6">
        <v>3721.36</v>
      </c>
      <c r="D28" s="7" t="s">
        <v>10</v>
      </c>
      <c r="E28" s="6">
        <f t="shared" si="1"/>
        <v>74.4272</v>
      </c>
      <c r="F28" s="6">
        <f t="shared" si="2"/>
        <v>91.72356029</v>
      </c>
      <c r="G28" s="6">
        <f t="shared" si="3"/>
        <v>4586.178014</v>
      </c>
      <c r="H28" s="6">
        <f t="shared" si="4"/>
        <v>-66728.89011</v>
      </c>
      <c r="I28" s="6">
        <f t="shared" si="5"/>
        <v>-62050.98854</v>
      </c>
      <c r="J28" s="8">
        <v>1.232393</v>
      </c>
    </row>
    <row r="29">
      <c r="A29" s="9">
        <v>37.0</v>
      </c>
      <c r="B29" s="17">
        <v>44316.0</v>
      </c>
      <c r="C29" s="11">
        <v>3793.53</v>
      </c>
      <c r="D29" s="7" t="s">
        <v>10</v>
      </c>
      <c r="E29" s="11">
        <f t="shared" si="1"/>
        <v>75.8706</v>
      </c>
      <c r="F29" s="11">
        <f t="shared" si="2"/>
        <v>92.70514808</v>
      </c>
      <c r="G29" s="11">
        <f t="shared" si="3"/>
        <v>4635.257404</v>
      </c>
      <c r="H29" s="11">
        <f t="shared" si="4"/>
        <v>-67489.3478</v>
      </c>
      <c r="I29" s="11">
        <f t="shared" si="5"/>
        <v>-62761.38525</v>
      </c>
      <c r="J29" s="18">
        <v>1.221885</v>
      </c>
    </row>
    <row r="30">
      <c r="A30" s="4">
        <v>38.0</v>
      </c>
      <c r="B30" s="5">
        <v>44346.0</v>
      </c>
      <c r="C30" s="6">
        <v>3799.56</v>
      </c>
      <c r="D30" s="7" t="s">
        <v>10</v>
      </c>
      <c r="E30" s="6">
        <f t="shared" si="1"/>
        <v>75.9912</v>
      </c>
      <c r="F30" s="6">
        <f t="shared" si="2"/>
        <v>92.50097212</v>
      </c>
      <c r="G30" s="6">
        <f t="shared" si="3"/>
        <v>4625.048606</v>
      </c>
      <c r="H30" s="6">
        <f t="shared" si="4"/>
        <v>-67386.95819</v>
      </c>
      <c r="I30" s="6">
        <f t="shared" si="5"/>
        <v>-62669.40861</v>
      </c>
      <c r="J30" s="8">
        <v>1.217259</v>
      </c>
    </row>
    <row r="31">
      <c r="A31" s="9">
        <v>39.0</v>
      </c>
      <c r="B31" s="17">
        <v>44377.0</v>
      </c>
      <c r="C31" s="11">
        <v>3805.6</v>
      </c>
      <c r="D31" s="7" t="s">
        <v>10</v>
      </c>
      <c r="E31" s="11">
        <f t="shared" si="1"/>
        <v>76.112</v>
      </c>
      <c r="F31" s="11">
        <f t="shared" si="2"/>
        <v>91.76709672</v>
      </c>
      <c r="G31" s="11">
        <f t="shared" si="3"/>
        <v>4588.354836</v>
      </c>
      <c r="H31" s="11">
        <f t="shared" si="4"/>
        <v>-66898.21351</v>
      </c>
      <c r="I31" s="11">
        <f t="shared" si="5"/>
        <v>-62218.09158</v>
      </c>
      <c r="J31" s="12">
        <v>1.205685</v>
      </c>
    </row>
    <row r="32">
      <c r="A32" s="4">
        <v>40.0</v>
      </c>
      <c r="B32" s="16">
        <v>44407.0</v>
      </c>
      <c r="C32" s="6">
        <v>3813.28</v>
      </c>
      <c r="D32" s="7" t="s">
        <v>10</v>
      </c>
      <c r="E32" s="6">
        <f t="shared" si="1"/>
        <v>76.2656</v>
      </c>
      <c r="F32" s="6">
        <f t="shared" si="2"/>
        <v>91.40386401</v>
      </c>
      <c r="G32" s="6">
        <f t="shared" si="3"/>
        <v>4570.1932</v>
      </c>
      <c r="H32" s="6">
        <f t="shared" si="4"/>
        <v>-66679.11879</v>
      </c>
      <c r="I32" s="6">
        <f t="shared" si="5"/>
        <v>-62017.52173</v>
      </c>
      <c r="J32" s="14">
        <v>1.198494</v>
      </c>
    </row>
    <row r="33">
      <c r="A33" s="9">
        <v>41.0</v>
      </c>
      <c r="B33" s="17">
        <v>44438.0</v>
      </c>
      <c r="C33" s="11">
        <v>3822.61</v>
      </c>
      <c r="D33" s="7" t="s">
        <v>10</v>
      </c>
      <c r="E33" s="11">
        <f t="shared" si="1"/>
        <v>76.4522</v>
      </c>
      <c r="F33" s="11">
        <f t="shared" si="2"/>
        <v>90.70227846</v>
      </c>
      <c r="G33" s="11">
        <f t="shared" si="3"/>
        <v>4535.113923</v>
      </c>
      <c r="H33" s="11">
        <f t="shared" si="4"/>
        <v>-66212.66328</v>
      </c>
      <c r="I33" s="11">
        <f t="shared" si="5"/>
        <v>-61586.84708</v>
      </c>
      <c r="J33" s="20">
        <v>1.186392</v>
      </c>
    </row>
    <row r="34">
      <c r="A34" s="4">
        <v>42.0</v>
      </c>
      <c r="B34" s="16">
        <v>44469.0</v>
      </c>
      <c r="C34" s="6">
        <v>3831.96</v>
      </c>
      <c r="D34" s="7" t="s">
        <v>11</v>
      </c>
      <c r="E34" s="21"/>
      <c r="F34" s="22">
        <f t="shared" si="2"/>
        <v>0</v>
      </c>
      <c r="G34" s="6">
        <f t="shared" si="3"/>
        <v>4546.206688</v>
      </c>
      <c r="H34" s="6">
        <f t="shared" si="4"/>
        <v>-66420.07972</v>
      </c>
      <c r="I34" s="6">
        <f t="shared" si="5"/>
        <v>-61873.87303</v>
      </c>
      <c r="J34" s="19">
        <v>1.186392</v>
      </c>
    </row>
    <row r="35">
      <c r="A35" s="9">
        <v>43.0</v>
      </c>
      <c r="B35" s="17">
        <v>44499.0</v>
      </c>
      <c r="C35" s="11">
        <v>3843.5</v>
      </c>
      <c r="D35" s="7" t="s">
        <v>10</v>
      </c>
      <c r="E35" s="11">
        <f t="shared" ref="E35:E52" si="6">C35*0.02</f>
        <v>76.87</v>
      </c>
      <c r="F35" s="11">
        <f t="shared" si="2"/>
        <v>89.33047326</v>
      </c>
      <c r="G35" s="11">
        <f t="shared" si="3"/>
        <v>4466.523663</v>
      </c>
      <c r="H35" s="11">
        <f t="shared" si="4"/>
        <v>-65300.57595</v>
      </c>
      <c r="I35" s="11">
        <f t="shared" si="5"/>
        <v>-60744.72182</v>
      </c>
      <c r="J35" s="12">
        <v>1.162098</v>
      </c>
    </row>
    <row r="36">
      <c r="A36" s="4">
        <v>44.0</v>
      </c>
      <c r="B36" s="16">
        <v>44530.0</v>
      </c>
      <c r="C36" s="6">
        <v>3857.24</v>
      </c>
      <c r="D36" s="7" t="s">
        <v>10</v>
      </c>
      <c r="E36" s="6">
        <f t="shared" si="6"/>
        <v>77.1448</v>
      </c>
      <c r="F36" s="6">
        <f t="shared" si="2"/>
        <v>88.62178619</v>
      </c>
      <c r="G36" s="6">
        <f t="shared" si="3"/>
        <v>4431.089309</v>
      </c>
      <c r="H36" s="6">
        <f t="shared" si="4"/>
        <v>-64826.83659</v>
      </c>
      <c r="I36" s="6">
        <f t="shared" si="5"/>
        <v>-60307.1255</v>
      </c>
      <c r="J36" s="14">
        <v>1.148772</v>
      </c>
    </row>
    <row r="37">
      <c r="A37" s="9">
        <v>45.0</v>
      </c>
      <c r="B37" s="17">
        <v>44561.0</v>
      </c>
      <c r="C37" s="11">
        <v>3874.26</v>
      </c>
      <c r="D37" s="7" t="s">
        <v>10</v>
      </c>
      <c r="E37" s="11">
        <f t="shared" si="6"/>
        <v>77.4852</v>
      </c>
      <c r="F37" s="11">
        <f t="shared" si="2"/>
        <v>88.2713723</v>
      </c>
      <c r="G37" s="11">
        <f t="shared" si="3"/>
        <v>4413.568615</v>
      </c>
      <c r="H37" s="11">
        <f t="shared" si="4"/>
        <v>-64614.64452</v>
      </c>
      <c r="I37" s="11">
        <f t="shared" si="5"/>
        <v>-60112.80453</v>
      </c>
      <c r="J37" s="18">
        <v>1.139203</v>
      </c>
    </row>
    <row r="38">
      <c r="A38" s="4">
        <v>46.0</v>
      </c>
      <c r="B38" s="16">
        <v>44592.0</v>
      </c>
      <c r="C38" s="6">
        <v>3893.25</v>
      </c>
      <c r="D38" s="7" t="s">
        <v>10</v>
      </c>
      <c r="E38" s="6">
        <f t="shared" si="6"/>
        <v>77.865</v>
      </c>
      <c r="F38" s="6">
        <f t="shared" si="2"/>
        <v>88.06118816</v>
      </c>
      <c r="G38" s="6">
        <f t="shared" si="3"/>
        <v>4403.059408</v>
      </c>
      <c r="H38" s="6">
        <f t="shared" si="4"/>
        <v>-64504.82032</v>
      </c>
      <c r="I38" s="6">
        <f t="shared" si="5"/>
        <v>-60013.69973</v>
      </c>
      <c r="J38" s="14">
        <v>1.130947</v>
      </c>
    </row>
    <row r="39">
      <c r="A39" s="9">
        <v>47.0</v>
      </c>
      <c r="B39" s="17">
        <v>44620.0</v>
      </c>
      <c r="C39" s="23">
        <v>3915.09</v>
      </c>
      <c r="D39" s="7" t="s">
        <v>10</v>
      </c>
      <c r="E39" s="11">
        <f t="shared" si="6"/>
        <v>78.3018</v>
      </c>
      <c r="F39" s="11">
        <f t="shared" si="2"/>
        <v>87.96580816</v>
      </c>
      <c r="G39" s="11">
        <f t="shared" si="3"/>
        <v>4398.290408</v>
      </c>
      <c r="H39" s="11">
        <f t="shared" si="4"/>
        <v>-64478.93738</v>
      </c>
      <c r="I39" s="11">
        <f t="shared" si="5"/>
        <v>-59992.68116</v>
      </c>
      <c r="J39" s="12">
        <v>1.12342</v>
      </c>
    </row>
    <row r="40">
      <c r="A40" s="4">
        <v>48.0</v>
      </c>
      <c r="B40" s="16">
        <v>44651.0</v>
      </c>
      <c r="C40" s="6">
        <v>3934.66</v>
      </c>
      <c r="D40" s="7" t="s">
        <v>10</v>
      </c>
      <c r="E40" s="6">
        <f t="shared" si="6"/>
        <v>78.6932</v>
      </c>
      <c r="F40" s="6">
        <f t="shared" si="2"/>
        <v>87.53021028</v>
      </c>
      <c r="G40" s="6">
        <f t="shared" si="3"/>
        <v>4376.510514</v>
      </c>
      <c r="H40" s="6">
        <f t="shared" si="4"/>
        <v>-64203.40924</v>
      </c>
      <c r="I40" s="6">
        <f t="shared" si="5"/>
        <v>-59739.36852</v>
      </c>
      <c r="J40" s="14">
        <v>1.112297</v>
      </c>
    </row>
    <row r="41">
      <c r="A41" s="9">
        <v>49.0</v>
      </c>
      <c r="B41" s="17">
        <v>44681.0</v>
      </c>
      <c r="C41" s="11">
        <v>3958.66</v>
      </c>
      <c r="D41" s="7" t="s">
        <v>10</v>
      </c>
      <c r="E41" s="11">
        <f t="shared" si="6"/>
        <v>79.1732</v>
      </c>
      <c r="F41" s="11">
        <f t="shared" si="2"/>
        <v>86.583574</v>
      </c>
      <c r="G41" s="11">
        <f t="shared" si="3"/>
        <v>4329.1787</v>
      </c>
      <c r="H41" s="11">
        <f t="shared" si="4"/>
        <v>-63552.34332</v>
      </c>
      <c r="I41" s="11">
        <f t="shared" si="5"/>
        <v>-59136.58104</v>
      </c>
      <c r="J41" s="12">
        <v>1.093597</v>
      </c>
    </row>
    <row r="42">
      <c r="A42" s="4">
        <v>50.0</v>
      </c>
      <c r="B42" s="16">
        <v>44711.0</v>
      </c>
      <c r="C42" s="6">
        <v>3984.79</v>
      </c>
      <c r="D42" s="7" t="s">
        <v>10</v>
      </c>
      <c r="E42" s="6">
        <f t="shared" si="6"/>
        <v>79.6958</v>
      </c>
      <c r="F42" s="6">
        <f t="shared" si="2"/>
        <v>86.25795217</v>
      </c>
      <c r="G42" s="6">
        <f t="shared" si="3"/>
        <v>4312.897609</v>
      </c>
      <c r="H42" s="6">
        <f t="shared" si="4"/>
        <v>-63356.46587</v>
      </c>
      <c r="I42" s="6">
        <f t="shared" si="5"/>
        <v>-58957.31031</v>
      </c>
      <c r="J42" s="14">
        <v>1.08234</v>
      </c>
    </row>
    <row r="43">
      <c r="A43" s="9">
        <v>51.0</v>
      </c>
      <c r="B43" s="17">
        <v>44742.0</v>
      </c>
      <c r="C43" s="11">
        <v>4009.1</v>
      </c>
      <c r="D43" s="7" t="s">
        <v>10</v>
      </c>
      <c r="E43" s="11">
        <f t="shared" si="6"/>
        <v>80.182</v>
      </c>
      <c r="F43" s="11">
        <f t="shared" si="2"/>
        <v>86.39546354</v>
      </c>
      <c r="G43" s="11">
        <f t="shared" si="3"/>
        <v>4319.773177</v>
      </c>
      <c r="H43" s="11">
        <f t="shared" si="4"/>
        <v>-63500.6657</v>
      </c>
      <c r="I43" s="11">
        <f t="shared" si="5"/>
        <v>-59094.49706</v>
      </c>
      <c r="J43" s="12">
        <v>1.077492</v>
      </c>
    </row>
    <row r="44">
      <c r="A44" s="4">
        <v>52.0</v>
      </c>
      <c r="B44" s="16">
        <v>44772.0</v>
      </c>
      <c r="C44" s="6">
        <v>4033.55</v>
      </c>
      <c r="D44" s="7" t="s">
        <v>10</v>
      </c>
      <c r="E44" s="6">
        <f t="shared" si="6"/>
        <v>80.671</v>
      </c>
      <c r="F44" s="6">
        <f t="shared" si="2"/>
        <v>86.38670169</v>
      </c>
      <c r="G44" s="6">
        <f t="shared" si="3"/>
        <v>4319.335085</v>
      </c>
      <c r="H44" s="6">
        <f t="shared" si="4"/>
        <v>-63537.41909</v>
      </c>
      <c r="I44" s="6">
        <f t="shared" si="5"/>
        <v>-59131.69731</v>
      </c>
      <c r="J44" s="19">
        <v>1.070852</v>
      </c>
    </row>
    <row r="45">
      <c r="A45" s="9">
        <v>53.0</v>
      </c>
      <c r="B45" s="17">
        <v>44803.0</v>
      </c>
      <c r="C45" s="11">
        <v>4058.16</v>
      </c>
      <c r="D45" s="7" t="s">
        <v>10</v>
      </c>
      <c r="E45" s="11">
        <f t="shared" si="6"/>
        <v>81.1632</v>
      </c>
      <c r="F45" s="11">
        <f t="shared" si="2"/>
        <v>87.43841397</v>
      </c>
      <c r="G45" s="11">
        <f t="shared" si="3"/>
        <v>4371.920699</v>
      </c>
      <c r="H45" s="11">
        <f t="shared" si="4"/>
        <v>-64354.67268</v>
      </c>
      <c r="I45" s="11">
        <f t="shared" si="5"/>
        <v>-59895.31357</v>
      </c>
      <c r="J45" s="12">
        <v>1.077316</v>
      </c>
    </row>
    <row r="46">
      <c r="A46" s="4">
        <v>54.0</v>
      </c>
      <c r="B46" s="16">
        <v>44834.0</v>
      </c>
      <c r="C46" s="6">
        <v>4082.91</v>
      </c>
      <c r="D46" s="7" t="s">
        <v>10</v>
      </c>
      <c r="E46" s="6">
        <f t="shared" si="6"/>
        <v>81.6582</v>
      </c>
      <c r="F46" s="6">
        <f t="shared" si="2"/>
        <v>88.24524036</v>
      </c>
      <c r="G46" s="6">
        <f t="shared" si="3"/>
        <v>4412.262018</v>
      </c>
      <c r="H46" s="6">
        <f t="shared" si="4"/>
        <v>-64992.61953</v>
      </c>
      <c r="I46" s="6">
        <f t="shared" si="5"/>
        <v>-60492.11227</v>
      </c>
      <c r="J46" s="8">
        <v>1.080666</v>
      </c>
    </row>
    <row r="47">
      <c r="A47" s="9">
        <v>55.0</v>
      </c>
      <c r="B47" s="17">
        <v>44864.0</v>
      </c>
      <c r="C47" s="11">
        <v>4107.82</v>
      </c>
      <c r="D47" s="7" t="s">
        <v>10</v>
      </c>
      <c r="E47" s="11">
        <f t="shared" si="6"/>
        <v>82.1564</v>
      </c>
      <c r="F47" s="11">
        <f t="shared" si="2"/>
        <v>89.06871087</v>
      </c>
      <c r="G47" s="11">
        <f t="shared" si="3"/>
        <v>4453.435544</v>
      </c>
      <c r="H47" s="11">
        <f t="shared" si="4"/>
        <v>-65643.63991</v>
      </c>
      <c r="I47" s="11">
        <f t="shared" si="5"/>
        <v>-61101.13566</v>
      </c>
      <c r="J47" s="18">
        <v>1.084136</v>
      </c>
    </row>
    <row r="48">
      <c r="A48" s="4">
        <v>56.0</v>
      </c>
      <c r="B48" s="16">
        <v>44895.0</v>
      </c>
      <c r="C48" s="6">
        <v>4132.88</v>
      </c>
      <c r="D48" s="7" t="s">
        <v>10</v>
      </c>
      <c r="E48" s="6">
        <f t="shared" si="6"/>
        <v>82.6576</v>
      </c>
      <c r="F48" s="6">
        <f t="shared" si="2"/>
        <v>89.19284049</v>
      </c>
      <c r="G48" s="6">
        <f t="shared" si="3"/>
        <v>4459.642024</v>
      </c>
      <c r="H48" s="6">
        <f t="shared" si="4"/>
        <v>-65779.71986</v>
      </c>
      <c r="I48" s="6">
        <f t="shared" si="5"/>
        <v>-61230.88499</v>
      </c>
      <c r="J48" s="14">
        <v>1.079064</v>
      </c>
    </row>
    <row r="49">
      <c r="A49" s="9">
        <v>57.0</v>
      </c>
      <c r="B49" s="17">
        <v>44925.0</v>
      </c>
      <c r="C49" s="11">
        <v>4158.09</v>
      </c>
      <c r="D49" s="7" t="s">
        <v>10</v>
      </c>
      <c r="E49" s="11">
        <f t="shared" si="6"/>
        <v>83.1618</v>
      </c>
      <c r="F49" s="11">
        <f t="shared" si="2"/>
        <v>89.3971886</v>
      </c>
      <c r="G49" s="11">
        <f t="shared" si="3"/>
        <v>4469.85943</v>
      </c>
      <c r="H49" s="11">
        <f t="shared" si="4"/>
        <v>-65975.12519</v>
      </c>
      <c r="I49" s="11">
        <f t="shared" si="5"/>
        <v>-61415.86857</v>
      </c>
      <c r="J49" s="12">
        <v>1.074979</v>
      </c>
    </row>
    <row r="50">
      <c r="A50" s="4">
        <v>58.0</v>
      </c>
      <c r="B50" s="16">
        <v>44957.0</v>
      </c>
      <c r="C50" s="6">
        <v>4183.45</v>
      </c>
      <c r="D50" s="7" t="s">
        <v>10</v>
      </c>
      <c r="E50" s="6">
        <f t="shared" si="6"/>
        <v>83.669</v>
      </c>
      <c r="F50" s="6">
        <f t="shared" si="2"/>
        <v>89.32602843</v>
      </c>
      <c r="G50" s="6">
        <f t="shared" si="3"/>
        <v>4466.301421</v>
      </c>
      <c r="H50" s="6">
        <f t="shared" si="4"/>
        <v>-65967.27199</v>
      </c>
      <c r="I50" s="6">
        <f t="shared" si="5"/>
        <v>-61411.64454</v>
      </c>
      <c r="J50" s="8">
        <v>1.067612</v>
      </c>
    </row>
    <row r="51">
      <c r="A51" s="9">
        <v>59.0</v>
      </c>
      <c r="B51" s="17">
        <v>44985.0</v>
      </c>
      <c r="C51" s="11">
        <v>4208.97</v>
      </c>
      <c r="D51" s="7" t="s">
        <v>10</v>
      </c>
      <c r="E51" s="11">
        <f t="shared" si="6"/>
        <v>84.1794</v>
      </c>
      <c r="F51" s="11">
        <f t="shared" si="2"/>
        <v>89.45946869</v>
      </c>
      <c r="G51" s="11">
        <f t="shared" si="3"/>
        <v>4472.973434</v>
      </c>
      <c r="H51" s="11">
        <f t="shared" si="4"/>
        <v>-66110.54736</v>
      </c>
      <c r="I51" s="11">
        <f t="shared" si="5"/>
        <v>-61548.11446</v>
      </c>
      <c r="J51" s="18">
        <v>1.062724</v>
      </c>
    </row>
    <row r="52">
      <c r="A52" s="4">
        <v>60.0</v>
      </c>
      <c r="B52" s="16">
        <v>45015.0</v>
      </c>
      <c r="C52" s="6">
        <f>C48+(C48-C43)</f>
        <v>4256.66</v>
      </c>
      <c r="D52" s="7" t="s">
        <v>10</v>
      </c>
      <c r="E52" s="6">
        <f t="shared" si="6"/>
        <v>85.1332</v>
      </c>
      <c r="F52" s="6">
        <f t="shared" si="2"/>
        <v>89.78172812</v>
      </c>
      <c r="G52" s="6">
        <f t="shared" si="3"/>
        <v>4489.086406</v>
      </c>
      <c r="H52" s="6">
        <f t="shared" si="4"/>
        <v>-66393.58794</v>
      </c>
      <c r="I52" s="6">
        <f t="shared" si="5"/>
        <v>-61814.71981</v>
      </c>
      <c r="J52" s="8">
        <v>1.054603</v>
      </c>
    </row>
    <row r="53">
      <c r="A53" s="24"/>
      <c r="B53" s="24"/>
      <c r="C53" s="24"/>
      <c r="D53" s="24"/>
      <c r="E53" s="24"/>
      <c r="F53" s="24"/>
      <c r="G53" s="24"/>
      <c r="H53" s="24"/>
      <c r="I53" s="24"/>
      <c r="J53" s="25"/>
    </row>
    <row r="54">
      <c r="A54" s="21"/>
      <c r="B54" s="21"/>
      <c r="C54" s="21"/>
      <c r="D54" s="21"/>
      <c r="E54" s="21"/>
      <c r="F54" s="21"/>
      <c r="G54" s="21"/>
      <c r="H54" s="21" t="s">
        <v>12</v>
      </c>
      <c r="I54" s="6">
        <f>SUM(I2:I52)</f>
        <v>-3215091.504</v>
      </c>
      <c r="J54" s="26"/>
    </row>
  </sheetData>
  <dataValidations>
    <dataValidation type="list" allowBlank="1" showErrorMessage="1" sqref="D2:D52">
      <formula1>"Não,Nao,Sim"</formula1>
    </dataValidation>
  </dataValidations>
  <drawing r:id="rId1"/>
  <tableParts count="1">
    <tablePart r:id="rId3"/>
  </tableParts>
</worksheet>
</file>