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seppe/Documents/IP1b/excel/"/>
    </mc:Choice>
  </mc:AlternateContent>
  <xr:revisionPtr revIDLastSave="0" documentId="13_ncr:1_{803A9EE9-D43D-DA44-8D30-B524AFA2C15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37" i="1"/>
  <c r="H34" i="1"/>
  <c r="C38" i="1"/>
  <c r="D38" i="1"/>
  <c r="H32" i="1"/>
  <c r="H33" i="1"/>
  <c r="H28" i="1"/>
  <c r="E30" i="1"/>
  <c r="H31" i="1"/>
  <c r="E29" i="1"/>
  <c r="E33" i="1"/>
  <c r="E38" i="1"/>
  <c r="C29" i="1"/>
  <c r="C34" i="1"/>
  <c r="C32" i="1"/>
  <c r="C31" i="1"/>
  <c r="C30" i="1"/>
  <c r="C25" i="1"/>
  <c r="C23" i="1"/>
  <c r="C22" i="1"/>
  <c r="C21" i="1"/>
  <c r="C20" i="1"/>
  <c r="C19" i="1"/>
  <c r="C18" i="1"/>
  <c r="D15" i="1"/>
  <c r="E15" i="1"/>
  <c r="F15" i="1"/>
  <c r="G15" i="1"/>
  <c r="H15" i="1"/>
  <c r="I15" i="1"/>
  <c r="J15" i="1"/>
  <c r="K15" i="1"/>
  <c r="L15" i="1"/>
  <c r="C15" i="1"/>
  <c r="D37" i="1"/>
  <c r="D36" i="1"/>
  <c r="D35" i="1"/>
  <c r="D34" i="1"/>
  <c r="D33" i="1"/>
  <c r="D32" i="1"/>
  <c r="D31" i="1"/>
  <c r="D30" i="1"/>
  <c r="D29" i="1"/>
  <c r="D28" i="1"/>
  <c r="C24" i="1"/>
  <c r="M5" i="1"/>
  <c r="H41" i="1" l="1"/>
</calcChain>
</file>

<file path=xl/sharedStrings.xml><?xml version="1.0" encoding="utf-8"?>
<sst xmlns="http://schemas.openxmlformats.org/spreadsheetml/2006/main" count="63" uniqueCount="43">
  <si>
    <t>Heist</t>
  </si>
  <si>
    <t>Aarschot</t>
  </si>
  <si>
    <t>Hasselt</t>
  </si>
  <si>
    <t>Alken</t>
  </si>
  <si>
    <t>Sint-Truiden</t>
  </si>
  <si>
    <t>Landen</t>
  </si>
  <si>
    <t>Leuven</t>
  </si>
  <si>
    <t>Liège</t>
  </si>
  <si>
    <t>Sint-truiden</t>
  </si>
  <si>
    <t>Brussel</t>
  </si>
  <si>
    <t>Genk</t>
  </si>
  <si>
    <t>-</t>
  </si>
  <si>
    <t>OD-matrix of passengers travelling through this network</t>
  </si>
  <si>
    <t>Segmenten</t>
  </si>
  <si>
    <t>Aarschot - Hasselt</t>
  </si>
  <si>
    <t>Aarschot - HodB</t>
  </si>
  <si>
    <t>Aarschot - Leuven</t>
  </si>
  <si>
    <t>Brussel - Leuven</t>
  </si>
  <si>
    <t>Leuven - Landen</t>
  </si>
  <si>
    <t>Landen - Sint - Truiden</t>
  </si>
  <si>
    <t>Alken - Sint-Truiden</t>
  </si>
  <si>
    <t>Hasselt - Alken</t>
  </si>
  <si>
    <t>Station</t>
  </si>
  <si>
    <t>Through</t>
  </si>
  <si>
    <t>Arriving</t>
  </si>
  <si>
    <t>Transferring</t>
  </si>
  <si>
    <t>Transfers</t>
  </si>
  <si>
    <t>M1-E0</t>
  </si>
  <si>
    <t>M1-C0</t>
  </si>
  <si>
    <t>K0-C1</t>
  </si>
  <si>
    <t>E0-K1</t>
  </si>
  <si>
    <t>K1-E0</t>
  </si>
  <si>
    <t>E1-M0</t>
  </si>
  <si>
    <t>C1-M0</t>
  </si>
  <si>
    <t>C0-K1</t>
  </si>
  <si>
    <t>K1-E1</t>
  </si>
  <si>
    <t>TOTAL</t>
  </si>
  <si>
    <t>K0-E0</t>
  </si>
  <si>
    <t>not sure about these because two ways to travel from aarshot to leuven)</t>
  </si>
  <si>
    <t>idem</t>
  </si>
  <si>
    <t>E1-C0</t>
  </si>
  <si>
    <t>C1-E0</t>
  </si>
  <si>
    <t>these need to be calculated with the 298 that goes from aarschot to 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</si>
</sst>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1"/>
  <sheetViews>
    <sheetView tabSelected="1" workbookViewId="0">
      <selection activeCell="P37" sqref="P37"/>
    </sheetView>
  </sheetViews>
  <sheetFormatPr baseColWidth="10" defaultColWidth="8.83203125" defaultRowHeight="15" x14ac:dyDescent="0.2"/>
  <cols>
    <col min="2" max="2" width="52" bestFit="1" customWidth="1"/>
    <col min="3" max="3" width="16.83203125" bestFit="1" customWidth="1"/>
    <col min="5" max="5" width="11.6640625" bestFit="1" customWidth="1"/>
    <col min="7" max="7" width="11.6640625" bestFit="1" customWidth="1"/>
  </cols>
  <sheetData>
    <row r="2" spans="2:13" x14ac:dyDescent="0.2">
      <c r="B2" t="s">
        <v>12</v>
      </c>
    </row>
    <row r="4" spans="2:13" x14ac:dyDescent="0.2">
      <c r="C4" t="s">
        <v>0</v>
      </c>
      <c r="D4" t="s">
        <v>1</v>
      </c>
      <c r="E4" t="s">
        <v>2</v>
      </c>
      <c r="F4" t="s">
        <v>3</v>
      </c>
      <c r="G4" t="s">
        <v>8</v>
      </c>
      <c r="H4" t="s">
        <v>5</v>
      </c>
      <c r="I4" t="s">
        <v>6</v>
      </c>
      <c r="J4" t="s">
        <v>7</v>
      </c>
      <c r="K4" t="s">
        <v>9</v>
      </c>
      <c r="L4" t="s">
        <v>10</v>
      </c>
    </row>
    <row r="5" spans="2:13" x14ac:dyDescent="0.2">
      <c r="B5" t="s">
        <v>0</v>
      </c>
      <c r="C5" s="1" t="s">
        <v>11</v>
      </c>
      <c r="D5" s="2">
        <v>2000</v>
      </c>
      <c r="E5" s="2">
        <v>835</v>
      </c>
      <c r="F5" s="2">
        <v>0</v>
      </c>
      <c r="G5" s="2">
        <v>0</v>
      </c>
      <c r="H5" s="2">
        <v>245</v>
      </c>
      <c r="I5" s="2">
        <v>501</v>
      </c>
      <c r="J5" s="2">
        <v>145</v>
      </c>
      <c r="K5" s="2">
        <v>2501</v>
      </c>
      <c r="L5" s="2">
        <v>0</v>
      </c>
      <c r="M5">
        <f>SUM(C5:L5)</f>
        <v>6227</v>
      </c>
    </row>
    <row r="6" spans="2:13" x14ac:dyDescent="0.2">
      <c r="B6" t="s">
        <v>1</v>
      </c>
      <c r="C6">
        <v>2000</v>
      </c>
      <c r="D6" t="s">
        <v>11</v>
      </c>
      <c r="E6">
        <v>2656</v>
      </c>
      <c r="F6">
        <v>119</v>
      </c>
      <c r="G6">
        <v>0</v>
      </c>
      <c r="H6">
        <v>298</v>
      </c>
      <c r="I6">
        <v>10107</v>
      </c>
      <c r="J6">
        <v>1600</v>
      </c>
      <c r="K6">
        <v>19301</v>
      </c>
      <c r="L6">
        <v>0</v>
      </c>
    </row>
    <row r="7" spans="2:13" x14ac:dyDescent="0.2">
      <c r="B7" t="s">
        <v>2</v>
      </c>
      <c r="C7">
        <v>835</v>
      </c>
      <c r="D7">
        <v>2656</v>
      </c>
      <c r="F7">
        <v>1000</v>
      </c>
      <c r="G7">
        <v>7422</v>
      </c>
      <c r="H7">
        <v>0</v>
      </c>
      <c r="I7">
        <v>2000</v>
      </c>
      <c r="J7">
        <v>1000</v>
      </c>
      <c r="K7">
        <v>17024</v>
      </c>
      <c r="L7">
        <v>3000</v>
      </c>
    </row>
    <row r="8" spans="2:13" x14ac:dyDescent="0.2">
      <c r="B8" t="s">
        <v>3</v>
      </c>
      <c r="C8">
        <v>0</v>
      </c>
      <c r="D8">
        <v>121</v>
      </c>
      <c r="E8">
        <v>1000</v>
      </c>
      <c r="G8">
        <v>1000</v>
      </c>
      <c r="H8">
        <v>4109</v>
      </c>
      <c r="I8">
        <v>0</v>
      </c>
      <c r="J8">
        <v>8422</v>
      </c>
      <c r="K8">
        <v>0</v>
      </c>
      <c r="L8">
        <v>3704</v>
      </c>
    </row>
    <row r="9" spans="2:13" x14ac:dyDescent="0.2">
      <c r="B9" t="s">
        <v>4</v>
      </c>
      <c r="C9">
        <v>0</v>
      </c>
      <c r="D9">
        <v>0</v>
      </c>
      <c r="E9">
        <v>7422</v>
      </c>
      <c r="F9">
        <v>1000</v>
      </c>
      <c r="H9">
        <v>1000</v>
      </c>
      <c r="I9">
        <v>1000</v>
      </c>
      <c r="J9">
        <v>0</v>
      </c>
      <c r="K9">
        <v>3817</v>
      </c>
      <c r="L9">
        <v>523</v>
      </c>
    </row>
    <row r="10" spans="2:13" x14ac:dyDescent="0.2">
      <c r="B10" t="s">
        <v>5</v>
      </c>
      <c r="C10">
        <v>245</v>
      </c>
      <c r="D10">
        <v>288</v>
      </c>
      <c r="E10">
        <v>0</v>
      </c>
      <c r="F10">
        <v>4109</v>
      </c>
      <c r="G10">
        <v>1000</v>
      </c>
      <c r="I10">
        <v>13474</v>
      </c>
      <c r="J10">
        <v>0</v>
      </c>
      <c r="K10">
        <v>39606</v>
      </c>
      <c r="L10">
        <v>0</v>
      </c>
    </row>
    <row r="11" spans="2:13" x14ac:dyDescent="0.2">
      <c r="B11" t="s">
        <v>6</v>
      </c>
      <c r="C11">
        <v>501</v>
      </c>
      <c r="D11">
        <v>10107</v>
      </c>
      <c r="E11">
        <v>2000</v>
      </c>
      <c r="F11">
        <v>0</v>
      </c>
      <c r="G11">
        <v>1000</v>
      </c>
      <c r="H11">
        <v>13474</v>
      </c>
      <c r="J11">
        <v>0</v>
      </c>
      <c r="K11">
        <v>50000</v>
      </c>
      <c r="L11">
        <v>0</v>
      </c>
    </row>
    <row r="12" spans="2:13" x14ac:dyDescent="0.2">
      <c r="B12" t="s">
        <v>7</v>
      </c>
      <c r="C12">
        <v>145</v>
      </c>
      <c r="D12">
        <v>1600</v>
      </c>
      <c r="E12">
        <v>1000</v>
      </c>
      <c r="F12">
        <v>8422</v>
      </c>
      <c r="G12">
        <v>0</v>
      </c>
      <c r="H12">
        <v>0</v>
      </c>
      <c r="I12">
        <v>0</v>
      </c>
      <c r="K12">
        <v>0</v>
      </c>
      <c r="L12">
        <v>0</v>
      </c>
    </row>
    <row r="13" spans="2:13" x14ac:dyDescent="0.2">
      <c r="B13" t="s">
        <v>9</v>
      </c>
      <c r="C13">
        <v>2501</v>
      </c>
      <c r="D13">
        <v>19301</v>
      </c>
      <c r="E13">
        <v>17024</v>
      </c>
      <c r="F13">
        <v>0</v>
      </c>
      <c r="G13">
        <v>3817</v>
      </c>
      <c r="H13">
        <v>39606</v>
      </c>
      <c r="I13">
        <v>50000</v>
      </c>
      <c r="J13">
        <v>0</v>
      </c>
      <c r="L13">
        <v>0</v>
      </c>
    </row>
    <row r="14" spans="2:13" x14ac:dyDescent="0.2">
      <c r="B14" t="s">
        <v>10</v>
      </c>
      <c r="C14">
        <v>0</v>
      </c>
      <c r="D14">
        <v>0</v>
      </c>
      <c r="E14">
        <v>3000</v>
      </c>
      <c r="F14">
        <v>3704</v>
      </c>
      <c r="G14">
        <v>523</v>
      </c>
      <c r="H14">
        <v>0</v>
      </c>
      <c r="I14">
        <v>0</v>
      </c>
      <c r="J14">
        <v>0</v>
      </c>
      <c r="K14">
        <v>0</v>
      </c>
    </row>
    <row r="15" spans="2:13" x14ac:dyDescent="0.2">
      <c r="C15">
        <f>SUM(C5:C14)</f>
        <v>6227</v>
      </c>
      <c r="D15">
        <f t="shared" ref="D15:L15" si="0">SUM(D5:D14)</f>
        <v>36073</v>
      </c>
      <c r="E15">
        <f t="shared" si="0"/>
        <v>34937</v>
      </c>
      <c r="F15">
        <f t="shared" si="0"/>
        <v>18354</v>
      </c>
      <c r="G15">
        <f t="shared" si="0"/>
        <v>14762</v>
      </c>
      <c r="H15">
        <f t="shared" si="0"/>
        <v>58732</v>
      </c>
      <c r="I15">
        <f t="shared" si="0"/>
        <v>77082</v>
      </c>
      <c r="J15">
        <f t="shared" si="0"/>
        <v>11167</v>
      </c>
      <c r="K15">
        <f t="shared" si="0"/>
        <v>132249</v>
      </c>
      <c r="L15">
        <f t="shared" si="0"/>
        <v>7227</v>
      </c>
    </row>
    <row r="16" spans="2:13" x14ac:dyDescent="0.2">
      <c r="B16" s="4" t="s">
        <v>13</v>
      </c>
      <c r="C16" s="3"/>
    </row>
    <row r="17" spans="2:9" x14ac:dyDescent="0.2">
      <c r="G17" s="4"/>
    </row>
    <row r="18" spans="2:9" x14ac:dyDescent="0.2">
      <c r="B18" t="s">
        <v>15</v>
      </c>
      <c r="C18">
        <f>D5+E5+F5+G5+H5+I5+J5+K5</f>
        <v>6227</v>
      </c>
    </row>
    <row r="19" spans="2:9" x14ac:dyDescent="0.2">
      <c r="B19" t="s">
        <v>14</v>
      </c>
      <c r="C19">
        <f>E6+E11+E5+E13+J5+J6+F6</f>
        <v>24379</v>
      </c>
    </row>
    <row r="20" spans="2:9" x14ac:dyDescent="0.2">
      <c r="B20" t="s">
        <v>16</v>
      </c>
      <c r="C20">
        <f>I5+I6+I7+K5+K6+K7+H5+H6</f>
        <v>51977</v>
      </c>
    </row>
    <row r="21" spans="2:9" x14ac:dyDescent="0.2">
      <c r="B21" t="s">
        <v>17</v>
      </c>
      <c r="C21">
        <f>K15</f>
        <v>132249</v>
      </c>
    </row>
    <row r="22" spans="2:9" x14ac:dyDescent="0.2">
      <c r="B22" t="s">
        <v>18</v>
      </c>
      <c r="C22">
        <f>H5+H6+H11+H13</f>
        <v>53623</v>
      </c>
    </row>
    <row r="23" spans="2:9" x14ac:dyDescent="0.2">
      <c r="B23" t="s">
        <v>19</v>
      </c>
      <c r="C23">
        <f>H8+H9</f>
        <v>5109</v>
      </c>
    </row>
    <row r="24" spans="2:9" x14ac:dyDescent="0.2">
      <c r="B24" t="s">
        <v>20</v>
      </c>
      <c r="C24">
        <f>G7+G8+G14</f>
        <v>8945</v>
      </c>
    </row>
    <row r="25" spans="2:9" x14ac:dyDescent="0.2">
      <c r="B25" t="s">
        <v>21</v>
      </c>
      <c r="C25">
        <f>F6+F7+F12+F14</f>
        <v>13245</v>
      </c>
    </row>
    <row r="27" spans="2:9" x14ac:dyDescent="0.2">
      <c r="B27" s="4" t="s">
        <v>22</v>
      </c>
      <c r="C27" s="4" t="s">
        <v>23</v>
      </c>
      <c r="D27" s="4" t="s">
        <v>24</v>
      </c>
      <c r="E27" s="4" t="s">
        <v>25</v>
      </c>
      <c r="G27" s="5" t="s">
        <v>26</v>
      </c>
      <c r="H27" s="5"/>
    </row>
    <row r="28" spans="2:9" x14ac:dyDescent="0.2">
      <c r="B28" t="s">
        <v>0</v>
      </c>
      <c r="C28">
        <v>0</v>
      </c>
      <c r="D28">
        <f>SUM(C5:C14)</f>
        <v>6227</v>
      </c>
      <c r="E28">
        <v>0</v>
      </c>
      <c r="G28" s="5" t="s">
        <v>27</v>
      </c>
      <c r="H28" s="5">
        <f>J5+E5</f>
        <v>980</v>
      </c>
    </row>
    <row r="29" spans="2:9" x14ac:dyDescent="0.2">
      <c r="B29" t="s">
        <v>1</v>
      </c>
      <c r="C29">
        <f>(I5+K5+I7+K7+I12+K12+C10)*2</f>
        <v>44542</v>
      </c>
      <c r="D29">
        <f>SUM(D5:D14)</f>
        <v>36073</v>
      </c>
      <c r="E29">
        <f>(E5+H5)*2</f>
        <v>2160</v>
      </c>
      <c r="G29" s="5" t="s">
        <v>32</v>
      </c>
      <c r="H29" s="5">
        <v>980</v>
      </c>
    </row>
    <row r="30" spans="2:9" x14ac:dyDescent="0.2">
      <c r="B30" t="s">
        <v>2</v>
      </c>
      <c r="C30">
        <f>(F12)*2</f>
        <v>16844</v>
      </c>
      <c r="D30">
        <f>SUM(E5:E14)</f>
        <v>34937</v>
      </c>
      <c r="E30">
        <f>(C12+D12+F14+G14+D8)*2</f>
        <v>12186</v>
      </c>
      <c r="G30" s="5" t="s">
        <v>28</v>
      </c>
      <c r="H30" s="5">
        <f>H5+H6</f>
        <v>543</v>
      </c>
      <c r="I30" t="s">
        <v>38</v>
      </c>
    </row>
    <row r="31" spans="2:9" x14ac:dyDescent="0.2">
      <c r="B31" t="s">
        <v>3</v>
      </c>
      <c r="C31">
        <f>G7*2</f>
        <v>14844</v>
      </c>
      <c r="D31">
        <f>SUM(F5:F14)</f>
        <v>18354</v>
      </c>
      <c r="E31">
        <v>0</v>
      </c>
      <c r="G31" s="5" t="s">
        <v>33</v>
      </c>
      <c r="H31" s="5">
        <f>H30</f>
        <v>543</v>
      </c>
      <c r="I31" t="s">
        <v>39</v>
      </c>
    </row>
    <row r="32" spans="2:9" x14ac:dyDescent="0.2">
      <c r="B32" t="s">
        <v>4</v>
      </c>
      <c r="C32">
        <f>H8*2</f>
        <v>8218</v>
      </c>
      <c r="D32">
        <f>SUM(G5:G14)</f>
        <v>14762</v>
      </c>
      <c r="E32">
        <v>0</v>
      </c>
      <c r="G32" s="5" t="s">
        <v>29</v>
      </c>
      <c r="H32" s="5">
        <f>K9+I9</f>
        <v>4817</v>
      </c>
    </row>
    <row r="33" spans="2:9" x14ac:dyDescent="0.2">
      <c r="B33" t="s">
        <v>5</v>
      </c>
      <c r="C33">
        <v>0</v>
      </c>
      <c r="D33">
        <f>SUM(H5:H14)</f>
        <v>58732</v>
      </c>
      <c r="E33">
        <f>(I9+K9)*2</f>
        <v>9634</v>
      </c>
      <c r="G33" s="5" t="s">
        <v>34</v>
      </c>
      <c r="H33" s="5">
        <f>H32</f>
        <v>4817</v>
      </c>
    </row>
    <row r="34" spans="2:9" x14ac:dyDescent="0.2">
      <c r="B34" t="s">
        <v>6</v>
      </c>
      <c r="C34">
        <f>(K5+K6+K9+K10+K7)*2</f>
        <v>164498</v>
      </c>
      <c r="D34">
        <f>SUM(I5:I14)</f>
        <v>77082</v>
      </c>
      <c r="E34">
        <v>0</v>
      </c>
      <c r="G34" s="5" t="s">
        <v>30</v>
      </c>
      <c r="H34" s="5">
        <f>J5+J6</f>
        <v>1745</v>
      </c>
    </row>
    <row r="35" spans="2:9" x14ac:dyDescent="0.2">
      <c r="B35" t="s">
        <v>7</v>
      </c>
      <c r="C35">
        <v>0</v>
      </c>
      <c r="D35">
        <f>SUM(J5:J14)</f>
        <v>11167</v>
      </c>
      <c r="E35">
        <v>0</v>
      </c>
      <c r="G35" s="6" t="s">
        <v>40</v>
      </c>
      <c r="H35" s="5"/>
      <c r="I35" t="s">
        <v>42</v>
      </c>
    </row>
    <row r="36" spans="2:9" x14ac:dyDescent="0.2">
      <c r="B36" t="s">
        <v>9</v>
      </c>
      <c r="C36">
        <v>0</v>
      </c>
      <c r="D36">
        <f>SUM(K5:K14)</f>
        <v>132249</v>
      </c>
      <c r="E36">
        <v>0</v>
      </c>
      <c r="G36" s="6" t="s">
        <v>41</v>
      </c>
      <c r="H36" s="5"/>
    </row>
    <row r="37" spans="2:9" x14ac:dyDescent="0.2">
      <c r="B37" t="s">
        <v>10</v>
      </c>
      <c r="C37">
        <v>0</v>
      </c>
      <c r="D37">
        <f>SUM(L5:L14)</f>
        <v>7227</v>
      </c>
      <c r="E37">
        <v>0</v>
      </c>
      <c r="G37" s="6" t="s">
        <v>31</v>
      </c>
      <c r="H37" s="5">
        <f>L8+L9</f>
        <v>4227</v>
      </c>
    </row>
    <row r="38" spans="2:9" x14ac:dyDescent="0.2">
      <c r="C38">
        <f t="shared" ref="C38:D38" si="1">SUM(C28:C37)</f>
        <v>248946</v>
      </c>
      <c r="D38">
        <f t="shared" si="1"/>
        <v>396810</v>
      </c>
      <c r="E38">
        <f>SUM(E28:E37)</f>
        <v>23980</v>
      </c>
      <c r="G38" s="6" t="s">
        <v>35</v>
      </c>
      <c r="H38" s="5">
        <v>121</v>
      </c>
    </row>
    <row r="39" spans="2:9" x14ac:dyDescent="0.2">
      <c r="G39" s="6" t="s">
        <v>37</v>
      </c>
      <c r="H39" s="5">
        <v>119</v>
      </c>
    </row>
    <row r="40" spans="2:9" x14ac:dyDescent="0.2">
      <c r="G40" s="5"/>
      <c r="H40" s="5"/>
    </row>
    <row r="41" spans="2:9" x14ac:dyDescent="0.2">
      <c r="G41" s="7" t="s">
        <v>36</v>
      </c>
      <c r="H41" s="5">
        <f>SUM(H28:H40)</f>
        <v>18892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Vansteenwegen</dc:creator>
  <cp:lastModifiedBy>Microsoft Office User</cp:lastModifiedBy>
  <dcterms:created xsi:type="dcterms:W3CDTF">2019-08-23T12:19:31Z</dcterms:created>
  <dcterms:modified xsi:type="dcterms:W3CDTF">2022-02-27T22:12:07Z</dcterms:modified>
</cp:coreProperties>
</file>