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KOTAK KELUAR\Untuk Rizal Z\MACRO - BOM INFO - SPBU\"/>
    </mc:Choice>
  </mc:AlternateContent>
  <xr:revisionPtr revIDLastSave="0" documentId="13_ncr:1_{B026BB27-5545-48CD-8B6B-2AE700AED129}" xr6:coauthVersionLast="47" xr6:coauthVersionMax="47" xr10:uidLastSave="{00000000-0000-0000-0000-000000000000}"/>
  <bookViews>
    <workbookView minimized="1" xWindow="5460" yWindow="345" windowWidth="15375" windowHeight="7875" firstSheet="4" activeTab="4" xr2:uid="{3B449536-117A-46F2-8346-3CCE1E4D3B00}"/>
  </bookViews>
  <sheets>
    <sheet name="WO" sheetId="1" r:id="rId1"/>
    <sheet name="BOM INFO" sheetId="2" r:id="rId2"/>
    <sheet name="SPBU" sheetId="3" r:id="rId3"/>
    <sheet name="RESUME" sheetId="4" r:id="rId4"/>
    <sheet name="RESUME USED FORMULA" sheetId="7" r:id="rId5"/>
    <sheet name="Sheet5" sheetId="5" r:id="rId6"/>
  </sheets>
  <definedNames>
    <definedName name="_xlnm._FilterDatabase" localSheetId="1" hidden="1">'BOM INFO'!$B$1:$N$207</definedName>
    <definedName name="_xlnm._FilterDatabase" localSheetId="2" hidden="1">SPBU!$A$4:$AB$10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" l="1"/>
  <c r="I3" i="7"/>
  <c r="J3" i="7"/>
  <c r="K3" i="7"/>
  <c r="L3" i="7"/>
  <c r="M3" i="7"/>
  <c r="I4" i="7"/>
  <c r="J4" i="7"/>
  <c r="K4" i="7"/>
  <c r="L4" i="7"/>
  <c r="M4" i="7"/>
  <c r="I5" i="7"/>
  <c r="J5" i="7"/>
  <c r="K5" i="7"/>
  <c r="L5" i="7"/>
  <c r="M5" i="7"/>
  <c r="I6" i="7"/>
  <c r="J6" i="7"/>
  <c r="K6" i="7"/>
  <c r="L6" i="7"/>
  <c r="M6" i="7"/>
  <c r="I7" i="7"/>
  <c r="J7" i="7"/>
  <c r="K7" i="7"/>
  <c r="L7" i="7"/>
  <c r="M7" i="7"/>
  <c r="I8" i="7"/>
  <c r="J8" i="7"/>
  <c r="K8" i="7"/>
  <c r="L8" i="7"/>
  <c r="M8" i="7"/>
  <c r="I9" i="7"/>
  <c r="J9" i="7"/>
  <c r="K9" i="7"/>
  <c r="L9" i="7"/>
  <c r="M9" i="7"/>
  <c r="H4" i="7"/>
  <c r="H5" i="7"/>
  <c r="H6" i="7"/>
  <c r="H7" i="7"/>
  <c r="H8" i="7"/>
  <c r="H9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E3" i="7"/>
  <c r="H3" i="4"/>
  <c r="E3" i="4"/>
  <c r="Y5" i="3"/>
  <c r="X5" i="3"/>
  <c r="N3" i="2"/>
  <c r="G6" i="4"/>
  <c r="AB6" i="3"/>
  <c r="F9" i="4" s="1"/>
  <c r="Y8" i="3"/>
  <c r="X6" i="3"/>
  <c r="Z7" i="3"/>
  <c r="Z6" i="3"/>
  <c r="E8" i="4"/>
  <c r="F8" i="4"/>
  <c r="G8" i="4"/>
  <c r="G7" i="4"/>
  <c r="G5" i="4"/>
  <c r="G4" i="4"/>
  <c r="G3" i="4"/>
  <c r="G9" i="4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2" i="2"/>
  <c r="X10" i="3"/>
  <c r="Z5" i="3"/>
  <c r="Y10" i="3"/>
  <c r="Z10" i="3"/>
  <c r="AB10" i="3"/>
  <c r="F6" i="4" s="1"/>
  <c r="AB9" i="3"/>
  <c r="F5" i="4" s="1"/>
  <c r="Z9" i="3"/>
  <c r="Y9" i="3"/>
  <c r="X9" i="3"/>
  <c r="AB8" i="3"/>
  <c r="F4" i="4" s="1"/>
  <c r="Z8" i="3"/>
  <c r="X8" i="3"/>
  <c r="AB7" i="3"/>
  <c r="F3" i="4" s="1"/>
  <c r="Y7" i="3"/>
  <c r="X7" i="3"/>
  <c r="Y6" i="3"/>
  <c r="AB5" i="3"/>
  <c r="F7" i="4" s="1"/>
  <c r="H4" i="4" l="1"/>
  <c r="K4" i="4"/>
  <c r="J4" i="4"/>
  <c r="M4" i="4"/>
  <c r="L4" i="4"/>
  <c r="I5" i="4"/>
  <c r="M5" i="4"/>
  <c r="L5" i="4"/>
  <c r="K5" i="4"/>
  <c r="J5" i="4"/>
  <c r="AA5" i="3"/>
  <c r="E7" i="4" s="1"/>
  <c r="AA6" i="3"/>
  <c r="E9" i="4" s="1"/>
  <c r="H7" i="4"/>
  <c r="AA9" i="3"/>
  <c r="E5" i="4" s="1"/>
  <c r="J7" i="4"/>
  <c r="AA8" i="3"/>
  <c r="E4" i="4" s="1"/>
  <c r="I7" i="4"/>
  <c r="H9" i="4"/>
  <c r="I3" i="4"/>
  <c r="K3" i="4"/>
  <c r="K7" i="4"/>
  <c r="K9" i="4"/>
  <c r="J9" i="4"/>
  <c r="L3" i="4"/>
  <c r="L7" i="4"/>
  <c r="L9" i="4"/>
  <c r="M3" i="4"/>
  <c r="M7" i="4"/>
  <c r="M9" i="4"/>
  <c r="H6" i="4"/>
  <c r="H8" i="4"/>
  <c r="I4" i="4"/>
  <c r="I6" i="4"/>
  <c r="I8" i="4"/>
  <c r="J6" i="4"/>
  <c r="J8" i="4"/>
  <c r="I9" i="4"/>
  <c r="J3" i="4"/>
  <c r="K6" i="4"/>
  <c r="K8" i="4"/>
  <c r="L6" i="4"/>
  <c r="L8" i="4"/>
  <c r="M6" i="4"/>
  <c r="M8" i="4"/>
  <c r="H5" i="4"/>
  <c r="AA7" i="3"/>
  <c r="AA10" i="3"/>
  <c r="E6" i="4" s="1"/>
</calcChain>
</file>

<file path=xl/sharedStrings.xml><?xml version="1.0" encoding="utf-8"?>
<sst xmlns="http://schemas.openxmlformats.org/spreadsheetml/2006/main" count="2034" uniqueCount="122">
  <si>
    <t>KET</t>
  </si>
  <si>
    <t>MAKLOON</t>
  </si>
  <si>
    <t>WO</t>
  </si>
  <si>
    <t>SSVSHMCU8408      SN24</t>
  </si>
  <si>
    <t>LSVSHMCU8409      SN24</t>
  </si>
  <si>
    <t>BU</t>
  </si>
  <si>
    <t>INHOUSE</t>
  </si>
  <si>
    <t>Unique Key ID</t>
  </si>
  <si>
    <t>WO Number</t>
  </si>
  <si>
    <t>2nd Item Number</t>
  </si>
  <si>
    <t>Short Item No</t>
  </si>
  <si>
    <t>G/L Cat</t>
  </si>
  <si>
    <t>Description</t>
  </si>
  <si>
    <t>Breakdown</t>
  </si>
  <si>
    <t>Csp BOM</t>
  </si>
  <si>
    <t>Csp Actual</t>
  </si>
  <si>
    <t>UM</t>
  </si>
  <si>
    <t>Infa B/C</t>
  </si>
  <si>
    <t>User ID</t>
  </si>
  <si>
    <t>ROBE MCU250-90    SN23</t>
  </si>
  <si>
    <t>ININ</t>
  </si>
  <si>
    <t>INTERLINING, #WP33</t>
  </si>
  <si>
    <t>#|#|#</t>
  </si>
  <si>
    <t>MT</t>
  </si>
  <si>
    <t>C</t>
  </si>
  <si>
    <t>RPA11</t>
  </si>
  <si>
    <t>INAC</t>
  </si>
  <si>
    <t>MAIN &amp; SIZE LABEL</t>
  </si>
  <si>
    <t>#|#|1002</t>
  </si>
  <si>
    <t>PC</t>
  </si>
  <si>
    <t xml:space="preserve"> </t>
  </si>
  <si>
    <t>#|#|1003</t>
  </si>
  <si>
    <t>#|#|1004</t>
  </si>
  <si>
    <t>#|#|1606</t>
  </si>
  <si>
    <t>POLY CARE LABEL</t>
  </si>
  <si>
    <t>BUTTON, 21MM</t>
  </si>
  <si>
    <t>THREAD,COMETA@5000MT</t>
  </si>
  <si>
    <t>YD</t>
  </si>
  <si>
    <t>THREAD,GUNZE@3000MT</t>
  </si>
  <si>
    <t>INPA</t>
  </si>
  <si>
    <t>POLYBAG KAZEN GREEN</t>
  </si>
  <si>
    <t>CARTON BOX, KAZEN</t>
  </si>
  <si>
    <t>JAN CODE SEAL</t>
  </si>
  <si>
    <t>CARDBOARD</t>
  </si>
  <si>
    <t>TALI RAPIA</t>
  </si>
  <si>
    <t>KAZEN CELLOPHANE TAPE</t>
  </si>
  <si>
    <t>CM</t>
  </si>
  <si>
    <t>INUM</t>
  </si>
  <si>
    <t>LAKBAN BENING</t>
  </si>
  <si>
    <t>INFA</t>
  </si>
  <si>
    <t>85%POLYESTER 15%COTTON,150CM</t>
  </si>
  <si>
    <t>B</t>
  </si>
  <si>
    <t>ROBE MCU255-90    SN23</t>
  </si>
  <si>
    <t>POLYESTER TAPE 5MMX95MM</t>
  </si>
  <si>
    <t>ROBE MCU265-90    SN23</t>
  </si>
  <si>
    <t>100% POLY DYED TRICOT</t>
  </si>
  <si>
    <t>#|NAV|#</t>
  </si>
  <si>
    <t>100% POLY TAFFETA SLEEK</t>
  </si>
  <si>
    <t>100% POLY WOVEN FUSIBLE INTERL</t>
  </si>
  <si>
    <t>THREAD,POLYESTER@3000MT</t>
  </si>
  <si>
    <t>THREAD,POLYESTER@7500MT</t>
  </si>
  <si>
    <t>THREAD,TAKAYAMA@3000MT</t>
  </si>
  <si>
    <t>ACRYLIC BUTTON KIRARI SHINE II</t>
  </si>
  <si>
    <t>POLYESTER WOVEN LABEL</t>
  </si>
  <si>
    <t>C/L NYLON PRINTED</t>
  </si>
  <si>
    <t>#|#|1999</t>
  </si>
  <si>
    <t>#|#|1607</t>
  </si>
  <si>
    <t>#|#|1608</t>
  </si>
  <si>
    <t>#|#|1610</t>
  </si>
  <si>
    <t>#|#|1611</t>
  </si>
  <si>
    <t>RAYON WOVEN LABEL DW-7</t>
  </si>
  <si>
    <t>QUALITY LABEL NYLON PRINTED</t>
  </si>
  <si>
    <t>DC-1 70% RAYON 30%BRAIDED TAPE</t>
  </si>
  <si>
    <t>POLYESTER NON WOVEN FABRIC</t>
  </si>
  <si>
    <t>PAPER PRINTED LABEL</t>
  </si>
  <si>
    <t>NYLON LOCKS PIN</t>
  </si>
  <si>
    <t>SILICA GEL</t>
  </si>
  <si>
    <t>POLYPROPYLENE BAG</t>
  </si>
  <si>
    <t>CARTON BOX</t>
  </si>
  <si>
    <t>#|BLA|#</t>
  </si>
  <si>
    <t>þÿPT. GISTEX</t>
  </si>
  <si>
    <t>PRODUCTION STATUS PER STYLE</t>
  </si>
  <si>
    <t xml:space="preserve">                         CUTTING</t>
  </si>
  <si>
    <t xml:space="preserve">        SEWING</t>
  </si>
  <si>
    <t xml:space="preserve">                         BUFFER</t>
  </si>
  <si>
    <t xml:space="preserve">                        PACKING</t>
  </si>
  <si>
    <t>BRANCH</t>
  </si>
  <si>
    <t xml:space="preserve">  NO. WO</t>
  </si>
  <si>
    <t>TY</t>
  </si>
  <si>
    <t xml:space="preserve">    LINE / CELL</t>
  </si>
  <si>
    <t xml:space="preserve">   ORDER</t>
  </si>
  <si>
    <t>UOM</t>
  </si>
  <si>
    <t>TR DATE</t>
  </si>
  <si>
    <t>REJECT</t>
  </si>
  <si>
    <t xml:space="preserve">     WIP</t>
  </si>
  <si>
    <t xml:space="preserve">    QTY</t>
  </si>
  <si>
    <t>SUPPLY</t>
  </si>
  <si>
    <t xml:space="preserve">    WIP</t>
  </si>
  <si>
    <t>OUTPUT</t>
  </si>
  <si>
    <t xml:space="preserve">      IN</t>
  </si>
  <si>
    <t xml:space="preserve">    OUT</t>
  </si>
  <si>
    <t xml:space="preserve">  OUT+R</t>
  </si>
  <si>
    <t xml:space="preserve">   WIP</t>
  </si>
  <si>
    <t xml:space="preserve">     FIN</t>
  </si>
  <si>
    <t xml:space="preserve">    SE</t>
  </si>
  <si>
    <t>CV.CAHYO NUGROHO JATI (WONOGIR</t>
  </si>
  <si>
    <t>WK</t>
  </si>
  <si>
    <t>CEK SPBU</t>
  </si>
  <si>
    <t>CEK BOM INFO</t>
  </si>
  <si>
    <t>INSA</t>
  </si>
  <si>
    <t>CUT - SEW</t>
  </si>
  <si>
    <t>SEW - BUF</t>
  </si>
  <si>
    <t>BUF - (FIN + SE + RJ)</t>
  </si>
  <si>
    <t>CEK QTY SUPERBACKFLUSH</t>
  </si>
  <si>
    <t>REMARK WIP BY RUMUS</t>
  </si>
  <si>
    <t>REMARK WIP BY SUPERBACKFLUSH</t>
  </si>
  <si>
    <t>CAT YG ADA DI BOM INFO</t>
  </si>
  <si>
    <t>ID</t>
  </si>
  <si>
    <t>V</t>
  </si>
  <si>
    <t>ADA BOM INFO</t>
  </si>
  <si>
    <t>WIP SUDAH 0</t>
  </si>
  <si>
    <t>2nd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</si>
</sst>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2" fillId="2" borderId="0" xfId="0" applyFont="1" applyFill="1"/>
    <xf numFmtId="165" fontId="0" fillId="0" borderId="0" xfId="1" applyNumberFormat="1" applyFont="1" applyFill="1"/>
    <xf numFmtId="0" fontId="0" fillId="2" borderId="0" xfId="0" applyFill="1"/>
    <xf numFmtId="0" fontId="0" fillId="4" borderId="0" xfId="0" applyFill="1"/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0" fillId="0" borderId="0" xfId="0" applyNumberFormat="1"/>
    <xf numFmtId="49" fontId="4" fillId="3" borderId="0" xfId="0" applyNumberFormat="1" applyFont="1" applyFill="1"/>
    <xf numFmtId="9" fontId="0" fillId="0" borderId="0" xfId="0" applyNumberFormat="1"/>
    <xf numFmtId="1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D60D-353B-44F7-8BB7-D95DCB7A0C14}">
  <sheetPr codeName="Sheet1"/>
  <dimension ref="A1:D8"/>
  <sheetViews>
    <sheetView workbookViewId="0"/>
  </sheetViews>
  <sheetFormatPr defaultRowHeight="15" x14ac:dyDescent="0.25"/>
  <cols>
    <col min="1" max="1" width="5" bestFit="1" customWidth="1"/>
    <col min="2" max="2" width="10.28515625" bestFit="1" customWidth="1"/>
    <col min="3" max="3" width="7" bestFit="1" customWidth="1"/>
    <col min="4" max="4" width="22.5703125" bestFit="1" customWidth="1"/>
  </cols>
  <sheetData>
    <row r="1" spans="1:4" x14ac:dyDescent="0.25">
      <c r="A1" t="s">
        <v>5</v>
      </c>
      <c r="B1" t="s">
        <v>0</v>
      </c>
      <c r="C1" t="s">
        <v>2</v>
      </c>
      <c r="D1" t="s">
        <v>121</v>
      </c>
    </row>
    <row r="2" spans="1:4" x14ac:dyDescent="0.25">
      <c r="A2">
        <v>1201</v>
      </c>
      <c r="B2" t="s">
        <v>1</v>
      </c>
      <c r="C2">
        <v>182369</v>
      </c>
      <c r="D2" t="s">
        <v>3</v>
      </c>
    </row>
    <row r="3" spans="1:4" x14ac:dyDescent="0.25">
      <c r="A3">
        <v>1201</v>
      </c>
      <c r="B3" t="s">
        <v>1</v>
      </c>
      <c r="C3">
        <v>182370</v>
      </c>
      <c r="D3" t="s">
        <v>3</v>
      </c>
    </row>
    <row r="4" spans="1:4" x14ac:dyDescent="0.25">
      <c r="A4">
        <v>1201</v>
      </c>
      <c r="B4" t="s">
        <v>1</v>
      </c>
      <c r="C4">
        <v>182371</v>
      </c>
      <c r="D4" t="s">
        <v>4</v>
      </c>
    </row>
    <row r="5" spans="1:4" x14ac:dyDescent="0.25">
      <c r="A5">
        <v>1201</v>
      </c>
      <c r="B5" t="s">
        <v>1</v>
      </c>
      <c r="C5">
        <v>182372</v>
      </c>
      <c r="D5" t="s">
        <v>4</v>
      </c>
    </row>
    <row r="6" spans="1:4" x14ac:dyDescent="0.25">
      <c r="A6">
        <v>1201</v>
      </c>
      <c r="B6" t="s">
        <v>6</v>
      </c>
      <c r="C6">
        <v>180643</v>
      </c>
      <c r="D6" t="s">
        <v>19</v>
      </c>
    </row>
    <row r="7" spans="1:4" x14ac:dyDescent="0.25">
      <c r="A7">
        <v>1201</v>
      </c>
      <c r="B7" t="s">
        <v>6</v>
      </c>
      <c r="C7">
        <v>180644</v>
      </c>
      <c r="D7" t="s">
        <v>52</v>
      </c>
    </row>
    <row r="8" spans="1:4" x14ac:dyDescent="0.25">
      <c r="A8">
        <v>1201</v>
      </c>
      <c r="B8" t="s">
        <v>6</v>
      </c>
      <c r="C8">
        <v>180645</v>
      </c>
      <c r="D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38D1-429E-42B9-A210-70C837F92814}">
  <sheetPr codeName="Sheet2">
    <tabColor rgb="FFFFFF00"/>
  </sheetPr>
  <dimension ref="A1:O207"/>
  <sheetViews>
    <sheetView topLeftCell="C1" workbookViewId="0"/>
  </sheetViews>
  <sheetFormatPr defaultRowHeight="15" x14ac:dyDescent="0.25"/>
  <cols>
    <col min="1" max="1" width="14" bestFit="1" customWidth="1"/>
    <col min="2" max="2" width="14.28515625" bestFit="1" customWidth="1"/>
    <col min="3" max="3" width="22.5703125" bestFit="1" customWidth="1"/>
    <col min="4" max="4" width="15.85546875" bestFit="1" customWidth="1"/>
    <col min="5" max="5" width="10" bestFit="1" customWidth="1"/>
    <col min="6" max="6" width="33.140625" bestFit="1" customWidth="1"/>
    <col min="7" max="7" width="13.5703125" bestFit="1" customWidth="1"/>
    <col min="8" max="8" width="11.42578125" bestFit="1" customWidth="1"/>
    <col min="9" max="9" width="12.85546875" bestFit="1" customWidth="1"/>
    <col min="10" max="10" width="6.140625" bestFit="1" customWidth="1"/>
    <col min="11" max="11" width="10.42578125" bestFit="1" customWidth="1"/>
    <col min="12" max="12" width="9.7109375" bestFit="1" customWidth="1"/>
    <col min="13" max="13" width="16.85546875" bestFit="1" customWidth="1"/>
    <col min="14" max="14" width="12.7109375" bestFit="1" customWidth="1"/>
  </cols>
  <sheetData>
    <row r="1" spans="1:1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2" t="s">
        <v>0</v>
      </c>
      <c r="N1" s="12" t="s">
        <v>117</v>
      </c>
      <c r="O1" s="12" t="s">
        <v>0</v>
      </c>
    </row>
    <row r="2" spans="1:15" x14ac:dyDescent="0.25">
      <c r="A2">
        <v>1710982</v>
      </c>
      <c r="B2">
        <v>180643</v>
      </c>
      <c r="C2" s="2" t="s">
        <v>19</v>
      </c>
      <c r="D2">
        <v>238720</v>
      </c>
      <c r="E2" s="2" t="s">
        <v>20</v>
      </c>
      <c r="F2" s="2" t="s">
        <v>21</v>
      </c>
      <c r="G2" s="2" t="s">
        <v>22</v>
      </c>
      <c r="H2">
        <v>8.5999999999999993E-2</v>
      </c>
      <c r="I2">
        <v>8.5999999999999993E-2</v>
      </c>
      <c r="J2" s="2" t="s">
        <v>23</v>
      </c>
      <c r="K2" s="2" t="s">
        <v>24</v>
      </c>
      <c r="L2" s="2" t="s">
        <v>25</v>
      </c>
      <c r="M2" s="2" t="s">
        <v>119</v>
      </c>
      <c r="N2" t="str">
        <f>_xlfn.TEXTJOIN("-",TRUE,B2,E2)</f>
        <v>180643-ININ</v>
      </c>
      <c r="O2" s="2" t="s">
        <v>118</v>
      </c>
    </row>
    <row r="3" spans="1:15" x14ac:dyDescent="0.25">
      <c r="A3">
        <v>1710983</v>
      </c>
      <c r="B3">
        <v>180643</v>
      </c>
      <c r="C3" s="2" t="s">
        <v>19</v>
      </c>
      <c r="D3">
        <v>238721</v>
      </c>
      <c r="E3" s="2" t="s">
        <v>20</v>
      </c>
      <c r="F3" s="2" t="s">
        <v>21</v>
      </c>
      <c r="G3" s="2" t="s">
        <v>22</v>
      </c>
      <c r="H3">
        <v>0.13</v>
      </c>
      <c r="I3">
        <v>0.152</v>
      </c>
      <c r="J3" s="2" t="s">
        <v>23</v>
      </c>
      <c r="K3" s="2" t="s">
        <v>24</v>
      </c>
      <c r="L3" s="2" t="s">
        <v>25</v>
      </c>
      <c r="M3" s="2" t="s">
        <v>119</v>
      </c>
      <c r="N3" t="str">
        <f>_xlfn.TEXTJOIN("-",TRUE,B3,E3)</f>
        <v>180643-ININ</v>
      </c>
      <c r="O3" s="2" t="s">
        <v>118</v>
      </c>
    </row>
    <row r="4" spans="1:15" x14ac:dyDescent="0.25">
      <c r="A4">
        <v>1710984</v>
      </c>
      <c r="B4">
        <v>180643</v>
      </c>
      <c r="C4" s="2" t="s">
        <v>19</v>
      </c>
      <c r="D4">
        <v>238722</v>
      </c>
      <c r="E4" s="2" t="s">
        <v>20</v>
      </c>
      <c r="F4" s="2" t="s">
        <v>21</v>
      </c>
      <c r="G4" s="2" t="s">
        <v>22</v>
      </c>
      <c r="H4">
        <v>0.45</v>
      </c>
      <c r="I4">
        <v>0.48499999999999999</v>
      </c>
      <c r="J4" s="2" t="s">
        <v>23</v>
      </c>
      <c r="K4" s="2" t="s">
        <v>24</v>
      </c>
      <c r="L4" s="2" t="s">
        <v>25</v>
      </c>
      <c r="M4" s="2" t="s">
        <v>119</v>
      </c>
      <c r="N4" t="str">
        <f t="shared" ref="N4:N51" si="0">_xlfn.TEXTJOIN("-",TRUE,B4,E4)</f>
        <v>180643-ININ</v>
      </c>
      <c r="O4" s="2" t="s">
        <v>118</v>
      </c>
    </row>
    <row r="5" spans="1:15" x14ac:dyDescent="0.25">
      <c r="A5">
        <v>1710985</v>
      </c>
      <c r="B5">
        <v>180643</v>
      </c>
      <c r="C5" s="2" t="s">
        <v>19</v>
      </c>
      <c r="D5">
        <v>238723</v>
      </c>
      <c r="E5" s="2" t="s">
        <v>26</v>
      </c>
      <c r="F5" s="2" t="s">
        <v>27</v>
      </c>
      <c r="G5" s="2" t="s">
        <v>28</v>
      </c>
      <c r="H5">
        <v>1</v>
      </c>
      <c r="I5">
        <v>1</v>
      </c>
      <c r="J5" s="2" t="s">
        <v>29</v>
      </c>
      <c r="K5" s="2" t="s">
        <v>30</v>
      </c>
      <c r="L5" s="2" t="s">
        <v>25</v>
      </c>
      <c r="M5" s="2" t="s">
        <v>119</v>
      </c>
      <c r="N5" t="str">
        <f t="shared" si="0"/>
        <v>180643-INAC</v>
      </c>
      <c r="O5" s="2" t="s">
        <v>118</v>
      </c>
    </row>
    <row r="6" spans="1:15" x14ac:dyDescent="0.25">
      <c r="A6">
        <v>1710986</v>
      </c>
      <c r="B6">
        <v>180643</v>
      </c>
      <c r="C6" s="2" t="s">
        <v>19</v>
      </c>
      <c r="D6">
        <v>238724</v>
      </c>
      <c r="E6" s="2" t="s">
        <v>26</v>
      </c>
      <c r="F6" s="2" t="s">
        <v>27</v>
      </c>
      <c r="G6" s="2" t="s">
        <v>31</v>
      </c>
      <c r="H6">
        <v>1</v>
      </c>
      <c r="I6">
        <v>1</v>
      </c>
      <c r="J6" s="2" t="s">
        <v>29</v>
      </c>
      <c r="K6" s="2" t="s">
        <v>30</v>
      </c>
      <c r="L6" s="2" t="s">
        <v>25</v>
      </c>
      <c r="M6" s="2" t="s">
        <v>119</v>
      </c>
      <c r="N6" t="str">
        <f t="shared" si="0"/>
        <v>180643-INAC</v>
      </c>
      <c r="O6" s="2" t="s">
        <v>118</v>
      </c>
    </row>
    <row r="7" spans="1:15" x14ac:dyDescent="0.25">
      <c r="A7">
        <v>1710987</v>
      </c>
      <c r="B7">
        <v>180643</v>
      </c>
      <c r="C7" s="2" t="s">
        <v>19</v>
      </c>
      <c r="D7">
        <v>238725</v>
      </c>
      <c r="E7" s="2" t="s">
        <v>26</v>
      </c>
      <c r="F7" s="2" t="s">
        <v>27</v>
      </c>
      <c r="G7" s="2" t="s">
        <v>32</v>
      </c>
      <c r="H7">
        <v>1</v>
      </c>
      <c r="I7">
        <v>1</v>
      </c>
      <c r="J7" s="2" t="s">
        <v>29</v>
      </c>
      <c r="K7" s="2" t="s">
        <v>30</v>
      </c>
      <c r="L7" s="2" t="s">
        <v>25</v>
      </c>
      <c r="M7" s="2" t="s">
        <v>119</v>
      </c>
      <c r="N7" t="str">
        <f t="shared" si="0"/>
        <v>180643-INAC</v>
      </c>
      <c r="O7" s="2" t="s">
        <v>118</v>
      </c>
    </row>
    <row r="8" spans="1:15" x14ac:dyDescent="0.25">
      <c r="A8">
        <v>1710988</v>
      </c>
      <c r="B8">
        <v>180643</v>
      </c>
      <c r="C8" s="2" t="s">
        <v>19</v>
      </c>
      <c r="D8">
        <v>238726</v>
      </c>
      <c r="E8" s="2" t="s">
        <v>26</v>
      </c>
      <c r="F8" s="2" t="s">
        <v>27</v>
      </c>
      <c r="G8" s="2" t="s">
        <v>33</v>
      </c>
      <c r="H8">
        <v>1</v>
      </c>
      <c r="I8">
        <v>1</v>
      </c>
      <c r="J8" s="2" t="s">
        <v>29</v>
      </c>
      <c r="K8" s="2" t="s">
        <v>30</v>
      </c>
      <c r="L8" s="2" t="s">
        <v>25</v>
      </c>
      <c r="M8" s="2" t="s">
        <v>119</v>
      </c>
      <c r="N8" t="str">
        <f t="shared" si="0"/>
        <v>180643-INAC</v>
      </c>
      <c r="O8" s="2" t="s">
        <v>118</v>
      </c>
    </row>
    <row r="9" spans="1:15" x14ac:dyDescent="0.25">
      <c r="A9">
        <v>1710989</v>
      </c>
      <c r="B9">
        <v>180643</v>
      </c>
      <c r="C9" s="2" t="s">
        <v>19</v>
      </c>
      <c r="D9">
        <v>235954</v>
      </c>
      <c r="E9" s="2" t="s">
        <v>26</v>
      </c>
      <c r="F9" s="2" t="s">
        <v>34</v>
      </c>
      <c r="G9" s="2" t="s">
        <v>22</v>
      </c>
      <c r="H9">
        <v>1</v>
      </c>
      <c r="I9">
        <v>1</v>
      </c>
      <c r="J9" s="2" t="s">
        <v>29</v>
      </c>
      <c r="K9" s="2" t="s">
        <v>30</v>
      </c>
      <c r="L9" s="2" t="s">
        <v>25</v>
      </c>
      <c r="M9" s="2" t="s">
        <v>119</v>
      </c>
      <c r="N9" t="str">
        <f t="shared" si="0"/>
        <v>180643-INAC</v>
      </c>
      <c r="O9" s="2" t="s">
        <v>118</v>
      </c>
    </row>
    <row r="10" spans="1:15" x14ac:dyDescent="0.25">
      <c r="A10">
        <v>1710990</v>
      </c>
      <c r="B10">
        <v>180643</v>
      </c>
      <c r="C10" s="2" t="s">
        <v>19</v>
      </c>
      <c r="D10">
        <v>238729</v>
      </c>
      <c r="E10" s="2" t="s">
        <v>26</v>
      </c>
      <c r="F10" s="2" t="s">
        <v>35</v>
      </c>
      <c r="G10" s="2" t="s">
        <v>22</v>
      </c>
      <c r="H10">
        <v>4</v>
      </c>
      <c r="I10">
        <v>4</v>
      </c>
      <c r="J10" s="2" t="s">
        <v>29</v>
      </c>
      <c r="K10" s="2" t="s">
        <v>30</v>
      </c>
      <c r="L10" s="2" t="s">
        <v>25</v>
      </c>
      <c r="M10" s="2" t="s">
        <v>119</v>
      </c>
      <c r="N10" t="str">
        <f t="shared" si="0"/>
        <v>180643-INAC</v>
      </c>
      <c r="O10" s="2" t="s">
        <v>118</v>
      </c>
    </row>
    <row r="11" spans="1:15" x14ac:dyDescent="0.25">
      <c r="A11">
        <v>1710991</v>
      </c>
      <c r="B11">
        <v>180643</v>
      </c>
      <c r="C11" s="2" t="s">
        <v>19</v>
      </c>
      <c r="D11">
        <v>270985</v>
      </c>
      <c r="E11" s="2" t="s">
        <v>26</v>
      </c>
      <c r="F11" s="2" t="s">
        <v>36</v>
      </c>
      <c r="G11" s="2" t="s">
        <v>22</v>
      </c>
      <c r="H11">
        <v>450</v>
      </c>
      <c r="I11">
        <v>450</v>
      </c>
      <c r="J11" s="2" t="s">
        <v>37</v>
      </c>
      <c r="K11" s="2" t="s">
        <v>30</v>
      </c>
      <c r="L11" s="2" t="s">
        <v>25</v>
      </c>
      <c r="M11" s="2" t="s">
        <v>119</v>
      </c>
      <c r="N11" t="str">
        <f t="shared" si="0"/>
        <v>180643-INAC</v>
      </c>
      <c r="O11" s="2" t="s">
        <v>118</v>
      </c>
    </row>
    <row r="12" spans="1:15" x14ac:dyDescent="0.25">
      <c r="A12">
        <v>1710992</v>
      </c>
      <c r="B12">
        <v>180643</v>
      </c>
      <c r="C12" s="2" t="s">
        <v>19</v>
      </c>
      <c r="D12">
        <v>247999</v>
      </c>
      <c r="E12" s="2" t="s">
        <v>26</v>
      </c>
      <c r="F12" s="2" t="s">
        <v>36</v>
      </c>
      <c r="G12" s="2" t="s">
        <v>22</v>
      </c>
      <c r="H12">
        <v>64</v>
      </c>
      <c r="I12">
        <v>64</v>
      </c>
      <c r="J12" s="2" t="s">
        <v>37</v>
      </c>
      <c r="K12" s="2" t="s">
        <v>30</v>
      </c>
      <c r="L12" s="2" t="s">
        <v>25</v>
      </c>
      <c r="M12" s="2" t="s">
        <v>119</v>
      </c>
      <c r="N12" t="str">
        <f t="shared" si="0"/>
        <v>180643-INAC</v>
      </c>
      <c r="O12" s="2" t="s">
        <v>118</v>
      </c>
    </row>
    <row r="13" spans="1:15" x14ac:dyDescent="0.25">
      <c r="A13">
        <v>1710993</v>
      </c>
      <c r="B13">
        <v>180643</v>
      </c>
      <c r="C13" s="2" t="s">
        <v>19</v>
      </c>
      <c r="D13">
        <v>159665</v>
      </c>
      <c r="E13" s="2" t="s">
        <v>26</v>
      </c>
      <c r="F13" s="2" t="s">
        <v>38</v>
      </c>
      <c r="G13" s="2" t="s">
        <v>22</v>
      </c>
      <c r="H13">
        <v>32</v>
      </c>
      <c r="I13">
        <v>32</v>
      </c>
      <c r="J13" s="2" t="s">
        <v>37</v>
      </c>
      <c r="K13" s="2" t="s">
        <v>30</v>
      </c>
      <c r="L13" s="2" t="s">
        <v>25</v>
      </c>
      <c r="M13" s="2" t="s">
        <v>119</v>
      </c>
      <c r="N13" t="str">
        <f t="shared" si="0"/>
        <v>180643-INAC</v>
      </c>
      <c r="O13" s="2" t="s">
        <v>118</v>
      </c>
    </row>
    <row r="14" spans="1:15" x14ac:dyDescent="0.25">
      <c r="A14">
        <v>1710994</v>
      </c>
      <c r="B14">
        <v>180643</v>
      </c>
      <c r="C14" s="2" t="s">
        <v>19</v>
      </c>
      <c r="D14">
        <v>238730</v>
      </c>
      <c r="E14" s="2" t="s">
        <v>39</v>
      </c>
      <c r="F14" s="2" t="s">
        <v>40</v>
      </c>
      <c r="G14" s="2" t="s">
        <v>22</v>
      </c>
      <c r="H14">
        <v>1</v>
      </c>
      <c r="I14">
        <v>1</v>
      </c>
      <c r="J14" s="2" t="s">
        <v>29</v>
      </c>
      <c r="K14" s="2" t="s">
        <v>30</v>
      </c>
      <c r="L14" s="2" t="s">
        <v>25</v>
      </c>
      <c r="M14" s="2" t="s">
        <v>119</v>
      </c>
      <c r="N14" t="str">
        <f t="shared" si="0"/>
        <v>180643-INPA</v>
      </c>
      <c r="O14" s="2" t="s">
        <v>118</v>
      </c>
    </row>
    <row r="15" spans="1:15" x14ac:dyDescent="0.25">
      <c r="A15">
        <v>1710995</v>
      </c>
      <c r="B15">
        <v>180643</v>
      </c>
      <c r="C15" s="2" t="s">
        <v>19</v>
      </c>
      <c r="D15">
        <v>235482</v>
      </c>
      <c r="E15" s="2" t="s">
        <v>39</v>
      </c>
      <c r="F15" s="2" t="s">
        <v>41</v>
      </c>
      <c r="G15" s="2" t="s">
        <v>28</v>
      </c>
      <c r="H15">
        <v>1.67E-2</v>
      </c>
      <c r="I15">
        <v>1.67E-2</v>
      </c>
      <c r="J15" s="2" t="s">
        <v>29</v>
      </c>
      <c r="K15" s="2" t="s">
        <v>30</v>
      </c>
      <c r="L15" s="2" t="s">
        <v>25</v>
      </c>
      <c r="M15" s="2" t="s">
        <v>119</v>
      </c>
      <c r="N15" t="str">
        <f t="shared" si="0"/>
        <v>180643-INPA</v>
      </c>
      <c r="O15" s="2" t="s">
        <v>118</v>
      </c>
    </row>
    <row r="16" spans="1:15" x14ac:dyDescent="0.25">
      <c r="A16">
        <v>1710996</v>
      </c>
      <c r="B16">
        <v>180643</v>
      </c>
      <c r="C16" s="2" t="s">
        <v>19</v>
      </c>
      <c r="D16">
        <v>241992</v>
      </c>
      <c r="E16" s="2" t="s">
        <v>39</v>
      </c>
      <c r="F16" s="2" t="s">
        <v>42</v>
      </c>
      <c r="G16" s="2" t="s">
        <v>28</v>
      </c>
      <c r="H16">
        <v>1.0249999999999999</v>
      </c>
      <c r="I16">
        <v>1.0249999999999999</v>
      </c>
      <c r="J16" s="2" t="s">
        <v>29</v>
      </c>
      <c r="K16" s="2" t="s">
        <v>30</v>
      </c>
      <c r="L16" s="2" t="s">
        <v>25</v>
      </c>
      <c r="M16" s="2" t="s">
        <v>119</v>
      </c>
      <c r="N16" t="str">
        <f t="shared" si="0"/>
        <v>180643-INPA</v>
      </c>
      <c r="O16" s="2" t="s">
        <v>118</v>
      </c>
    </row>
    <row r="17" spans="1:15" x14ac:dyDescent="0.25">
      <c r="A17">
        <v>1710997</v>
      </c>
      <c r="B17">
        <v>180643</v>
      </c>
      <c r="C17" s="2" t="s">
        <v>19</v>
      </c>
      <c r="D17">
        <v>241993</v>
      </c>
      <c r="E17" s="2" t="s">
        <v>39</v>
      </c>
      <c r="F17" s="2" t="s">
        <v>42</v>
      </c>
      <c r="G17" s="2" t="s">
        <v>31</v>
      </c>
      <c r="H17">
        <v>1.0249999999999999</v>
      </c>
      <c r="I17">
        <v>1.0249999999999999</v>
      </c>
      <c r="J17" s="2" t="s">
        <v>29</v>
      </c>
      <c r="K17" s="2" t="s">
        <v>30</v>
      </c>
      <c r="L17" s="2" t="s">
        <v>25</v>
      </c>
      <c r="M17" s="2" t="s">
        <v>119</v>
      </c>
      <c r="N17" t="str">
        <f t="shared" si="0"/>
        <v>180643-INPA</v>
      </c>
      <c r="O17" s="2" t="s">
        <v>118</v>
      </c>
    </row>
    <row r="18" spans="1:15" x14ac:dyDescent="0.25">
      <c r="A18">
        <v>1710998</v>
      </c>
      <c r="B18">
        <v>180643</v>
      </c>
      <c r="C18" s="2" t="s">
        <v>19</v>
      </c>
      <c r="D18">
        <v>241994</v>
      </c>
      <c r="E18" s="2" t="s">
        <v>39</v>
      </c>
      <c r="F18" s="2" t="s">
        <v>42</v>
      </c>
      <c r="G18" s="2" t="s">
        <v>32</v>
      </c>
      <c r="H18">
        <v>1.0249999999999999</v>
      </c>
      <c r="I18">
        <v>1.0249999999999999</v>
      </c>
      <c r="J18" s="2" t="s">
        <v>29</v>
      </c>
      <c r="K18" s="2" t="s">
        <v>30</v>
      </c>
      <c r="L18" s="2" t="s">
        <v>25</v>
      </c>
      <c r="M18" s="2" t="s">
        <v>119</v>
      </c>
      <c r="N18" t="str">
        <f t="shared" si="0"/>
        <v>180643-INPA</v>
      </c>
      <c r="O18" s="2" t="s">
        <v>118</v>
      </c>
    </row>
    <row r="19" spans="1:15" x14ac:dyDescent="0.25">
      <c r="A19">
        <v>1710999</v>
      </c>
      <c r="B19">
        <v>180643</v>
      </c>
      <c r="C19" s="2" t="s">
        <v>19</v>
      </c>
      <c r="D19">
        <v>241995</v>
      </c>
      <c r="E19" s="2" t="s">
        <v>39</v>
      </c>
      <c r="F19" s="2" t="s">
        <v>42</v>
      </c>
      <c r="G19" s="2" t="s">
        <v>33</v>
      </c>
      <c r="H19">
        <v>1.0249999999999999</v>
      </c>
      <c r="I19">
        <v>1.0249999999999999</v>
      </c>
      <c r="J19" s="2" t="s">
        <v>29</v>
      </c>
      <c r="K19" s="2" t="s">
        <v>30</v>
      </c>
      <c r="L19" s="2" t="s">
        <v>25</v>
      </c>
      <c r="M19" s="2" t="s">
        <v>119</v>
      </c>
      <c r="N19" t="str">
        <f t="shared" si="0"/>
        <v>180643-INPA</v>
      </c>
      <c r="O19" s="2" t="s">
        <v>118</v>
      </c>
    </row>
    <row r="20" spans="1:15" x14ac:dyDescent="0.25">
      <c r="A20">
        <v>1711000</v>
      </c>
      <c r="B20">
        <v>180643</v>
      </c>
      <c r="C20" s="2" t="s">
        <v>19</v>
      </c>
      <c r="D20">
        <v>272606</v>
      </c>
      <c r="E20" s="2" t="s">
        <v>39</v>
      </c>
      <c r="F20" s="2" t="s">
        <v>43</v>
      </c>
      <c r="G20" s="2" t="s">
        <v>22</v>
      </c>
      <c r="H20">
        <v>1</v>
      </c>
      <c r="I20">
        <v>1</v>
      </c>
      <c r="J20" s="2" t="s">
        <v>29</v>
      </c>
      <c r="K20" s="2" t="s">
        <v>30</v>
      </c>
      <c r="L20" s="2" t="s">
        <v>25</v>
      </c>
      <c r="M20" s="2" t="s">
        <v>119</v>
      </c>
      <c r="N20" t="str">
        <f t="shared" si="0"/>
        <v>180643-INPA</v>
      </c>
      <c r="O20" s="2" t="s">
        <v>118</v>
      </c>
    </row>
    <row r="21" spans="1:15" x14ac:dyDescent="0.25">
      <c r="A21">
        <v>1711001</v>
      </c>
      <c r="B21">
        <v>180643</v>
      </c>
      <c r="C21" s="2" t="s">
        <v>19</v>
      </c>
      <c r="D21">
        <v>240181</v>
      </c>
      <c r="E21" s="2" t="s">
        <v>39</v>
      </c>
      <c r="F21" s="2" t="s">
        <v>44</v>
      </c>
      <c r="G21" s="2" t="s">
        <v>22</v>
      </c>
      <c r="H21">
        <v>0.3</v>
      </c>
      <c r="I21">
        <v>0.3</v>
      </c>
      <c r="J21" s="2" t="s">
        <v>23</v>
      </c>
      <c r="K21" s="2" t="s">
        <v>30</v>
      </c>
      <c r="L21" s="2" t="s">
        <v>25</v>
      </c>
      <c r="M21" s="2" t="s">
        <v>119</v>
      </c>
      <c r="N21" t="str">
        <f t="shared" si="0"/>
        <v>180643-INPA</v>
      </c>
      <c r="O21" s="2" t="s">
        <v>118</v>
      </c>
    </row>
    <row r="22" spans="1:15" x14ac:dyDescent="0.25">
      <c r="A22">
        <v>1711002</v>
      </c>
      <c r="B22">
        <v>180643</v>
      </c>
      <c r="C22" s="2" t="s">
        <v>19</v>
      </c>
      <c r="D22">
        <v>262067</v>
      </c>
      <c r="E22" s="2" t="s">
        <v>39</v>
      </c>
      <c r="F22" s="2" t="s">
        <v>45</v>
      </c>
      <c r="G22" s="2" t="s">
        <v>22</v>
      </c>
      <c r="H22">
        <v>8</v>
      </c>
      <c r="I22">
        <v>8</v>
      </c>
      <c r="J22" s="2" t="s">
        <v>46</v>
      </c>
      <c r="K22" s="2" t="s">
        <v>30</v>
      </c>
      <c r="L22" s="2" t="s">
        <v>25</v>
      </c>
      <c r="M22" s="2" t="s">
        <v>119</v>
      </c>
      <c r="N22" t="str">
        <f t="shared" si="0"/>
        <v>180643-INPA</v>
      </c>
      <c r="O22" s="2" t="s">
        <v>118</v>
      </c>
    </row>
    <row r="23" spans="1:15" x14ac:dyDescent="0.25">
      <c r="A23">
        <v>1711003</v>
      </c>
      <c r="B23">
        <v>180643</v>
      </c>
      <c r="C23" s="2" t="s">
        <v>19</v>
      </c>
      <c r="D23">
        <v>79280</v>
      </c>
      <c r="E23" s="2" t="s">
        <v>47</v>
      </c>
      <c r="F23" s="2" t="s">
        <v>48</v>
      </c>
      <c r="G23" s="2" t="s">
        <v>22</v>
      </c>
      <c r="H23">
        <v>0.15</v>
      </c>
      <c r="I23">
        <v>0.15</v>
      </c>
      <c r="J23" s="2" t="s">
        <v>23</v>
      </c>
      <c r="K23" s="2" t="s">
        <v>30</v>
      </c>
      <c r="L23" s="2" t="s">
        <v>25</v>
      </c>
      <c r="M23" s="2" t="s">
        <v>119</v>
      </c>
      <c r="N23" t="str">
        <f t="shared" si="0"/>
        <v>180643-INUM</v>
      </c>
      <c r="O23" s="2" t="s">
        <v>118</v>
      </c>
    </row>
    <row r="24" spans="1:15" x14ac:dyDescent="0.25">
      <c r="A24">
        <v>1711004</v>
      </c>
      <c r="B24">
        <v>180643</v>
      </c>
      <c r="C24" s="2" t="s">
        <v>19</v>
      </c>
      <c r="D24">
        <v>235482</v>
      </c>
      <c r="E24" s="2" t="s">
        <v>39</v>
      </c>
      <c r="F24" s="2" t="s">
        <v>41</v>
      </c>
      <c r="G24" s="2" t="s">
        <v>31</v>
      </c>
      <c r="H24">
        <v>1.67E-2</v>
      </c>
      <c r="I24">
        <v>1.67E-2</v>
      </c>
      <c r="J24" s="2" t="s">
        <v>29</v>
      </c>
      <c r="K24" s="2" t="s">
        <v>30</v>
      </c>
      <c r="L24" s="2" t="s">
        <v>25</v>
      </c>
      <c r="M24" s="2" t="s">
        <v>119</v>
      </c>
      <c r="N24" t="str">
        <f t="shared" si="0"/>
        <v>180643-INPA</v>
      </c>
      <c r="O24" s="2" t="s">
        <v>118</v>
      </c>
    </row>
    <row r="25" spans="1:15" x14ac:dyDescent="0.25">
      <c r="A25">
        <v>1711005</v>
      </c>
      <c r="B25">
        <v>180643</v>
      </c>
      <c r="C25" s="2" t="s">
        <v>19</v>
      </c>
      <c r="D25">
        <v>235482</v>
      </c>
      <c r="E25" s="2" t="s">
        <v>39</v>
      </c>
      <c r="F25" s="2" t="s">
        <v>41</v>
      </c>
      <c r="G25" s="2" t="s">
        <v>32</v>
      </c>
      <c r="H25">
        <v>1.67E-2</v>
      </c>
      <c r="I25">
        <v>1.67E-2</v>
      </c>
      <c r="J25" s="2" t="s">
        <v>29</v>
      </c>
      <c r="K25" s="2" t="s">
        <v>30</v>
      </c>
      <c r="L25" s="2" t="s">
        <v>25</v>
      </c>
      <c r="M25" s="2" t="s">
        <v>119</v>
      </c>
      <c r="N25" t="str">
        <f t="shared" si="0"/>
        <v>180643-INPA</v>
      </c>
      <c r="O25" s="2" t="s">
        <v>118</v>
      </c>
    </row>
    <row r="26" spans="1:15" x14ac:dyDescent="0.25">
      <c r="A26">
        <v>1711006</v>
      </c>
      <c r="B26">
        <v>180643</v>
      </c>
      <c r="C26" s="2" t="s">
        <v>19</v>
      </c>
      <c r="D26">
        <v>235482</v>
      </c>
      <c r="E26" s="2" t="s">
        <v>39</v>
      </c>
      <c r="F26" s="2" t="s">
        <v>41</v>
      </c>
      <c r="G26" s="2" t="s">
        <v>33</v>
      </c>
      <c r="H26">
        <v>0.02</v>
      </c>
      <c r="I26">
        <v>0.02</v>
      </c>
      <c r="J26" s="2" t="s">
        <v>29</v>
      </c>
      <c r="K26" s="2" t="s">
        <v>30</v>
      </c>
      <c r="L26" s="2" t="s">
        <v>25</v>
      </c>
      <c r="M26" s="2" t="s">
        <v>119</v>
      </c>
      <c r="N26" t="str">
        <f t="shared" si="0"/>
        <v>180643-INPA</v>
      </c>
      <c r="O26" s="2" t="s">
        <v>118</v>
      </c>
    </row>
    <row r="27" spans="1:15" x14ac:dyDescent="0.25">
      <c r="A27">
        <v>1711007</v>
      </c>
      <c r="B27">
        <v>180643</v>
      </c>
      <c r="C27" s="2" t="s">
        <v>19</v>
      </c>
      <c r="D27">
        <v>241992</v>
      </c>
      <c r="E27" s="2" t="s">
        <v>39</v>
      </c>
      <c r="F27" s="2" t="s">
        <v>42</v>
      </c>
      <c r="G27" s="2" t="s">
        <v>28</v>
      </c>
      <c r="H27">
        <v>1</v>
      </c>
      <c r="I27">
        <v>1</v>
      </c>
      <c r="J27" s="2" t="s">
        <v>29</v>
      </c>
      <c r="K27" s="2" t="s">
        <v>30</v>
      </c>
      <c r="L27" s="2" t="s">
        <v>25</v>
      </c>
      <c r="M27" s="2" t="s">
        <v>119</v>
      </c>
      <c r="N27" t="str">
        <f t="shared" si="0"/>
        <v>180643-INPA</v>
      </c>
      <c r="O27" s="2" t="s">
        <v>118</v>
      </c>
    </row>
    <row r="28" spans="1:15" x14ac:dyDescent="0.25">
      <c r="A28">
        <v>1711008</v>
      </c>
      <c r="B28">
        <v>180643</v>
      </c>
      <c r="C28" s="2" t="s">
        <v>19</v>
      </c>
      <c r="D28">
        <v>241993</v>
      </c>
      <c r="E28" s="2" t="s">
        <v>39</v>
      </c>
      <c r="F28" s="2" t="s">
        <v>42</v>
      </c>
      <c r="G28" s="2" t="s">
        <v>31</v>
      </c>
      <c r="H28">
        <v>1</v>
      </c>
      <c r="I28">
        <v>1</v>
      </c>
      <c r="J28" s="2" t="s">
        <v>29</v>
      </c>
      <c r="K28" s="2" t="s">
        <v>30</v>
      </c>
      <c r="L28" s="2" t="s">
        <v>25</v>
      </c>
      <c r="M28" s="2" t="s">
        <v>119</v>
      </c>
      <c r="N28" t="str">
        <f t="shared" si="0"/>
        <v>180643-INPA</v>
      </c>
      <c r="O28" s="2" t="s">
        <v>118</v>
      </c>
    </row>
    <row r="29" spans="1:15" x14ac:dyDescent="0.25">
      <c r="A29">
        <v>1711009</v>
      </c>
      <c r="B29">
        <v>180643</v>
      </c>
      <c r="C29" s="2" t="s">
        <v>19</v>
      </c>
      <c r="D29">
        <v>241994</v>
      </c>
      <c r="E29" s="2" t="s">
        <v>39</v>
      </c>
      <c r="F29" s="2" t="s">
        <v>42</v>
      </c>
      <c r="G29" s="2" t="s">
        <v>32</v>
      </c>
      <c r="H29">
        <v>1</v>
      </c>
      <c r="I29">
        <v>1</v>
      </c>
      <c r="J29" s="2" t="s">
        <v>29</v>
      </c>
      <c r="K29" s="2" t="s">
        <v>30</v>
      </c>
      <c r="L29" s="2" t="s">
        <v>25</v>
      </c>
      <c r="M29" s="2" t="s">
        <v>119</v>
      </c>
      <c r="N29" t="str">
        <f t="shared" si="0"/>
        <v>180643-INPA</v>
      </c>
      <c r="O29" s="2" t="s">
        <v>118</v>
      </c>
    </row>
    <row r="30" spans="1:15" x14ac:dyDescent="0.25">
      <c r="A30">
        <v>1711010</v>
      </c>
      <c r="B30">
        <v>180643</v>
      </c>
      <c r="C30" s="2" t="s">
        <v>19</v>
      </c>
      <c r="D30">
        <v>241995</v>
      </c>
      <c r="E30" s="2" t="s">
        <v>39</v>
      </c>
      <c r="F30" s="2" t="s">
        <v>42</v>
      </c>
      <c r="G30" s="2" t="s">
        <v>33</v>
      </c>
      <c r="H30">
        <v>1</v>
      </c>
      <c r="I30">
        <v>1</v>
      </c>
      <c r="J30" s="2" t="s">
        <v>29</v>
      </c>
      <c r="K30" s="2" t="s">
        <v>30</v>
      </c>
      <c r="L30" s="2" t="s">
        <v>25</v>
      </c>
      <c r="M30" s="2" t="s">
        <v>119</v>
      </c>
      <c r="N30" t="str">
        <f t="shared" si="0"/>
        <v>180643-INPA</v>
      </c>
      <c r="O30" s="2" t="s">
        <v>118</v>
      </c>
    </row>
    <row r="31" spans="1:15" x14ac:dyDescent="0.25">
      <c r="A31">
        <v>1711011</v>
      </c>
      <c r="B31">
        <v>180643</v>
      </c>
      <c r="C31" s="2" t="s">
        <v>19</v>
      </c>
      <c r="D31">
        <v>276091</v>
      </c>
      <c r="E31" s="2" t="s">
        <v>49</v>
      </c>
      <c r="F31" s="2" t="s">
        <v>50</v>
      </c>
      <c r="G31" s="2" t="s">
        <v>22</v>
      </c>
      <c r="H31">
        <v>2.23</v>
      </c>
      <c r="I31">
        <v>1.9470000000000001</v>
      </c>
      <c r="J31" s="2" t="s">
        <v>23</v>
      </c>
      <c r="K31" s="2" t="s">
        <v>51</v>
      </c>
      <c r="L31" s="2" t="s">
        <v>25</v>
      </c>
      <c r="M31" s="2" t="s">
        <v>119</v>
      </c>
      <c r="N31" t="str">
        <f t="shared" si="0"/>
        <v>180643-INFA</v>
      </c>
      <c r="O31" s="2" t="s">
        <v>118</v>
      </c>
    </row>
    <row r="32" spans="1:15" x14ac:dyDescent="0.25">
      <c r="A32">
        <v>1726404</v>
      </c>
      <c r="B32">
        <v>180644</v>
      </c>
      <c r="C32" s="2" t="s">
        <v>52</v>
      </c>
      <c r="D32">
        <v>238720</v>
      </c>
      <c r="E32" s="2" t="s">
        <v>20</v>
      </c>
      <c r="F32" s="2" t="s">
        <v>21</v>
      </c>
      <c r="G32" s="2" t="s">
        <v>22</v>
      </c>
      <c r="H32">
        <v>2</v>
      </c>
      <c r="I32">
        <v>2</v>
      </c>
      <c r="J32" s="2" t="s">
        <v>23</v>
      </c>
      <c r="K32" s="2" t="s">
        <v>24</v>
      </c>
      <c r="L32" s="2" t="s">
        <v>25</v>
      </c>
      <c r="M32" s="2" t="s">
        <v>119</v>
      </c>
      <c r="N32" t="str">
        <f t="shared" si="0"/>
        <v>180644-ININ</v>
      </c>
      <c r="O32" s="2" t="s">
        <v>118</v>
      </c>
    </row>
    <row r="33" spans="1:15" x14ac:dyDescent="0.25">
      <c r="A33">
        <v>1726405</v>
      </c>
      <c r="B33">
        <v>180644</v>
      </c>
      <c r="C33" s="2" t="s">
        <v>52</v>
      </c>
      <c r="D33">
        <v>238721</v>
      </c>
      <c r="E33" s="2" t="s">
        <v>20</v>
      </c>
      <c r="F33" s="2" t="s">
        <v>21</v>
      </c>
      <c r="G33" s="2" t="s">
        <v>22</v>
      </c>
      <c r="H33">
        <v>2</v>
      </c>
      <c r="I33">
        <v>2</v>
      </c>
      <c r="J33" s="2" t="s">
        <v>23</v>
      </c>
      <c r="K33" s="2" t="s">
        <v>24</v>
      </c>
      <c r="L33" s="2" t="s">
        <v>25</v>
      </c>
      <c r="M33" s="2" t="s">
        <v>119</v>
      </c>
      <c r="N33" t="str">
        <f t="shared" si="0"/>
        <v>180644-ININ</v>
      </c>
      <c r="O33" s="2" t="s">
        <v>118</v>
      </c>
    </row>
    <row r="34" spans="1:15" x14ac:dyDescent="0.25">
      <c r="A34">
        <v>1726406</v>
      </c>
      <c r="B34">
        <v>180644</v>
      </c>
      <c r="C34" s="2" t="s">
        <v>52</v>
      </c>
      <c r="D34">
        <v>238722</v>
      </c>
      <c r="E34" s="2" t="s">
        <v>20</v>
      </c>
      <c r="F34" s="2" t="s">
        <v>21</v>
      </c>
      <c r="G34" s="2" t="s">
        <v>22</v>
      </c>
      <c r="H34">
        <v>2</v>
      </c>
      <c r="I34">
        <v>2</v>
      </c>
      <c r="J34" s="2" t="s">
        <v>23</v>
      </c>
      <c r="K34" s="2" t="s">
        <v>24</v>
      </c>
      <c r="L34" s="2" t="s">
        <v>25</v>
      </c>
      <c r="M34" s="2" t="s">
        <v>119</v>
      </c>
      <c r="N34" t="str">
        <f t="shared" si="0"/>
        <v>180644-ININ</v>
      </c>
      <c r="O34" s="2" t="s">
        <v>118</v>
      </c>
    </row>
    <row r="35" spans="1:15" x14ac:dyDescent="0.25">
      <c r="A35">
        <v>1726407</v>
      </c>
      <c r="B35">
        <v>180644</v>
      </c>
      <c r="C35" s="2" t="s">
        <v>52</v>
      </c>
      <c r="D35">
        <v>238725</v>
      </c>
      <c r="E35" s="2" t="s">
        <v>26</v>
      </c>
      <c r="F35" s="2" t="s">
        <v>27</v>
      </c>
      <c r="G35" s="2" t="s">
        <v>22</v>
      </c>
      <c r="H35">
        <v>2</v>
      </c>
      <c r="I35">
        <v>2</v>
      </c>
      <c r="J35" s="2" t="s">
        <v>29</v>
      </c>
      <c r="K35" s="2" t="s">
        <v>30</v>
      </c>
      <c r="L35" s="2" t="s">
        <v>25</v>
      </c>
      <c r="M35" s="2" t="s">
        <v>119</v>
      </c>
      <c r="N35" t="str">
        <f t="shared" si="0"/>
        <v>180644-INAC</v>
      </c>
      <c r="O35" s="2" t="s">
        <v>118</v>
      </c>
    </row>
    <row r="36" spans="1:15" x14ac:dyDescent="0.25">
      <c r="A36">
        <v>1726408</v>
      </c>
      <c r="B36">
        <v>180644</v>
      </c>
      <c r="C36" s="2" t="s">
        <v>52</v>
      </c>
      <c r="D36">
        <v>238726</v>
      </c>
      <c r="E36" s="2" t="s">
        <v>26</v>
      </c>
      <c r="F36" s="2" t="s">
        <v>27</v>
      </c>
      <c r="G36" s="2" t="s">
        <v>22</v>
      </c>
      <c r="H36">
        <v>2</v>
      </c>
      <c r="I36">
        <v>2</v>
      </c>
      <c r="J36" s="2" t="s">
        <v>29</v>
      </c>
      <c r="K36" s="2" t="s">
        <v>30</v>
      </c>
      <c r="L36" s="2" t="s">
        <v>25</v>
      </c>
      <c r="M36" s="2" t="s">
        <v>119</v>
      </c>
      <c r="N36" t="str">
        <f t="shared" si="0"/>
        <v>180644-INAC</v>
      </c>
      <c r="O36" s="2" t="s">
        <v>118</v>
      </c>
    </row>
    <row r="37" spans="1:15" x14ac:dyDescent="0.25">
      <c r="A37">
        <v>1726409</v>
      </c>
      <c r="B37">
        <v>180644</v>
      </c>
      <c r="C37" s="2" t="s">
        <v>52</v>
      </c>
      <c r="D37">
        <v>238727</v>
      </c>
      <c r="E37" s="2" t="s">
        <v>26</v>
      </c>
      <c r="F37" s="2" t="s">
        <v>27</v>
      </c>
      <c r="G37" s="2" t="s">
        <v>22</v>
      </c>
      <c r="H37">
        <v>2</v>
      </c>
      <c r="I37">
        <v>2</v>
      </c>
      <c r="J37" s="2" t="s">
        <v>29</v>
      </c>
      <c r="K37" s="2" t="s">
        <v>30</v>
      </c>
      <c r="L37" s="2" t="s">
        <v>25</v>
      </c>
      <c r="M37" s="2" t="s">
        <v>119</v>
      </c>
      <c r="N37" t="str">
        <f t="shared" si="0"/>
        <v>180644-INAC</v>
      </c>
      <c r="O37" s="2" t="s">
        <v>118</v>
      </c>
    </row>
    <row r="38" spans="1:15" x14ac:dyDescent="0.25">
      <c r="A38">
        <v>1726410</v>
      </c>
      <c r="B38">
        <v>180644</v>
      </c>
      <c r="C38" s="2" t="s">
        <v>52</v>
      </c>
      <c r="D38">
        <v>235954</v>
      </c>
      <c r="E38" s="2" t="s">
        <v>26</v>
      </c>
      <c r="F38" s="2" t="s">
        <v>34</v>
      </c>
      <c r="G38" s="2" t="s">
        <v>22</v>
      </c>
      <c r="H38">
        <v>2</v>
      </c>
      <c r="I38">
        <v>2</v>
      </c>
      <c r="J38" s="2" t="s">
        <v>29</v>
      </c>
      <c r="K38" s="2" t="s">
        <v>30</v>
      </c>
      <c r="L38" s="2" t="s">
        <v>25</v>
      </c>
      <c r="M38" s="2" t="s">
        <v>119</v>
      </c>
      <c r="N38" t="str">
        <f t="shared" si="0"/>
        <v>180644-INAC</v>
      </c>
      <c r="O38" s="2" t="s">
        <v>118</v>
      </c>
    </row>
    <row r="39" spans="1:15" x14ac:dyDescent="0.25">
      <c r="A39">
        <v>1726411</v>
      </c>
      <c r="B39">
        <v>180644</v>
      </c>
      <c r="C39" s="2" t="s">
        <v>52</v>
      </c>
      <c r="D39">
        <v>238729</v>
      </c>
      <c r="E39" s="2" t="s">
        <v>26</v>
      </c>
      <c r="F39" s="2" t="s">
        <v>35</v>
      </c>
      <c r="G39" s="2" t="s">
        <v>22</v>
      </c>
      <c r="H39">
        <v>2</v>
      </c>
      <c r="I39">
        <v>2</v>
      </c>
      <c r="J39" s="2" t="s">
        <v>29</v>
      </c>
      <c r="K39" s="2" t="s">
        <v>30</v>
      </c>
      <c r="L39" s="2" t="s">
        <v>25</v>
      </c>
      <c r="M39" s="2" t="s">
        <v>119</v>
      </c>
      <c r="N39" t="str">
        <f t="shared" si="0"/>
        <v>180644-INAC</v>
      </c>
      <c r="O39" s="2" t="s">
        <v>118</v>
      </c>
    </row>
    <row r="40" spans="1:15" x14ac:dyDescent="0.25">
      <c r="A40">
        <v>1726412</v>
      </c>
      <c r="B40">
        <v>180644</v>
      </c>
      <c r="C40" s="2" t="s">
        <v>52</v>
      </c>
      <c r="D40">
        <v>270985</v>
      </c>
      <c r="E40" s="2" t="s">
        <v>26</v>
      </c>
      <c r="F40" s="2" t="s">
        <v>36</v>
      </c>
      <c r="G40" s="2" t="s">
        <v>22</v>
      </c>
      <c r="H40">
        <v>2</v>
      </c>
      <c r="I40">
        <v>2</v>
      </c>
      <c r="J40" s="2" t="s">
        <v>37</v>
      </c>
      <c r="K40" s="2" t="s">
        <v>30</v>
      </c>
      <c r="L40" s="2" t="s">
        <v>25</v>
      </c>
      <c r="M40" s="2" t="s">
        <v>119</v>
      </c>
      <c r="N40" t="str">
        <f t="shared" si="0"/>
        <v>180644-INAC</v>
      </c>
      <c r="O40" s="2" t="s">
        <v>118</v>
      </c>
    </row>
    <row r="41" spans="1:15" x14ac:dyDescent="0.25">
      <c r="A41">
        <v>1726413</v>
      </c>
      <c r="B41">
        <v>180644</v>
      </c>
      <c r="C41" s="2" t="s">
        <v>52</v>
      </c>
      <c r="D41">
        <v>247999</v>
      </c>
      <c r="E41" s="2" t="s">
        <v>26</v>
      </c>
      <c r="F41" s="2" t="s">
        <v>36</v>
      </c>
      <c r="G41" s="2" t="s">
        <v>22</v>
      </c>
      <c r="H41">
        <v>2</v>
      </c>
      <c r="I41">
        <v>2</v>
      </c>
      <c r="J41" s="2" t="s">
        <v>37</v>
      </c>
      <c r="K41" s="2" t="s">
        <v>30</v>
      </c>
      <c r="L41" s="2" t="s">
        <v>25</v>
      </c>
      <c r="M41" s="2" t="s">
        <v>119</v>
      </c>
      <c r="N41" t="str">
        <f t="shared" si="0"/>
        <v>180644-INAC</v>
      </c>
      <c r="O41" s="2" t="s">
        <v>118</v>
      </c>
    </row>
    <row r="42" spans="1:15" x14ac:dyDescent="0.25">
      <c r="A42">
        <v>1726414</v>
      </c>
      <c r="B42">
        <v>180644</v>
      </c>
      <c r="C42" s="2" t="s">
        <v>52</v>
      </c>
      <c r="D42">
        <v>159665</v>
      </c>
      <c r="E42" s="2" t="s">
        <v>26</v>
      </c>
      <c r="F42" s="2" t="s">
        <v>38</v>
      </c>
      <c r="G42" s="2" t="s">
        <v>22</v>
      </c>
      <c r="H42">
        <v>2</v>
      </c>
      <c r="I42">
        <v>2</v>
      </c>
      <c r="J42" s="2" t="s">
        <v>37</v>
      </c>
      <c r="K42" s="2" t="s">
        <v>30</v>
      </c>
      <c r="L42" s="2" t="s">
        <v>25</v>
      </c>
      <c r="M42" s="2" t="s">
        <v>119</v>
      </c>
      <c r="N42" t="str">
        <f t="shared" si="0"/>
        <v>180644-INAC</v>
      </c>
      <c r="O42" s="2" t="s">
        <v>118</v>
      </c>
    </row>
    <row r="43" spans="1:15" x14ac:dyDescent="0.25">
      <c r="A43">
        <v>1726415</v>
      </c>
      <c r="B43">
        <v>180644</v>
      </c>
      <c r="C43" s="2" t="s">
        <v>52</v>
      </c>
      <c r="D43">
        <v>242826</v>
      </c>
      <c r="E43" s="2" t="s">
        <v>26</v>
      </c>
      <c r="F43" s="2" t="s">
        <v>53</v>
      </c>
      <c r="G43" s="2" t="s">
        <v>22</v>
      </c>
      <c r="H43">
        <v>2</v>
      </c>
      <c r="I43">
        <v>2</v>
      </c>
      <c r="J43" s="2" t="s">
        <v>29</v>
      </c>
      <c r="K43" s="2" t="s">
        <v>30</v>
      </c>
      <c r="L43" s="2" t="s">
        <v>25</v>
      </c>
      <c r="M43" s="2" t="s">
        <v>119</v>
      </c>
      <c r="N43" t="str">
        <f t="shared" si="0"/>
        <v>180644-INAC</v>
      </c>
      <c r="O43" s="2" t="s">
        <v>118</v>
      </c>
    </row>
    <row r="44" spans="1:15" x14ac:dyDescent="0.25">
      <c r="A44">
        <v>1726416</v>
      </c>
      <c r="B44">
        <v>180644</v>
      </c>
      <c r="C44" s="2" t="s">
        <v>52</v>
      </c>
      <c r="D44">
        <v>238730</v>
      </c>
      <c r="E44" s="2" t="s">
        <v>39</v>
      </c>
      <c r="F44" s="2" t="s">
        <v>40</v>
      </c>
      <c r="G44" s="2" t="s">
        <v>22</v>
      </c>
      <c r="H44">
        <v>2</v>
      </c>
      <c r="I44">
        <v>2</v>
      </c>
      <c r="J44" s="2" t="s">
        <v>29</v>
      </c>
      <c r="K44" s="2" t="s">
        <v>30</v>
      </c>
      <c r="L44" s="2" t="s">
        <v>25</v>
      </c>
      <c r="M44" s="2" t="s">
        <v>119</v>
      </c>
      <c r="N44" t="str">
        <f t="shared" si="0"/>
        <v>180644-INPA</v>
      </c>
      <c r="O44" s="2" t="s">
        <v>118</v>
      </c>
    </row>
    <row r="45" spans="1:15" x14ac:dyDescent="0.25">
      <c r="A45">
        <v>1726417</v>
      </c>
      <c r="B45">
        <v>180644</v>
      </c>
      <c r="C45" s="2" t="s">
        <v>52</v>
      </c>
      <c r="D45">
        <v>241994</v>
      </c>
      <c r="E45" s="2" t="s">
        <v>39</v>
      </c>
      <c r="F45" s="2" t="s">
        <v>42</v>
      </c>
      <c r="G45" s="2" t="s">
        <v>22</v>
      </c>
      <c r="H45">
        <v>2</v>
      </c>
      <c r="I45">
        <v>2</v>
      </c>
      <c r="J45" s="2" t="s">
        <v>29</v>
      </c>
      <c r="K45" s="2" t="s">
        <v>30</v>
      </c>
      <c r="L45" s="2" t="s">
        <v>25</v>
      </c>
      <c r="M45" s="2" t="s">
        <v>119</v>
      </c>
      <c r="N45" t="str">
        <f t="shared" si="0"/>
        <v>180644-INPA</v>
      </c>
      <c r="O45" s="2" t="s">
        <v>118</v>
      </c>
    </row>
    <row r="46" spans="1:15" x14ac:dyDescent="0.25">
      <c r="A46">
        <v>1726418</v>
      </c>
      <c r="B46">
        <v>180644</v>
      </c>
      <c r="C46" s="2" t="s">
        <v>52</v>
      </c>
      <c r="D46">
        <v>241995</v>
      </c>
      <c r="E46" s="2" t="s">
        <v>39</v>
      </c>
      <c r="F46" s="2" t="s">
        <v>42</v>
      </c>
      <c r="G46" s="2" t="s">
        <v>22</v>
      </c>
      <c r="H46">
        <v>2</v>
      </c>
      <c r="I46">
        <v>2</v>
      </c>
      <c r="J46" s="2" t="s">
        <v>29</v>
      </c>
      <c r="K46" s="2" t="s">
        <v>30</v>
      </c>
      <c r="L46" s="2" t="s">
        <v>25</v>
      </c>
      <c r="M46" s="2" t="s">
        <v>119</v>
      </c>
      <c r="N46" t="str">
        <f t="shared" si="0"/>
        <v>180644-INPA</v>
      </c>
      <c r="O46" s="2" t="s">
        <v>118</v>
      </c>
    </row>
    <row r="47" spans="1:15" x14ac:dyDescent="0.25">
      <c r="A47">
        <v>1726419</v>
      </c>
      <c r="B47">
        <v>180644</v>
      </c>
      <c r="C47" s="2" t="s">
        <v>52</v>
      </c>
      <c r="D47">
        <v>241996</v>
      </c>
      <c r="E47" s="2" t="s">
        <v>39</v>
      </c>
      <c r="F47" s="2" t="s">
        <v>42</v>
      </c>
      <c r="G47" s="2" t="s">
        <v>22</v>
      </c>
      <c r="H47">
        <v>2</v>
      </c>
      <c r="I47">
        <v>2</v>
      </c>
      <c r="J47" s="2" t="s">
        <v>29</v>
      </c>
      <c r="K47" s="2" t="s">
        <v>30</v>
      </c>
      <c r="L47" s="2" t="s">
        <v>25</v>
      </c>
      <c r="M47" s="2" t="s">
        <v>119</v>
      </c>
      <c r="N47" t="str">
        <f t="shared" si="0"/>
        <v>180644-INPA</v>
      </c>
      <c r="O47" s="2" t="s">
        <v>118</v>
      </c>
    </row>
    <row r="48" spans="1:15" x14ac:dyDescent="0.25">
      <c r="A48">
        <v>1726420</v>
      </c>
      <c r="B48">
        <v>180644</v>
      </c>
      <c r="C48" s="2" t="s">
        <v>52</v>
      </c>
      <c r="D48">
        <v>272606</v>
      </c>
      <c r="E48" s="2" t="s">
        <v>39</v>
      </c>
      <c r="F48" s="2" t="s">
        <v>43</v>
      </c>
      <c r="G48" s="2" t="s">
        <v>22</v>
      </c>
      <c r="H48">
        <v>2</v>
      </c>
      <c r="I48">
        <v>2</v>
      </c>
      <c r="J48" s="2" t="s">
        <v>29</v>
      </c>
      <c r="K48" s="2" t="s">
        <v>30</v>
      </c>
      <c r="L48" s="2" t="s">
        <v>25</v>
      </c>
      <c r="M48" s="2" t="s">
        <v>119</v>
      </c>
      <c r="N48" t="str">
        <f t="shared" si="0"/>
        <v>180644-INPA</v>
      </c>
      <c r="O48" s="2" t="s">
        <v>118</v>
      </c>
    </row>
    <row r="49" spans="1:15" x14ac:dyDescent="0.25">
      <c r="A49">
        <v>1726421</v>
      </c>
      <c r="B49">
        <v>180644</v>
      </c>
      <c r="C49" s="2" t="s">
        <v>52</v>
      </c>
      <c r="D49">
        <v>262067</v>
      </c>
      <c r="E49" s="2" t="s">
        <v>39</v>
      </c>
      <c r="F49" s="2" t="s">
        <v>45</v>
      </c>
      <c r="G49" s="2" t="s">
        <v>22</v>
      </c>
      <c r="H49">
        <v>2</v>
      </c>
      <c r="I49">
        <v>2</v>
      </c>
      <c r="J49" s="2" t="s">
        <v>46</v>
      </c>
      <c r="K49" s="2" t="s">
        <v>30</v>
      </c>
      <c r="L49" s="2" t="s">
        <v>25</v>
      </c>
      <c r="M49" s="2" t="s">
        <v>119</v>
      </c>
      <c r="N49" t="str">
        <f t="shared" si="0"/>
        <v>180644-INPA</v>
      </c>
      <c r="O49" s="2" t="s">
        <v>118</v>
      </c>
    </row>
    <row r="50" spans="1:15" x14ac:dyDescent="0.25">
      <c r="A50">
        <v>1726422</v>
      </c>
      <c r="B50">
        <v>180644</v>
      </c>
      <c r="C50" s="2" t="s">
        <v>52</v>
      </c>
      <c r="D50">
        <v>235482</v>
      </c>
      <c r="E50" s="2" t="s">
        <v>39</v>
      </c>
      <c r="F50" s="2" t="s">
        <v>41</v>
      </c>
      <c r="G50" s="2" t="s">
        <v>22</v>
      </c>
      <c r="H50">
        <v>2</v>
      </c>
      <c r="I50">
        <v>2</v>
      </c>
      <c r="J50" s="2" t="s">
        <v>29</v>
      </c>
      <c r="K50" s="2" t="s">
        <v>30</v>
      </c>
      <c r="L50" s="2" t="s">
        <v>25</v>
      </c>
      <c r="M50" s="2" t="s">
        <v>119</v>
      </c>
      <c r="N50" t="str">
        <f t="shared" si="0"/>
        <v>180644-INPA</v>
      </c>
      <c r="O50" s="2" t="s">
        <v>118</v>
      </c>
    </row>
    <row r="51" spans="1:15" x14ac:dyDescent="0.25">
      <c r="A51">
        <v>1726423</v>
      </c>
      <c r="B51">
        <v>180644</v>
      </c>
      <c r="C51" s="2" t="s">
        <v>52</v>
      </c>
      <c r="D51">
        <v>276091</v>
      </c>
      <c r="E51" s="2" t="s">
        <v>49</v>
      </c>
      <c r="F51" s="2" t="s">
        <v>50</v>
      </c>
      <c r="G51" s="2" t="s">
        <v>22</v>
      </c>
      <c r="H51">
        <v>2</v>
      </c>
      <c r="I51">
        <v>2</v>
      </c>
      <c r="J51" s="2" t="s">
        <v>23</v>
      </c>
      <c r="K51" s="2" t="s">
        <v>51</v>
      </c>
      <c r="L51" s="2" t="s">
        <v>25</v>
      </c>
      <c r="M51" s="2" t="s">
        <v>119</v>
      </c>
      <c r="N51" t="str">
        <f t="shared" si="0"/>
        <v>180644-INFA</v>
      </c>
      <c r="O51" s="2" t="s">
        <v>118</v>
      </c>
    </row>
    <row r="52" spans="1:15" x14ac:dyDescent="0.25">
      <c r="A52">
        <v>1776673</v>
      </c>
      <c r="B52">
        <v>182371</v>
      </c>
      <c r="C52" s="2" t="s">
        <v>4</v>
      </c>
      <c r="D52">
        <v>297253</v>
      </c>
      <c r="E52" s="2" t="s">
        <v>49</v>
      </c>
      <c r="F52" s="2" t="s">
        <v>55</v>
      </c>
      <c r="G52" s="2" t="s">
        <v>56</v>
      </c>
      <c r="H52">
        <v>1.1200000000000001</v>
      </c>
      <c r="I52">
        <v>1.1200000000000001</v>
      </c>
      <c r="J52" s="2" t="s">
        <v>23</v>
      </c>
      <c r="K52" s="2" t="s">
        <v>51</v>
      </c>
      <c r="L52" s="2" t="s">
        <v>25</v>
      </c>
      <c r="M52" s="2" t="s">
        <v>119</v>
      </c>
      <c r="N52" t="str">
        <f t="shared" ref="N52:N112" si="1">_xlfn.TEXTJOIN("-",TRUE,B52,E52)</f>
        <v>182371-INFA</v>
      </c>
      <c r="O52" s="2" t="s">
        <v>118</v>
      </c>
    </row>
    <row r="53" spans="1:15" x14ac:dyDescent="0.25">
      <c r="A53">
        <v>1776674</v>
      </c>
      <c r="B53">
        <v>182371</v>
      </c>
      <c r="C53" s="2" t="s">
        <v>4</v>
      </c>
      <c r="D53">
        <v>260951</v>
      </c>
      <c r="E53" s="2" t="s">
        <v>20</v>
      </c>
      <c r="F53" s="2" t="s">
        <v>57</v>
      </c>
      <c r="G53" s="2" t="s">
        <v>22</v>
      </c>
      <c r="H53">
        <v>0.03</v>
      </c>
      <c r="I53">
        <v>0.03</v>
      </c>
      <c r="J53" s="2" t="s">
        <v>23</v>
      </c>
      <c r="K53" s="2" t="s">
        <v>24</v>
      </c>
      <c r="L53" s="2" t="s">
        <v>25</v>
      </c>
      <c r="M53" s="2" t="s">
        <v>119</v>
      </c>
      <c r="N53" t="str">
        <f t="shared" si="1"/>
        <v>182371-ININ</v>
      </c>
      <c r="O53" s="2" t="s">
        <v>118</v>
      </c>
    </row>
    <row r="54" spans="1:15" x14ac:dyDescent="0.25">
      <c r="A54">
        <v>1776675</v>
      </c>
      <c r="B54">
        <v>182371</v>
      </c>
      <c r="C54" s="2" t="s">
        <v>4</v>
      </c>
      <c r="D54">
        <v>260952</v>
      </c>
      <c r="E54" s="2" t="s">
        <v>20</v>
      </c>
      <c r="F54" s="2" t="s">
        <v>58</v>
      </c>
      <c r="G54" s="2" t="s">
        <v>22</v>
      </c>
      <c r="H54">
        <v>0.22</v>
      </c>
      <c r="I54">
        <v>0.22</v>
      </c>
      <c r="J54" s="2" t="s">
        <v>23</v>
      </c>
      <c r="K54" s="2" t="s">
        <v>24</v>
      </c>
      <c r="L54" s="2" t="s">
        <v>25</v>
      </c>
      <c r="M54" s="2" t="s">
        <v>119</v>
      </c>
      <c r="N54" t="str">
        <f t="shared" si="1"/>
        <v>182371-ININ</v>
      </c>
      <c r="O54" s="2" t="s">
        <v>118</v>
      </c>
    </row>
    <row r="55" spans="1:15" x14ac:dyDescent="0.25">
      <c r="A55">
        <v>1776676</v>
      </c>
      <c r="B55">
        <v>182371</v>
      </c>
      <c r="C55" s="2" t="s">
        <v>4</v>
      </c>
      <c r="D55">
        <v>297255</v>
      </c>
      <c r="E55" s="2" t="s">
        <v>26</v>
      </c>
      <c r="F55" s="2" t="s">
        <v>59</v>
      </c>
      <c r="G55" s="2" t="s">
        <v>56</v>
      </c>
      <c r="H55">
        <v>110</v>
      </c>
      <c r="I55">
        <v>110</v>
      </c>
      <c r="J55" s="2" t="s">
        <v>23</v>
      </c>
      <c r="K55" s="2" t="s">
        <v>30</v>
      </c>
      <c r="L55" s="2" t="s">
        <v>25</v>
      </c>
      <c r="M55" s="2" t="s">
        <v>119</v>
      </c>
      <c r="N55" t="str">
        <f t="shared" si="1"/>
        <v>182371-INAC</v>
      </c>
      <c r="O55" s="2" t="s">
        <v>118</v>
      </c>
    </row>
    <row r="56" spans="1:15" x14ac:dyDescent="0.25">
      <c r="A56">
        <v>1776677</v>
      </c>
      <c r="B56">
        <v>182371</v>
      </c>
      <c r="C56" s="2" t="s">
        <v>4</v>
      </c>
      <c r="D56">
        <v>297257</v>
      </c>
      <c r="E56" s="2" t="s">
        <v>26</v>
      </c>
      <c r="F56" s="2" t="s">
        <v>60</v>
      </c>
      <c r="G56" s="2" t="s">
        <v>56</v>
      </c>
      <c r="H56">
        <v>160</v>
      </c>
      <c r="I56">
        <v>160</v>
      </c>
      <c r="J56" s="2" t="s">
        <v>23</v>
      </c>
      <c r="K56" s="2" t="s">
        <v>30</v>
      </c>
      <c r="L56" s="2" t="s">
        <v>25</v>
      </c>
      <c r="M56" s="2" t="s">
        <v>119</v>
      </c>
      <c r="N56" t="str">
        <f t="shared" si="1"/>
        <v>182371-INAC</v>
      </c>
      <c r="O56" s="2" t="s">
        <v>118</v>
      </c>
    </row>
    <row r="57" spans="1:15" x14ac:dyDescent="0.25">
      <c r="A57">
        <v>1776678</v>
      </c>
      <c r="B57">
        <v>182371</v>
      </c>
      <c r="C57" s="2" t="s">
        <v>4</v>
      </c>
      <c r="D57">
        <v>260985</v>
      </c>
      <c r="E57" s="2" t="s">
        <v>26</v>
      </c>
      <c r="F57" s="2" t="s">
        <v>61</v>
      </c>
      <c r="G57" s="2" t="s">
        <v>22</v>
      </c>
      <c r="H57">
        <v>1.5</v>
      </c>
      <c r="I57">
        <v>1.5</v>
      </c>
      <c r="J57" s="2" t="s">
        <v>37</v>
      </c>
      <c r="K57" s="2" t="s">
        <v>30</v>
      </c>
      <c r="L57" s="2" t="s">
        <v>25</v>
      </c>
      <c r="M57" s="2" t="s">
        <v>119</v>
      </c>
      <c r="N57" t="str">
        <f t="shared" si="1"/>
        <v>182371-INAC</v>
      </c>
      <c r="O57" s="2" t="s">
        <v>118</v>
      </c>
    </row>
    <row r="58" spans="1:15" x14ac:dyDescent="0.25">
      <c r="A58">
        <v>1776679</v>
      </c>
      <c r="B58">
        <v>182371</v>
      </c>
      <c r="C58" s="2" t="s">
        <v>4</v>
      </c>
      <c r="D58">
        <v>297259</v>
      </c>
      <c r="E58" s="2" t="s">
        <v>26</v>
      </c>
      <c r="F58" s="2" t="s">
        <v>61</v>
      </c>
      <c r="G58" s="2" t="s">
        <v>56</v>
      </c>
      <c r="H58">
        <v>12</v>
      </c>
      <c r="I58">
        <v>12</v>
      </c>
      <c r="J58" s="2" t="s">
        <v>37</v>
      </c>
      <c r="K58" s="2" t="s">
        <v>30</v>
      </c>
      <c r="L58" s="2" t="s">
        <v>25</v>
      </c>
      <c r="M58" s="2" t="s">
        <v>119</v>
      </c>
      <c r="N58" t="str">
        <f t="shared" si="1"/>
        <v>182371-INAC</v>
      </c>
      <c r="O58" s="2" t="s">
        <v>118</v>
      </c>
    </row>
    <row r="59" spans="1:15" x14ac:dyDescent="0.25">
      <c r="A59">
        <v>1776680</v>
      </c>
      <c r="B59">
        <v>182371</v>
      </c>
      <c r="C59" s="2" t="s">
        <v>4</v>
      </c>
      <c r="D59">
        <v>257884</v>
      </c>
      <c r="E59" s="2" t="s">
        <v>26</v>
      </c>
      <c r="F59" s="2" t="s">
        <v>61</v>
      </c>
      <c r="G59" s="2" t="s">
        <v>22</v>
      </c>
      <c r="H59">
        <v>5</v>
      </c>
      <c r="I59">
        <v>5</v>
      </c>
      <c r="J59" s="2" t="s">
        <v>37</v>
      </c>
      <c r="K59" s="2" t="s">
        <v>30</v>
      </c>
      <c r="L59" s="2" t="s">
        <v>25</v>
      </c>
      <c r="M59" s="2" t="s">
        <v>119</v>
      </c>
      <c r="N59" t="str">
        <f t="shared" si="1"/>
        <v>182371-INAC</v>
      </c>
      <c r="O59" s="2" t="s">
        <v>118</v>
      </c>
    </row>
    <row r="60" spans="1:15" x14ac:dyDescent="0.25">
      <c r="A60">
        <v>1776681</v>
      </c>
      <c r="B60">
        <v>182371</v>
      </c>
      <c r="C60" s="2" t="s">
        <v>4</v>
      </c>
      <c r="D60">
        <v>260988</v>
      </c>
      <c r="E60" s="2" t="s">
        <v>26</v>
      </c>
      <c r="F60" s="2" t="s">
        <v>61</v>
      </c>
      <c r="G60" s="2" t="s">
        <v>22</v>
      </c>
      <c r="H60">
        <v>10</v>
      </c>
      <c r="I60">
        <v>10</v>
      </c>
      <c r="J60" s="2" t="s">
        <v>37</v>
      </c>
      <c r="K60" s="2" t="s">
        <v>30</v>
      </c>
      <c r="L60" s="2" t="s">
        <v>25</v>
      </c>
      <c r="M60" s="2" t="s">
        <v>119</v>
      </c>
      <c r="N60" t="str">
        <f t="shared" si="1"/>
        <v>182371-INAC</v>
      </c>
      <c r="O60" s="2" t="s">
        <v>118</v>
      </c>
    </row>
    <row r="61" spans="1:15" x14ac:dyDescent="0.25">
      <c r="A61">
        <v>1776682</v>
      </c>
      <c r="B61">
        <v>182371</v>
      </c>
      <c r="C61" s="2" t="s">
        <v>4</v>
      </c>
      <c r="D61">
        <v>260953</v>
      </c>
      <c r="E61" s="2" t="s">
        <v>26</v>
      </c>
      <c r="F61" s="2" t="s">
        <v>62</v>
      </c>
      <c r="G61" s="2" t="s">
        <v>22</v>
      </c>
      <c r="H61">
        <v>4</v>
      </c>
      <c r="I61">
        <v>4</v>
      </c>
      <c r="J61" s="2" t="s">
        <v>29</v>
      </c>
      <c r="K61" s="2" t="s">
        <v>30</v>
      </c>
      <c r="L61" s="2" t="s">
        <v>25</v>
      </c>
      <c r="M61" s="2" t="s">
        <v>119</v>
      </c>
      <c r="N61" t="str">
        <f t="shared" si="1"/>
        <v>182371-INAC</v>
      </c>
      <c r="O61" s="2" t="s">
        <v>118</v>
      </c>
    </row>
    <row r="62" spans="1:15" x14ac:dyDescent="0.25">
      <c r="A62">
        <v>1776683</v>
      </c>
      <c r="B62">
        <v>182371</v>
      </c>
      <c r="C62" s="2" t="s">
        <v>4</v>
      </c>
      <c r="D62">
        <v>260954</v>
      </c>
      <c r="E62" s="2" t="s">
        <v>26</v>
      </c>
      <c r="F62" s="2" t="s">
        <v>62</v>
      </c>
      <c r="G62" s="2" t="s">
        <v>22</v>
      </c>
      <c r="H62">
        <v>7</v>
      </c>
      <c r="I62">
        <v>7</v>
      </c>
      <c r="J62" s="2" t="s">
        <v>29</v>
      </c>
      <c r="K62" s="2" t="s">
        <v>30</v>
      </c>
      <c r="L62" s="2" t="s">
        <v>25</v>
      </c>
      <c r="M62" s="2" t="s">
        <v>119</v>
      </c>
      <c r="N62" t="str">
        <f t="shared" si="1"/>
        <v>182371-INAC</v>
      </c>
      <c r="O62" s="2" t="s">
        <v>118</v>
      </c>
    </row>
    <row r="63" spans="1:15" x14ac:dyDescent="0.25">
      <c r="A63">
        <v>1776684</v>
      </c>
      <c r="B63">
        <v>182371</v>
      </c>
      <c r="C63" s="2" t="s">
        <v>4</v>
      </c>
      <c r="D63">
        <v>260989</v>
      </c>
      <c r="E63" s="2" t="s">
        <v>26</v>
      </c>
      <c r="F63" s="2" t="s">
        <v>63</v>
      </c>
      <c r="G63" s="2" t="s">
        <v>22</v>
      </c>
      <c r="H63">
        <v>1</v>
      </c>
      <c r="I63">
        <v>1</v>
      </c>
      <c r="J63" s="2" t="s">
        <v>29</v>
      </c>
      <c r="K63" s="2" t="s">
        <v>30</v>
      </c>
      <c r="L63" s="2" t="s">
        <v>25</v>
      </c>
      <c r="M63" s="2" t="s">
        <v>119</v>
      </c>
      <c r="N63" t="str">
        <f t="shared" si="1"/>
        <v>182371-INAC</v>
      </c>
      <c r="O63" s="2" t="s">
        <v>118</v>
      </c>
    </row>
    <row r="64" spans="1:15" x14ac:dyDescent="0.25">
      <c r="A64">
        <v>1776685</v>
      </c>
      <c r="B64">
        <v>182371</v>
      </c>
      <c r="C64" s="2" t="s">
        <v>4</v>
      </c>
      <c r="D64">
        <v>260991</v>
      </c>
      <c r="E64" s="2" t="s">
        <v>26</v>
      </c>
      <c r="F64" s="2" t="s">
        <v>64</v>
      </c>
      <c r="G64" s="2" t="s">
        <v>65</v>
      </c>
      <c r="H64">
        <v>1</v>
      </c>
      <c r="I64">
        <v>1</v>
      </c>
      <c r="J64" s="2" t="s">
        <v>29</v>
      </c>
      <c r="K64" s="2" t="s">
        <v>30</v>
      </c>
      <c r="L64" s="2" t="s">
        <v>25</v>
      </c>
      <c r="M64" s="2" t="s">
        <v>119</v>
      </c>
      <c r="N64" t="str">
        <f t="shared" si="1"/>
        <v>182371-INAC</v>
      </c>
      <c r="O64" s="2" t="s">
        <v>118</v>
      </c>
    </row>
    <row r="65" spans="1:15" x14ac:dyDescent="0.25">
      <c r="A65">
        <v>1776686</v>
      </c>
      <c r="B65">
        <v>182371</v>
      </c>
      <c r="C65" s="2" t="s">
        <v>4</v>
      </c>
      <c r="D65">
        <v>260992</v>
      </c>
      <c r="E65" s="2" t="s">
        <v>26</v>
      </c>
      <c r="F65" s="2" t="s">
        <v>64</v>
      </c>
      <c r="G65" s="2" t="s">
        <v>28</v>
      </c>
      <c r="H65">
        <v>1</v>
      </c>
      <c r="I65">
        <v>1</v>
      </c>
      <c r="J65" s="2" t="s">
        <v>29</v>
      </c>
      <c r="K65" s="2" t="s">
        <v>30</v>
      </c>
      <c r="L65" s="2" t="s">
        <v>25</v>
      </c>
      <c r="M65" s="2" t="s">
        <v>119</v>
      </c>
      <c r="N65" t="str">
        <f t="shared" si="1"/>
        <v>182371-INAC</v>
      </c>
      <c r="O65" s="2" t="s">
        <v>118</v>
      </c>
    </row>
    <row r="66" spans="1:15" x14ac:dyDescent="0.25">
      <c r="A66">
        <v>1776687</v>
      </c>
      <c r="B66">
        <v>182371</v>
      </c>
      <c r="C66" s="2" t="s">
        <v>4</v>
      </c>
      <c r="D66">
        <v>260994</v>
      </c>
      <c r="E66" s="2" t="s">
        <v>26</v>
      </c>
      <c r="F66" s="2" t="s">
        <v>64</v>
      </c>
      <c r="G66" s="2" t="s">
        <v>32</v>
      </c>
      <c r="H66">
        <v>1</v>
      </c>
      <c r="I66">
        <v>1</v>
      </c>
      <c r="J66" s="2" t="s">
        <v>29</v>
      </c>
      <c r="K66" s="2" t="s">
        <v>30</v>
      </c>
      <c r="L66" s="2" t="s">
        <v>25</v>
      </c>
      <c r="M66" s="2" t="s">
        <v>119</v>
      </c>
      <c r="N66" t="str">
        <f t="shared" si="1"/>
        <v>182371-INAC</v>
      </c>
      <c r="O66" s="2" t="s">
        <v>118</v>
      </c>
    </row>
    <row r="67" spans="1:15" x14ac:dyDescent="0.25">
      <c r="A67">
        <v>1776688</v>
      </c>
      <c r="B67">
        <v>182371</v>
      </c>
      <c r="C67" s="2" t="s">
        <v>4</v>
      </c>
      <c r="D67">
        <v>260995</v>
      </c>
      <c r="E67" s="2" t="s">
        <v>26</v>
      </c>
      <c r="F67" s="2" t="s">
        <v>64</v>
      </c>
      <c r="G67" s="2" t="s">
        <v>33</v>
      </c>
      <c r="H67">
        <v>1</v>
      </c>
      <c r="I67">
        <v>1</v>
      </c>
      <c r="J67" s="2" t="s">
        <v>29</v>
      </c>
      <c r="K67" s="2" t="s">
        <v>30</v>
      </c>
      <c r="L67" s="2" t="s">
        <v>25</v>
      </c>
      <c r="M67" s="2" t="s">
        <v>119</v>
      </c>
      <c r="N67" t="str">
        <f t="shared" si="1"/>
        <v>182371-INAC</v>
      </c>
      <c r="O67" s="2" t="s">
        <v>118</v>
      </c>
    </row>
    <row r="68" spans="1:15" x14ac:dyDescent="0.25">
      <c r="A68">
        <v>1776689</v>
      </c>
      <c r="B68">
        <v>182371</v>
      </c>
      <c r="C68" s="2" t="s">
        <v>4</v>
      </c>
      <c r="D68">
        <v>260996</v>
      </c>
      <c r="E68" s="2" t="s">
        <v>26</v>
      </c>
      <c r="F68" s="2" t="s">
        <v>64</v>
      </c>
      <c r="G68" s="2" t="s">
        <v>66</v>
      </c>
      <c r="H68">
        <v>1</v>
      </c>
      <c r="I68">
        <v>1</v>
      </c>
      <c r="J68" s="2" t="s">
        <v>29</v>
      </c>
      <c r="K68" s="2" t="s">
        <v>30</v>
      </c>
      <c r="L68" s="2" t="s">
        <v>25</v>
      </c>
      <c r="M68" s="2" t="s">
        <v>119</v>
      </c>
      <c r="N68" t="str">
        <f t="shared" si="1"/>
        <v>182371-INAC</v>
      </c>
      <c r="O68" s="2" t="s">
        <v>118</v>
      </c>
    </row>
    <row r="69" spans="1:15" x14ac:dyDescent="0.25">
      <c r="A69">
        <v>1776690</v>
      </c>
      <c r="B69">
        <v>182371</v>
      </c>
      <c r="C69" s="2" t="s">
        <v>4</v>
      </c>
      <c r="D69">
        <v>260997</v>
      </c>
      <c r="E69" s="2" t="s">
        <v>26</v>
      </c>
      <c r="F69" s="2" t="s">
        <v>64</v>
      </c>
      <c r="G69" s="2" t="s">
        <v>67</v>
      </c>
      <c r="H69">
        <v>1</v>
      </c>
      <c r="I69">
        <v>1</v>
      </c>
      <c r="J69" s="2" t="s">
        <v>29</v>
      </c>
      <c r="K69" s="2" t="s">
        <v>30</v>
      </c>
      <c r="L69" s="2" t="s">
        <v>25</v>
      </c>
      <c r="M69" s="2" t="s">
        <v>119</v>
      </c>
      <c r="N69" t="str">
        <f t="shared" si="1"/>
        <v>182371-INAC</v>
      </c>
      <c r="O69" s="2" t="s">
        <v>118</v>
      </c>
    </row>
    <row r="70" spans="1:15" x14ac:dyDescent="0.25">
      <c r="A70">
        <v>1776691</v>
      </c>
      <c r="B70">
        <v>182371</v>
      </c>
      <c r="C70" s="2" t="s">
        <v>4</v>
      </c>
      <c r="D70">
        <v>260998</v>
      </c>
      <c r="E70" s="2" t="s">
        <v>26</v>
      </c>
      <c r="F70" s="2" t="s">
        <v>64</v>
      </c>
      <c r="G70" s="2" t="s">
        <v>68</v>
      </c>
      <c r="H70">
        <v>1</v>
      </c>
      <c r="I70">
        <v>1</v>
      </c>
      <c r="J70" s="2" t="s">
        <v>29</v>
      </c>
      <c r="K70" s="2" t="s">
        <v>30</v>
      </c>
      <c r="L70" s="2" t="s">
        <v>25</v>
      </c>
      <c r="M70" s="2" t="s">
        <v>119</v>
      </c>
      <c r="N70" t="str">
        <f t="shared" si="1"/>
        <v>182371-INAC</v>
      </c>
      <c r="O70" s="2" t="s">
        <v>118</v>
      </c>
    </row>
    <row r="71" spans="1:15" x14ac:dyDescent="0.25">
      <c r="A71">
        <v>1776692</v>
      </c>
      <c r="B71">
        <v>182371</v>
      </c>
      <c r="C71" s="2" t="s">
        <v>4</v>
      </c>
      <c r="D71">
        <v>260999</v>
      </c>
      <c r="E71" s="2" t="s">
        <v>26</v>
      </c>
      <c r="F71" s="2" t="s">
        <v>64</v>
      </c>
      <c r="G71" s="2" t="s">
        <v>69</v>
      </c>
      <c r="H71">
        <v>1</v>
      </c>
      <c r="I71">
        <v>1</v>
      </c>
      <c r="J71" s="2" t="s">
        <v>29</v>
      </c>
      <c r="K71" s="2" t="s">
        <v>30</v>
      </c>
      <c r="L71" s="2" t="s">
        <v>25</v>
      </c>
      <c r="M71" s="2" t="s">
        <v>119</v>
      </c>
      <c r="N71" t="str">
        <f t="shared" si="1"/>
        <v>182371-INAC</v>
      </c>
      <c r="O71" s="2" t="s">
        <v>118</v>
      </c>
    </row>
    <row r="72" spans="1:15" x14ac:dyDescent="0.25">
      <c r="A72">
        <v>1776693</v>
      </c>
      <c r="B72">
        <v>182371</v>
      </c>
      <c r="C72" s="2" t="s">
        <v>4</v>
      </c>
      <c r="D72">
        <v>261003</v>
      </c>
      <c r="E72" s="2" t="s">
        <v>26</v>
      </c>
      <c r="F72" s="2" t="s">
        <v>70</v>
      </c>
      <c r="G72" s="2" t="s">
        <v>65</v>
      </c>
      <c r="H72">
        <v>1</v>
      </c>
      <c r="I72">
        <v>1</v>
      </c>
      <c r="J72" s="2" t="s">
        <v>29</v>
      </c>
      <c r="K72" s="2" t="s">
        <v>30</v>
      </c>
      <c r="L72" s="2" t="s">
        <v>25</v>
      </c>
      <c r="M72" s="2" t="s">
        <v>119</v>
      </c>
      <c r="N72" t="str">
        <f t="shared" si="1"/>
        <v>182371-INAC</v>
      </c>
      <c r="O72" s="2" t="s">
        <v>118</v>
      </c>
    </row>
    <row r="73" spans="1:15" x14ac:dyDescent="0.25">
      <c r="A73">
        <v>1776694</v>
      </c>
      <c r="B73">
        <v>182371</v>
      </c>
      <c r="C73" s="2" t="s">
        <v>4</v>
      </c>
      <c r="D73">
        <v>261004</v>
      </c>
      <c r="E73" s="2" t="s">
        <v>26</v>
      </c>
      <c r="F73" s="2" t="s">
        <v>70</v>
      </c>
      <c r="G73" s="2" t="s">
        <v>28</v>
      </c>
      <c r="H73">
        <v>1</v>
      </c>
      <c r="I73">
        <v>1</v>
      </c>
      <c r="J73" s="2" t="s">
        <v>29</v>
      </c>
      <c r="K73" s="2" t="s">
        <v>30</v>
      </c>
      <c r="L73" s="2" t="s">
        <v>25</v>
      </c>
      <c r="M73" s="2" t="s">
        <v>119</v>
      </c>
      <c r="N73" t="str">
        <f t="shared" si="1"/>
        <v>182371-INAC</v>
      </c>
      <c r="O73" s="2" t="s">
        <v>118</v>
      </c>
    </row>
    <row r="74" spans="1:15" x14ac:dyDescent="0.25">
      <c r="A74">
        <v>1776695</v>
      </c>
      <c r="B74">
        <v>182371</v>
      </c>
      <c r="C74" s="2" t="s">
        <v>4</v>
      </c>
      <c r="D74">
        <v>261006</v>
      </c>
      <c r="E74" s="2" t="s">
        <v>26</v>
      </c>
      <c r="F74" s="2" t="s">
        <v>70</v>
      </c>
      <c r="G74" s="2" t="s">
        <v>32</v>
      </c>
      <c r="H74">
        <v>1</v>
      </c>
      <c r="I74">
        <v>1</v>
      </c>
      <c r="J74" s="2" t="s">
        <v>29</v>
      </c>
      <c r="K74" s="2" t="s">
        <v>30</v>
      </c>
      <c r="L74" s="2" t="s">
        <v>25</v>
      </c>
      <c r="M74" s="2" t="s">
        <v>119</v>
      </c>
      <c r="N74" t="str">
        <f t="shared" si="1"/>
        <v>182371-INAC</v>
      </c>
      <c r="O74" s="2" t="s">
        <v>118</v>
      </c>
    </row>
    <row r="75" spans="1:15" x14ac:dyDescent="0.25">
      <c r="A75">
        <v>1776696</v>
      </c>
      <c r="B75">
        <v>182371</v>
      </c>
      <c r="C75" s="2" t="s">
        <v>4</v>
      </c>
      <c r="D75">
        <v>261007</v>
      </c>
      <c r="E75" s="2" t="s">
        <v>26</v>
      </c>
      <c r="F75" s="2" t="s">
        <v>70</v>
      </c>
      <c r="G75" s="2" t="s">
        <v>33</v>
      </c>
      <c r="H75">
        <v>1</v>
      </c>
      <c r="I75">
        <v>1</v>
      </c>
      <c r="J75" s="2" t="s">
        <v>29</v>
      </c>
      <c r="K75" s="2" t="s">
        <v>30</v>
      </c>
      <c r="L75" s="2" t="s">
        <v>25</v>
      </c>
      <c r="M75" s="2" t="s">
        <v>119</v>
      </c>
      <c r="N75" t="str">
        <f t="shared" si="1"/>
        <v>182371-INAC</v>
      </c>
      <c r="O75" s="2" t="s">
        <v>118</v>
      </c>
    </row>
    <row r="76" spans="1:15" x14ac:dyDescent="0.25">
      <c r="A76">
        <v>1776697</v>
      </c>
      <c r="B76">
        <v>182371</v>
      </c>
      <c r="C76" s="2" t="s">
        <v>4</v>
      </c>
      <c r="D76">
        <v>261008</v>
      </c>
      <c r="E76" s="2" t="s">
        <v>26</v>
      </c>
      <c r="F76" s="2" t="s">
        <v>70</v>
      </c>
      <c r="G76" s="2" t="s">
        <v>66</v>
      </c>
      <c r="H76">
        <v>1</v>
      </c>
      <c r="I76">
        <v>1</v>
      </c>
      <c r="J76" s="2" t="s">
        <v>29</v>
      </c>
      <c r="K76" s="2" t="s">
        <v>30</v>
      </c>
      <c r="L76" s="2" t="s">
        <v>25</v>
      </c>
      <c r="M76" s="2" t="s">
        <v>119</v>
      </c>
      <c r="N76" t="str">
        <f t="shared" si="1"/>
        <v>182371-INAC</v>
      </c>
      <c r="O76" s="2" t="s">
        <v>118</v>
      </c>
    </row>
    <row r="77" spans="1:15" x14ac:dyDescent="0.25">
      <c r="A77">
        <v>1776698</v>
      </c>
      <c r="B77">
        <v>182371</v>
      </c>
      <c r="C77" s="2" t="s">
        <v>4</v>
      </c>
      <c r="D77">
        <v>261009</v>
      </c>
      <c r="E77" s="2" t="s">
        <v>26</v>
      </c>
      <c r="F77" s="2" t="s">
        <v>70</v>
      </c>
      <c r="G77" s="2" t="s">
        <v>67</v>
      </c>
      <c r="H77">
        <v>1</v>
      </c>
      <c r="I77">
        <v>1</v>
      </c>
      <c r="J77" s="2" t="s">
        <v>29</v>
      </c>
      <c r="K77" s="2" t="s">
        <v>30</v>
      </c>
      <c r="L77" s="2" t="s">
        <v>25</v>
      </c>
      <c r="M77" s="2" t="s">
        <v>119</v>
      </c>
      <c r="N77" t="str">
        <f t="shared" si="1"/>
        <v>182371-INAC</v>
      </c>
      <c r="O77" s="2" t="s">
        <v>118</v>
      </c>
    </row>
    <row r="78" spans="1:15" x14ac:dyDescent="0.25">
      <c r="A78">
        <v>1776699</v>
      </c>
      <c r="B78">
        <v>182371</v>
      </c>
      <c r="C78" s="2" t="s">
        <v>4</v>
      </c>
      <c r="D78">
        <v>261010</v>
      </c>
      <c r="E78" s="2" t="s">
        <v>26</v>
      </c>
      <c r="F78" s="2" t="s">
        <v>70</v>
      </c>
      <c r="G78" s="2" t="s">
        <v>68</v>
      </c>
      <c r="H78">
        <v>1</v>
      </c>
      <c r="I78">
        <v>1</v>
      </c>
      <c r="J78" s="2" t="s">
        <v>29</v>
      </c>
      <c r="K78" s="2" t="s">
        <v>30</v>
      </c>
      <c r="L78" s="2" t="s">
        <v>25</v>
      </c>
      <c r="M78" s="2" t="s">
        <v>119</v>
      </c>
      <c r="N78" t="str">
        <f t="shared" si="1"/>
        <v>182371-INAC</v>
      </c>
      <c r="O78" s="2" t="s">
        <v>118</v>
      </c>
    </row>
    <row r="79" spans="1:15" x14ac:dyDescent="0.25">
      <c r="A79">
        <v>1776700</v>
      </c>
      <c r="B79">
        <v>182371</v>
      </c>
      <c r="C79" s="2" t="s">
        <v>4</v>
      </c>
      <c r="D79">
        <v>261011</v>
      </c>
      <c r="E79" s="2" t="s">
        <v>26</v>
      </c>
      <c r="F79" s="2" t="s">
        <v>70</v>
      </c>
      <c r="G79" s="2" t="s">
        <v>69</v>
      </c>
      <c r="H79">
        <v>1</v>
      </c>
      <c r="I79">
        <v>1</v>
      </c>
      <c r="J79" s="2" t="s">
        <v>29</v>
      </c>
      <c r="K79" s="2" t="s">
        <v>30</v>
      </c>
      <c r="L79" s="2" t="s">
        <v>25</v>
      </c>
      <c r="M79" s="2" t="s">
        <v>119</v>
      </c>
      <c r="N79" t="str">
        <f t="shared" si="1"/>
        <v>182371-INAC</v>
      </c>
      <c r="O79" s="2" t="s">
        <v>118</v>
      </c>
    </row>
    <row r="80" spans="1:15" x14ac:dyDescent="0.25">
      <c r="A80">
        <v>1776701</v>
      </c>
      <c r="B80">
        <v>182371</v>
      </c>
      <c r="C80" s="2" t="s">
        <v>4</v>
      </c>
      <c r="D80">
        <v>261014</v>
      </c>
      <c r="E80" s="2" t="s">
        <v>26</v>
      </c>
      <c r="F80" s="2" t="s">
        <v>71</v>
      </c>
      <c r="G80" s="2" t="s">
        <v>22</v>
      </c>
      <c r="H80">
        <v>1</v>
      </c>
      <c r="I80">
        <v>1</v>
      </c>
      <c r="J80" s="2" t="s">
        <v>29</v>
      </c>
      <c r="K80" s="2" t="s">
        <v>30</v>
      </c>
      <c r="L80" s="2" t="s">
        <v>25</v>
      </c>
      <c r="M80" s="2" t="s">
        <v>119</v>
      </c>
      <c r="N80" t="str">
        <f t="shared" si="1"/>
        <v>182371-INAC</v>
      </c>
      <c r="O80" s="2" t="s">
        <v>118</v>
      </c>
    </row>
    <row r="81" spans="1:15" x14ac:dyDescent="0.25">
      <c r="A81">
        <v>1776702</v>
      </c>
      <c r="B81">
        <v>182371</v>
      </c>
      <c r="C81" s="2" t="s">
        <v>4</v>
      </c>
      <c r="D81">
        <v>261015</v>
      </c>
      <c r="E81" s="2" t="s">
        <v>26</v>
      </c>
      <c r="F81" s="2" t="s">
        <v>63</v>
      </c>
      <c r="G81" s="2" t="s">
        <v>22</v>
      </c>
      <c r="H81">
        <v>1</v>
      </c>
      <c r="I81">
        <v>1</v>
      </c>
      <c r="J81" s="2" t="s">
        <v>29</v>
      </c>
      <c r="K81" s="2" t="s">
        <v>30</v>
      </c>
      <c r="L81" s="2" t="s">
        <v>25</v>
      </c>
      <c r="M81" s="2" t="s">
        <v>119</v>
      </c>
      <c r="N81" t="str">
        <f t="shared" si="1"/>
        <v>182371-INAC</v>
      </c>
      <c r="O81" s="2" t="s">
        <v>118</v>
      </c>
    </row>
    <row r="82" spans="1:15" x14ac:dyDescent="0.25">
      <c r="A82">
        <v>1776703</v>
      </c>
      <c r="B82">
        <v>182371</v>
      </c>
      <c r="C82" s="2" t="s">
        <v>4</v>
      </c>
      <c r="D82">
        <v>261016</v>
      </c>
      <c r="E82" s="2" t="s">
        <v>26</v>
      </c>
      <c r="F82" s="2" t="s">
        <v>72</v>
      </c>
      <c r="G82" s="2" t="s">
        <v>22</v>
      </c>
      <c r="H82">
        <v>0.3</v>
      </c>
      <c r="I82">
        <v>0.3</v>
      </c>
      <c r="J82" s="2" t="s">
        <v>23</v>
      </c>
      <c r="K82" s="2" t="s">
        <v>30</v>
      </c>
      <c r="L82" s="2" t="s">
        <v>25</v>
      </c>
      <c r="M82" s="2" t="s">
        <v>119</v>
      </c>
      <c r="N82" t="str">
        <f t="shared" si="1"/>
        <v>182371-INAC</v>
      </c>
      <c r="O82" s="2" t="s">
        <v>118</v>
      </c>
    </row>
    <row r="83" spans="1:15" x14ac:dyDescent="0.25">
      <c r="A83">
        <v>1776704</v>
      </c>
      <c r="B83">
        <v>182371</v>
      </c>
      <c r="C83" s="2" t="s">
        <v>4</v>
      </c>
      <c r="D83">
        <v>261017</v>
      </c>
      <c r="E83" s="2" t="s">
        <v>26</v>
      </c>
      <c r="F83" s="2" t="s">
        <v>73</v>
      </c>
      <c r="G83" s="2" t="s">
        <v>22</v>
      </c>
      <c r="H83">
        <v>2</v>
      </c>
      <c r="I83">
        <v>2</v>
      </c>
      <c r="J83" s="2" t="s">
        <v>29</v>
      </c>
      <c r="K83" s="2" t="s">
        <v>30</v>
      </c>
      <c r="L83" s="2" t="s">
        <v>25</v>
      </c>
      <c r="M83" s="2" t="s">
        <v>119</v>
      </c>
      <c r="N83" t="str">
        <f t="shared" si="1"/>
        <v>182371-INAC</v>
      </c>
      <c r="O83" s="2" t="s">
        <v>118</v>
      </c>
    </row>
    <row r="84" spans="1:15" x14ac:dyDescent="0.25">
      <c r="A84">
        <v>1776705</v>
      </c>
      <c r="B84">
        <v>182371</v>
      </c>
      <c r="C84" s="2" t="s">
        <v>4</v>
      </c>
      <c r="D84">
        <v>297260</v>
      </c>
      <c r="E84" s="2" t="s">
        <v>26</v>
      </c>
      <c r="F84" s="2" t="s">
        <v>74</v>
      </c>
      <c r="G84" s="2" t="s">
        <v>22</v>
      </c>
      <c r="H84">
        <v>1</v>
      </c>
      <c r="I84">
        <v>1</v>
      </c>
      <c r="J84" s="2" t="s">
        <v>29</v>
      </c>
      <c r="K84" s="2" t="s">
        <v>30</v>
      </c>
      <c r="L84" s="2" t="s">
        <v>25</v>
      </c>
      <c r="M84" s="2" t="s">
        <v>119</v>
      </c>
      <c r="N84" t="str">
        <f t="shared" si="1"/>
        <v>182371-INAC</v>
      </c>
      <c r="O84" s="2" t="s">
        <v>118</v>
      </c>
    </row>
    <row r="85" spans="1:15" x14ac:dyDescent="0.25">
      <c r="A85">
        <v>1776706</v>
      </c>
      <c r="B85">
        <v>182371</v>
      </c>
      <c r="C85" s="2" t="s">
        <v>4</v>
      </c>
      <c r="D85">
        <v>79260</v>
      </c>
      <c r="E85" s="2" t="s">
        <v>39</v>
      </c>
      <c r="F85" s="2" t="s">
        <v>75</v>
      </c>
      <c r="G85" s="2" t="s">
        <v>22</v>
      </c>
      <c r="H85">
        <v>1</v>
      </c>
      <c r="I85">
        <v>1</v>
      </c>
      <c r="J85" s="2" t="s">
        <v>29</v>
      </c>
      <c r="K85" s="2" t="s">
        <v>30</v>
      </c>
      <c r="L85" s="2" t="s">
        <v>25</v>
      </c>
      <c r="M85" s="2" t="s">
        <v>119</v>
      </c>
      <c r="N85" t="str">
        <f t="shared" si="1"/>
        <v>182371-INPA</v>
      </c>
      <c r="O85" s="2" t="s">
        <v>118</v>
      </c>
    </row>
    <row r="86" spans="1:15" x14ac:dyDescent="0.25">
      <c r="A86">
        <v>1776707</v>
      </c>
      <c r="B86">
        <v>182371</v>
      </c>
      <c r="C86" s="2" t="s">
        <v>4</v>
      </c>
      <c r="D86">
        <v>261019</v>
      </c>
      <c r="E86" s="2" t="s">
        <v>39</v>
      </c>
      <c r="F86" s="2" t="s">
        <v>76</v>
      </c>
      <c r="G86" s="2" t="s">
        <v>22</v>
      </c>
      <c r="H86">
        <v>1</v>
      </c>
      <c r="I86">
        <v>1</v>
      </c>
      <c r="J86" s="2" t="s">
        <v>29</v>
      </c>
      <c r="K86" s="2" t="s">
        <v>30</v>
      </c>
      <c r="L86" s="2" t="s">
        <v>25</v>
      </c>
      <c r="M86" s="2" t="s">
        <v>119</v>
      </c>
      <c r="N86" t="str">
        <f t="shared" si="1"/>
        <v>182371-INPA</v>
      </c>
      <c r="O86" s="2" t="s">
        <v>118</v>
      </c>
    </row>
    <row r="87" spans="1:15" x14ac:dyDescent="0.25">
      <c r="A87">
        <v>1776708</v>
      </c>
      <c r="B87">
        <v>182371</v>
      </c>
      <c r="C87" s="2" t="s">
        <v>4</v>
      </c>
      <c r="D87">
        <v>261020</v>
      </c>
      <c r="E87" s="2" t="s">
        <v>39</v>
      </c>
      <c r="F87" s="2" t="s">
        <v>77</v>
      </c>
      <c r="G87" s="2" t="s">
        <v>22</v>
      </c>
      <c r="H87">
        <v>1</v>
      </c>
      <c r="I87">
        <v>1</v>
      </c>
      <c r="J87" s="2" t="s">
        <v>29</v>
      </c>
      <c r="K87" s="2" t="s">
        <v>30</v>
      </c>
      <c r="L87" s="2" t="s">
        <v>25</v>
      </c>
      <c r="M87" s="2" t="s">
        <v>119</v>
      </c>
      <c r="N87" t="str">
        <f t="shared" si="1"/>
        <v>182371-INPA</v>
      </c>
      <c r="O87" s="2" t="s">
        <v>118</v>
      </c>
    </row>
    <row r="88" spans="1:15" x14ac:dyDescent="0.25">
      <c r="A88">
        <v>1776709</v>
      </c>
      <c r="B88">
        <v>182371</v>
      </c>
      <c r="C88" s="2" t="s">
        <v>4</v>
      </c>
      <c r="D88">
        <v>261021</v>
      </c>
      <c r="E88" s="2" t="s">
        <v>39</v>
      </c>
      <c r="F88" s="2" t="s">
        <v>43</v>
      </c>
      <c r="G88" s="2" t="s">
        <v>22</v>
      </c>
      <c r="H88">
        <v>1</v>
      </c>
      <c r="I88">
        <v>1</v>
      </c>
      <c r="J88" s="2" t="s">
        <v>29</v>
      </c>
      <c r="K88" s="2" t="s">
        <v>30</v>
      </c>
      <c r="L88" s="2" t="s">
        <v>25</v>
      </c>
      <c r="M88" s="2" t="s">
        <v>119</v>
      </c>
      <c r="N88" t="str">
        <f t="shared" si="1"/>
        <v>182371-INPA</v>
      </c>
      <c r="O88" s="2" t="s">
        <v>118</v>
      </c>
    </row>
    <row r="89" spans="1:15" x14ac:dyDescent="0.25">
      <c r="A89">
        <v>1776710</v>
      </c>
      <c r="B89">
        <v>182371</v>
      </c>
      <c r="C89" s="2" t="s">
        <v>4</v>
      </c>
      <c r="D89">
        <v>261022</v>
      </c>
      <c r="E89" s="2" t="s">
        <v>39</v>
      </c>
      <c r="F89" s="2" t="s">
        <v>78</v>
      </c>
      <c r="G89" s="2" t="s">
        <v>22</v>
      </c>
      <c r="H89">
        <v>0.05</v>
      </c>
      <c r="I89">
        <v>0.05</v>
      </c>
      <c r="J89" s="2" t="s">
        <v>29</v>
      </c>
      <c r="K89" s="2" t="s">
        <v>30</v>
      </c>
      <c r="L89" s="2" t="s">
        <v>25</v>
      </c>
      <c r="M89" s="2" t="s">
        <v>119</v>
      </c>
      <c r="N89" t="str">
        <f t="shared" si="1"/>
        <v>182371-INPA</v>
      </c>
      <c r="O89" s="2" t="s">
        <v>118</v>
      </c>
    </row>
    <row r="90" spans="1:15" x14ac:dyDescent="0.25">
      <c r="A90">
        <v>1776711</v>
      </c>
      <c r="B90">
        <v>182371</v>
      </c>
      <c r="C90" s="2" t="s">
        <v>4</v>
      </c>
      <c r="D90">
        <v>79280</v>
      </c>
      <c r="E90" s="2" t="s">
        <v>39</v>
      </c>
      <c r="F90" s="2" t="s">
        <v>48</v>
      </c>
      <c r="G90" s="2" t="s">
        <v>22</v>
      </c>
      <c r="H90">
        <v>0.3</v>
      </c>
      <c r="I90">
        <v>0.3</v>
      </c>
      <c r="J90" s="2" t="s">
        <v>23</v>
      </c>
      <c r="K90" s="2" t="s">
        <v>30</v>
      </c>
      <c r="L90" s="2" t="s">
        <v>25</v>
      </c>
      <c r="M90" s="2" t="s">
        <v>119</v>
      </c>
      <c r="N90" t="str">
        <f t="shared" si="1"/>
        <v>182371-INPA</v>
      </c>
      <c r="O90" s="2" t="s">
        <v>118</v>
      </c>
    </row>
    <row r="91" spans="1:15" x14ac:dyDescent="0.25">
      <c r="A91">
        <v>1776712</v>
      </c>
      <c r="B91">
        <v>182372</v>
      </c>
      <c r="C91" s="2" t="s">
        <v>4</v>
      </c>
      <c r="D91">
        <v>297254</v>
      </c>
      <c r="E91" s="2" t="s">
        <v>49</v>
      </c>
      <c r="F91" s="2" t="s">
        <v>55</v>
      </c>
      <c r="G91" s="2" t="s">
        <v>79</v>
      </c>
      <c r="H91">
        <v>1.1200000000000001</v>
      </c>
      <c r="I91">
        <v>1.1200000000000001</v>
      </c>
      <c r="J91" s="2" t="s">
        <v>23</v>
      </c>
      <c r="K91" s="2" t="s">
        <v>51</v>
      </c>
      <c r="L91" s="2" t="s">
        <v>25</v>
      </c>
      <c r="M91" s="2" t="s">
        <v>119</v>
      </c>
      <c r="N91" t="str">
        <f t="shared" si="1"/>
        <v>182372-INFA</v>
      </c>
      <c r="O91" s="2" t="s">
        <v>118</v>
      </c>
    </row>
    <row r="92" spans="1:15" x14ac:dyDescent="0.25">
      <c r="A92">
        <v>1776713</v>
      </c>
      <c r="B92">
        <v>182372</v>
      </c>
      <c r="C92" s="2" t="s">
        <v>4</v>
      </c>
      <c r="D92">
        <v>260951</v>
      </c>
      <c r="E92" s="2" t="s">
        <v>20</v>
      </c>
      <c r="F92" s="2" t="s">
        <v>57</v>
      </c>
      <c r="G92" s="2" t="s">
        <v>22</v>
      </c>
      <c r="H92">
        <v>0.03</v>
      </c>
      <c r="I92">
        <v>0.03</v>
      </c>
      <c r="J92" s="2" t="s">
        <v>23</v>
      </c>
      <c r="K92" s="2" t="s">
        <v>24</v>
      </c>
      <c r="L92" s="2" t="s">
        <v>25</v>
      </c>
      <c r="M92" s="2" t="s">
        <v>119</v>
      </c>
      <c r="N92" t="str">
        <f t="shared" si="1"/>
        <v>182372-ININ</v>
      </c>
      <c r="O92" s="2" t="s">
        <v>118</v>
      </c>
    </row>
    <row r="93" spans="1:15" x14ac:dyDescent="0.25">
      <c r="A93">
        <v>1776714</v>
      </c>
      <c r="B93">
        <v>182372</v>
      </c>
      <c r="C93" s="2" t="s">
        <v>4</v>
      </c>
      <c r="D93">
        <v>260952</v>
      </c>
      <c r="E93" s="2" t="s">
        <v>20</v>
      </c>
      <c r="F93" s="2" t="s">
        <v>58</v>
      </c>
      <c r="G93" s="2" t="s">
        <v>22</v>
      </c>
      <c r="H93">
        <v>0.22</v>
      </c>
      <c r="I93">
        <v>0.22</v>
      </c>
      <c r="J93" s="2" t="s">
        <v>23</v>
      </c>
      <c r="K93" s="2" t="s">
        <v>24</v>
      </c>
      <c r="L93" s="2" t="s">
        <v>25</v>
      </c>
      <c r="M93" s="2" t="s">
        <v>119</v>
      </c>
      <c r="N93" t="str">
        <f t="shared" si="1"/>
        <v>182372-ININ</v>
      </c>
      <c r="O93" s="2" t="s">
        <v>118</v>
      </c>
    </row>
    <row r="94" spans="1:15" x14ac:dyDescent="0.25">
      <c r="A94">
        <v>1776715</v>
      </c>
      <c r="B94">
        <v>182372</v>
      </c>
      <c r="C94" s="2" t="s">
        <v>4</v>
      </c>
      <c r="D94">
        <v>297256</v>
      </c>
      <c r="E94" s="2" t="s">
        <v>26</v>
      </c>
      <c r="F94" s="2" t="s">
        <v>59</v>
      </c>
      <c r="G94" s="2" t="s">
        <v>79</v>
      </c>
      <c r="H94">
        <v>110</v>
      </c>
      <c r="I94">
        <v>110</v>
      </c>
      <c r="J94" s="2" t="s">
        <v>23</v>
      </c>
      <c r="K94" s="2" t="s">
        <v>30</v>
      </c>
      <c r="L94" s="2" t="s">
        <v>25</v>
      </c>
      <c r="M94" s="2" t="s">
        <v>119</v>
      </c>
      <c r="N94" t="str">
        <f t="shared" si="1"/>
        <v>182372-INAC</v>
      </c>
      <c r="O94" s="2" t="s">
        <v>118</v>
      </c>
    </row>
    <row r="95" spans="1:15" x14ac:dyDescent="0.25">
      <c r="A95">
        <v>1776716</v>
      </c>
      <c r="B95">
        <v>182372</v>
      </c>
      <c r="C95" s="2" t="s">
        <v>4</v>
      </c>
      <c r="D95">
        <v>297258</v>
      </c>
      <c r="E95" s="2" t="s">
        <v>26</v>
      </c>
      <c r="F95" s="2" t="s">
        <v>60</v>
      </c>
      <c r="G95" s="2" t="s">
        <v>79</v>
      </c>
      <c r="H95">
        <v>160</v>
      </c>
      <c r="I95">
        <v>160</v>
      </c>
      <c r="J95" s="2" t="s">
        <v>23</v>
      </c>
      <c r="K95" s="2" t="s">
        <v>30</v>
      </c>
      <c r="L95" s="2" t="s">
        <v>25</v>
      </c>
      <c r="M95" s="2" t="s">
        <v>119</v>
      </c>
      <c r="N95" t="str">
        <f t="shared" si="1"/>
        <v>182372-INAC</v>
      </c>
      <c r="O95" s="2" t="s">
        <v>118</v>
      </c>
    </row>
    <row r="96" spans="1:15" x14ac:dyDescent="0.25">
      <c r="A96">
        <v>1776717</v>
      </c>
      <c r="B96">
        <v>182372</v>
      </c>
      <c r="C96" s="2" t="s">
        <v>4</v>
      </c>
      <c r="D96">
        <v>260985</v>
      </c>
      <c r="E96" s="2" t="s">
        <v>26</v>
      </c>
      <c r="F96" s="2" t="s">
        <v>61</v>
      </c>
      <c r="G96" s="2" t="s">
        <v>22</v>
      </c>
      <c r="H96">
        <v>1.5</v>
      </c>
      <c r="I96">
        <v>1.5</v>
      </c>
      <c r="J96" s="2" t="s">
        <v>37</v>
      </c>
      <c r="K96" s="2" t="s">
        <v>30</v>
      </c>
      <c r="L96" s="2" t="s">
        <v>25</v>
      </c>
      <c r="M96" s="2" t="s">
        <v>119</v>
      </c>
      <c r="N96" t="str">
        <f t="shared" si="1"/>
        <v>182372-INAC</v>
      </c>
      <c r="O96" s="2" t="s">
        <v>118</v>
      </c>
    </row>
    <row r="97" spans="1:15" x14ac:dyDescent="0.25">
      <c r="A97">
        <v>1776718</v>
      </c>
      <c r="B97">
        <v>182372</v>
      </c>
      <c r="C97" s="2" t="s">
        <v>4</v>
      </c>
      <c r="D97">
        <v>257884</v>
      </c>
      <c r="E97" s="2" t="s">
        <v>26</v>
      </c>
      <c r="F97" s="2" t="s">
        <v>61</v>
      </c>
      <c r="G97" s="2" t="s">
        <v>79</v>
      </c>
      <c r="H97">
        <v>12</v>
      </c>
      <c r="I97">
        <v>12</v>
      </c>
      <c r="J97" s="2" t="s">
        <v>37</v>
      </c>
      <c r="K97" s="2" t="s">
        <v>30</v>
      </c>
      <c r="L97" s="2" t="s">
        <v>25</v>
      </c>
      <c r="M97" s="2" t="s">
        <v>119</v>
      </c>
      <c r="N97" t="str">
        <f t="shared" si="1"/>
        <v>182372-INAC</v>
      </c>
      <c r="O97" s="2" t="s">
        <v>118</v>
      </c>
    </row>
    <row r="98" spans="1:15" x14ac:dyDescent="0.25">
      <c r="A98">
        <v>1776719</v>
      </c>
      <c r="B98">
        <v>182372</v>
      </c>
      <c r="C98" s="2" t="s">
        <v>4</v>
      </c>
      <c r="D98">
        <v>257884</v>
      </c>
      <c r="E98" s="2" t="s">
        <v>26</v>
      </c>
      <c r="F98" s="2" t="s">
        <v>61</v>
      </c>
      <c r="G98" s="2" t="s">
        <v>22</v>
      </c>
      <c r="H98">
        <v>5</v>
      </c>
      <c r="I98">
        <v>5</v>
      </c>
      <c r="J98" s="2" t="s">
        <v>37</v>
      </c>
      <c r="K98" s="2" t="s">
        <v>30</v>
      </c>
      <c r="L98" s="2" t="s">
        <v>25</v>
      </c>
      <c r="M98" s="2" t="s">
        <v>119</v>
      </c>
      <c r="N98" t="str">
        <f t="shared" si="1"/>
        <v>182372-INAC</v>
      </c>
      <c r="O98" s="2" t="s">
        <v>118</v>
      </c>
    </row>
    <row r="99" spans="1:15" x14ac:dyDescent="0.25">
      <c r="A99">
        <v>1776720</v>
      </c>
      <c r="B99">
        <v>182372</v>
      </c>
      <c r="C99" s="2" t="s">
        <v>4</v>
      </c>
      <c r="D99">
        <v>260988</v>
      </c>
      <c r="E99" s="2" t="s">
        <v>26</v>
      </c>
      <c r="F99" s="2" t="s">
        <v>61</v>
      </c>
      <c r="G99" s="2" t="s">
        <v>22</v>
      </c>
      <c r="H99">
        <v>10</v>
      </c>
      <c r="I99">
        <v>10</v>
      </c>
      <c r="J99" s="2" t="s">
        <v>37</v>
      </c>
      <c r="K99" s="2" t="s">
        <v>30</v>
      </c>
      <c r="L99" s="2" t="s">
        <v>25</v>
      </c>
      <c r="M99" s="2" t="s">
        <v>119</v>
      </c>
      <c r="N99" t="str">
        <f t="shared" si="1"/>
        <v>182372-INAC</v>
      </c>
      <c r="O99" s="2" t="s">
        <v>118</v>
      </c>
    </row>
    <row r="100" spans="1:15" x14ac:dyDescent="0.25">
      <c r="A100">
        <v>1776721</v>
      </c>
      <c r="B100">
        <v>182372</v>
      </c>
      <c r="C100" s="2" t="s">
        <v>4</v>
      </c>
      <c r="D100">
        <v>260953</v>
      </c>
      <c r="E100" s="2" t="s">
        <v>26</v>
      </c>
      <c r="F100" s="2" t="s">
        <v>62</v>
      </c>
      <c r="G100" s="2" t="s">
        <v>22</v>
      </c>
      <c r="H100">
        <v>4</v>
      </c>
      <c r="I100">
        <v>4</v>
      </c>
      <c r="J100" s="2" t="s">
        <v>29</v>
      </c>
      <c r="K100" s="2" t="s">
        <v>30</v>
      </c>
      <c r="L100" s="2" t="s">
        <v>25</v>
      </c>
      <c r="M100" s="2" t="s">
        <v>119</v>
      </c>
      <c r="N100" t="str">
        <f t="shared" si="1"/>
        <v>182372-INAC</v>
      </c>
      <c r="O100" s="2" t="s">
        <v>118</v>
      </c>
    </row>
    <row r="101" spans="1:15" x14ac:dyDescent="0.25">
      <c r="A101">
        <v>1776722</v>
      </c>
      <c r="B101">
        <v>182372</v>
      </c>
      <c r="C101" s="2" t="s">
        <v>4</v>
      </c>
      <c r="D101">
        <v>260954</v>
      </c>
      <c r="E101" s="2" t="s">
        <v>26</v>
      </c>
      <c r="F101" s="2" t="s">
        <v>62</v>
      </c>
      <c r="G101" s="2" t="s">
        <v>22</v>
      </c>
      <c r="H101">
        <v>7</v>
      </c>
      <c r="I101">
        <v>7</v>
      </c>
      <c r="J101" s="2" t="s">
        <v>29</v>
      </c>
      <c r="K101" s="2" t="s">
        <v>30</v>
      </c>
      <c r="L101" s="2" t="s">
        <v>25</v>
      </c>
      <c r="M101" s="2" t="s">
        <v>119</v>
      </c>
      <c r="N101" t="str">
        <f t="shared" si="1"/>
        <v>182372-INAC</v>
      </c>
      <c r="O101" s="2" t="s">
        <v>118</v>
      </c>
    </row>
    <row r="102" spans="1:15" x14ac:dyDescent="0.25">
      <c r="A102">
        <v>1776723</v>
      </c>
      <c r="B102">
        <v>182372</v>
      </c>
      <c r="C102" s="2" t="s">
        <v>4</v>
      </c>
      <c r="D102">
        <v>260989</v>
      </c>
      <c r="E102" s="2" t="s">
        <v>26</v>
      </c>
      <c r="F102" s="2" t="s">
        <v>63</v>
      </c>
      <c r="G102" s="2" t="s">
        <v>22</v>
      </c>
      <c r="H102">
        <v>1</v>
      </c>
      <c r="I102">
        <v>1</v>
      </c>
      <c r="J102" s="2" t="s">
        <v>29</v>
      </c>
      <c r="K102" s="2" t="s">
        <v>30</v>
      </c>
      <c r="L102" s="2" t="s">
        <v>25</v>
      </c>
      <c r="M102" s="2" t="s">
        <v>119</v>
      </c>
      <c r="N102" t="str">
        <f t="shared" si="1"/>
        <v>182372-INAC</v>
      </c>
      <c r="O102" s="2" t="s">
        <v>118</v>
      </c>
    </row>
    <row r="103" spans="1:15" x14ac:dyDescent="0.25">
      <c r="A103">
        <v>1776724</v>
      </c>
      <c r="B103">
        <v>182372</v>
      </c>
      <c r="C103" s="2" t="s">
        <v>4</v>
      </c>
      <c r="D103">
        <v>260991</v>
      </c>
      <c r="E103" s="2" t="s">
        <v>26</v>
      </c>
      <c r="F103" s="2" t="s">
        <v>64</v>
      </c>
      <c r="G103" s="2" t="s">
        <v>65</v>
      </c>
      <c r="H103">
        <v>1</v>
      </c>
      <c r="I103">
        <v>1</v>
      </c>
      <c r="J103" s="2" t="s">
        <v>29</v>
      </c>
      <c r="K103" s="2" t="s">
        <v>30</v>
      </c>
      <c r="L103" s="2" t="s">
        <v>25</v>
      </c>
      <c r="M103" s="2" t="s">
        <v>119</v>
      </c>
      <c r="N103" t="str">
        <f t="shared" si="1"/>
        <v>182372-INAC</v>
      </c>
      <c r="O103" s="2" t="s">
        <v>118</v>
      </c>
    </row>
    <row r="104" spans="1:15" x14ac:dyDescent="0.25">
      <c r="A104">
        <v>1776725</v>
      </c>
      <c r="B104">
        <v>182372</v>
      </c>
      <c r="C104" s="2" t="s">
        <v>4</v>
      </c>
      <c r="D104">
        <v>260992</v>
      </c>
      <c r="E104" s="2" t="s">
        <v>26</v>
      </c>
      <c r="F104" s="2" t="s">
        <v>64</v>
      </c>
      <c r="G104" s="2" t="s">
        <v>28</v>
      </c>
      <c r="H104">
        <v>1</v>
      </c>
      <c r="I104">
        <v>1</v>
      </c>
      <c r="J104" s="2" t="s">
        <v>29</v>
      </c>
      <c r="K104" s="2" t="s">
        <v>30</v>
      </c>
      <c r="L104" s="2" t="s">
        <v>25</v>
      </c>
      <c r="M104" s="2" t="s">
        <v>119</v>
      </c>
      <c r="N104" t="str">
        <f t="shared" si="1"/>
        <v>182372-INAC</v>
      </c>
      <c r="O104" s="2" t="s">
        <v>118</v>
      </c>
    </row>
    <row r="105" spans="1:15" x14ac:dyDescent="0.25">
      <c r="A105">
        <v>1776726</v>
      </c>
      <c r="B105">
        <v>182372</v>
      </c>
      <c r="C105" s="2" t="s">
        <v>4</v>
      </c>
      <c r="D105">
        <v>260994</v>
      </c>
      <c r="E105" s="2" t="s">
        <v>26</v>
      </c>
      <c r="F105" s="2" t="s">
        <v>64</v>
      </c>
      <c r="G105" s="2" t="s">
        <v>32</v>
      </c>
      <c r="H105">
        <v>1</v>
      </c>
      <c r="I105">
        <v>1</v>
      </c>
      <c r="J105" s="2" t="s">
        <v>29</v>
      </c>
      <c r="K105" s="2" t="s">
        <v>30</v>
      </c>
      <c r="L105" s="2" t="s">
        <v>25</v>
      </c>
      <c r="M105" s="2" t="s">
        <v>119</v>
      </c>
      <c r="N105" t="str">
        <f t="shared" si="1"/>
        <v>182372-INAC</v>
      </c>
      <c r="O105" s="2" t="s">
        <v>118</v>
      </c>
    </row>
    <row r="106" spans="1:15" x14ac:dyDescent="0.25">
      <c r="A106">
        <v>1776727</v>
      </c>
      <c r="B106">
        <v>182372</v>
      </c>
      <c r="C106" s="2" t="s">
        <v>4</v>
      </c>
      <c r="D106">
        <v>260995</v>
      </c>
      <c r="E106" s="2" t="s">
        <v>26</v>
      </c>
      <c r="F106" s="2" t="s">
        <v>64</v>
      </c>
      <c r="G106" s="2" t="s">
        <v>33</v>
      </c>
      <c r="H106">
        <v>1</v>
      </c>
      <c r="I106">
        <v>1</v>
      </c>
      <c r="J106" s="2" t="s">
        <v>29</v>
      </c>
      <c r="K106" s="2" t="s">
        <v>30</v>
      </c>
      <c r="L106" s="2" t="s">
        <v>25</v>
      </c>
      <c r="M106" s="2" t="s">
        <v>119</v>
      </c>
      <c r="N106" t="str">
        <f t="shared" si="1"/>
        <v>182372-INAC</v>
      </c>
      <c r="O106" s="2" t="s">
        <v>118</v>
      </c>
    </row>
    <row r="107" spans="1:15" x14ac:dyDescent="0.25">
      <c r="A107">
        <v>1776728</v>
      </c>
      <c r="B107">
        <v>182372</v>
      </c>
      <c r="C107" s="2" t="s">
        <v>4</v>
      </c>
      <c r="D107">
        <v>260996</v>
      </c>
      <c r="E107" s="2" t="s">
        <v>26</v>
      </c>
      <c r="F107" s="2" t="s">
        <v>64</v>
      </c>
      <c r="G107" s="2" t="s">
        <v>66</v>
      </c>
      <c r="H107">
        <v>1</v>
      </c>
      <c r="I107">
        <v>1</v>
      </c>
      <c r="J107" s="2" t="s">
        <v>29</v>
      </c>
      <c r="K107" s="2" t="s">
        <v>30</v>
      </c>
      <c r="L107" s="2" t="s">
        <v>25</v>
      </c>
      <c r="M107" s="2" t="s">
        <v>119</v>
      </c>
      <c r="N107" t="str">
        <f t="shared" si="1"/>
        <v>182372-INAC</v>
      </c>
      <c r="O107" s="2" t="s">
        <v>118</v>
      </c>
    </row>
    <row r="108" spans="1:15" x14ac:dyDescent="0.25">
      <c r="A108">
        <v>1776729</v>
      </c>
      <c r="B108">
        <v>182372</v>
      </c>
      <c r="C108" s="2" t="s">
        <v>4</v>
      </c>
      <c r="D108">
        <v>260997</v>
      </c>
      <c r="E108" s="2" t="s">
        <v>26</v>
      </c>
      <c r="F108" s="2" t="s">
        <v>64</v>
      </c>
      <c r="G108" s="2" t="s">
        <v>67</v>
      </c>
      <c r="H108">
        <v>1</v>
      </c>
      <c r="I108">
        <v>1</v>
      </c>
      <c r="J108" s="2" t="s">
        <v>29</v>
      </c>
      <c r="K108" s="2" t="s">
        <v>30</v>
      </c>
      <c r="L108" s="2" t="s">
        <v>25</v>
      </c>
      <c r="M108" s="2" t="s">
        <v>119</v>
      </c>
      <c r="N108" t="str">
        <f t="shared" si="1"/>
        <v>182372-INAC</v>
      </c>
      <c r="O108" s="2" t="s">
        <v>118</v>
      </c>
    </row>
    <row r="109" spans="1:15" x14ac:dyDescent="0.25">
      <c r="A109">
        <v>1776730</v>
      </c>
      <c r="B109">
        <v>182372</v>
      </c>
      <c r="C109" s="2" t="s">
        <v>4</v>
      </c>
      <c r="D109">
        <v>260998</v>
      </c>
      <c r="E109" s="2" t="s">
        <v>26</v>
      </c>
      <c r="F109" s="2" t="s">
        <v>64</v>
      </c>
      <c r="G109" s="2" t="s">
        <v>68</v>
      </c>
      <c r="H109">
        <v>1</v>
      </c>
      <c r="I109">
        <v>1</v>
      </c>
      <c r="J109" s="2" t="s">
        <v>29</v>
      </c>
      <c r="K109" s="2" t="s">
        <v>30</v>
      </c>
      <c r="L109" s="2" t="s">
        <v>25</v>
      </c>
      <c r="M109" s="2" t="s">
        <v>119</v>
      </c>
      <c r="N109" t="str">
        <f t="shared" si="1"/>
        <v>182372-INAC</v>
      </c>
      <c r="O109" s="2" t="s">
        <v>118</v>
      </c>
    </row>
    <row r="110" spans="1:15" x14ac:dyDescent="0.25">
      <c r="A110">
        <v>1776731</v>
      </c>
      <c r="B110">
        <v>182372</v>
      </c>
      <c r="C110" s="2" t="s">
        <v>4</v>
      </c>
      <c r="D110">
        <v>260999</v>
      </c>
      <c r="E110" s="2" t="s">
        <v>26</v>
      </c>
      <c r="F110" s="2" t="s">
        <v>64</v>
      </c>
      <c r="G110" s="2" t="s">
        <v>69</v>
      </c>
      <c r="H110">
        <v>1</v>
      </c>
      <c r="I110">
        <v>1</v>
      </c>
      <c r="J110" s="2" t="s">
        <v>29</v>
      </c>
      <c r="K110" s="2" t="s">
        <v>30</v>
      </c>
      <c r="L110" s="2" t="s">
        <v>25</v>
      </c>
      <c r="M110" s="2" t="s">
        <v>119</v>
      </c>
      <c r="N110" t="str">
        <f t="shared" si="1"/>
        <v>182372-INAC</v>
      </c>
      <c r="O110" s="2" t="s">
        <v>118</v>
      </c>
    </row>
    <row r="111" spans="1:15" x14ac:dyDescent="0.25">
      <c r="A111">
        <v>1776732</v>
      </c>
      <c r="B111">
        <v>182372</v>
      </c>
      <c r="C111" s="2" t="s">
        <v>4</v>
      </c>
      <c r="D111">
        <v>261003</v>
      </c>
      <c r="E111" s="2" t="s">
        <v>26</v>
      </c>
      <c r="F111" s="2" t="s">
        <v>70</v>
      </c>
      <c r="G111" s="2" t="s">
        <v>65</v>
      </c>
      <c r="H111">
        <v>1</v>
      </c>
      <c r="I111">
        <v>1</v>
      </c>
      <c r="J111" s="2" t="s">
        <v>29</v>
      </c>
      <c r="K111" s="2" t="s">
        <v>30</v>
      </c>
      <c r="L111" s="2" t="s">
        <v>25</v>
      </c>
      <c r="M111" s="2" t="s">
        <v>119</v>
      </c>
      <c r="N111" t="str">
        <f t="shared" si="1"/>
        <v>182372-INAC</v>
      </c>
      <c r="O111" s="2" t="s">
        <v>118</v>
      </c>
    </row>
    <row r="112" spans="1:15" x14ac:dyDescent="0.25">
      <c r="A112">
        <v>1776733</v>
      </c>
      <c r="B112">
        <v>182372</v>
      </c>
      <c r="C112" s="2" t="s">
        <v>4</v>
      </c>
      <c r="D112">
        <v>261004</v>
      </c>
      <c r="E112" s="2" t="s">
        <v>26</v>
      </c>
      <c r="F112" s="2" t="s">
        <v>70</v>
      </c>
      <c r="G112" s="2" t="s">
        <v>28</v>
      </c>
      <c r="H112">
        <v>1</v>
      </c>
      <c r="I112">
        <v>1</v>
      </c>
      <c r="J112" s="2" t="s">
        <v>29</v>
      </c>
      <c r="K112" s="2" t="s">
        <v>30</v>
      </c>
      <c r="L112" s="2" t="s">
        <v>25</v>
      </c>
      <c r="M112" s="2" t="s">
        <v>119</v>
      </c>
      <c r="N112" t="str">
        <f t="shared" si="1"/>
        <v>182372-INAC</v>
      </c>
      <c r="O112" s="2" t="s">
        <v>118</v>
      </c>
    </row>
    <row r="113" spans="1:15" x14ac:dyDescent="0.25">
      <c r="A113">
        <v>1776734</v>
      </c>
      <c r="B113">
        <v>182372</v>
      </c>
      <c r="C113" s="2" t="s">
        <v>4</v>
      </c>
      <c r="D113">
        <v>261006</v>
      </c>
      <c r="E113" s="2" t="s">
        <v>26</v>
      </c>
      <c r="F113" s="2" t="s">
        <v>70</v>
      </c>
      <c r="G113" s="2" t="s">
        <v>32</v>
      </c>
      <c r="H113">
        <v>1</v>
      </c>
      <c r="I113">
        <v>1</v>
      </c>
      <c r="J113" s="2" t="s">
        <v>29</v>
      </c>
      <c r="K113" s="2" t="s">
        <v>30</v>
      </c>
      <c r="L113" s="2" t="s">
        <v>25</v>
      </c>
      <c r="M113" s="2" t="s">
        <v>119</v>
      </c>
      <c r="N113" t="str">
        <f t="shared" ref="N113:N176" si="2">_xlfn.TEXTJOIN("-",TRUE,B113,E113)</f>
        <v>182372-INAC</v>
      </c>
      <c r="O113" s="2" t="s">
        <v>118</v>
      </c>
    </row>
    <row r="114" spans="1:15" x14ac:dyDescent="0.25">
      <c r="A114">
        <v>1776735</v>
      </c>
      <c r="B114">
        <v>182372</v>
      </c>
      <c r="C114" s="2" t="s">
        <v>4</v>
      </c>
      <c r="D114">
        <v>261007</v>
      </c>
      <c r="E114" s="2" t="s">
        <v>26</v>
      </c>
      <c r="F114" s="2" t="s">
        <v>70</v>
      </c>
      <c r="G114" s="2" t="s">
        <v>33</v>
      </c>
      <c r="H114">
        <v>1</v>
      </c>
      <c r="I114">
        <v>1</v>
      </c>
      <c r="J114" s="2" t="s">
        <v>29</v>
      </c>
      <c r="K114" s="2" t="s">
        <v>30</v>
      </c>
      <c r="L114" s="2" t="s">
        <v>25</v>
      </c>
      <c r="M114" s="2" t="s">
        <v>119</v>
      </c>
      <c r="N114" t="str">
        <f t="shared" si="2"/>
        <v>182372-INAC</v>
      </c>
      <c r="O114" s="2" t="s">
        <v>118</v>
      </c>
    </row>
    <row r="115" spans="1:15" x14ac:dyDescent="0.25">
      <c r="A115">
        <v>1776736</v>
      </c>
      <c r="B115">
        <v>182372</v>
      </c>
      <c r="C115" s="2" t="s">
        <v>4</v>
      </c>
      <c r="D115">
        <v>261008</v>
      </c>
      <c r="E115" s="2" t="s">
        <v>26</v>
      </c>
      <c r="F115" s="2" t="s">
        <v>70</v>
      </c>
      <c r="G115" s="2" t="s">
        <v>66</v>
      </c>
      <c r="H115">
        <v>1</v>
      </c>
      <c r="I115">
        <v>1</v>
      </c>
      <c r="J115" s="2" t="s">
        <v>29</v>
      </c>
      <c r="K115" s="2" t="s">
        <v>30</v>
      </c>
      <c r="L115" s="2" t="s">
        <v>25</v>
      </c>
      <c r="M115" s="2" t="s">
        <v>119</v>
      </c>
      <c r="N115" t="str">
        <f t="shared" si="2"/>
        <v>182372-INAC</v>
      </c>
      <c r="O115" s="2" t="s">
        <v>118</v>
      </c>
    </row>
    <row r="116" spans="1:15" x14ac:dyDescent="0.25">
      <c r="A116">
        <v>1776737</v>
      </c>
      <c r="B116">
        <v>182372</v>
      </c>
      <c r="C116" s="2" t="s">
        <v>4</v>
      </c>
      <c r="D116">
        <v>261009</v>
      </c>
      <c r="E116" s="2" t="s">
        <v>26</v>
      </c>
      <c r="F116" s="2" t="s">
        <v>70</v>
      </c>
      <c r="G116" s="2" t="s">
        <v>67</v>
      </c>
      <c r="H116">
        <v>1</v>
      </c>
      <c r="I116">
        <v>1</v>
      </c>
      <c r="J116" s="2" t="s">
        <v>29</v>
      </c>
      <c r="K116" s="2" t="s">
        <v>30</v>
      </c>
      <c r="L116" s="2" t="s">
        <v>25</v>
      </c>
      <c r="M116" s="2" t="s">
        <v>119</v>
      </c>
      <c r="N116" t="str">
        <f t="shared" si="2"/>
        <v>182372-INAC</v>
      </c>
      <c r="O116" s="2" t="s">
        <v>118</v>
      </c>
    </row>
    <row r="117" spans="1:15" x14ac:dyDescent="0.25">
      <c r="A117">
        <v>1776738</v>
      </c>
      <c r="B117">
        <v>182372</v>
      </c>
      <c r="C117" s="2" t="s">
        <v>4</v>
      </c>
      <c r="D117">
        <v>261010</v>
      </c>
      <c r="E117" s="2" t="s">
        <v>26</v>
      </c>
      <c r="F117" s="2" t="s">
        <v>70</v>
      </c>
      <c r="G117" s="2" t="s">
        <v>68</v>
      </c>
      <c r="H117">
        <v>1</v>
      </c>
      <c r="I117">
        <v>1</v>
      </c>
      <c r="J117" s="2" t="s">
        <v>29</v>
      </c>
      <c r="K117" s="2" t="s">
        <v>30</v>
      </c>
      <c r="L117" s="2" t="s">
        <v>25</v>
      </c>
      <c r="M117" s="2" t="s">
        <v>119</v>
      </c>
      <c r="N117" t="str">
        <f t="shared" si="2"/>
        <v>182372-INAC</v>
      </c>
      <c r="O117" s="2" t="s">
        <v>118</v>
      </c>
    </row>
    <row r="118" spans="1:15" x14ac:dyDescent="0.25">
      <c r="A118">
        <v>1776739</v>
      </c>
      <c r="B118">
        <v>182372</v>
      </c>
      <c r="C118" s="2" t="s">
        <v>4</v>
      </c>
      <c r="D118">
        <v>261011</v>
      </c>
      <c r="E118" s="2" t="s">
        <v>26</v>
      </c>
      <c r="F118" s="2" t="s">
        <v>70</v>
      </c>
      <c r="G118" s="2" t="s">
        <v>69</v>
      </c>
      <c r="H118">
        <v>1</v>
      </c>
      <c r="I118">
        <v>1</v>
      </c>
      <c r="J118" s="2" t="s">
        <v>29</v>
      </c>
      <c r="K118" s="2" t="s">
        <v>30</v>
      </c>
      <c r="L118" s="2" t="s">
        <v>25</v>
      </c>
      <c r="M118" s="2" t="s">
        <v>119</v>
      </c>
      <c r="N118" t="str">
        <f t="shared" si="2"/>
        <v>182372-INAC</v>
      </c>
      <c r="O118" s="2" t="s">
        <v>118</v>
      </c>
    </row>
    <row r="119" spans="1:15" x14ac:dyDescent="0.25">
      <c r="A119">
        <v>1776740</v>
      </c>
      <c r="B119">
        <v>182372</v>
      </c>
      <c r="C119" s="2" t="s">
        <v>4</v>
      </c>
      <c r="D119">
        <v>261014</v>
      </c>
      <c r="E119" s="2" t="s">
        <v>26</v>
      </c>
      <c r="F119" s="2" t="s">
        <v>71</v>
      </c>
      <c r="G119" s="2" t="s">
        <v>22</v>
      </c>
      <c r="H119">
        <v>1</v>
      </c>
      <c r="I119">
        <v>1</v>
      </c>
      <c r="J119" s="2" t="s">
        <v>29</v>
      </c>
      <c r="K119" s="2" t="s">
        <v>30</v>
      </c>
      <c r="L119" s="2" t="s">
        <v>25</v>
      </c>
      <c r="M119" s="2" t="s">
        <v>119</v>
      </c>
      <c r="N119" t="str">
        <f t="shared" si="2"/>
        <v>182372-INAC</v>
      </c>
      <c r="O119" s="2" t="s">
        <v>118</v>
      </c>
    </row>
    <row r="120" spans="1:15" x14ac:dyDescent="0.25">
      <c r="A120">
        <v>1776741</v>
      </c>
      <c r="B120">
        <v>182372</v>
      </c>
      <c r="C120" s="2" t="s">
        <v>4</v>
      </c>
      <c r="D120">
        <v>261015</v>
      </c>
      <c r="E120" s="2" t="s">
        <v>26</v>
      </c>
      <c r="F120" s="2" t="s">
        <v>63</v>
      </c>
      <c r="G120" s="2" t="s">
        <v>22</v>
      </c>
      <c r="H120">
        <v>1</v>
      </c>
      <c r="I120">
        <v>1</v>
      </c>
      <c r="J120" s="2" t="s">
        <v>29</v>
      </c>
      <c r="K120" s="2" t="s">
        <v>30</v>
      </c>
      <c r="L120" s="2" t="s">
        <v>25</v>
      </c>
      <c r="M120" s="2" t="s">
        <v>119</v>
      </c>
      <c r="N120" t="str">
        <f t="shared" si="2"/>
        <v>182372-INAC</v>
      </c>
      <c r="O120" s="2" t="s">
        <v>118</v>
      </c>
    </row>
    <row r="121" spans="1:15" x14ac:dyDescent="0.25">
      <c r="A121">
        <v>1776742</v>
      </c>
      <c r="B121">
        <v>182372</v>
      </c>
      <c r="C121" s="2" t="s">
        <v>4</v>
      </c>
      <c r="D121">
        <v>261016</v>
      </c>
      <c r="E121" s="2" t="s">
        <v>26</v>
      </c>
      <c r="F121" s="2" t="s">
        <v>72</v>
      </c>
      <c r="G121" s="2" t="s">
        <v>22</v>
      </c>
      <c r="H121">
        <v>0.3</v>
      </c>
      <c r="I121">
        <v>0.3</v>
      </c>
      <c r="J121" s="2" t="s">
        <v>23</v>
      </c>
      <c r="K121" s="2" t="s">
        <v>30</v>
      </c>
      <c r="L121" s="2" t="s">
        <v>25</v>
      </c>
      <c r="M121" s="2" t="s">
        <v>119</v>
      </c>
      <c r="N121" t="str">
        <f t="shared" si="2"/>
        <v>182372-INAC</v>
      </c>
      <c r="O121" s="2" t="s">
        <v>118</v>
      </c>
    </row>
    <row r="122" spans="1:15" x14ac:dyDescent="0.25">
      <c r="A122">
        <v>1776743</v>
      </c>
      <c r="B122">
        <v>182372</v>
      </c>
      <c r="C122" s="2" t="s">
        <v>4</v>
      </c>
      <c r="D122">
        <v>261017</v>
      </c>
      <c r="E122" s="2" t="s">
        <v>26</v>
      </c>
      <c r="F122" s="2" t="s">
        <v>73</v>
      </c>
      <c r="G122" s="2" t="s">
        <v>22</v>
      </c>
      <c r="H122">
        <v>2</v>
      </c>
      <c r="I122">
        <v>2</v>
      </c>
      <c r="J122" s="2" t="s">
        <v>29</v>
      </c>
      <c r="K122" s="2" t="s">
        <v>30</v>
      </c>
      <c r="L122" s="2" t="s">
        <v>25</v>
      </c>
      <c r="M122" s="2" t="s">
        <v>119</v>
      </c>
      <c r="N122" t="str">
        <f t="shared" si="2"/>
        <v>182372-INAC</v>
      </c>
      <c r="O122" s="2" t="s">
        <v>118</v>
      </c>
    </row>
    <row r="123" spans="1:15" x14ac:dyDescent="0.25">
      <c r="A123">
        <v>1776744</v>
      </c>
      <c r="B123">
        <v>182372</v>
      </c>
      <c r="C123" s="2" t="s">
        <v>4</v>
      </c>
      <c r="D123">
        <v>297260</v>
      </c>
      <c r="E123" s="2" t="s">
        <v>26</v>
      </c>
      <c r="F123" s="2" t="s">
        <v>74</v>
      </c>
      <c r="G123" s="2" t="s">
        <v>22</v>
      </c>
      <c r="H123">
        <v>1</v>
      </c>
      <c r="I123">
        <v>1</v>
      </c>
      <c r="J123" s="2" t="s">
        <v>29</v>
      </c>
      <c r="K123" s="2" t="s">
        <v>30</v>
      </c>
      <c r="L123" s="2" t="s">
        <v>25</v>
      </c>
      <c r="M123" s="2" t="s">
        <v>119</v>
      </c>
      <c r="N123" t="str">
        <f t="shared" si="2"/>
        <v>182372-INAC</v>
      </c>
      <c r="O123" s="2" t="s">
        <v>118</v>
      </c>
    </row>
    <row r="124" spans="1:15" x14ac:dyDescent="0.25">
      <c r="A124">
        <v>1776745</v>
      </c>
      <c r="B124">
        <v>182372</v>
      </c>
      <c r="C124" s="2" t="s">
        <v>4</v>
      </c>
      <c r="D124">
        <v>79260</v>
      </c>
      <c r="E124" s="2" t="s">
        <v>39</v>
      </c>
      <c r="F124" s="2" t="s">
        <v>75</v>
      </c>
      <c r="G124" s="2" t="s">
        <v>22</v>
      </c>
      <c r="H124">
        <v>1</v>
      </c>
      <c r="I124">
        <v>1</v>
      </c>
      <c r="J124" s="2" t="s">
        <v>29</v>
      </c>
      <c r="K124" s="2" t="s">
        <v>30</v>
      </c>
      <c r="L124" s="2" t="s">
        <v>25</v>
      </c>
      <c r="M124" s="2" t="s">
        <v>119</v>
      </c>
      <c r="N124" t="str">
        <f t="shared" si="2"/>
        <v>182372-INPA</v>
      </c>
      <c r="O124" s="2" t="s">
        <v>118</v>
      </c>
    </row>
    <row r="125" spans="1:15" x14ac:dyDescent="0.25">
      <c r="A125">
        <v>1776746</v>
      </c>
      <c r="B125">
        <v>182372</v>
      </c>
      <c r="C125" s="2" t="s">
        <v>4</v>
      </c>
      <c r="D125">
        <v>261019</v>
      </c>
      <c r="E125" s="2" t="s">
        <v>39</v>
      </c>
      <c r="F125" s="2" t="s">
        <v>76</v>
      </c>
      <c r="G125" s="2" t="s">
        <v>22</v>
      </c>
      <c r="H125">
        <v>1</v>
      </c>
      <c r="I125">
        <v>1</v>
      </c>
      <c r="J125" s="2" t="s">
        <v>29</v>
      </c>
      <c r="K125" s="2" t="s">
        <v>30</v>
      </c>
      <c r="L125" s="2" t="s">
        <v>25</v>
      </c>
      <c r="M125" s="2" t="s">
        <v>119</v>
      </c>
      <c r="N125" t="str">
        <f t="shared" si="2"/>
        <v>182372-INPA</v>
      </c>
      <c r="O125" s="2" t="s">
        <v>118</v>
      </c>
    </row>
    <row r="126" spans="1:15" x14ac:dyDescent="0.25">
      <c r="A126">
        <v>1776747</v>
      </c>
      <c r="B126">
        <v>182372</v>
      </c>
      <c r="C126" s="2" t="s">
        <v>4</v>
      </c>
      <c r="D126">
        <v>261020</v>
      </c>
      <c r="E126" s="2" t="s">
        <v>39</v>
      </c>
      <c r="F126" s="2" t="s">
        <v>77</v>
      </c>
      <c r="G126" s="2" t="s">
        <v>22</v>
      </c>
      <c r="H126">
        <v>1</v>
      </c>
      <c r="I126">
        <v>1</v>
      </c>
      <c r="J126" s="2" t="s">
        <v>29</v>
      </c>
      <c r="K126" s="2" t="s">
        <v>30</v>
      </c>
      <c r="L126" s="2" t="s">
        <v>25</v>
      </c>
      <c r="M126" s="2" t="s">
        <v>119</v>
      </c>
      <c r="N126" t="str">
        <f t="shared" si="2"/>
        <v>182372-INPA</v>
      </c>
      <c r="O126" s="2" t="s">
        <v>118</v>
      </c>
    </row>
    <row r="127" spans="1:15" x14ac:dyDescent="0.25">
      <c r="A127">
        <v>1776748</v>
      </c>
      <c r="B127">
        <v>182372</v>
      </c>
      <c r="C127" s="2" t="s">
        <v>4</v>
      </c>
      <c r="D127">
        <v>261021</v>
      </c>
      <c r="E127" s="2" t="s">
        <v>39</v>
      </c>
      <c r="F127" s="2" t="s">
        <v>43</v>
      </c>
      <c r="G127" s="2" t="s">
        <v>22</v>
      </c>
      <c r="H127">
        <v>1</v>
      </c>
      <c r="I127">
        <v>1</v>
      </c>
      <c r="J127" s="2" t="s">
        <v>29</v>
      </c>
      <c r="K127" s="2" t="s">
        <v>30</v>
      </c>
      <c r="L127" s="2" t="s">
        <v>25</v>
      </c>
      <c r="M127" s="2" t="s">
        <v>119</v>
      </c>
      <c r="N127" t="str">
        <f t="shared" si="2"/>
        <v>182372-INPA</v>
      </c>
      <c r="O127" s="2" t="s">
        <v>118</v>
      </c>
    </row>
    <row r="128" spans="1:15" x14ac:dyDescent="0.25">
      <c r="A128">
        <v>1776749</v>
      </c>
      <c r="B128">
        <v>182372</v>
      </c>
      <c r="C128" s="2" t="s">
        <v>4</v>
      </c>
      <c r="D128">
        <v>261022</v>
      </c>
      <c r="E128" s="2" t="s">
        <v>39</v>
      </c>
      <c r="F128" s="2" t="s">
        <v>78</v>
      </c>
      <c r="G128" s="2" t="s">
        <v>22</v>
      </c>
      <c r="H128">
        <v>0.05</v>
      </c>
      <c r="I128">
        <v>0.05</v>
      </c>
      <c r="J128" s="2" t="s">
        <v>29</v>
      </c>
      <c r="K128" s="2" t="s">
        <v>30</v>
      </c>
      <c r="L128" s="2" t="s">
        <v>25</v>
      </c>
      <c r="M128" s="2" t="s">
        <v>119</v>
      </c>
      <c r="N128" t="str">
        <f t="shared" si="2"/>
        <v>182372-INPA</v>
      </c>
      <c r="O128" s="2" t="s">
        <v>118</v>
      </c>
    </row>
    <row r="129" spans="1:15" x14ac:dyDescent="0.25">
      <c r="A129">
        <v>1776750</v>
      </c>
      <c r="B129">
        <v>182372</v>
      </c>
      <c r="C129" s="2" t="s">
        <v>4</v>
      </c>
      <c r="D129">
        <v>79280</v>
      </c>
      <c r="E129" s="2" t="s">
        <v>39</v>
      </c>
      <c r="F129" s="2" t="s">
        <v>48</v>
      </c>
      <c r="G129" s="2" t="s">
        <v>22</v>
      </c>
      <c r="H129">
        <v>0.3</v>
      </c>
      <c r="I129">
        <v>0.3</v>
      </c>
      <c r="J129" s="2" t="s">
        <v>23</v>
      </c>
      <c r="K129" s="2" t="s">
        <v>30</v>
      </c>
      <c r="L129" s="2" t="s">
        <v>25</v>
      </c>
      <c r="M129" s="2" t="s">
        <v>119</v>
      </c>
      <c r="N129" t="str">
        <f t="shared" si="2"/>
        <v>182372-INPA</v>
      </c>
      <c r="O129" s="2" t="s">
        <v>118</v>
      </c>
    </row>
    <row r="130" spans="1:15" x14ac:dyDescent="0.25">
      <c r="A130">
        <v>1776751</v>
      </c>
      <c r="B130">
        <v>182369</v>
      </c>
      <c r="C130" s="2" t="s">
        <v>3</v>
      </c>
      <c r="D130">
        <v>297253</v>
      </c>
      <c r="E130" s="2" t="s">
        <v>49</v>
      </c>
      <c r="F130" s="2" t="s">
        <v>55</v>
      </c>
      <c r="G130" s="2" t="s">
        <v>56</v>
      </c>
      <c r="H130">
        <v>0.91</v>
      </c>
      <c r="I130">
        <v>0.91</v>
      </c>
      <c r="J130" s="2" t="s">
        <v>23</v>
      </c>
      <c r="K130" s="2" t="s">
        <v>51</v>
      </c>
      <c r="L130" s="2" t="s">
        <v>25</v>
      </c>
      <c r="M130" s="2" t="s">
        <v>119</v>
      </c>
      <c r="N130" t="str">
        <f t="shared" si="2"/>
        <v>182369-INFA</v>
      </c>
      <c r="O130" s="2" t="s">
        <v>118</v>
      </c>
    </row>
    <row r="131" spans="1:15" x14ac:dyDescent="0.25">
      <c r="A131">
        <v>1776752</v>
      </c>
      <c r="B131">
        <v>182369</v>
      </c>
      <c r="C131" s="2" t="s">
        <v>3</v>
      </c>
      <c r="D131">
        <v>260951</v>
      </c>
      <c r="E131" s="2" t="s">
        <v>20</v>
      </c>
      <c r="F131" s="2" t="s">
        <v>57</v>
      </c>
      <c r="G131" s="2" t="s">
        <v>22</v>
      </c>
      <c r="H131">
        <v>0.03</v>
      </c>
      <c r="I131">
        <v>0.03</v>
      </c>
      <c r="J131" s="2" t="s">
        <v>23</v>
      </c>
      <c r="K131" s="2" t="s">
        <v>24</v>
      </c>
      <c r="L131" s="2" t="s">
        <v>25</v>
      </c>
      <c r="M131" s="2" t="s">
        <v>119</v>
      </c>
      <c r="N131" t="str">
        <f t="shared" si="2"/>
        <v>182369-ININ</v>
      </c>
      <c r="O131" s="2" t="s">
        <v>118</v>
      </c>
    </row>
    <row r="132" spans="1:15" x14ac:dyDescent="0.25">
      <c r="A132">
        <v>1776753</v>
      </c>
      <c r="B132">
        <v>182369</v>
      </c>
      <c r="C132" s="2" t="s">
        <v>3</v>
      </c>
      <c r="D132">
        <v>260952</v>
      </c>
      <c r="E132" s="2" t="s">
        <v>20</v>
      </c>
      <c r="F132" s="2" t="s">
        <v>58</v>
      </c>
      <c r="G132" s="2" t="s">
        <v>22</v>
      </c>
      <c r="H132">
        <v>0.1</v>
      </c>
      <c r="I132">
        <v>0.1</v>
      </c>
      <c r="J132" s="2" t="s">
        <v>23</v>
      </c>
      <c r="K132" s="2" t="s">
        <v>24</v>
      </c>
      <c r="L132" s="2" t="s">
        <v>25</v>
      </c>
      <c r="M132" s="2" t="s">
        <v>119</v>
      </c>
      <c r="N132" t="str">
        <f t="shared" si="2"/>
        <v>182369-ININ</v>
      </c>
      <c r="O132" s="2" t="s">
        <v>118</v>
      </c>
    </row>
    <row r="133" spans="1:15" x14ac:dyDescent="0.25">
      <c r="A133">
        <v>1776754</v>
      </c>
      <c r="B133">
        <v>182369</v>
      </c>
      <c r="C133" s="2" t="s">
        <v>3</v>
      </c>
      <c r="D133">
        <v>260985</v>
      </c>
      <c r="E133" s="2" t="s">
        <v>26</v>
      </c>
      <c r="F133" s="2" t="s">
        <v>61</v>
      </c>
      <c r="G133" s="2" t="s">
        <v>22</v>
      </c>
      <c r="H133">
        <v>1.5</v>
      </c>
      <c r="I133">
        <v>1.5</v>
      </c>
      <c r="J133" s="2" t="s">
        <v>37</v>
      </c>
      <c r="K133" s="2" t="s">
        <v>30</v>
      </c>
      <c r="L133" s="2" t="s">
        <v>25</v>
      </c>
      <c r="M133" s="2" t="s">
        <v>119</v>
      </c>
      <c r="N133" t="str">
        <f t="shared" si="2"/>
        <v>182369-INAC</v>
      </c>
      <c r="O133" s="2" t="s">
        <v>118</v>
      </c>
    </row>
    <row r="134" spans="1:15" x14ac:dyDescent="0.25">
      <c r="A134">
        <v>1776755</v>
      </c>
      <c r="B134">
        <v>182369</v>
      </c>
      <c r="C134" s="2" t="s">
        <v>3</v>
      </c>
      <c r="D134">
        <v>297259</v>
      </c>
      <c r="E134" s="2" t="s">
        <v>26</v>
      </c>
      <c r="F134" s="2" t="s">
        <v>61</v>
      </c>
      <c r="G134" s="2" t="s">
        <v>56</v>
      </c>
      <c r="H134">
        <v>12</v>
      </c>
      <c r="I134">
        <v>12</v>
      </c>
      <c r="J134" s="2" t="s">
        <v>37</v>
      </c>
      <c r="K134" s="2" t="s">
        <v>30</v>
      </c>
      <c r="L134" s="2" t="s">
        <v>25</v>
      </c>
      <c r="M134" s="2" t="s">
        <v>119</v>
      </c>
      <c r="N134" t="str">
        <f t="shared" si="2"/>
        <v>182369-INAC</v>
      </c>
      <c r="O134" s="2" t="s">
        <v>118</v>
      </c>
    </row>
    <row r="135" spans="1:15" x14ac:dyDescent="0.25">
      <c r="A135">
        <v>1776756</v>
      </c>
      <c r="B135">
        <v>182369</v>
      </c>
      <c r="C135" s="2" t="s">
        <v>3</v>
      </c>
      <c r="D135">
        <v>257884</v>
      </c>
      <c r="E135" s="2" t="s">
        <v>26</v>
      </c>
      <c r="F135" s="2" t="s">
        <v>61</v>
      </c>
      <c r="G135" s="2" t="s">
        <v>22</v>
      </c>
      <c r="H135">
        <v>5</v>
      </c>
      <c r="I135">
        <v>5</v>
      </c>
      <c r="J135" s="2" t="s">
        <v>37</v>
      </c>
      <c r="K135" s="2" t="s">
        <v>30</v>
      </c>
      <c r="L135" s="2" t="s">
        <v>25</v>
      </c>
      <c r="M135" s="2" t="s">
        <v>119</v>
      </c>
      <c r="N135" t="str">
        <f t="shared" si="2"/>
        <v>182369-INAC</v>
      </c>
      <c r="O135" s="2" t="s">
        <v>118</v>
      </c>
    </row>
    <row r="136" spans="1:15" x14ac:dyDescent="0.25">
      <c r="A136">
        <v>1776757</v>
      </c>
      <c r="B136">
        <v>182369</v>
      </c>
      <c r="C136" s="2" t="s">
        <v>3</v>
      </c>
      <c r="D136">
        <v>260988</v>
      </c>
      <c r="E136" s="2" t="s">
        <v>26</v>
      </c>
      <c r="F136" s="2" t="s">
        <v>61</v>
      </c>
      <c r="G136" s="2" t="s">
        <v>22</v>
      </c>
      <c r="H136">
        <v>10</v>
      </c>
      <c r="I136">
        <v>10</v>
      </c>
      <c r="J136" s="2" t="s">
        <v>37</v>
      </c>
      <c r="K136" s="2" t="s">
        <v>30</v>
      </c>
      <c r="L136" s="2" t="s">
        <v>25</v>
      </c>
      <c r="M136" s="2" t="s">
        <v>119</v>
      </c>
      <c r="N136" t="str">
        <f t="shared" si="2"/>
        <v>182369-INAC</v>
      </c>
      <c r="O136" s="2" t="s">
        <v>118</v>
      </c>
    </row>
    <row r="137" spans="1:15" x14ac:dyDescent="0.25">
      <c r="A137">
        <v>1776758</v>
      </c>
      <c r="B137">
        <v>182369</v>
      </c>
      <c r="C137" s="2" t="s">
        <v>3</v>
      </c>
      <c r="D137">
        <v>260953</v>
      </c>
      <c r="E137" s="2" t="s">
        <v>26</v>
      </c>
      <c r="F137" s="2" t="s">
        <v>62</v>
      </c>
      <c r="G137" s="2" t="s">
        <v>22</v>
      </c>
      <c r="H137">
        <v>2</v>
      </c>
      <c r="I137">
        <v>2</v>
      </c>
      <c r="J137" s="2" t="s">
        <v>29</v>
      </c>
      <c r="K137" s="2" t="s">
        <v>30</v>
      </c>
      <c r="L137" s="2" t="s">
        <v>25</v>
      </c>
      <c r="M137" s="2" t="s">
        <v>119</v>
      </c>
      <c r="N137" t="str">
        <f t="shared" si="2"/>
        <v>182369-INAC</v>
      </c>
      <c r="O137" s="2" t="s">
        <v>118</v>
      </c>
    </row>
    <row r="138" spans="1:15" x14ac:dyDescent="0.25">
      <c r="A138">
        <v>1776759</v>
      </c>
      <c r="B138">
        <v>182369</v>
      </c>
      <c r="C138" s="2" t="s">
        <v>3</v>
      </c>
      <c r="D138">
        <v>260954</v>
      </c>
      <c r="E138" s="2" t="s">
        <v>26</v>
      </c>
      <c r="F138" s="2" t="s">
        <v>62</v>
      </c>
      <c r="G138" s="2" t="s">
        <v>22</v>
      </c>
      <c r="H138">
        <v>5</v>
      </c>
      <c r="I138">
        <v>5</v>
      </c>
      <c r="J138" s="2" t="s">
        <v>29</v>
      </c>
      <c r="K138" s="2" t="s">
        <v>30</v>
      </c>
      <c r="L138" s="2" t="s">
        <v>25</v>
      </c>
      <c r="M138" s="2" t="s">
        <v>119</v>
      </c>
      <c r="N138" t="str">
        <f t="shared" si="2"/>
        <v>182369-INAC</v>
      </c>
      <c r="O138" s="2" t="s">
        <v>118</v>
      </c>
    </row>
    <row r="139" spans="1:15" x14ac:dyDescent="0.25">
      <c r="A139">
        <v>1776760</v>
      </c>
      <c r="B139">
        <v>182369</v>
      </c>
      <c r="C139" s="2" t="s">
        <v>3</v>
      </c>
      <c r="D139">
        <v>260989</v>
      </c>
      <c r="E139" s="2" t="s">
        <v>26</v>
      </c>
      <c r="F139" s="2" t="s">
        <v>63</v>
      </c>
      <c r="G139" s="2" t="s">
        <v>22</v>
      </c>
      <c r="H139">
        <v>1</v>
      </c>
      <c r="I139">
        <v>1</v>
      </c>
      <c r="J139" s="2" t="s">
        <v>29</v>
      </c>
      <c r="K139" s="2" t="s">
        <v>30</v>
      </c>
      <c r="L139" s="2" t="s">
        <v>25</v>
      </c>
      <c r="M139" s="2" t="s">
        <v>119</v>
      </c>
      <c r="N139" t="str">
        <f t="shared" si="2"/>
        <v>182369-INAC</v>
      </c>
      <c r="O139" s="2" t="s">
        <v>118</v>
      </c>
    </row>
    <row r="140" spans="1:15" x14ac:dyDescent="0.25">
      <c r="A140">
        <v>1776761</v>
      </c>
      <c r="B140">
        <v>182369</v>
      </c>
      <c r="C140" s="2" t="s">
        <v>3</v>
      </c>
      <c r="D140">
        <v>260992</v>
      </c>
      <c r="E140" s="2" t="s">
        <v>26</v>
      </c>
      <c r="F140" s="2" t="s">
        <v>64</v>
      </c>
      <c r="G140" s="2" t="s">
        <v>28</v>
      </c>
      <c r="H140">
        <v>1</v>
      </c>
      <c r="I140">
        <v>1</v>
      </c>
      <c r="J140" s="2" t="s">
        <v>29</v>
      </c>
      <c r="K140" s="2" t="s">
        <v>30</v>
      </c>
      <c r="L140" s="2" t="s">
        <v>25</v>
      </c>
      <c r="M140" s="2" t="s">
        <v>119</v>
      </c>
      <c r="N140" t="str">
        <f t="shared" si="2"/>
        <v>182369-INAC</v>
      </c>
      <c r="O140" s="2" t="s">
        <v>118</v>
      </c>
    </row>
    <row r="141" spans="1:15" x14ac:dyDescent="0.25">
      <c r="A141">
        <v>1776762</v>
      </c>
      <c r="B141">
        <v>182369</v>
      </c>
      <c r="C141" s="2" t="s">
        <v>3</v>
      </c>
      <c r="D141">
        <v>260993</v>
      </c>
      <c r="E141" s="2" t="s">
        <v>26</v>
      </c>
      <c r="F141" s="2" t="s">
        <v>64</v>
      </c>
      <c r="G141" s="2" t="s">
        <v>31</v>
      </c>
      <c r="H141">
        <v>1</v>
      </c>
      <c r="I141">
        <v>1</v>
      </c>
      <c r="J141" s="2" t="s">
        <v>29</v>
      </c>
      <c r="K141" s="2" t="s">
        <v>30</v>
      </c>
      <c r="L141" s="2" t="s">
        <v>25</v>
      </c>
      <c r="M141" s="2" t="s">
        <v>119</v>
      </c>
      <c r="N141" t="str">
        <f t="shared" si="2"/>
        <v>182369-INAC</v>
      </c>
      <c r="O141" s="2" t="s">
        <v>118</v>
      </c>
    </row>
    <row r="142" spans="1:15" x14ac:dyDescent="0.25">
      <c r="A142">
        <v>1776763</v>
      </c>
      <c r="B142">
        <v>182369</v>
      </c>
      <c r="C142" s="2" t="s">
        <v>3</v>
      </c>
      <c r="D142">
        <v>260994</v>
      </c>
      <c r="E142" s="2" t="s">
        <v>26</v>
      </c>
      <c r="F142" s="2" t="s">
        <v>64</v>
      </c>
      <c r="G142" s="2" t="s">
        <v>32</v>
      </c>
      <c r="H142">
        <v>1</v>
      </c>
      <c r="I142">
        <v>1</v>
      </c>
      <c r="J142" s="2" t="s">
        <v>29</v>
      </c>
      <c r="K142" s="2" t="s">
        <v>30</v>
      </c>
      <c r="L142" s="2" t="s">
        <v>25</v>
      </c>
      <c r="M142" s="2" t="s">
        <v>119</v>
      </c>
      <c r="N142" t="str">
        <f t="shared" si="2"/>
        <v>182369-INAC</v>
      </c>
      <c r="O142" s="2" t="s">
        <v>118</v>
      </c>
    </row>
    <row r="143" spans="1:15" x14ac:dyDescent="0.25">
      <c r="A143">
        <v>1776764</v>
      </c>
      <c r="B143">
        <v>182369</v>
      </c>
      <c r="C143" s="2" t="s">
        <v>3</v>
      </c>
      <c r="D143">
        <v>260995</v>
      </c>
      <c r="E143" s="2" t="s">
        <v>26</v>
      </c>
      <c r="F143" s="2" t="s">
        <v>64</v>
      </c>
      <c r="G143" s="2" t="s">
        <v>33</v>
      </c>
      <c r="H143">
        <v>1</v>
      </c>
      <c r="I143">
        <v>1</v>
      </c>
      <c r="J143" s="2" t="s">
        <v>29</v>
      </c>
      <c r="K143" s="2" t="s">
        <v>30</v>
      </c>
      <c r="L143" s="2" t="s">
        <v>25</v>
      </c>
      <c r="M143" s="2" t="s">
        <v>119</v>
      </c>
      <c r="N143" t="str">
        <f t="shared" si="2"/>
        <v>182369-INAC</v>
      </c>
      <c r="O143" s="2" t="s">
        <v>118</v>
      </c>
    </row>
    <row r="144" spans="1:15" x14ac:dyDescent="0.25">
      <c r="A144">
        <v>1776765</v>
      </c>
      <c r="B144">
        <v>182369</v>
      </c>
      <c r="C144" s="2" t="s">
        <v>3</v>
      </c>
      <c r="D144">
        <v>260996</v>
      </c>
      <c r="E144" s="2" t="s">
        <v>26</v>
      </c>
      <c r="F144" s="2" t="s">
        <v>64</v>
      </c>
      <c r="G144" s="2" t="s">
        <v>66</v>
      </c>
      <c r="H144">
        <v>1</v>
      </c>
      <c r="I144">
        <v>1</v>
      </c>
      <c r="J144" s="2" t="s">
        <v>29</v>
      </c>
      <c r="K144" s="2" t="s">
        <v>30</v>
      </c>
      <c r="L144" s="2" t="s">
        <v>25</v>
      </c>
      <c r="M144" s="2" t="s">
        <v>119</v>
      </c>
      <c r="N144" t="str">
        <f t="shared" si="2"/>
        <v>182369-INAC</v>
      </c>
      <c r="O144" s="2" t="s">
        <v>118</v>
      </c>
    </row>
    <row r="145" spans="1:15" x14ac:dyDescent="0.25">
      <c r="A145">
        <v>1776766</v>
      </c>
      <c r="B145">
        <v>182369</v>
      </c>
      <c r="C145" s="2" t="s">
        <v>3</v>
      </c>
      <c r="D145">
        <v>260997</v>
      </c>
      <c r="E145" s="2" t="s">
        <v>26</v>
      </c>
      <c r="F145" s="2" t="s">
        <v>64</v>
      </c>
      <c r="G145" s="2" t="s">
        <v>67</v>
      </c>
      <c r="H145">
        <v>1</v>
      </c>
      <c r="I145">
        <v>1</v>
      </c>
      <c r="J145" s="2" t="s">
        <v>29</v>
      </c>
      <c r="K145" s="2" t="s">
        <v>30</v>
      </c>
      <c r="L145" s="2" t="s">
        <v>25</v>
      </c>
      <c r="M145" s="2" t="s">
        <v>119</v>
      </c>
      <c r="N145" t="str">
        <f t="shared" si="2"/>
        <v>182369-INAC</v>
      </c>
      <c r="O145" s="2" t="s">
        <v>118</v>
      </c>
    </row>
    <row r="146" spans="1:15" x14ac:dyDescent="0.25">
      <c r="A146">
        <v>1776767</v>
      </c>
      <c r="B146">
        <v>182369</v>
      </c>
      <c r="C146" s="2" t="s">
        <v>3</v>
      </c>
      <c r="D146">
        <v>260998</v>
      </c>
      <c r="E146" s="2" t="s">
        <v>26</v>
      </c>
      <c r="F146" s="2" t="s">
        <v>64</v>
      </c>
      <c r="G146" s="2" t="s">
        <v>68</v>
      </c>
      <c r="H146">
        <v>1</v>
      </c>
      <c r="I146">
        <v>1</v>
      </c>
      <c r="J146" s="2" t="s">
        <v>29</v>
      </c>
      <c r="K146" s="2" t="s">
        <v>30</v>
      </c>
      <c r="L146" s="2" t="s">
        <v>25</v>
      </c>
      <c r="M146" s="2" t="s">
        <v>119</v>
      </c>
      <c r="N146" t="str">
        <f t="shared" si="2"/>
        <v>182369-INAC</v>
      </c>
      <c r="O146" s="2" t="s">
        <v>118</v>
      </c>
    </row>
    <row r="147" spans="1:15" x14ac:dyDescent="0.25">
      <c r="A147">
        <v>1776768</v>
      </c>
      <c r="B147">
        <v>182369</v>
      </c>
      <c r="C147" s="2" t="s">
        <v>3</v>
      </c>
      <c r="D147">
        <v>260999</v>
      </c>
      <c r="E147" s="2" t="s">
        <v>26</v>
      </c>
      <c r="F147" s="2" t="s">
        <v>64</v>
      </c>
      <c r="G147" s="2" t="s">
        <v>69</v>
      </c>
      <c r="H147">
        <v>1</v>
      </c>
      <c r="I147">
        <v>1</v>
      </c>
      <c r="J147" s="2" t="s">
        <v>29</v>
      </c>
      <c r="K147" s="2" t="s">
        <v>30</v>
      </c>
      <c r="L147" s="2" t="s">
        <v>25</v>
      </c>
      <c r="M147" s="2" t="s">
        <v>119</v>
      </c>
      <c r="N147" t="str">
        <f t="shared" si="2"/>
        <v>182369-INAC</v>
      </c>
      <c r="O147" s="2" t="s">
        <v>118</v>
      </c>
    </row>
    <row r="148" spans="1:15" x14ac:dyDescent="0.25">
      <c r="A148">
        <v>1776769</v>
      </c>
      <c r="B148">
        <v>182369</v>
      </c>
      <c r="C148" s="2" t="s">
        <v>3</v>
      </c>
      <c r="D148">
        <v>261004</v>
      </c>
      <c r="E148" s="2" t="s">
        <v>26</v>
      </c>
      <c r="F148" s="2" t="s">
        <v>70</v>
      </c>
      <c r="G148" s="2" t="s">
        <v>28</v>
      </c>
      <c r="H148">
        <v>1</v>
      </c>
      <c r="I148">
        <v>1</v>
      </c>
      <c r="J148" s="2" t="s">
        <v>29</v>
      </c>
      <c r="K148" s="2" t="s">
        <v>30</v>
      </c>
      <c r="L148" s="2" t="s">
        <v>25</v>
      </c>
      <c r="M148" s="2" t="s">
        <v>119</v>
      </c>
      <c r="N148" t="str">
        <f t="shared" si="2"/>
        <v>182369-INAC</v>
      </c>
      <c r="O148" s="2" t="s">
        <v>118</v>
      </c>
    </row>
    <row r="149" spans="1:15" x14ac:dyDescent="0.25">
      <c r="A149">
        <v>1776770</v>
      </c>
      <c r="B149">
        <v>182369</v>
      </c>
      <c r="C149" s="2" t="s">
        <v>3</v>
      </c>
      <c r="D149">
        <v>261005</v>
      </c>
      <c r="E149" s="2" t="s">
        <v>26</v>
      </c>
      <c r="F149" s="2" t="s">
        <v>70</v>
      </c>
      <c r="G149" s="2" t="s">
        <v>31</v>
      </c>
      <c r="H149">
        <v>1</v>
      </c>
      <c r="I149">
        <v>1</v>
      </c>
      <c r="J149" s="2" t="s">
        <v>29</v>
      </c>
      <c r="K149" s="2" t="s">
        <v>30</v>
      </c>
      <c r="L149" s="2" t="s">
        <v>25</v>
      </c>
      <c r="M149" s="2" t="s">
        <v>119</v>
      </c>
      <c r="N149" t="str">
        <f t="shared" si="2"/>
        <v>182369-INAC</v>
      </c>
      <c r="O149" s="2" t="s">
        <v>118</v>
      </c>
    </row>
    <row r="150" spans="1:15" x14ac:dyDescent="0.25">
      <c r="A150">
        <v>1776771</v>
      </c>
      <c r="B150">
        <v>182369</v>
      </c>
      <c r="C150" s="2" t="s">
        <v>3</v>
      </c>
      <c r="D150">
        <v>261006</v>
      </c>
      <c r="E150" s="2" t="s">
        <v>26</v>
      </c>
      <c r="F150" s="2" t="s">
        <v>70</v>
      </c>
      <c r="G150" s="2" t="s">
        <v>32</v>
      </c>
      <c r="H150">
        <v>1</v>
      </c>
      <c r="I150">
        <v>1</v>
      </c>
      <c r="J150" s="2" t="s">
        <v>29</v>
      </c>
      <c r="K150" s="2" t="s">
        <v>30</v>
      </c>
      <c r="L150" s="2" t="s">
        <v>25</v>
      </c>
      <c r="M150" s="2" t="s">
        <v>119</v>
      </c>
      <c r="N150" t="str">
        <f t="shared" si="2"/>
        <v>182369-INAC</v>
      </c>
      <c r="O150" s="2" t="s">
        <v>118</v>
      </c>
    </row>
    <row r="151" spans="1:15" x14ac:dyDescent="0.25">
      <c r="A151">
        <v>1776772</v>
      </c>
      <c r="B151">
        <v>182369</v>
      </c>
      <c r="C151" s="2" t="s">
        <v>3</v>
      </c>
      <c r="D151">
        <v>261007</v>
      </c>
      <c r="E151" s="2" t="s">
        <v>26</v>
      </c>
      <c r="F151" s="2" t="s">
        <v>70</v>
      </c>
      <c r="G151" s="2" t="s">
        <v>33</v>
      </c>
      <c r="H151">
        <v>1</v>
      </c>
      <c r="I151">
        <v>1</v>
      </c>
      <c r="J151" s="2" t="s">
        <v>29</v>
      </c>
      <c r="K151" s="2" t="s">
        <v>30</v>
      </c>
      <c r="L151" s="2" t="s">
        <v>25</v>
      </c>
      <c r="M151" s="2" t="s">
        <v>119</v>
      </c>
      <c r="N151" t="str">
        <f t="shared" si="2"/>
        <v>182369-INAC</v>
      </c>
      <c r="O151" s="2" t="s">
        <v>118</v>
      </c>
    </row>
    <row r="152" spans="1:15" x14ac:dyDescent="0.25">
      <c r="A152">
        <v>1776773</v>
      </c>
      <c r="B152">
        <v>182369</v>
      </c>
      <c r="C152" s="2" t="s">
        <v>3</v>
      </c>
      <c r="D152">
        <v>261008</v>
      </c>
      <c r="E152" s="2" t="s">
        <v>26</v>
      </c>
      <c r="F152" s="2" t="s">
        <v>70</v>
      </c>
      <c r="G152" s="2" t="s">
        <v>66</v>
      </c>
      <c r="H152">
        <v>1</v>
      </c>
      <c r="I152">
        <v>1</v>
      </c>
      <c r="J152" s="2" t="s">
        <v>29</v>
      </c>
      <c r="K152" s="2" t="s">
        <v>30</v>
      </c>
      <c r="L152" s="2" t="s">
        <v>25</v>
      </c>
      <c r="M152" s="2" t="s">
        <v>119</v>
      </c>
      <c r="N152" t="str">
        <f t="shared" si="2"/>
        <v>182369-INAC</v>
      </c>
      <c r="O152" s="2" t="s">
        <v>118</v>
      </c>
    </row>
    <row r="153" spans="1:15" x14ac:dyDescent="0.25">
      <c r="A153">
        <v>1776774</v>
      </c>
      <c r="B153">
        <v>182369</v>
      </c>
      <c r="C153" s="2" t="s">
        <v>3</v>
      </c>
      <c r="D153">
        <v>261009</v>
      </c>
      <c r="E153" s="2" t="s">
        <v>26</v>
      </c>
      <c r="F153" s="2" t="s">
        <v>70</v>
      </c>
      <c r="G153" s="2" t="s">
        <v>67</v>
      </c>
      <c r="H153">
        <v>1</v>
      </c>
      <c r="I153">
        <v>1</v>
      </c>
      <c r="J153" s="2" t="s">
        <v>29</v>
      </c>
      <c r="K153" s="2" t="s">
        <v>30</v>
      </c>
      <c r="L153" s="2" t="s">
        <v>25</v>
      </c>
      <c r="M153" s="2" t="s">
        <v>119</v>
      </c>
      <c r="N153" t="str">
        <f t="shared" si="2"/>
        <v>182369-INAC</v>
      </c>
      <c r="O153" s="2" t="s">
        <v>118</v>
      </c>
    </row>
    <row r="154" spans="1:15" x14ac:dyDescent="0.25">
      <c r="A154">
        <v>1776775</v>
      </c>
      <c r="B154">
        <v>182369</v>
      </c>
      <c r="C154" s="2" t="s">
        <v>3</v>
      </c>
      <c r="D154">
        <v>261010</v>
      </c>
      <c r="E154" s="2" t="s">
        <v>26</v>
      </c>
      <c r="F154" s="2" t="s">
        <v>70</v>
      </c>
      <c r="G154" s="2" t="s">
        <v>68</v>
      </c>
      <c r="H154">
        <v>1</v>
      </c>
      <c r="I154">
        <v>1</v>
      </c>
      <c r="J154" s="2" t="s">
        <v>29</v>
      </c>
      <c r="K154" s="2" t="s">
        <v>30</v>
      </c>
      <c r="L154" s="2" t="s">
        <v>25</v>
      </c>
      <c r="M154" s="2" t="s">
        <v>119</v>
      </c>
      <c r="N154" t="str">
        <f t="shared" si="2"/>
        <v>182369-INAC</v>
      </c>
      <c r="O154" s="2" t="s">
        <v>118</v>
      </c>
    </row>
    <row r="155" spans="1:15" x14ac:dyDescent="0.25">
      <c r="A155">
        <v>1776776</v>
      </c>
      <c r="B155">
        <v>182369</v>
      </c>
      <c r="C155" s="2" t="s">
        <v>3</v>
      </c>
      <c r="D155">
        <v>261011</v>
      </c>
      <c r="E155" s="2" t="s">
        <v>26</v>
      </c>
      <c r="F155" s="2" t="s">
        <v>70</v>
      </c>
      <c r="G155" s="2" t="s">
        <v>69</v>
      </c>
      <c r="H155">
        <v>1</v>
      </c>
      <c r="I155">
        <v>1</v>
      </c>
      <c r="J155" s="2" t="s">
        <v>29</v>
      </c>
      <c r="K155" s="2" t="s">
        <v>30</v>
      </c>
      <c r="L155" s="2" t="s">
        <v>25</v>
      </c>
      <c r="M155" s="2" t="s">
        <v>119</v>
      </c>
      <c r="N155" t="str">
        <f t="shared" si="2"/>
        <v>182369-INAC</v>
      </c>
      <c r="O155" s="2" t="s">
        <v>118</v>
      </c>
    </row>
    <row r="156" spans="1:15" x14ac:dyDescent="0.25">
      <c r="A156">
        <v>1776777</v>
      </c>
      <c r="B156">
        <v>182369</v>
      </c>
      <c r="C156" s="2" t="s">
        <v>3</v>
      </c>
      <c r="D156">
        <v>261014</v>
      </c>
      <c r="E156" s="2" t="s">
        <v>26</v>
      </c>
      <c r="F156" s="2" t="s">
        <v>71</v>
      </c>
      <c r="G156" s="2" t="s">
        <v>22</v>
      </c>
      <c r="H156">
        <v>1</v>
      </c>
      <c r="I156">
        <v>1</v>
      </c>
      <c r="J156" s="2" t="s">
        <v>29</v>
      </c>
      <c r="K156" s="2" t="s">
        <v>30</v>
      </c>
      <c r="L156" s="2" t="s">
        <v>25</v>
      </c>
      <c r="M156" s="2" t="s">
        <v>119</v>
      </c>
      <c r="N156" t="str">
        <f t="shared" si="2"/>
        <v>182369-INAC</v>
      </c>
      <c r="O156" s="2" t="s">
        <v>118</v>
      </c>
    </row>
    <row r="157" spans="1:15" x14ac:dyDescent="0.25">
      <c r="A157">
        <v>1776778</v>
      </c>
      <c r="B157">
        <v>182369</v>
      </c>
      <c r="C157" s="2" t="s">
        <v>3</v>
      </c>
      <c r="D157">
        <v>261015</v>
      </c>
      <c r="E157" s="2" t="s">
        <v>26</v>
      </c>
      <c r="F157" s="2" t="s">
        <v>63</v>
      </c>
      <c r="G157" s="2" t="s">
        <v>22</v>
      </c>
      <c r="H157">
        <v>1</v>
      </c>
      <c r="I157">
        <v>1</v>
      </c>
      <c r="J157" s="2" t="s">
        <v>29</v>
      </c>
      <c r="K157" s="2" t="s">
        <v>30</v>
      </c>
      <c r="L157" s="2" t="s">
        <v>25</v>
      </c>
      <c r="M157" s="2" t="s">
        <v>119</v>
      </c>
      <c r="N157" t="str">
        <f t="shared" si="2"/>
        <v>182369-INAC</v>
      </c>
      <c r="O157" s="2" t="s">
        <v>118</v>
      </c>
    </row>
    <row r="158" spans="1:15" x14ac:dyDescent="0.25">
      <c r="A158">
        <v>1776779</v>
      </c>
      <c r="B158">
        <v>182369</v>
      </c>
      <c r="C158" s="2" t="s">
        <v>3</v>
      </c>
      <c r="D158">
        <v>261016</v>
      </c>
      <c r="E158" s="2" t="s">
        <v>26</v>
      </c>
      <c r="F158" s="2" t="s">
        <v>72</v>
      </c>
      <c r="G158" s="2" t="s">
        <v>22</v>
      </c>
      <c r="H158">
        <v>0.3</v>
      </c>
      <c r="I158">
        <v>0.3</v>
      </c>
      <c r="J158" s="2" t="s">
        <v>23</v>
      </c>
      <c r="K158" s="2" t="s">
        <v>30</v>
      </c>
      <c r="L158" s="2" t="s">
        <v>25</v>
      </c>
      <c r="M158" s="2" t="s">
        <v>119</v>
      </c>
      <c r="N158" t="str">
        <f t="shared" si="2"/>
        <v>182369-INAC</v>
      </c>
      <c r="O158" s="2" t="s">
        <v>118</v>
      </c>
    </row>
    <row r="159" spans="1:15" x14ac:dyDescent="0.25">
      <c r="A159">
        <v>1776780</v>
      </c>
      <c r="B159">
        <v>182369</v>
      </c>
      <c r="C159" s="2" t="s">
        <v>3</v>
      </c>
      <c r="D159">
        <v>261017</v>
      </c>
      <c r="E159" s="2" t="s">
        <v>26</v>
      </c>
      <c r="F159" s="2" t="s">
        <v>73</v>
      </c>
      <c r="G159" s="2" t="s">
        <v>22</v>
      </c>
      <c r="H159">
        <v>2</v>
      </c>
      <c r="I159">
        <v>2</v>
      </c>
      <c r="J159" s="2" t="s">
        <v>29</v>
      </c>
      <c r="K159" s="2" t="s">
        <v>30</v>
      </c>
      <c r="L159" s="2" t="s">
        <v>25</v>
      </c>
      <c r="M159" s="2" t="s">
        <v>119</v>
      </c>
      <c r="N159" t="str">
        <f t="shared" si="2"/>
        <v>182369-INAC</v>
      </c>
      <c r="O159" s="2" t="s">
        <v>118</v>
      </c>
    </row>
    <row r="160" spans="1:15" x14ac:dyDescent="0.25">
      <c r="A160">
        <v>1776781</v>
      </c>
      <c r="B160">
        <v>182369</v>
      </c>
      <c r="C160" s="2" t="s">
        <v>3</v>
      </c>
      <c r="D160">
        <v>297260</v>
      </c>
      <c r="E160" s="2" t="s">
        <v>26</v>
      </c>
      <c r="F160" s="2" t="s">
        <v>74</v>
      </c>
      <c r="G160" s="2" t="s">
        <v>22</v>
      </c>
      <c r="H160">
        <v>1</v>
      </c>
      <c r="I160">
        <v>1</v>
      </c>
      <c r="J160" s="2" t="s">
        <v>29</v>
      </c>
      <c r="K160" s="2" t="s">
        <v>30</v>
      </c>
      <c r="L160" s="2" t="s">
        <v>25</v>
      </c>
      <c r="M160" s="2" t="s">
        <v>119</v>
      </c>
      <c r="N160" t="str">
        <f t="shared" si="2"/>
        <v>182369-INAC</v>
      </c>
      <c r="O160" s="2" t="s">
        <v>118</v>
      </c>
    </row>
    <row r="161" spans="1:15" x14ac:dyDescent="0.25">
      <c r="A161">
        <v>1776782</v>
      </c>
      <c r="B161">
        <v>182369</v>
      </c>
      <c r="C161" s="2" t="s">
        <v>3</v>
      </c>
      <c r="D161">
        <v>79260</v>
      </c>
      <c r="E161" s="2" t="s">
        <v>39</v>
      </c>
      <c r="F161" s="2" t="s">
        <v>75</v>
      </c>
      <c r="G161" s="2" t="s">
        <v>22</v>
      </c>
      <c r="H161">
        <v>1</v>
      </c>
      <c r="I161">
        <v>1</v>
      </c>
      <c r="J161" s="2" t="s">
        <v>29</v>
      </c>
      <c r="K161" s="2" t="s">
        <v>30</v>
      </c>
      <c r="L161" s="2" t="s">
        <v>25</v>
      </c>
      <c r="M161" s="2" t="s">
        <v>119</v>
      </c>
      <c r="N161" t="str">
        <f t="shared" si="2"/>
        <v>182369-INPA</v>
      </c>
      <c r="O161" s="2" t="s">
        <v>118</v>
      </c>
    </row>
    <row r="162" spans="1:15" x14ac:dyDescent="0.25">
      <c r="A162">
        <v>1776783</v>
      </c>
      <c r="B162">
        <v>182369</v>
      </c>
      <c r="C162" s="2" t="s">
        <v>3</v>
      </c>
      <c r="D162">
        <v>261019</v>
      </c>
      <c r="E162" s="2" t="s">
        <v>39</v>
      </c>
      <c r="F162" s="2" t="s">
        <v>76</v>
      </c>
      <c r="G162" s="2" t="s">
        <v>22</v>
      </c>
      <c r="H162">
        <v>1</v>
      </c>
      <c r="I162">
        <v>1</v>
      </c>
      <c r="J162" s="2" t="s">
        <v>29</v>
      </c>
      <c r="K162" s="2" t="s">
        <v>30</v>
      </c>
      <c r="L162" s="2" t="s">
        <v>25</v>
      </c>
      <c r="M162" s="2" t="s">
        <v>119</v>
      </c>
      <c r="N162" t="str">
        <f t="shared" si="2"/>
        <v>182369-INPA</v>
      </c>
      <c r="O162" s="2" t="s">
        <v>118</v>
      </c>
    </row>
    <row r="163" spans="1:15" x14ac:dyDescent="0.25">
      <c r="A163">
        <v>1776784</v>
      </c>
      <c r="B163">
        <v>182369</v>
      </c>
      <c r="C163" s="2" t="s">
        <v>3</v>
      </c>
      <c r="D163">
        <v>261020</v>
      </c>
      <c r="E163" s="2" t="s">
        <v>39</v>
      </c>
      <c r="F163" s="2" t="s">
        <v>77</v>
      </c>
      <c r="G163" s="2" t="s">
        <v>22</v>
      </c>
      <c r="H163">
        <v>1</v>
      </c>
      <c r="I163">
        <v>1</v>
      </c>
      <c r="J163" s="2" t="s">
        <v>29</v>
      </c>
      <c r="K163" s="2" t="s">
        <v>30</v>
      </c>
      <c r="L163" s="2" t="s">
        <v>25</v>
      </c>
      <c r="M163" s="2" t="s">
        <v>119</v>
      </c>
      <c r="N163" t="str">
        <f t="shared" si="2"/>
        <v>182369-INPA</v>
      </c>
      <c r="O163" s="2" t="s">
        <v>118</v>
      </c>
    </row>
    <row r="164" spans="1:15" x14ac:dyDescent="0.25">
      <c r="A164">
        <v>1776785</v>
      </c>
      <c r="B164">
        <v>182369</v>
      </c>
      <c r="C164" s="2" t="s">
        <v>3</v>
      </c>
      <c r="D164">
        <v>261021</v>
      </c>
      <c r="E164" s="2" t="s">
        <v>39</v>
      </c>
      <c r="F164" s="2" t="s">
        <v>43</v>
      </c>
      <c r="G164" s="2" t="s">
        <v>22</v>
      </c>
      <c r="H164">
        <v>1</v>
      </c>
      <c r="I164">
        <v>1</v>
      </c>
      <c r="J164" s="2" t="s">
        <v>29</v>
      </c>
      <c r="K164" s="2" t="s">
        <v>30</v>
      </c>
      <c r="L164" s="2" t="s">
        <v>25</v>
      </c>
      <c r="M164" s="2" t="s">
        <v>119</v>
      </c>
      <c r="N164" t="str">
        <f t="shared" si="2"/>
        <v>182369-INPA</v>
      </c>
      <c r="O164" s="2" t="s">
        <v>118</v>
      </c>
    </row>
    <row r="165" spans="1:15" x14ac:dyDescent="0.25">
      <c r="A165">
        <v>1776786</v>
      </c>
      <c r="B165">
        <v>182369</v>
      </c>
      <c r="C165" s="2" t="s">
        <v>3</v>
      </c>
      <c r="D165">
        <v>261022</v>
      </c>
      <c r="E165" s="2" t="s">
        <v>39</v>
      </c>
      <c r="F165" s="2" t="s">
        <v>78</v>
      </c>
      <c r="G165" s="2" t="s">
        <v>22</v>
      </c>
      <c r="H165">
        <v>0.05</v>
      </c>
      <c r="I165">
        <v>0.05</v>
      </c>
      <c r="J165" s="2" t="s">
        <v>29</v>
      </c>
      <c r="K165" s="2" t="s">
        <v>30</v>
      </c>
      <c r="L165" s="2" t="s">
        <v>25</v>
      </c>
      <c r="M165" s="2" t="s">
        <v>119</v>
      </c>
      <c r="N165" t="str">
        <f t="shared" si="2"/>
        <v>182369-INPA</v>
      </c>
      <c r="O165" s="2" t="s">
        <v>118</v>
      </c>
    </row>
    <row r="166" spans="1:15" x14ac:dyDescent="0.25">
      <c r="A166">
        <v>1776787</v>
      </c>
      <c r="B166">
        <v>182369</v>
      </c>
      <c r="C166" s="2" t="s">
        <v>3</v>
      </c>
      <c r="D166">
        <v>79280</v>
      </c>
      <c r="E166" s="2" t="s">
        <v>39</v>
      </c>
      <c r="F166" s="2" t="s">
        <v>48</v>
      </c>
      <c r="G166" s="2" t="s">
        <v>22</v>
      </c>
      <c r="H166">
        <v>0.3</v>
      </c>
      <c r="I166">
        <v>0.3</v>
      </c>
      <c r="J166" s="2" t="s">
        <v>23</v>
      </c>
      <c r="K166" s="2" t="s">
        <v>30</v>
      </c>
      <c r="L166" s="2" t="s">
        <v>25</v>
      </c>
      <c r="M166" s="2" t="s">
        <v>119</v>
      </c>
      <c r="N166" t="str">
        <f t="shared" si="2"/>
        <v>182369-INPA</v>
      </c>
      <c r="O166" s="2" t="s">
        <v>118</v>
      </c>
    </row>
    <row r="167" spans="1:15" x14ac:dyDescent="0.25">
      <c r="A167">
        <v>1776788</v>
      </c>
      <c r="B167">
        <v>182369</v>
      </c>
      <c r="C167" s="2" t="s">
        <v>3</v>
      </c>
      <c r="D167">
        <v>297255</v>
      </c>
      <c r="E167" s="2" t="s">
        <v>26</v>
      </c>
      <c r="F167" s="2" t="s">
        <v>59</v>
      </c>
      <c r="G167" s="2" t="s">
        <v>56</v>
      </c>
      <c r="H167">
        <v>90</v>
      </c>
      <c r="I167">
        <v>90</v>
      </c>
      <c r="J167" s="2" t="s">
        <v>23</v>
      </c>
      <c r="K167" s="2" t="s">
        <v>30</v>
      </c>
      <c r="L167" s="2" t="s">
        <v>25</v>
      </c>
      <c r="M167" s="2" t="s">
        <v>119</v>
      </c>
      <c r="N167" t="str">
        <f t="shared" si="2"/>
        <v>182369-INAC</v>
      </c>
      <c r="O167" s="2" t="s">
        <v>118</v>
      </c>
    </row>
    <row r="168" spans="1:15" x14ac:dyDescent="0.25">
      <c r="A168">
        <v>1776789</v>
      </c>
      <c r="B168">
        <v>182369</v>
      </c>
      <c r="C168" s="2" t="s">
        <v>3</v>
      </c>
      <c r="D168">
        <v>297257</v>
      </c>
      <c r="E168" s="2" t="s">
        <v>26</v>
      </c>
      <c r="F168" s="2" t="s">
        <v>60</v>
      </c>
      <c r="G168" s="2" t="s">
        <v>56</v>
      </c>
      <c r="H168">
        <v>135</v>
      </c>
      <c r="I168">
        <v>135</v>
      </c>
      <c r="J168" s="2" t="s">
        <v>23</v>
      </c>
      <c r="K168" s="2" t="s">
        <v>30</v>
      </c>
      <c r="L168" s="2" t="s">
        <v>25</v>
      </c>
      <c r="M168" s="2" t="s">
        <v>119</v>
      </c>
      <c r="N168" t="str">
        <f t="shared" si="2"/>
        <v>182369-INAC</v>
      </c>
      <c r="O168" s="2" t="s">
        <v>118</v>
      </c>
    </row>
    <row r="169" spans="1:15" x14ac:dyDescent="0.25">
      <c r="A169">
        <v>1776790</v>
      </c>
      <c r="B169">
        <v>182370</v>
      </c>
      <c r="C169" s="2" t="s">
        <v>3</v>
      </c>
      <c r="D169">
        <v>297254</v>
      </c>
      <c r="E169" s="2" t="s">
        <v>49</v>
      </c>
      <c r="F169" s="2" t="s">
        <v>55</v>
      </c>
      <c r="G169" s="2" t="s">
        <v>79</v>
      </c>
      <c r="H169">
        <v>0.91</v>
      </c>
      <c r="I169">
        <v>0.91</v>
      </c>
      <c r="J169" s="2" t="s">
        <v>23</v>
      </c>
      <c r="K169" s="2" t="s">
        <v>51</v>
      </c>
      <c r="L169" s="2" t="s">
        <v>25</v>
      </c>
      <c r="M169" s="2" t="s">
        <v>119</v>
      </c>
      <c r="N169" t="str">
        <f t="shared" si="2"/>
        <v>182370-INFA</v>
      </c>
      <c r="O169" s="2" t="s">
        <v>118</v>
      </c>
    </row>
    <row r="170" spans="1:15" x14ac:dyDescent="0.25">
      <c r="A170">
        <v>1776791</v>
      </c>
      <c r="B170">
        <v>182370</v>
      </c>
      <c r="C170" s="2" t="s">
        <v>3</v>
      </c>
      <c r="D170">
        <v>260951</v>
      </c>
      <c r="E170" s="2" t="s">
        <v>20</v>
      </c>
      <c r="F170" s="2" t="s">
        <v>57</v>
      </c>
      <c r="G170" s="2" t="s">
        <v>22</v>
      </c>
      <c r="H170">
        <v>0.03</v>
      </c>
      <c r="I170">
        <v>0.03</v>
      </c>
      <c r="J170" s="2" t="s">
        <v>23</v>
      </c>
      <c r="K170" s="2" t="s">
        <v>24</v>
      </c>
      <c r="L170" s="2" t="s">
        <v>25</v>
      </c>
      <c r="M170" s="2" t="s">
        <v>119</v>
      </c>
      <c r="N170" t="str">
        <f t="shared" si="2"/>
        <v>182370-ININ</v>
      </c>
      <c r="O170" s="2" t="s">
        <v>118</v>
      </c>
    </row>
    <row r="171" spans="1:15" x14ac:dyDescent="0.25">
      <c r="A171">
        <v>1776792</v>
      </c>
      <c r="B171">
        <v>182370</v>
      </c>
      <c r="C171" s="2" t="s">
        <v>3</v>
      </c>
      <c r="D171">
        <v>260952</v>
      </c>
      <c r="E171" s="2" t="s">
        <v>20</v>
      </c>
      <c r="F171" s="2" t="s">
        <v>58</v>
      </c>
      <c r="G171" s="2" t="s">
        <v>22</v>
      </c>
      <c r="H171">
        <v>0.1</v>
      </c>
      <c r="I171">
        <v>0.1</v>
      </c>
      <c r="J171" s="2" t="s">
        <v>23</v>
      </c>
      <c r="K171" s="2" t="s">
        <v>24</v>
      </c>
      <c r="L171" s="2" t="s">
        <v>25</v>
      </c>
      <c r="M171" s="2" t="s">
        <v>119</v>
      </c>
      <c r="N171" t="str">
        <f t="shared" si="2"/>
        <v>182370-ININ</v>
      </c>
      <c r="O171" s="2" t="s">
        <v>118</v>
      </c>
    </row>
    <row r="172" spans="1:15" x14ac:dyDescent="0.25">
      <c r="A172">
        <v>1776793</v>
      </c>
      <c r="B172">
        <v>182370</v>
      </c>
      <c r="C172" s="2" t="s">
        <v>3</v>
      </c>
      <c r="D172">
        <v>260985</v>
      </c>
      <c r="E172" s="2" t="s">
        <v>26</v>
      </c>
      <c r="F172" s="2" t="s">
        <v>61</v>
      </c>
      <c r="G172" s="2" t="s">
        <v>22</v>
      </c>
      <c r="H172">
        <v>1.5</v>
      </c>
      <c r="I172">
        <v>1.5</v>
      </c>
      <c r="J172" s="2" t="s">
        <v>37</v>
      </c>
      <c r="K172" s="2" t="s">
        <v>30</v>
      </c>
      <c r="L172" s="2" t="s">
        <v>25</v>
      </c>
      <c r="M172" s="2" t="s">
        <v>119</v>
      </c>
      <c r="N172" t="str">
        <f t="shared" si="2"/>
        <v>182370-INAC</v>
      </c>
      <c r="O172" s="2" t="s">
        <v>118</v>
      </c>
    </row>
    <row r="173" spans="1:15" x14ac:dyDescent="0.25">
      <c r="A173">
        <v>1776794</v>
      </c>
      <c r="B173">
        <v>182370</v>
      </c>
      <c r="C173" s="2" t="s">
        <v>3</v>
      </c>
      <c r="D173">
        <v>257884</v>
      </c>
      <c r="E173" s="2" t="s">
        <v>26</v>
      </c>
      <c r="F173" s="2" t="s">
        <v>61</v>
      </c>
      <c r="G173" s="2" t="s">
        <v>79</v>
      </c>
      <c r="H173">
        <v>12</v>
      </c>
      <c r="I173">
        <v>12</v>
      </c>
      <c r="J173" s="2" t="s">
        <v>37</v>
      </c>
      <c r="K173" s="2" t="s">
        <v>30</v>
      </c>
      <c r="L173" s="2" t="s">
        <v>25</v>
      </c>
      <c r="M173" s="2" t="s">
        <v>119</v>
      </c>
      <c r="N173" t="str">
        <f t="shared" si="2"/>
        <v>182370-INAC</v>
      </c>
      <c r="O173" s="2" t="s">
        <v>118</v>
      </c>
    </row>
    <row r="174" spans="1:15" x14ac:dyDescent="0.25">
      <c r="A174">
        <v>1776795</v>
      </c>
      <c r="B174">
        <v>182370</v>
      </c>
      <c r="C174" s="2" t="s">
        <v>3</v>
      </c>
      <c r="D174">
        <v>257884</v>
      </c>
      <c r="E174" s="2" t="s">
        <v>26</v>
      </c>
      <c r="F174" s="2" t="s">
        <v>61</v>
      </c>
      <c r="G174" s="2" t="s">
        <v>22</v>
      </c>
      <c r="H174">
        <v>5</v>
      </c>
      <c r="I174">
        <v>5</v>
      </c>
      <c r="J174" s="2" t="s">
        <v>37</v>
      </c>
      <c r="K174" s="2" t="s">
        <v>30</v>
      </c>
      <c r="L174" s="2" t="s">
        <v>25</v>
      </c>
      <c r="M174" s="2" t="s">
        <v>119</v>
      </c>
      <c r="N174" t="str">
        <f t="shared" si="2"/>
        <v>182370-INAC</v>
      </c>
      <c r="O174" s="2" t="s">
        <v>118</v>
      </c>
    </row>
    <row r="175" spans="1:15" x14ac:dyDescent="0.25">
      <c r="A175">
        <v>1776796</v>
      </c>
      <c r="B175">
        <v>182370</v>
      </c>
      <c r="C175" s="2" t="s">
        <v>3</v>
      </c>
      <c r="D175">
        <v>260988</v>
      </c>
      <c r="E175" s="2" t="s">
        <v>26</v>
      </c>
      <c r="F175" s="2" t="s">
        <v>61</v>
      </c>
      <c r="G175" s="2" t="s">
        <v>22</v>
      </c>
      <c r="H175">
        <v>10</v>
      </c>
      <c r="I175">
        <v>10</v>
      </c>
      <c r="J175" s="2" t="s">
        <v>37</v>
      </c>
      <c r="K175" s="2" t="s">
        <v>30</v>
      </c>
      <c r="L175" s="2" t="s">
        <v>25</v>
      </c>
      <c r="M175" s="2" t="s">
        <v>119</v>
      </c>
      <c r="N175" t="str">
        <f t="shared" si="2"/>
        <v>182370-INAC</v>
      </c>
      <c r="O175" s="2" t="s">
        <v>118</v>
      </c>
    </row>
    <row r="176" spans="1:15" x14ac:dyDescent="0.25">
      <c r="A176">
        <v>1776797</v>
      </c>
      <c r="B176">
        <v>182370</v>
      </c>
      <c r="C176" s="2" t="s">
        <v>3</v>
      </c>
      <c r="D176">
        <v>260953</v>
      </c>
      <c r="E176" s="2" t="s">
        <v>26</v>
      </c>
      <c r="F176" s="2" t="s">
        <v>62</v>
      </c>
      <c r="G176" s="2" t="s">
        <v>22</v>
      </c>
      <c r="H176">
        <v>2</v>
      </c>
      <c r="I176">
        <v>2</v>
      </c>
      <c r="J176" s="2" t="s">
        <v>29</v>
      </c>
      <c r="K176" s="2" t="s">
        <v>30</v>
      </c>
      <c r="L176" s="2" t="s">
        <v>25</v>
      </c>
      <c r="M176" s="2" t="s">
        <v>119</v>
      </c>
      <c r="N176" t="str">
        <f t="shared" si="2"/>
        <v>182370-INAC</v>
      </c>
      <c r="O176" s="2" t="s">
        <v>118</v>
      </c>
    </row>
    <row r="177" spans="1:15" x14ac:dyDescent="0.25">
      <c r="A177">
        <v>1776798</v>
      </c>
      <c r="B177">
        <v>182370</v>
      </c>
      <c r="C177" s="2" t="s">
        <v>3</v>
      </c>
      <c r="D177">
        <v>260954</v>
      </c>
      <c r="E177" s="2" t="s">
        <v>26</v>
      </c>
      <c r="F177" s="2" t="s">
        <v>62</v>
      </c>
      <c r="G177" s="2" t="s">
        <v>22</v>
      </c>
      <c r="H177">
        <v>5</v>
      </c>
      <c r="I177">
        <v>5</v>
      </c>
      <c r="J177" s="2" t="s">
        <v>29</v>
      </c>
      <c r="K177" s="2" t="s">
        <v>30</v>
      </c>
      <c r="L177" s="2" t="s">
        <v>25</v>
      </c>
      <c r="M177" s="2" t="s">
        <v>119</v>
      </c>
      <c r="N177" t="str">
        <f t="shared" ref="N177:N207" si="3">_xlfn.TEXTJOIN("-",TRUE,B177,E177)</f>
        <v>182370-INAC</v>
      </c>
      <c r="O177" s="2" t="s">
        <v>118</v>
      </c>
    </row>
    <row r="178" spans="1:15" x14ac:dyDescent="0.25">
      <c r="A178">
        <v>1776799</v>
      </c>
      <c r="B178">
        <v>182370</v>
      </c>
      <c r="C178" s="2" t="s">
        <v>3</v>
      </c>
      <c r="D178">
        <v>260989</v>
      </c>
      <c r="E178" s="2" t="s">
        <v>26</v>
      </c>
      <c r="F178" s="2" t="s">
        <v>63</v>
      </c>
      <c r="G178" s="2" t="s">
        <v>22</v>
      </c>
      <c r="H178">
        <v>1</v>
      </c>
      <c r="I178">
        <v>1</v>
      </c>
      <c r="J178" s="2" t="s">
        <v>29</v>
      </c>
      <c r="K178" s="2" t="s">
        <v>30</v>
      </c>
      <c r="L178" s="2" t="s">
        <v>25</v>
      </c>
      <c r="M178" s="2" t="s">
        <v>119</v>
      </c>
      <c r="N178" t="str">
        <f t="shared" si="3"/>
        <v>182370-INAC</v>
      </c>
      <c r="O178" s="2" t="s">
        <v>118</v>
      </c>
    </row>
    <row r="179" spans="1:15" x14ac:dyDescent="0.25">
      <c r="A179">
        <v>1776800</v>
      </c>
      <c r="B179">
        <v>182370</v>
      </c>
      <c r="C179" s="2" t="s">
        <v>3</v>
      </c>
      <c r="D179">
        <v>260992</v>
      </c>
      <c r="E179" s="2" t="s">
        <v>26</v>
      </c>
      <c r="F179" s="2" t="s">
        <v>64</v>
      </c>
      <c r="G179" s="2" t="s">
        <v>28</v>
      </c>
      <c r="H179">
        <v>1</v>
      </c>
      <c r="I179">
        <v>1</v>
      </c>
      <c r="J179" s="2" t="s">
        <v>29</v>
      </c>
      <c r="K179" s="2" t="s">
        <v>30</v>
      </c>
      <c r="L179" s="2" t="s">
        <v>25</v>
      </c>
      <c r="M179" s="2" t="s">
        <v>119</v>
      </c>
      <c r="N179" t="str">
        <f t="shared" si="3"/>
        <v>182370-INAC</v>
      </c>
      <c r="O179" s="2" t="s">
        <v>118</v>
      </c>
    </row>
    <row r="180" spans="1:15" x14ac:dyDescent="0.25">
      <c r="A180">
        <v>1776801</v>
      </c>
      <c r="B180">
        <v>182370</v>
      </c>
      <c r="C180" s="2" t="s">
        <v>3</v>
      </c>
      <c r="D180">
        <v>260993</v>
      </c>
      <c r="E180" s="2" t="s">
        <v>26</v>
      </c>
      <c r="F180" s="2" t="s">
        <v>64</v>
      </c>
      <c r="G180" s="2" t="s">
        <v>31</v>
      </c>
      <c r="H180">
        <v>1</v>
      </c>
      <c r="I180">
        <v>1</v>
      </c>
      <c r="J180" s="2" t="s">
        <v>29</v>
      </c>
      <c r="K180" s="2" t="s">
        <v>30</v>
      </c>
      <c r="L180" s="2" t="s">
        <v>25</v>
      </c>
      <c r="M180" s="2" t="s">
        <v>119</v>
      </c>
      <c r="N180" t="str">
        <f t="shared" si="3"/>
        <v>182370-INAC</v>
      </c>
      <c r="O180" s="2" t="s">
        <v>118</v>
      </c>
    </row>
    <row r="181" spans="1:15" x14ac:dyDescent="0.25">
      <c r="A181">
        <v>1776802</v>
      </c>
      <c r="B181">
        <v>182370</v>
      </c>
      <c r="C181" s="2" t="s">
        <v>3</v>
      </c>
      <c r="D181">
        <v>260994</v>
      </c>
      <c r="E181" s="2" t="s">
        <v>26</v>
      </c>
      <c r="F181" s="2" t="s">
        <v>64</v>
      </c>
      <c r="G181" s="2" t="s">
        <v>32</v>
      </c>
      <c r="H181">
        <v>1</v>
      </c>
      <c r="I181">
        <v>1</v>
      </c>
      <c r="J181" s="2" t="s">
        <v>29</v>
      </c>
      <c r="K181" s="2" t="s">
        <v>30</v>
      </c>
      <c r="L181" s="2" t="s">
        <v>25</v>
      </c>
      <c r="M181" s="2" t="s">
        <v>119</v>
      </c>
      <c r="N181" t="str">
        <f t="shared" si="3"/>
        <v>182370-INAC</v>
      </c>
      <c r="O181" s="2" t="s">
        <v>118</v>
      </c>
    </row>
    <row r="182" spans="1:15" x14ac:dyDescent="0.25">
      <c r="A182">
        <v>1776803</v>
      </c>
      <c r="B182">
        <v>182370</v>
      </c>
      <c r="C182" s="2" t="s">
        <v>3</v>
      </c>
      <c r="D182">
        <v>260995</v>
      </c>
      <c r="E182" s="2" t="s">
        <v>26</v>
      </c>
      <c r="F182" s="2" t="s">
        <v>64</v>
      </c>
      <c r="G182" s="2" t="s">
        <v>33</v>
      </c>
      <c r="H182">
        <v>1</v>
      </c>
      <c r="I182">
        <v>1</v>
      </c>
      <c r="J182" s="2" t="s">
        <v>29</v>
      </c>
      <c r="K182" s="2" t="s">
        <v>30</v>
      </c>
      <c r="L182" s="2" t="s">
        <v>25</v>
      </c>
      <c r="M182" s="2" t="s">
        <v>119</v>
      </c>
      <c r="N182" t="str">
        <f t="shared" si="3"/>
        <v>182370-INAC</v>
      </c>
      <c r="O182" s="2" t="s">
        <v>118</v>
      </c>
    </row>
    <row r="183" spans="1:15" x14ac:dyDescent="0.25">
      <c r="A183">
        <v>1776804</v>
      </c>
      <c r="B183">
        <v>182370</v>
      </c>
      <c r="C183" s="2" t="s">
        <v>3</v>
      </c>
      <c r="D183">
        <v>260996</v>
      </c>
      <c r="E183" s="2" t="s">
        <v>26</v>
      </c>
      <c r="F183" s="2" t="s">
        <v>64</v>
      </c>
      <c r="G183" s="2" t="s">
        <v>66</v>
      </c>
      <c r="H183">
        <v>1</v>
      </c>
      <c r="I183">
        <v>1</v>
      </c>
      <c r="J183" s="2" t="s">
        <v>29</v>
      </c>
      <c r="K183" s="2" t="s">
        <v>30</v>
      </c>
      <c r="L183" s="2" t="s">
        <v>25</v>
      </c>
      <c r="M183" s="2" t="s">
        <v>119</v>
      </c>
      <c r="N183" t="str">
        <f t="shared" si="3"/>
        <v>182370-INAC</v>
      </c>
      <c r="O183" s="2" t="s">
        <v>118</v>
      </c>
    </row>
    <row r="184" spans="1:15" x14ac:dyDescent="0.25">
      <c r="A184">
        <v>1776805</v>
      </c>
      <c r="B184">
        <v>182370</v>
      </c>
      <c r="C184" s="2" t="s">
        <v>3</v>
      </c>
      <c r="D184">
        <v>260997</v>
      </c>
      <c r="E184" s="2" t="s">
        <v>26</v>
      </c>
      <c r="F184" s="2" t="s">
        <v>64</v>
      </c>
      <c r="G184" s="2" t="s">
        <v>67</v>
      </c>
      <c r="H184">
        <v>1</v>
      </c>
      <c r="I184">
        <v>1</v>
      </c>
      <c r="J184" s="2" t="s">
        <v>29</v>
      </c>
      <c r="K184" s="2" t="s">
        <v>30</v>
      </c>
      <c r="L184" s="2" t="s">
        <v>25</v>
      </c>
      <c r="M184" s="2" t="s">
        <v>119</v>
      </c>
      <c r="N184" t="str">
        <f t="shared" si="3"/>
        <v>182370-INAC</v>
      </c>
      <c r="O184" s="2" t="s">
        <v>118</v>
      </c>
    </row>
    <row r="185" spans="1:15" x14ac:dyDescent="0.25">
      <c r="A185">
        <v>1776806</v>
      </c>
      <c r="B185">
        <v>182370</v>
      </c>
      <c r="C185" s="2" t="s">
        <v>3</v>
      </c>
      <c r="D185">
        <v>260998</v>
      </c>
      <c r="E185" s="2" t="s">
        <v>26</v>
      </c>
      <c r="F185" s="2" t="s">
        <v>64</v>
      </c>
      <c r="G185" s="2" t="s">
        <v>68</v>
      </c>
      <c r="H185">
        <v>1</v>
      </c>
      <c r="I185">
        <v>1</v>
      </c>
      <c r="J185" s="2" t="s">
        <v>29</v>
      </c>
      <c r="K185" s="2" t="s">
        <v>30</v>
      </c>
      <c r="L185" s="2" t="s">
        <v>25</v>
      </c>
      <c r="M185" s="2" t="s">
        <v>119</v>
      </c>
      <c r="N185" t="str">
        <f t="shared" si="3"/>
        <v>182370-INAC</v>
      </c>
      <c r="O185" s="2" t="s">
        <v>118</v>
      </c>
    </row>
    <row r="186" spans="1:15" x14ac:dyDescent="0.25">
      <c r="A186">
        <v>1776807</v>
      </c>
      <c r="B186">
        <v>182370</v>
      </c>
      <c r="C186" s="2" t="s">
        <v>3</v>
      </c>
      <c r="D186">
        <v>260999</v>
      </c>
      <c r="E186" s="2" t="s">
        <v>26</v>
      </c>
      <c r="F186" s="2" t="s">
        <v>64</v>
      </c>
      <c r="G186" s="2" t="s">
        <v>69</v>
      </c>
      <c r="H186">
        <v>1</v>
      </c>
      <c r="I186">
        <v>1</v>
      </c>
      <c r="J186" s="2" t="s">
        <v>29</v>
      </c>
      <c r="K186" s="2" t="s">
        <v>30</v>
      </c>
      <c r="L186" s="2" t="s">
        <v>25</v>
      </c>
      <c r="M186" s="2" t="s">
        <v>119</v>
      </c>
      <c r="N186" t="str">
        <f t="shared" si="3"/>
        <v>182370-INAC</v>
      </c>
      <c r="O186" s="2" t="s">
        <v>118</v>
      </c>
    </row>
    <row r="187" spans="1:15" x14ac:dyDescent="0.25">
      <c r="A187">
        <v>1776808</v>
      </c>
      <c r="B187">
        <v>182370</v>
      </c>
      <c r="C187" s="2" t="s">
        <v>3</v>
      </c>
      <c r="D187">
        <v>261004</v>
      </c>
      <c r="E187" s="2" t="s">
        <v>26</v>
      </c>
      <c r="F187" s="2" t="s">
        <v>70</v>
      </c>
      <c r="G187" s="2" t="s">
        <v>28</v>
      </c>
      <c r="H187">
        <v>1</v>
      </c>
      <c r="I187">
        <v>1</v>
      </c>
      <c r="J187" s="2" t="s">
        <v>29</v>
      </c>
      <c r="K187" s="2" t="s">
        <v>30</v>
      </c>
      <c r="L187" s="2" t="s">
        <v>25</v>
      </c>
      <c r="M187" s="2" t="s">
        <v>119</v>
      </c>
      <c r="N187" t="str">
        <f t="shared" si="3"/>
        <v>182370-INAC</v>
      </c>
      <c r="O187" s="2" t="s">
        <v>118</v>
      </c>
    </row>
    <row r="188" spans="1:15" x14ac:dyDescent="0.25">
      <c r="A188">
        <v>1776809</v>
      </c>
      <c r="B188">
        <v>182370</v>
      </c>
      <c r="C188" s="2" t="s">
        <v>3</v>
      </c>
      <c r="D188">
        <v>261005</v>
      </c>
      <c r="E188" s="2" t="s">
        <v>26</v>
      </c>
      <c r="F188" s="2" t="s">
        <v>70</v>
      </c>
      <c r="G188" s="2" t="s">
        <v>31</v>
      </c>
      <c r="H188">
        <v>1</v>
      </c>
      <c r="I188">
        <v>1</v>
      </c>
      <c r="J188" s="2" t="s">
        <v>29</v>
      </c>
      <c r="K188" s="2" t="s">
        <v>30</v>
      </c>
      <c r="L188" s="2" t="s">
        <v>25</v>
      </c>
      <c r="M188" s="2" t="s">
        <v>119</v>
      </c>
      <c r="N188" t="str">
        <f t="shared" si="3"/>
        <v>182370-INAC</v>
      </c>
      <c r="O188" s="2" t="s">
        <v>118</v>
      </c>
    </row>
    <row r="189" spans="1:15" x14ac:dyDescent="0.25">
      <c r="A189">
        <v>1776810</v>
      </c>
      <c r="B189">
        <v>182370</v>
      </c>
      <c r="C189" s="2" t="s">
        <v>3</v>
      </c>
      <c r="D189">
        <v>261006</v>
      </c>
      <c r="E189" s="2" t="s">
        <v>26</v>
      </c>
      <c r="F189" s="2" t="s">
        <v>70</v>
      </c>
      <c r="G189" s="2" t="s">
        <v>32</v>
      </c>
      <c r="H189">
        <v>1</v>
      </c>
      <c r="I189">
        <v>1</v>
      </c>
      <c r="J189" s="2" t="s">
        <v>29</v>
      </c>
      <c r="K189" s="2" t="s">
        <v>30</v>
      </c>
      <c r="L189" s="2" t="s">
        <v>25</v>
      </c>
      <c r="M189" s="2" t="s">
        <v>119</v>
      </c>
      <c r="N189" t="str">
        <f t="shared" si="3"/>
        <v>182370-INAC</v>
      </c>
      <c r="O189" s="2" t="s">
        <v>118</v>
      </c>
    </row>
    <row r="190" spans="1:15" x14ac:dyDescent="0.25">
      <c r="A190">
        <v>1776811</v>
      </c>
      <c r="B190">
        <v>182370</v>
      </c>
      <c r="C190" s="2" t="s">
        <v>3</v>
      </c>
      <c r="D190">
        <v>261007</v>
      </c>
      <c r="E190" s="2" t="s">
        <v>26</v>
      </c>
      <c r="F190" s="2" t="s">
        <v>70</v>
      </c>
      <c r="G190" s="2" t="s">
        <v>33</v>
      </c>
      <c r="H190">
        <v>1</v>
      </c>
      <c r="I190">
        <v>1</v>
      </c>
      <c r="J190" s="2" t="s">
        <v>29</v>
      </c>
      <c r="K190" s="2" t="s">
        <v>30</v>
      </c>
      <c r="L190" s="2" t="s">
        <v>25</v>
      </c>
      <c r="M190" s="2" t="s">
        <v>119</v>
      </c>
      <c r="N190" t="str">
        <f t="shared" si="3"/>
        <v>182370-INAC</v>
      </c>
      <c r="O190" s="2" t="s">
        <v>118</v>
      </c>
    </row>
    <row r="191" spans="1:15" x14ac:dyDescent="0.25">
      <c r="A191">
        <v>1776812</v>
      </c>
      <c r="B191">
        <v>182370</v>
      </c>
      <c r="C191" s="2" t="s">
        <v>3</v>
      </c>
      <c r="D191">
        <v>261008</v>
      </c>
      <c r="E191" s="2" t="s">
        <v>26</v>
      </c>
      <c r="F191" s="2" t="s">
        <v>70</v>
      </c>
      <c r="G191" s="2" t="s">
        <v>66</v>
      </c>
      <c r="H191">
        <v>1</v>
      </c>
      <c r="I191">
        <v>1</v>
      </c>
      <c r="J191" s="2" t="s">
        <v>29</v>
      </c>
      <c r="K191" s="2" t="s">
        <v>30</v>
      </c>
      <c r="L191" s="2" t="s">
        <v>25</v>
      </c>
      <c r="M191" s="2" t="s">
        <v>119</v>
      </c>
      <c r="N191" t="str">
        <f t="shared" si="3"/>
        <v>182370-INAC</v>
      </c>
      <c r="O191" s="2" t="s">
        <v>118</v>
      </c>
    </row>
    <row r="192" spans="1:15" x14ac:dyDescent="0.25">
      <c r="A192">
        <v>1776813</v>
      </c>
      <c r="B192">
        <v>182370</v>
      </c>
      <c r="C192" s="2" t="s">
        <v>3</v>
      </c>
      <c r="D192">
        <v>261009</v>
      </c>
      <c r="E192" s="2" t="s">
        <v>26</v>
      </c>
      <c r="F192" s="2" t="s">
        <v>70</v>
      </c>
      <c r="G192" s="2" t="s">
        <v>67</v>
      </c>
      <c r="H192">
        <v>1</v>
      </c>
      <c r="I192">
        <v>1</v>
      </c>
      <c r="J192" s="2" t="s">
        <v>29</v>
      </c>
      <c r="K192" s="2" t="s">
        <v>30</v>
      </c>
      <c r="L192" s="2" t="s">
        <v>25</v>
      </c>
      <c r="M192" s="2" t="s">
        <v>119</v>
      </c>
      <c r="N192" t="str">
        <f t="shared" si="3"/>
        <v>182370-INAC</v>
      </c>
      <c r="O192" s="2" t="s">
        <v>118</v>
      </c>
    </row>
    <row r="193" spans="1:15" x14ac:dyDescent="0.25">
      <c r="A193">
        <v>1776814</v>
      </c>
      <c r="B193">
        <v>182370</v>
      </c>
      <c r="C193" s="2" t="s">
        <v>3</v>
      </c>
      <c r="D193">
        <v>261010</v>
      </c>
      <c r="E193" s="2" t="s">
        <v>26</v>
      </c>
      <c r="F193" s="2" t="s">
        <v>70</v>
      </c>
      <c r="G193" s="2" t="s">
        <v>68</v>
      </c>
      <c r="H193">
        <v>1</v>
      </c>
      <c r="I193">
        <v>1</v>
      </c>
      <c r="J193" s="2" t="s">
        <v>29</v>
      </c>
      <c r="K193" s="2" t="s">
        <v>30</v>
      </c>
      <c r="L193" s="2" t="s">
        <v>25</v>
      </c>
      <c r="M193" s="2" t="s">
        <v>119</v>
      </c>
      <c r="N193" t="str">
        <f t="shared" si="3"/>
        <v>182370-INAC</v>
      </c>
      <c r="O193" s="2" t="s">
        <v>118</v>
      </c>
    </row>
    <row r="194" spans="1:15" x14ac:dyDescent="0.25">
      <c r="A194">
        <v>1776815</v>
      </c>
      <c r="B194">
        <v>182370</v>
      </c>
      <c r="C194" s="2" t="s">
        <v>3</v>
      </c>
      <c r="D194">
        <v>261011</v>
      </c>
      <c r="E194" s="2" t="s">
        <v>26</v>
      </c>
      <c r="F194" s="2" t="s">
        <v>70</v>
      </c>
      <c r="G194" s="2" t="s">
        <v>69</v>
      </c>
      <c r="H194">
        <v>1</v>
      </c>
      <c r="I194">
        <v>1</v>
      </c>
      <c r="J194" s="2" t="s">
        <v>29</v>
      </c>
      <c r="K194" s="2" t="s">
        <v>30</v>
      </c>
      <c r="L194" s="2" t="s">
        <v>25</v>
      </c>
      <c r="M194" s="2" t="s">
        <v>119</v>
      </c>
      <c r="N194" t="str">
        <f t="shared" si="3"/>
        <v>182370-INAC</v>
      </c>
      <c r="O194" s="2" t="s">
        <v>118</v>
      </c>
    </row>
    <row r="195" spans="1:15" x14ac:dyDescent="0.25">
      <c r="A195">
        <v>1776816</v>
      </c>
      <c r="B195">
        <v>182370</v>
      </c>
      <c r="C195" s="2" t="s">
        <v>3</v>
      </c>
      <c r="D195">
        <v>261014</v>
      </c>
      <c r="E195" s="2" t="s">
        <v>26</v>
      </c>
      <c r="F195" s="2" t="s">
        <v>71</v>
      </c>
      <c r="G195" s="2" t="s">
        <v>22</v>
      </c>
      <c r="H195">
        <v>1</v>
      </c>
      <c r="I195">
        <v>1</v>
      </c>
      <c r="J195" s="2" t="s">
        <v>29</v>
      </c>
      <c r="K195" s="2" t="s">
        <v>30</v>
      </c>
      <c r="L195" s="2" t="s">
        <v>25</v>
      </c>
      <c r="M195" s="2" t="s">
        <v>119</v>
      </c>
      <c r="N195" t="str">
        <f t="shared" si="3"/>
        <v>182370-INAC</v>
      </c>
      <c r="O195" s="2" t="s">
        <v>118</v>
      </c>
    </row>
    <row r="196" spans="1:15" x14ac:dyDescent="0.25">
      <c r="A196">
        <v>1776817</v>
      </c>
      <c r="B196">
        <v>182370</v>
      </c>
      <c r="C196" s="2" t="s">
        <v>3</v>
      </c>
      <c r="D196">
        <v>261015</v>
      </c>
      <c r="E196" s="2" t="s">
        <v>26</v>
      </c>
      <c r="F196" s="2" t="s">
        <v>63</v>
      </c>
      <c r="G196" s="2" t="s">
        <v>22</v>
      </c>
      <c r="H196">
        <v>1</v>
      </c>
      <c r="I196">
        <v>1</v>
      </c>
      <c r="J196" s="2" t="s">
        <v>29</v>
      </c>
      <c r="K196" s="2" t="s">
        <v>30</v>
      </c>
      <c r="L196" s="2" t="s">
        <v>25</v>
      </c>
      <c r="M196" s="2" t="s">
        <v>119</v>
      </c>
      <c r="N196" t="str">
        <f t="shared" si="3"/>
        <v>182370-INAC</v>
      </c>
      <c r="O196" s="2" t="s">
        <v>118</v>
      </c>
    </row>
    <row r="197" spans="1:15" x14ac:dyDescent="0.25">
      <c r="A197">
        <v>1776818</v>
      </c>
      <c r="B197">
        <v>182370</v>
      </c>
      <c r="C197" s="2" t="s">
        <v>3</v>
      </c>
      <c r="D197">
        <v>261016</v>
      </c>
      <c r="E197" s="2" t="s">
        <v>26</v>
      </c>
      <c r="F197" s="2" t="s">
        <v>72</v>
      </c>
      <c r="G197" s="2" t="s">
        <v>22</v>
      </c>
      <c r="H197">
        <v>0.3</v>
      </c>
      <c r="I197">
        <v>0.3</v>
      </c>
      <c r="J197" s="2" t="s">
        <v>23</v>
      </c>
      <c r="K197" s="2" t="s">
        <v>30</v>
      </c>
      <c r="L197" s="2" t="s">
        <v>25</v>
      </c>
      <c r="M197" s="2" t="s">
        <v>119</v>
      </c>
      <c r="N197" t="str">
        <f t="shared" si="3"/>
        <v>182370-INAC</v>
      </c>
      <c r="O197" s="2" t="s">
        <v>118</v>
      </c>
    </row>
    <row r="198" spans="1:15" x14ac:dyDescent="0.25">
      <c r="A198">
        <v>1776819</v>
      </c>
      <c r="B198">
        <v>182370</v>
      </c>
      <c r="C198" s="2" t="s">
        <v>3</v>
      </c>
      <c r="D198">
        <v>261017</v>
      </c>
      <c r="E198" s="2" t="s">
        <v>26</v>
      </c>
      <c r="F198" s="2" t="s">
        <v>73</v>
      </c>
      <c r="G198" s="2" t="s">
        <v>22</v>
      </c>
      <c r="H198">
        <v>2</v>
      </c>
      <c r="I198">
        <v>2</v>
      </c>
      <c r="J198" s="2" t="s">
        <v>29</v>
      </c>
      <c r="K198" s="2" t="s">
        <v>30</v>
      </c>
      <c r="L198" s="2" t="s">
        <v>25</v>
      </c>
      <c r="M198" s="2" t="s">
        <v>119</v>
      </c>
      <c r="N198" t="str">
        <f t="shared" si="3"/>
        <v>182370-INAC</v>
      </c>
      <c r="O198" s="2" t="s">
        <v>118</v>
      </c>
    </row>
    <row r="199" spans="1:15" x14ac:dyDescent="0.25">
      <c r="A199">
        <v>1776820</v>
      </c>
      <c r="B199">
        <v>182370</v>
      </c>
      <c r="C199" s="2" t="s">
        <v>3</v>
      </c>
      <c r="D199">
        <v>297260</v>
      </c>
      <c r="E199" s="2" t="s">
        <v>26</v>
      </c>
      <c r="F199" s="2" t="s">
        <v>74</v>
      </c>
      <c r="G199" s="2" t="s">
        <v>22</v>
      </c>
      <c r="H199">
        <v>1</v>
      </c>
      <c r="I199">
        <v>1</v>
      </c>
      <c r="J199" s="2" t="s">
        <v>29</v>
      </c>
      <c r="K199" s="2" t="s">
        <v>30</v>
      </c>
      <c r="L199" s="2" t="s">
        <v>25</v>
      </c>
      <c r="M199" s="2" t="s">
        <v>119</v>
      </c>
      <c r="N199" t="str">
        <f t="shared" si="3"/>
        <v>182370-INAC</v>
      </c>
      <c r="O199" s="2" t="s">
        <v>118</v>
      </c>
    </row>
    <row r="200" spans="1:15" x14ac:dyDescent="0.25">
      <c r="A200">
        <v>1776821</v>
      </c>
      <c r="B200">
        <v>182370</v>
      </c>
      <c r="C200" s="2" t="s">
        <v>3</v>
      </c>
      <c r="D200">
        <v>79260</v>
      </c>
      <c r="E200" s="2" t="s">
        <v>39</v>
      </c>
      <c r="F200" s="2" t="s">
        <v>75</v>
      </c>
      <c r="G200" s="2" t="s">
        <v>22</v>
      </c>
      <c r="H200">
        <v>1</v>
      </c>
      <c r="I200">
        <v>1</v>
      </c>
      <c r="J200" s="2" t="s">
        <v>29</v>
      </c>
      <c r="K200" s="2" t="s">
        <v>30</v>
      </c>
      <c r="L200" s="2" t="s">
        <v>25</v>
      </c>
      <c r="M200" s="2" t="s">
        <v>119</v>
      </c>
      <c r="N200" t="str">
        <f t="shared" si="3"/>
        <v>182370-INPA</v>
      </c>
      <c r="O200" s="2" t="s">
        <v>118</v>
      </c>
    </row>
    <row r="201" spans="1:15" x14ac:dyDescent="0.25">
      <c r="A201">
        <v>1776822</v>
      </c>
      <c r="B201">
        <v>182370</v>
      </c>
      <c r="C201" s="2" t="s">
        <v>3</v>
      </c>
      <c r="D201">
        <v>261019</v>
      </c>
      <c r="E201" s="2" t="s">
        <v>39</v>
      </c>
      <c r="F201" s="2" t="s">
        <v>76</v>
      </c>
      <c r="G201" s="2" t="s">
        <v>22</v>
      </c>
      <c r="H201">
        <v>1</v>
      </c>
      <c r="I201">
        <v>1</v>
      </c>
      <c r="J201" s="2" t="s">
        <v>29</v>
      </c>
      <c r="K201" s="2" t="s">
        <v>30</v>
      </c>
      <c r="L201" s="2" t="s">
        <v>25</v>
      </c>
      <c r="M201" s="2" t="s">
        <v>119</v>
      </c>
      <c r="N201" t="str">
        <f t="shared" si="3"/>
        <v>182370-INPA</v>
      </c>
      <c r="O201" s="2" t="s">
        <v>118</v>
      </c>
    </row>
    <row r="202" spans="1:15" x14ac:dyDescent="0.25">
      <c r="A202">
        <v>1776823</v>
      </c>
      <c r="B202">
        <v>182370</v>
      </c>
      <c r="C202" s="2" t="s">
        <v>3</v>
      </c>
      <c r="D202">
        <v>261020</v>
      </c>
      <c r="E202" s="2" t="s">
        <v>39</v>
      </c>
      <c r="F202" s="2" t="s">
        <v>77</v>
      </c>
      <c r="G202" s="2" t="s">
        <v>22</v>
      </c>
      <c r="H202">
        <v>1</v>
      </c>
      <c r="I202">
        <v>1</v>
      </c>
      <c r="J202" s="2" t="s">
        <v>29</v>
      </c>
      <c r="K202" s="2" t="s">
        <v>30</v>
      </c>
      <c r="L202" s="2" t="s">
        <v>25</v>
      </c>
      <c r="M202" s="2" t="s">
        <v>119</v>
      </c>
      <c r="N202" t="str">
        <f t="shared" si="3"/>
        <v>182370-INPA</v>
      </c>
      <c r="O202" s="2" t="s">
        <v>118</v>
      </c>
    </row>
    <row r="203" spans="1:15" x14ac:dyDescent="0.25">
      <c r="A203">
        <v>1776824</v>
      </c>
      <c r="B203">
        <v>182370</v>
      </c>
      <c r="C203" s="2" t="s">
        <v>3</v>
      </c>
      <c r="D203">
        <v>261021</v>
      </c>
      <c r="E203" s="2" t="s">
        <v>39</v>
      </c>
      <c r="F203" s="2" t="s">
        <v>43</v>
      </c>
      <c r="G203" s="2" t="s">
        <v>22</v>
      </c>
      <c r="H203">
        <v>1</v>
      </c>
      <c r="I203">
        <v>1</v>
      </c>
      <c r="J203" s="2" t="s">
        <v>29</v>
      </c>
      <c r="K203" s="2" t="s">
        <v>30</v>
      </c>
      <c r="L203" s="2" t="s">
        <v>25</v>
      </c>
      <c r="M203" s="2" t="s">
        <v>119</v>
      </c>
      <c r="N203" t="str">
        <f t="shared" si="3"/>
        <v>182370-INPA</v>
      </c>
      <c r="O203" s="2" t="s">
        <v>118</v>
      </c>
    </row>
    <row r="204" spans="1:15" x14ac:dyDescent="0.25">
      <c r="A204">
        <v>1776825</v>
      </c>
      <c r="B204">
        <v>182370</v>
      </c>
      <c r="C204" s="2" t="s">
        <v>3</v>
      </c>
      <c r="D204">
        <v>261022</v>
      </c>
      <c r="E204" s="2" t="s">
        <v>39</v>
      </c>
      <c r="F204" s="2" t="s">
        <v>78</v>
      </c>
      <c r="G204" s="2" t="s">
        <v>22</v>
      </c>
      <c r="H204">
        <v>0.05</v>
      </c>
      <c r="I204">
        <v>0.05</v>
      </c>
      <c r="J204" s="2" t="s">
        <v>29</v>
      </c>
      <c r="K204" s="2" t="s">
        <v>30</v>
      </c>
      <c r="L204" s="2" t="s">
        <v>25</v>
      </c>
      <c r="M204" s="2" t="s">
        <v>119</v>
      </c>
      <c r="N204" t="str">
        <f t="shared" si="3"/>
        <v>182370-INPA</v>
      </c>
      <c r="O204" s="2" t="s">
        <v>118</v>
      </c>
    </row>
    <row r="205" spans="1:15" x14ac:dyDescent="0.25">
      <c r="A205">
        <v>1776826</v>
      </c>
      <c r="B205">
        <v>182370</v>
      </c>
      <c r="C205" s="2" t="s">
        <v>3</v>
      </c>
      <c r="D205">
        <v>79280</v>
      </c>
      <c r="E205" s="2" t="s">
        <v>39</v>
      </c>
      <c r="F205" s="2" t="s">
        <v>48</v>
      </c>
      <c r="G205" s="2" t="s">
        <v>22</v>
      </c>
      <c r="H205">
        <v>0.3</v>
      </c>
      <c r="I205">
        <v>0.3</v>
      </c>
      <c r="J205" s="2" t="s">
        <v>23</v>
      </c>
      <c r="K205" s="2" t="s">
        <v>30</v>
      </c>
      <c r="L205" s="2" t="s">
        <v>25</v>
      </c>
      <c r="M205" s="2" t="s">
        <v>119</v>
      </c>
      <c r="N205" t="str">
        <f t="shared" si="3"/>
        <v>182370-INPA</v>
      </c>
      <c r="O205" s="2" t="s">
        <v>118</v>
      </c>
    </row>
    <row r="206" spans="1:15" x14ac:dyDescent="0.25">
      <c r="A206">
        <v>1776827</v>
      </c>
      <c r="B206">
        <v>182370</v>
      </c>
      <c r="C206" s="2" t="s">
        <v>3</v>
      </c>
      <c r="D206">
        <v>297256</v>
      </c>
      <c r="E206" s="2" t="s">
        <v>26</v>
      </c>
      <c r="F206" s="2" t="s">
        <v>59</v>
      </c>
      <c r="G206" s="2" t="s">
        <v>79</v>
      </c>
      <c r="H206">
        <v>90</v>
      </c>
      <c r="I206">
        <v>90</v>
      </c>
      <c r="J206" s="2" t="s">
        <v>23</v>
      </c>
      <c r="K206" s="2" t="s">
        <v>30</v>
      </c>
      <c r="L206" s="2" t="s">
        <v>25</v>
      </c>
      <c r="M206" s="2" t="s">
        <v>119</v>
      </c>
      <c r="N206" t="str">
        <f t="shared" si="3"/>
        <v>182370-INAC</v>
      </c>
      <c r="O206" s="2" t="s">
        <v>118</v>
      </c>
    </row>
    <row r="207" spans="1:15" x14ac:dyDescent="0.25">
      <c r="A207">
        <v>1776828</v>
      </c>
      <c r="B207">
        <v>182370</v>
      </c>
      <c r="C207" s="2" t="s">
        <v>3</v>
      </c>
      <c r="D207">
        <v>297258</v>
      </c>
      <c r="E207" s="2" t="s">
        <v>26</v>
      </c>
      <c r="F207" s="2" t="s">
        <v>60</v>
      </c>
      <c r="G207" s="2" t="s">
        <v>79</v>
      </c>
      <c r="H207">
        <v>135</v>
      </c>
      <c r="I207">
        <v>135</v>
      </c>
      <c r="J207" s="2" t="s">
        <v>23</v>
      </c>
      <c r="K207" s="2" t="s">
        <v>30</v>
      </c>
      <c r="L207" s="2" t="s">
        <v>25</v>
      </c>
      <c r="M207" s="2" t="s">
        <v>119</v>
      </c>
      <c r="N207" t="str">
        <f t="shared" si="3"/>
        <v>182370-INAC</v>
      </c>
      <c r="O207" s="2" t="s">
        <v>118</v>
      </c>
    </row>
  </sheetData>
  <autoFilter ref="B1:N207" xr:uid="{5A1A38D1-429E-42B9-A210-70C837F9281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7ED7-1B5E-4600-8C2D-8FA15E72C8D5}">
  <sheetPr codeName="Sheet3">
    <tabColor rgb="FFFFFF00"/>
  </sheetPr>
  <dimension ref="A1:AB17"/>
  <sheetViews>
    <sheetView zoomScale="85" zoomScaleNormal="85" workbookViewId="0">
      <pane xSplit="3" ySplit="4" topLeftCell="T5" activePane="bottomRight" state="frozen"/>
      <selection activeCell="M1" sqref="M1:N1"/>
      <selection pane="topRight" activeCell="M1" sqref="M1:N1"/>
      <selection pane="bottomLeft" activeCell="M1" sqref="M1:N1"/>
      <selection pane="bottomRight" activeCell="X5" sqref="X5"/>
    </sheetView>
  </sheetViews>
  <sheetFormatPr defaultColWidth="29.7109375" defaultRowHeight="15" x14ac:dyDescent="0.25"/>
  <cols>
    <col min="1" max="1" width="29.5703125" bestFit="1" customWidth="1"/>
    <col min="2" max="2" width="14.42578125" bestFit="1" customWidth="1"/>
    <col min="3" max="3" width="8.5703125" bestFit="1" customWidth="1"/>
    <col min="4" max="4" width="35" bestFit="1" customWidth="1"/>
    <col min="5" max="5" width="12" customWidth="1"/>
    <col min="6" max="6" width="14.140625" bestFit="1" customWidth="1"/>
    <col min="7" max="7" width="10.85546875" bestFit="1" customWidth="1"/>
    <col min="8" max="8" width="13.7109375" bestFit="1" customWidth="1"/>
    <col min="9" max="9" width="22" bestFit="1" customWidth="1"/>
    <col min="10" max="10" width="12.5703125" bestFit="1" customWidth="1"/>
    <col min="11" max="11" width="11.85546875" bestFit="1" customWidth="1"/>
    <col min="12" max="12" width="12.7109375" bestFit="1" customWidth="1"/>
    <col min="13" max="13" width="12.42578125" bestFit="1" customWidth="1"/>
    <col min="14" max="14" width="13.5703125" bestFit="1" customWidth="1"/>
    <col min="15" max="15" width="20.85546875" bestFit="1" customWidth="1"/>
    <col min="16" max="16" width="11.5703125" bestFit="1" customWidth="1"/>
    <col min="17" max="17" width="12.28515625" bestFit="1" customWidth="1"/>
    <col min="18" max="18" width="13.42578125" bestFit="1" customWidth="1"/>
    <col min="19" max="19" width="21.140625" bestFit="1" customWidth="1"/>
    <col min="20" max="20" width="12.140625" bestFit="1" customWidth="1"/>
    <col min="21" max="21" width="10.5703125" bestFit="1" customWidth="1"/>
    <col min="22" max="22" width="12.42578125" bestFit="1" customWidth="1"/>
    <col min="23" max="23" width="12" customWidth="1"/>
    <col min="24" max="24" width="25.140625" bestFit="1" customWidth="1"/>
    <col min="25" max="25" width="15.5703125" bestFit="1" customWidth="1"/>
    <col min="26" max="26" width="24.140625" bestFit="1" customWidth="1"/>
    <col min="27" max="27" width="20.7109375" bestFit="1" customWidth="1"/>
    <col min="28" max="28" width="22.28515625" bestFit="1" customWidth="1"/>
  </cols>
  <sheetData>
    <row r="1" spans="1:28" x14ac:dyDescent="0.25">
      <c r="A1" t="s">
        <v>80</v>
      </c>
    </row>
    <row r="2" spans="1:28" x14ac:dyDescent="0.25">
      <c r="A2" t="s">
        <v>81</v>
      </c>
    </row>
    <row r="3" spans="1:28" x14ac:dyDescent="0.25">
      <c r="I3" t="s">
        <v>82</v>
      </c>
      <c r="M3" t="s">
        <v>83</v>
      </c>
      <c r="O3" t="s">
        <v>84</v>
      </c>
      <c r="S3" t="s">
        <v>85</v>
      </c>
      <c r="X3" s="3" t="s">
        <v>113</v>
      </c>
      <c r="Y3" s="5"/>
      <c r="Z3" s="5"/>
      <c r="AA3" s="5"/>
      <c r="AB3" s="6"/>
    </row>
    <row r="4" spans="1:28" s="9" customFormat="1" ht="30" x14ac:dyDescent="0.25">
      <c r="A4" s="9" t="s">
        <v>86</v>
      </c>
      <c r="B4" s="9" t="s">
        <v>87</v>
      </c>
      <c r="C4" s="9" t="s">
        <v>88</v>
      </c>
      <c r="D4" s="9" t="s">
        <v>89</v>
      </c>
      <c r="F4" s="9" t="s">
        <v>90</v>
      </c>
      <c r="G4" s="9" t="s">
        <v>91</v>
      </c>
      <c r="H4" s="9" t="s">
        <v>92</v>
      </c>
      <c r="I4" s="9" t="s">
        <v>93</v>
      </c>
      <c r="J4" s="9" t="s">
        <v>94</v>
      </c>
      <c r="K4" s="9" t="s">
        <v>95</v>
      </c>
      <c r="L4" s="9" t="s">
        <v>96</v>
      </c>
      <c r="M4" s="9" t="s">
        <v>97</v>
      </c>
      <c r="N4" s="9" t="s">
        <v>98</v>
      </c>
      <c r="O4" s="9" t="s">
        <v>97</v>
      </c>
      <c r="P4" s="9" t="s">
        <v>99</v>
      </c>
      <c r="Q4" s="9" t="s">
        <v>100</v>
      </c>
      <c r="R4" s="9" t="s">
        <v>101</v>
      </c>
      <c r="S4" s="9" t="s">
        <v>102</v>
      </c>
      <c r="T4" s="9" t="s">
        <v>103</v>
      </c>
      <c r="U4" s="9" t="s">
        <v>104</v>
      </c>
      <c r="V4" s="9" t="s">
        <v>93</v>
      </c>
      <c r="X4" s="7" t="s">
        <v>110</v>
      </c>
      <c r="Y4" s="7" t="s">
        <v>111</v>
      </c>
      <c r="Z4" s="7" t="s">
        <v>112</v>
      </c>
      <c r="AA4" s="7" t="s">
        <v>114</v>
      </c>
      <c r="AB4" s="8" t="s">
        <v>115</v>
      </c>
    </row>
    <row r="5" spans="1:28" x14ac:dyDescent="0.25">
      <c r="A5">
        <v>1201</v>
      </c>
      <c r="B5">
        <v>180643</v>
      </c>
      <c r="C5" t="s">
        <v>2</v>
      </c>
      <c r="D5" t="s">
        <v>105</v>
      </c>
      <c r="F5">
        <v>1300</v>
      </c>
      <c r="G5" t="s">
        <v>29</v>
      </c>
      <c r="I5">
        <v>0</v>
      </c>
      <c r="J5">
        <v>0</v>
      </c>
      <c r="K5">
        <v>1303</v>
      </c>
      <c r="L5">
        <v>1303</v>
      </c>
      <c r="M5">
        <v>0</v>
      </c>
      <c r="N5">
        <v>1303</v>
      </c>
      <c r="O5">
        <v>0</v>
      </c>
      <c r="P5">
        <v>1303</v>
      </c>
      <c r="Q5">
        <v>0</v>
      </c>
      <c r="R5">
        <v>1301</v>
      </c>
      <c r="S5">
        <v>0</v>
      </c>
      <c r="T5">
        <v>1301</v>
      </c>
      <c r="U5">
        <v>0</v>
      </c>
      <c r="V5">
        <v>0</v>
      </c>
      <c r="X5" s="4">
        <f>L5-N5</f>
        <v>0</v>
      </c>
      <c r="Y5" s="4">
        <f>N5-(R5+O5)</f>
        <v>2</v>
      </c>
      <c r="Z5" s="4">
        <f t="shared" ref="Z5:Z10" si="0">R5-(T5+U5+V5)</f>
        <v>0</v>
      </c>
      <c r="AA5" s="4" t="str">
        <f t="shared" ref="AA5:AA10" si="1">IF(OR(X5&lt;0,Y5&lt;0,Z5&lt;0),"ADA QTY MINUS",IF(OR(X5&gt;0,Y5&gt;0,Z5&gt;0),"MASIH ADA WIP","WIP SUDAH 0"))</f>
        <v>MASIH ADA WIP</v>
      </c>
      <c r="AB5" t="str">
        <f t="shared" ref="AB5:AB10" si="2">IF(AND(M5=0,O5=0,J5=0,S5=0),"WIP SUDAH 0","MASIH ADA WIP")</f>
        <v>WIP SUDAH 0</v>
      </c>
    </row>
    <row r="6" spans="1:28" x14ac:dyDescent="0.25">
      <c r="A6">
        <v>1201</v>
      </c>
      <c r="B6">
        <v>180645</v>
      </c>
      <c r="C6" t="s">
        <v>2</v>
      </c>
      <c r="D6" t="s">
        <v>105</v>
      </c>
      <c r="F6">
        <v>1000</v>
      </c>
      <c r="G6" t="s">
        <v>29</v>
      </c>
      <c r="I6">
        <v>0</v>
      </c>
      <c r="J6">
        <v>0</v>
      </c>
      <c r="K6">
        <v>551</v>
      </c>
      <c r="L6">
        <v>551</v>
      </c>
      <c r="M6">
        <v>0</v>
      </c>
      <c r="N6">
        <v>551</v>
      </c>
      <c r="O6">
        <v>0</v>
      </c>
      <c r="P6">
        <v>551</v>
      </c>
      <c r="Q6">
        <v>0</v>
      </c>
      <c r="R6">
        <v>551</v>
      </c>
      <c r="S6">
        <v>0</v>
      </c>
      <c r="T6">
        <v>551</v>
      </c>
      <c r="U6">
        <v>0</v>
      </c>
      <c r="V6">
        <v>0</v>
      </c>
      <c r="X6" s="4">
        <f t="shared" ref="X6:X10" si="3">L6-N6</f>
        <v>0</v>
      </c>
      <c r="Y6" s="4">
        <f t="shared" ref="Y6:Y10" si="4">N6-(R6+O6)</f>
        <v>0</v>
      </c>
      <c r="Z6" s="4">
        <f t="shared" si="0"/>
        <v>0</v>
      </c>
      <c r="AA6" s="4" t="str">
        <f t="shared" si="1"/>
        <v>WIP SUDAH 0</v>
      </c>
      <c r="AB6" t="str">
        <f>IF(AND(M6=0,O6=0,J6=0,S6=0),"WIP SUDAH 0","MASIH ADA WIP")</f>
        <v>WIP SUDAH 0</v>
      </c>
    </row>
    <row r="7" spans="1:28" x14ac:dyDescent="0.25">
      <c r="A7">
        <v>1201</v>
      </c>
      <c r="B7">
        <v>182369</v>
      </c>
      <c r="C7" t="s">
        <v>106</v>
      </c>
      <c r="D7" t="s">
        <v>105</v>
      </c>
      <c r="F7">
        <v>1530</v>
      </c>
      <c r="G7" t="s">
        <v>29</v>
      </c>
      <c r="I7">
        <v>0</v>
      </c>
      <c r="J7">
        <v>0</v>
      </c>
      <c r="K7">
        <v>1531</v>
      </c>
      <c r="L7">
        <v>1531</v>
      </c>
      <c r="M7">
        <v>0</v>
      </c>
      <c r="N7">
        <v>1531</v>
      </c>
      <c r="O7">
        <v>0</v>
      </c>
      <c r="P7">
        <v>1531</v>
      </c>
      <c r="Q7">
        <v>0</v>
      </c>
      <c r="R7">
        <v>1531</v>
      </c>
      <c r="S7">
        <v>0</v>
      </c>
      <c r="T7">
        <v>1531</v>
      </c>
      <c r="U7">
        <v>0</v>
      </c>
      <c r="V7">
        <v>0</v>
      </c>
      <c r="X7" s="4">
        <f t="shared" si="3"/>
        <v>0</v>
      </c>
      <c r="Y7" s="4">
        <f t="shared" si="4"/>
        <v>0</v>
      </c>
      <c r="Z7" s="4">
        <f t="shared" si="0"/>
        <v>0</v>
      </c>
      <c r="AA7" s="4" t="str">
        <f t="shared" si="1"/>
        <v>WIP SUDAH 0</v>
      </c>
      <c r="AB7" t="str">
        <f t="shared" si="2"/>
        <v>WIP SUDAH 0</v>
      </c>
    </row>
    <row r="8" spans="1:28" x14ac:dyDescent="0.25">
      <c r="A8">
        <v>1201</v>
      </c>
      <c r="B8">
        <v>182370</v>
      </c>
      <c r="C8" t="s">
        <v>106</v>
      </c>
      <c r="D8" t="s">
        <v>105</v>
      </c>
      <c r="F8">
        <v>500</v>
      </c>
      <c r="G8" t="s">
        <v>29</v>
      </c>
      <c r="I8">
        <v>0</v>
      </c>
      <c r="J8">
        <v>0</v>
      </c>
      <c r="K8">
        <v>498</v>
      </c>
      <c r="L8">
        <v>498</v>
      </c>
      <c r="M8">
        <v>0</v>
      </c>
      <c r="N8">
        <v>498</v>
      </c>
      <c r="O8">
        <v>0</v>
      </c>
      <c r="P8">
        <v>498</v>
      </c>
      <c r="Q8">
        <v>0</v>
      </c>
      <c r="R8">
        <v>498</v>
      </c>
      <c r="S8">
        <v>0</v>
      </c>
      <c r="T8">
        <v>498</v>
      </c>
      <c r="U8">
        <v>0</v>
      </c>
      <c r="V8">
        <v>0</v>
      </c>
      <c r="X8" s="4">
        <f t="shared" si="3"/>
        <v>0</v>
      </c>
      <c r="Y8" s="4">
        <f t="shared" si="4"/>
        <v>0</v>
      </c>
      <c r="Z8" s="4">
        <f t="shared" si="0"/>
        <v>0</v>
      </c>
      <c r="AA8" s="4" t="str">
        <f t="shared" si="1"/>
        <v>WIP SUDAH 0</v>
      </c>
      <c r="AB8" t="str">
        <f t="shared" si="2"/>
        <v>WIP SUDAH 0</v>
      </c>
    </row>
    <row r="9" spans="1:28" x14ac:dyDescent="0.25">
      <c r="A9">
        <v>1201</v>
      </c>
      <c r="B9">
        <v>182371</v>
      </c>
      <c r="C9" t="s">
        <v>106</v>
      </c>
      <c r="D9" t="s">
        <v>105</v>
      </c>
      <c r="F9">
        <v>375</v>
      </c>
      <c r="G9" t="s">
        <v>29</v>
      </c>
      <c r="I9">
        <v>0</v>
      </c>
      <c r="J9">
        <v>0</v>
      </c>
      <c r="K9">
        <v>376</v>
      </c>
      <c r="L9">
        <v>376</v>
      </c>
      <c r="M9">
        <v>0</v>
      </c>
      <c r="N9">
        <v>376</v>
      </c>
      <c r="O9">
        <v>0</v>
      </c>
      <c r="P9">
        <v>376</v>
      </c>
      <c r="Q9">
        <v>0</v>
      </c>
      <c r="R9">
        <v>376</v>
      </c>
      <c r="S9">
        <v>0</v>
      </c>
      <c r="T9">
        <v>376</v>
      </c>
      <c r="U9">
        <v>0</v>
      </c>
      <c r="V9">
        <v>0</v>
      </c>
      <c r="X9" s="4">
        <f t="shared" si="3"/>
        <v>0</v>
      </c>
      <c r="Y9" s="4">
        <f t="shared" si="4"/>
        <v>0</v>
      </c>
      <c r="Z9" s="4">
        <f t="shared" si="0"/>
        <v>0</v>
      </c>
      <c r="AA9" s="4" t="str">
        <f t="shared" si="1"/>
        <v>WIP SUDAH 0</v>
      </c>
      <c r="AB9" t="str">
        <f t="shared" si="2"/>
        <v>WIP SUDAH 0</v>
      </c>
    </row>
    <row r="10" spans="1:28" x14ac:dyDescent="0.25">
      <c r="A10">
        <v>1201</v>
      </c>
      <c r="B10">
        <v>182372</v>
      </c>
      <c r="C10" t="s">
        <v>106</v>
      </c>
      <c r="D10" t="s">
        <v>105</v>
      </c>
      <c r="F10">
        <v>650</v>
      </c>
      <c r="G10" t="s">
        <v>29</v>
      </c>
      <c r="I10">
        <v>0</v>
      </c>
      <c r="J10">
        <v>0</v>
      </c>
      <c r="K10">
        <v>648</v>
      </c>
      <c r="L10">
        <v>648</v>
      </c>
      <c r="M10">
        <v>0</v>
      </c>
      <c r="N10">
        <v>648</v>
      </c>
      <c r="O10">
        <v>0</v>
      </c>
      <c r="P10">
        <v>648</v>
      </c>
      <c r="Q10">
        <v>0</v>
      </c>
      <c r="R10">
        <v>648</v>
      </c>
      <c r="S10">
        <v>0</v>
      </c>
      <c r="T10">
        <v>648</v>
      </c>
      <c r="U10">
        <v>0</v>
      </c>
      <c r="V10">
        <v>0</v>
      </c>
      <c r="X10" s="4">
        <f t="shared" si="3"/>
        <v>0</v>
      </c>
      <c r="Y10" s="4">
        <f t="shared" si="4"/>
        <v>0</v>
      </c>
      <c r="Z10" s="4">
        <f t="shared" si="0"/>
        <v>0</v>
      </c>
      <c r="AA10" s="4" t="str">
        <f t="shared" si="1"/>
        <v>WIP SUDAH 0</v>
      </c>
      <c r="AB10" t="str">
        <f t="shared" si="2"/>
        <v>WIP SUDAH 0</v>
      </c>
    </row>
    <row r="11" spans="1:28" x14ac:dyDescent="0.25">
      <c r="X11" s="4"/>
    </row>
    <row r="12" spans="1:28" x14ac:dyDescent="0.25">
      <c r="X12" s="4"/>
    </row>
    <row r="15" spans="1:28" x14ac:dyDescent="0.25">
      <c r="R15" s="13"/>
      <c r="T15" s="13"/>
    </row>
    <row r="16" spans="1:28" x14ac:dyDescent="0.25">
      <c r="T16" s="14"/>
    </row>
    <row r="17" spans="20:20" x14ac:dyDescent="0.25">
      <c r="T17" s="13"/>
    </row>
  </sheetData>
  <autoFilter ref="A4:AB10" xr:uid="{FED67ED7-1B5E-4600-8C2D-8FA15E72C8D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AA44-FA89-4866-B506-203CF551AF22}">
  <sheetPr codeName="Sheet4"/>
  <dimension ref="A1:M9"/>
  <sheetViews>
    <sheetView topLeftCell="D1" workbookViewId="0">
      <selection activeCell="G17" sqref="G17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22.5703125" bestFit="1" customWidth="1"/>
    <col min="4" max="4" width="7" bestFit="1" customWidth="1"/>
    <col min="5" max="5" width="23.140625" bestFit="1" customWidth="1"/>
    <col min="6" max="6" width="32.5703125" bestFit="1" customWidth="1"/>
    <col min="7" max="7" width="20.42578125" bestFit="1" customWidth="1"/>
    <col min="8" max="8" width="5.28515625" bestFit="1" customWidth="1"/>
    <col min="9" max="10" width="5.42578125" bestFit="1" customWidth="1"/>
    <col min="11" max="11" width="5" bestFit="1" customWidth="1"/>
    <col min="12" max="12" width="6.28515625" bestFit="1" customWidth="1"/>
    <col min="13" max="13" width="5.28515625" bestFit="1" customWidth="1"/>
  </cols>
  <sheetData>
    <row r="1" spans="1:13" x14ac:dyDescent="0.25">
      <c r="D1" s="16" t="s">
        <v>2</v>
      </c>
      <c r="E1" s="16" t="s">
        <v>107</v>
      </c>
      <c r="F1" s="16"/>
      <c r="G1" s="16" t="s">
        <v>108</v>
      </c>
      <c r="H1" s="16" t="s">
        <v>116</v>
      </c>
      <c r="I1" s="16"/>
      <c r="J1" s="16"/>
      <c r="K1" s="16"/>
      <c r="L1" s="16"/>
      <c r="M1" s="16"/>
    </row>
    <row r="2" spans="1:13" x14ac:dyDescent="0.25">
      <c r="A2" t="s">
        <v>5</v>
      </c>
      <c r="B2" t="s">
        <v>0</v>
      </c>
      <c r="C2" t="s">
        <v>121</v>
      </c>
      <c r="D2" s="16"/>
      <c r="E2" s="10" t="s">
        <v>114</v>
      </c>
      <c r="F2" s="10" t="s">
        <v>115</v>
      </c>
      <c r="G2" s="16"/>
      <c r="H2" s="10" t="s">
        <v>49</v>
      </c>
      <c r="I2" s="10" t="s">
        <v>26</v>
      </c>
      <c r="J2" s="10" t="s">
        <v>39</v>
      </c>
      <c r="K2" s="10" t="s">
        <v>20</v>
      </c>
      <c r="L2" s="10" t="s">
        <v>47</v>
      </c>
      <c r="M2" s="10" t="s">
        <v>109</v>
      </c>
    </row>
    <row r="3" spans="1:13" x14ac:dyDescent="0.25">
      <c r="A3">
        <v>1201</v>
      </c>
      <c r="B3" t="s">
        <v>1</v>
      </c>
      <c r="C3" t="s">
        <v>3</v>
      </c>
      <c r="D3">
        <v>182369</v>
      </c>
      <c r="E3" t="str">
        <f>IFERROR(VLOOKUP(D3,SPBU!$B$4:$AB$10,26,0),"TIDAK ADA SPBU")</f>
        <v>WIP SUDAH 0</v>
      </c>
      <c r="F3" t="str">
        <f>IFERROR(VLOOKUP(D3,SPBU!$B$4:$AB$10,27,0),"TIDAK ADA SPBU")</f>
        <v>WIP SUDAH 0</v>
      </c>
      <c r="G3" t="str">
        <f>IFERROR(VLOOKUP(D3,'BOM INFO'!$B$1:$M$207,12,0),"TIDAK ADA BOM INFO")</f>
        <v>ADA BOM INFO</v>
      </c>
      <c r="H3" t="str">
        <f>IFERROR(VLOOKUP(_xlfn.TEXTJOIN("-",TRUE,D3,$H$2),'BOM INFO'!$N$1:$O$207,2,0),"")</f>
        <v>V</v>
      </c>
      <c r="I3" t="str">
        <f>IFERROR(VLOOKUP(_xlfn.TEXTJOIN("-",TRUE,D3,$I$2),'BOM INFO'!$N$1:$O$207,2,0),"")</f>
        <v>V</v>
      </c>
      <c r="J3" t="str">
        <f>IFERROR(VLOOKUP(_xlfn.TEXTJOIN("-",TRUE,D3,$J$2),'BOM INFO'!$N$1:$O$207,2,0),"")</f>
        <v>V</v>
      </c>
      <c r="K3" t="str">
        <f>IFERROR(VLOOKUP(_xlfn.TEXTJOIN("-",TRUE,D3,$K$2),'BOM INFO'!$N$1:$O$207,2,0),"")</f>
        <v>V</v>
      </c>
      <c r="L3" t="str">
        <f>IFERROR(VLOOKUP(_xlfn.TEXTJOIN("-",TRUE,D3,$L$2),'BOM INFO'!$N$1:$O$207,2,0),"")</f>
        <v/>
      </c>
      <c r="M3" t="str">
        <f>IFERROR(VLOOKUP(_xlfn.TEXTJOIN("-",TRUE,D3,$M$2),'BOM INFO'!$N$1:$O$207,2,0),"")</f>
        <v/>
      </c>
    </row>
    <row r="4" spans="1:13" x14ac:dyDescent="0.25">
      <c r="A4">
        <v>1201</v>
      </c>
      <c r="B4" t="s">
        <v>1</v>
      </c>
      <c r="C4" t="s">
        <v>3</v>
      </c>
      <c r="D4">
        <v>182370</v>
      </c>
      <c r="E4" t="str">
        <f>IFERROR(VLOOKUP(D4,SPBU!$B$4:$AB$10,26,0),"TIDAK ADA SPBU")</f>
        <v>WIP SUDAH 0</v>
      </c>
      <c r="F4" t="str">
        <f>IFERROR(VLOOKUP(D4,SPBU!$B$4:$AB$10,27,0),"TIDAK ADA SPBU")</f>
        <v>WIP SUDAH 0</v>
      </c>
      <c r="G4" t="str">
        <f>IFERROR(VLOOKUP(D4,'BOM INFO'!$B$1:$M$207,12,0),"TIDAK ADA BOM INFO")</f>
        <v>ADA BOM INFO</v>
      </c>
      <c r="H4" t="str">
        <f>IFERROR(VLOOKUP(_xlfn.TEXTJOIN("-",TRUE,D4,$H$2),'BOM INFO'!$N$1:$O$207,2,0),"")</f>
        <v>V</v>
      </c>
      <c r="I4" t="str">
        <f>IFERROR(VLOOKUP(_xlfn.TEXTJOIN("-",TRUE,D4,$I$2),'BOM INFO'!$N$1:$O$207,2,0),"")</f>
        <v>V</v>
      </c>
      <c r="J4" t="str">
        <f>IFERROR(VLOOKUP(_xlfn.TEXTJOIN("-",TRUE,D4,$J$2),'BOM INFO'!$N$1:$O$207,2,0),"")</f>
        <v>V</v>
      </c>
      <c r="K4" t="str">
        <f>IFERROR(VLOOKUP(_xlfn.TEXTJOIN("-",TRUE,D4,$K$2),'BOM INFO'!$N$1:$O$207,2,0),"")</f>
        <v>V</v>
      </c>
      <c r="L4" t="str">
        <f>IFERROR(VLOOKUP(_xlfn.TEXTJOIN("-",TRUE,D4,$L$2),'BOM INFO'!$N$1:$O$207,2,0),"")</f>
        <v/>
      </c>
      <c r="M4" t="str">
        <f>IFERROR(VLOOKUP(_xlfn.TEXTJOIN("-",TRUE,D4,$M$2),'BOM INFO'!$N$1:$O$207,2,0),"")</f>
        <v/>
      </c>
    </row>
    <row r="5" spans="1:13" x14ac:dyDescent="0.25">
      <c r="A5">
        <v>1201</v>
      </c>
      <c r="B5" t="s">
        <v>1</v>
      </c>
      <c r="C5" t="s">
        <v>4</v>
      </c>
      <c r="D5">
        <v>182371</v>
      </c>
      <c r="E5" t="str">
        <f>IFERROR(VLOOKUP(D5,SPBU!$B$4:$AB$10,26,0),"TIDAK ADA SPBU")</f>
        <v>WIP SUDAH 0</v>
      </c>
      <c r="F5" t="str">
        <f>IFERROR(VLOOKUP(D5,SPBU!$B$4:$AB$10,27,0),"TIDAK ADA SPBU")</f>
        <v>WIP SUDAH 0</v>
      </c>
      <c r="G5" t="str">
        <f>IFERROR(VLOOKUP(D5,'BOM INFO'!$B$1:$M$207,12,0),"TIDAK ADA BOM INFO")</f>
        <v>ADA BOM INFO</v>
      </c>
      <c r="H5" t="str">
        <f>IFERROR(VLOOKUP(_xlfn.TEXTJOIN("-",TRUE,D5,$H$2),'BOM INFO'!$N$1:$O$207,2,0),"")</f>
        <v>V</v>
      </c>
      <c r="I5" t="str">
        <f>IFERROR(VLOOKUP(_xlfn.TEXTJOIN("-",TRUE,D5,$I$2),'BOM INFO'!$N$1:$O$207,2,0),"")</f>
        <v>V</v>
      </c>
      <c r="J5" t="str">
        <f>IFERROR(VLOOKUP(_xlfn.TEXTJOIN("-",TRUE,D5,$J$2),'BOM INFO'!$N$1:$O$207,2,0),"")</f>
        <v>V</v>
      </c>
      <c r="K5" t="str">
        <f>IFERROR(VLOOKUP(_xlfn.TEXTJOIN("-",TRUE,D5,$K$2),'BOM INFO'!$N$1:$O$207,2,0),"")</f>
        <v>V</v>
      </c>
      <c r="L5" t="str">
        <f>IFERROR(VLOOKUP(_xlfn.TEXTJOIN("-",TRUE,D5,$L$2),'BOM INFO'!$N$1:$O$207,2,0),"")</f>
        <v/>
      </c>
      <c r="M5" t="str">
        <f>IFERROR(VLOOKUP(_xlfn.TEXTJOIN("-",TRUE,D5,$M$2),'BOM INFO'!$N$1:$O$207,2,0),"")</f>
        <v/>
      </c>
    </row>
    <row r="6" spans="1:13" x14ac:dyDescent="0.25">
      <c r="A6">
        <v>1201</v>
      </c>
      <c r="B6" t="s">
        <v>1</v>
      </c>
      <c r="C6" t="s">
        <v>4</v>
      </c>
      <c r="D6">
        <v>182372</v>
      </c>
      <c r="E6" t="str">
        <f>IFERROR(VLOOKUP(D6,SPBU!$B$4:$AB$10,26,0),"TIDAK ADA SPBU")</f>
        <v>WIP SUDAH 0</v>
      </c>
      <c r="F6" t="str">
        <f>IFERROR(VLOOKUP(D6,SPBU!$B$4:$AB$10,27,0),"TIDAK ADA SPBU")</f>
        <v>WIP SUDAH 0</v>
      </c>
      <c r="G6" t="str">
        <f>IFERROR(VLOOKUP(D6,'BOM INFO'!$B$1:$M$207,12,0),"TIDAK ADA BOM INFO")</f>
        <v>ADA BOM INFO</v>
      </c>
      <c r="H6" t="str">
        <f>IFERROR(VLOOKUP(_xlfn.TEXTJOIN("-",TRUE,D6,$H$2),'BOM INFO'!$N$1:$O$207,2,0),"")</f>
        <v>V</v>
      </c>
      <c r="I6" t="str">
        <f>IFERROR(VLOOKUP(_xlfn.TEXTJOIN("-",TRUE,D6,$I$2),'BOM INFO'!$N$1:$O$207,2,0),"")</f>
        <v>V</v>
      </c>
      <c r="J6" t="str">
        <f>IFERROR(VLOOKUP(_xlfn.TEXTJOIN("-",TRUE,D6,$J$2),'BOM INFO'!$N$1:$O$207,2,0),"")</f>
        <v>V</v>
      </c>
      <c r="K6" t="str">
        <f>IFERROR(VLOOKUP(_xlfn.TEXTJOIN("-",TRUE,D6,$K$2),'BOM INFO'!$N$1:$O$207,2,0),"")</f>
        <v>V</v>
      </c>
      <c r="L6" t="str">
        <f>IFERROR(VLOOKUP(_xlfn.TEXTJOIN("-",TRUE,D6,$L$2),'BOM INFO'!$N$1:$O$207,2,0),"")</f>
        <v/>
      </c>
      <c r="M6" t="str">
        <f>IFERROR(VLOOKUP(_xlfn.TEXTJOIN("-",TRUE,D6,$M$2),'BOM INFO'!$N$1:$O$207,2,0),"")</f>
        <v/>
      </c>
    </row>
    <row r="7" spans="1:13" x14ac:dyDescent="0.25">
      <c r="A7">
        <v>1201</v>
      </c>
      <c r="B7" t="s">
        <v>6</v>
      </c>
      <c r="C7" t="s">
        <v>19</v>
      </c>
      <c r="D7">
        <v>180643</v>
      </c>
      <c r="E7" t="str">
        <f>IFERROR(VLOOKUP(D7,SPBU!$B$4:$AB$10,26,0),"TIDAK ADA SPBU")</f>
        <v>MASIH ADA WIP</v>
      </c>
      <c r="F7" t="str">
        <f>IFERROR(VLOOKUP(D7,SPBU!$B$4:$AB$10,27,0),"TIDAK ADA SPBU")</f>
        <v>WIP SUDAH 0</v>
      </c>
      <c r="G7" t="str">
        <f>IFERROR(VLOOKUP(D7,'BOM INFO'!$B$1:$M$207,12,0),"TIDAK ADA BOM INFO")</f>
        <v>ADA BOM INFO</v>
      </c>
      <c r="H7" t="str">
        <f>IFERROR(VLOOKUP(_xlfn.TEXTJOIN("-",TRUE,D7,$H$2),'BOM INFO'!$N$1:$O$207,2,0),"")</f>
        <v>V</v>
      </c>
      <c r="I7" t="str">
        <f>IFERROR(VLOOKUP(_xlfn.TEXTJOIN("-",TRUE,D7,$I$2),'BOM INFO'!$N$1:$O$207,2,0),"")</f>
        <v>V</v>
      </c>
      <c r="J7" t="str">
        <f>IFERROR(VLOOKUP(_xlfn.TEXTJOIN("-",TRUE,D7,$J$2),'BOM INFO'!$N$1:$O$207,2,0),"")</f>
        <v>V</v>
      </c>
      <c r="K7" t="str">
        <f>IFERROR(VLOOKUP(_xlfn.TEXTJOIN("-",TRUE,D7,$K$2),'BOM INFO'!$N$1:$O$207,2,0),"")</f>
        <v>V</v>
      </c>
      <c r="L7" t="str">
        <f>IFERROR(VLOOKUP(_xlfn.TEXTJOIN("-",TRUE,D7,$L$2),'BOM INFO'!$N$1:$O$207,2,0),"")</f>
        <v>V</v>
      </c>
      <c r="M7" t="str">
        <f>IFERROR(VLOOKUP(_xlfn.TEXTJOIN("-",TRUE,D7,$M$2),'BOM INFO'!$N$1:$O$207,2,0),"")</f>
        <v/>
      </c>
    </row>
    <row r="8" spans="1:13" x14ac:dyDescent="0.25">
      <c r="A8">
        <v>1201</v>
      </c>
      <c r="B8" t="s">
        <v>6</v>
      </c>
      <c r="C8" t="s">
        <v>52</v>
      </c>
      <c r="D8">
        <v>180644</v>
      </c>
      <c r="E8" t="str">
        <f>IFERROR(VLOOKUP(D8,SPBU!$B$4:$AB$10,26,0),"TIDAK ADA SPBU")</f>
        <v>TIDAK ADA SPBU</v>
      </c>
      <c r="F8" t="str">
        <f>IFERROR(VLOOKUP(D8,SPBU!$B$4:$AB$10,27,0),"TIDAK ADA SPBU")</f>
        <v>TIDAK ADA SPBU</v>
      </c>
      <c r="G8" t="str">
        <f>IFERROR(VLOOKUP(D8,'BOM INFO'!$B$1:$M$207,12,0),"TIDAK ADA BOM INFO")</f>
        <v>ADA BOM INFO</v>
      </c>
      <c r="H8" t="str">
        <f>IFERROR(VLOOKUP(_xlfn.TEXTJOIN("-",TRUE,D8,$H$2),'BOM INFO'!$N$1:$O$207,2,0),"")</f>
        <v>V</v>
      </c>
      <c r="I8" t="str">
        <f>IFERROR(VLOOKUP(_xlfn.TEXTJOIN("-",TRUE,D8,$I$2),'BOM INFO'!$N$1:$O$207,2,0),"")</f>
        <v>V</v>
      </c>
      <c r="J8" t="str">
        <f>IFERROR(VLOOKUP(_xlfn.TEXTJOIN("-",TRUE,D8,$J$2),'BOM INFO'!$N$1:$O$207,2,0),"")</f>
        <v>V</v>
      </c>
      <c r="K8" t="str">
        <f>IFERROR(VLOOKUP(_xlfn.TEXTJOIN("-",TRUE,D8,$K$2),'BOM INFO'!$N$1:$O$207,2,0),"")</f>
        <v>V</v>
      </c>
      <c r="L8" t="str">
        <f>IFERROR(VLOOKUP(_xlfn.TEXTJOIN("-",TRUE,D8,$L$2),'BOM INFO'!$N$1:$O$207,2,0),"")</f>
        <v/>
      </c>
      <c r="M8" t="str">
        <f>IFERROR(VLOOKUP(_xlfn.TEXTJOIN("-",TRUE,D8,$M$2),'BOM INFO'!$N$1:$O$207,2,0),"")</f>
        <v/>
      </c>
    </row>
    <row r="9" spans="1:13" x14ac:dyDescent="0.25">
      <c r="A9">
        <v>1201</v>
      </c>
      <c r="B9" t="s">
        <v>6</v>
      </c>
      <c r="C9" t="s">
        <v>54</v>
      </c>
      <c r="D9">
        <v>180645</v>
      </c>
      <c r="E9" t="str">
        <f>IFERROR(VLOOKUP(D9,SPBU!$B$4:$AB$10,26,0),"TIDAK ADA SPBU")</f>
        <v>WIP SUDAH 0</v>
      </c>
      <c r="F9" t="str">
        <f>IFERROR(VLOOKUP(D9,SPBU!$B$4:$AB$10,27,0),"TIDAK ADA SPBU")</f>
        <v>WIP SUDAH 0</v>
      </c>
      <c r="G9" t="str">
        <f>IFERROR(VLOOKUP(D9,'BOM INFO'!$B$1:$M$207,12,0),"TIDAK ADA BOM INFO")</f>
        <v>TIDAK ADA BOM INFO</v>
      </c>
      <c r="H9" t="str">
        <f>IFERROR(VLOOKUP(_xlfn.TEXTJOIN("-",TRUE,D9,$H$2),'BOM INFO'!$N$1:$O$207,2,0),"")</f>
        <v/>
      </c>
      <c r="I9" t="str">
        <f>IFERROR(VLOOKUP(_xlfn.TEXTJOIN("-",TRUE,D9,$I$2),'BOM INFO'!$N$1:$O$207,2,0),"")</f>
        <v/>
      </c>
      <c r="J9" t="str">
        <f>IFERROR(VLOOKUP(_xlfn.TEXTJOIN("-",TRUE,D9,$J$2),'BOM INFO'!$N$1:$O$207,2,0),"")</f>
        <v/>
      </c>
      <c r="K9" t="str">
        <f>IFERROR(VLOOKUP(_xlfn.TEXTJOIN("-",TRUE,D9,$K$2),'BOM INFO'!$N$1:$O$207,2,0),"")</f>
        <v/>
      </c>
      <c r="L9" t="str">
        <f>IFERROR(VLOOKUP(_xlfn.TEXTJOIN("-",TRUE,D9,$L$2),'BOM INFO'!$N$1:$O$207,2,0),"")</f>
        <v/>
      </c>
      <c r="M9" t="str">
        <f>IFERROR(VLOOKUP(_xlfn.TEXTJOIN("-",TRUE,D9,$M$2),'BOM INFO'!$N$1:$O$207,2,0),"")</f>
        <v/>
      </c>
    </row>
  </sheetData>
  <mergeCells count="4">
    <mergeCell ref="E1:F1"/>
    <mergeCell ref="H1:M1"/>
    <mergeCell ref="D1:D2"/>
    <mergeCell ref="G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39ED-926A-4019-ADEE-C421A0247558}">
  <sheetPr codeName="Sheet6"/>
  <dimension ref="A1:Q9"/>
  <sheetViews>
    <sheetView tabSelected="1" topLeftCell="D1" workbookViewId="0">
      <selection activeCell="H3" sqref="H3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22.5703125" bestFit="1" customWidth="1"/>
    <col min="4" max="4" width="7" bestFit="1" customWidth="1"/>
    <col min="5" max="5" width="23.140625" bestFit="1" customWidth="1"/>
    <col min="6" max="6" width="32.5703125" bestFit="1" customWidth="1"/>
    <col min="7" max="7" width="20.42578125" bestFit="1" customWidth="1"/>
    <col min="8" max="8" width="5.28515625" bestFit="1" customWidth="1"/>
    <col min="9" max="10" width="5.42578125" bestFit="1" customWidth="1"/>
    <col min="11" max="11" width="5" bestFit="1" customWidth="1"/>
    <col min="12" max="12" width="6.28515625" bestFit="1" customWidth="1"/>
    <col min="13" max="13" width="5.28515625" bestFit="1" customWidth="1"/>
  </cols>
  <sheetData>
    <row r="1" spans="1:17" x14ac:dyDescent="0.25">
      <c r="D1" s="16" t="s">
        <v>2</v>
      </c>
      <c r="E1" s="16" t="s">
        <v>107</v>
      </c>
      <c r="F1" s="16"/>
      <c r="G1" s="16" t="s">
        <v>108</v>
      </c>
      <c r="H1" s="16" t="s">
        <v>116</v>
      </c>
      <c r="I1" s="16"/>
      <c r="J1" s="16"/>
      <c r="K1" s="16"/>
      <c r="L1" s="16"/>
      <c r="M1" s="16"/>
      <c r="Q1" s="11"/>
    </row>
    <row r="2" spans="1:17" x14ac:dyDescent="0.25">
      <c r="A2" t="s">
        <v>5</v>
      </c>
      <c r="B2" t="s">
        <v>0</v>
      </c>
      <c r="C2" t="s">
        <v>121</v>
      </c>
      <c r="D2" s="16"/>
      <c r="E2" s="15" t="s">
        <v>114</v>
      </c>
      <c r="F2" s="15" t="s">
        <v>115</v>
      </c>
      <c r="G2" s="16"/>
      <c r="H2" s="15" t="s">
        <v>49</v>
      </c>
      <c r="I2" s="15" t="s">
        <v>26</v>
      </c>
      <c r="J2" s="15" t="s">
        <v>39</v>
      </c>
      <c r="K2" s="15" t="s">
        <v>20</v>
      </c>
      <c r="L2" s="15" t="s">
        <v>47</v>
      </c>
      <c r="M2" s="15" t="s">
        <v>109</v>
      </c>
    </row>
    <row r="3" spans="1:17" x14ac:dyDescent="0.25">
      <c r="A3">
        <v>1201</v>
      </c>
      <c r="B3" t="s">
        <v>1</v>
      </c>
      <c r="C3" t="s">
        <v>3</v>
      </c>
      <c r="D3">
        <v>182369</v>
      </c>
      <c r="E3" t="str">
        <f>IFERROR(VLOOKUP(D3,SPBU!$B$4:$AB$10,26,0),"TIDAK ADA SPBU")</f>
        <v>WIP SUDAH 0</v>
      </c>
      <c r="F3" t="str">
        <f>IFERROR(VLOOKUP(D3,SPBU!$B$4:$AB$10,27,0),"TIDAK ADA SPBU")</f>
        <v>WIP SUDAH 0</v>
      </c>
      <c r="G3" t="str">
        <f>IFERROR(VLOOKUP(D3,'BOM INFO'!$B$1:$M$207,12,0),"TIDAK ADA BOM INFO")</f>
        <v>ADA BOM INFO</v>
      </c>
      <c r="H3" t="str">
        <f>IFERROR(VLOOKUP(CONCATENATE($D3,"-",H$2),'BOM INFO'!$N:$O,2,FALSE),"")</f>
        <v>V</v>
      </c>
      <c r="I3" t="str">
        <f>IFERROR(VLOOKUP(CONCATENATE($D3,"-",I$2),'BOM INFO'!$N:$O,2,FALSE),"")</f>
        <v>V</v>
      </c>
      <c r="J3" t="str">
        <f>IFERROR(VLOOKUP(CONCATENATE($D3,"-",J$2),'BOM INFO'!$N:$O,2,FALSE),"")</f>
        <v>V</v>
      </c>
      <c r="K3" t="str">
        <f>IFERROR(VLOOKUP(CONCATENATE($D3,"-",K$2),'BOM INFO'!$N:$O,2,FALSE),"")</f>
        <v>V</v>
      </c>
      <c r="L3" t="str">
        <f>IFERROR(VLOOKUP(CONCATENATE($D3,"-",L$2),'BOM INFO'!$N:$O,2,FALSE),"")</f>
        <v/>
      </c>
      <c r="M3" t="str">
        <f>IFERROR(VLOOKUP(CONCATENATE($D3,"-",M$2),'BOM INFO'!$N:$O,2,FALSE),"")</f>
        <v/>
      </c>
    </row>
    <row r="4" spans="1:17" x14ac:dyDescent="0.25">
      <c r="A4">
        <v>1201</v>
      </c>
      <c r="B4" t="s">
        <v>1</v>
      </c>
      <c r="C4" t="s">
        <v>3</v>
      </c>
      <c r="D4">
        <v>182370</v>
      </c>
      <c r="E4" t="str">
        <f>IFERROR(VLOOKUP(D4,SPBU!$B$4:$AB$10,26,0),"TIDAK ADA SPBU")</f>
        <v>WIP SUDAH 0</v>
      </c>
      <c r="F4" t="str">
        <f>IFERROR(VLOOKUP(D4,SPBU!$B$4:$AB$10,27,0),"TIDAK ADA SPBU")</f>
        <v>WIP SUDAH 0</v>
      </c>
      <c r="G4" t="str">
        <f>IFERROR(VLOOKUP(D4,'BOM INFO'!$B$1:$M$207,12,0),"TIDAK ADA BOM INFO")</f>
        <v>ADA BOM INFO</v>
      </c>
      <c r="H4" t="str">
        <f>IFERROR(VLOOKUP(CONCATENATE($D4,"-",H$2),'BOM INFO'!$N:$O,2,FALSE),"")</f>
        <v>V</v>
      </c>
      <c r="I4" t="str">
        <f>IFERROR(VLOOKUP(CONCATENATE($D4,"-",I$2),'BOM INFO'!$N:$O,2,FALSE),"")</f>
        <v>V</v>
      </c>
      <c r="J4" t="str">
        <f>IFERROR(VLOOKUP(CONCATENATE($D4,"-",J$2),'BOM INFO'!$N:$O,2,FALSE),"")</f>
        <v>V</v>
      </c>
      <c r="K4" t="str">
        <f>IFERROR(VLOOKUP(CONCATENATE($D4,"-",K$2),'BOM INFO'!$N:$O,2,FALSE),"")</f>
        <v>V</v>
      </c>
      <c r="L4" t="str">
        <f>IFERROR(VLOOKUP(CONCATENATE($D4,"-",L$2),'BOM INFO'!$N:$O,2,FALSE),"")</f>
        <v/>
      </c>
      <c r="M4" t="str">
        <f>IFERROR(VLOOKUP(CONCATENATE($D4,"-",M$2),'BOM INFO'!$N:$O,2,FALSE),"")</f>
        <v/>
      </c>
    </row>
    <row r="5" spans="1:17" x14ac:dyDescent="0.25">
      <c r="A5">
        <v>1201</v>
      </c>
      <c r="B5" t="s">
        <v>1</v>
      </c>
      <c r="C5" t="s">
        <v>4</v>
      </c>
      <c r="D5">
        <v>182371</v>
      </c>
      <c r="E5" t="str">
        <f>IFERROR(VLOOKUP(D5,SPBU!$B$4:$AB$10,26,0),"TIDAK ADA SPBU")</f>
        <v>WIP SUDAH 0</v>
      </c>
      <c r="F5" t="str">
        <f>IFERROR(VLOOKUP(D5,SPBU!$B$4:$AB$10,27,0),"TIDAK ADA SPBU")</f>
        <v>WIP SUDAH 0</v>
      </c>
      <c r="G5" t="str">
        <f>IFERROR(VLOOKUP(D5,'BOM INFO'!$B$1:$M$207,12,0),"TIDAK ADA BOM INFO")</f>
        <v>ADA BOM INFO</v>
      </c>
      <c r="H5" t="str">
        <f>IFERROR(VLOOKUP(CONCATENATE($D5,"-",H$2),'BOM INFO'!$N:$O,2,FALSE),"")</f>
        <v>V</v>
      </c>
      <c r="I5" t="str">
        <f>IFERROR(VLOOKUP(CONCATENATE($D5,"-",I$2),'BOM INFO'!$N:$O,2,FALSE),"")</f>
        <v>V</v>
      </c>
      <c r="J5" t="str">
        <f>IFERROR(VLOOKUP(CONCATENATE($D5,"-",J$2),'BOM INFO'!$N:$O,2,FALSE),"")</f>
        <v>V</v>
      </c>
      <c r="K5" t="str">
        <f>IFERROR(VLOOKUP(CONCATENATE($D5,"-",K$2),'BOM INFO'!$N:$O,2,FALSE),"")</f>
        <v>V</v>
      </c>
      <c r="L5" t="str">
        <f>IFERROR(VLOOKUP(CONCATENATE($D5,"-",L$2),'BOM INFO'!$N:$O,2,FALSE),"")</f>
        <v/>
      </c>
      <c r="M5" t="str">
        <f>IFERROR(VLOOKUP(CONCATENATE($D5,"-",M$2),'BOM INFO'!$N:$O,2,FALSE),"")</f>
        <v/>
      </c>
    </row>
    <row r="6" spans="1:17" x14ac:dyDescent="0.25">
      <c r="A6">
        <v>1201</v>
      </c>
      <c r="B6" t="s">
        <v>1</v>
      </c>
      <c r="C6" t="s">
        <v>4</v>
      </c>
      <c r="D6">
        <v>182372</v>
      </c>
      <c r="E6" t="str">
        <f>IFERROR(VLOOKUP(D6,SPBU!$B$4:$AB$10,26,0),"TIDAK ADA SPBU")</f>
        <v>WIP SUDAH 0</v>
      </c>
      <c r="F6" t="str">
        <f>IFERROR(VLOOKUP(D6,SPBU!$B$4:$AB$10,27,0),"TIDAK ADA SPBU")</f>
        <v>WIP SUDAH 0</v>
      </c>
      <c r="G6" t="str">
        <f>IFERROR(VLOOKUP(D6,'BOM INFO'!$B$1:$M$207,12,0),"TIDAK ADA BOM INFO")</f>
        <v>ADA BOM INFO</v>
      </c>
      <c r="H6" t="str">
        <f>IFERROR(VLOOKUP(CONCATENATE($D6,"-",H$2),'BOM INFO'!$N:$O,2,FALSE),"")</f>
        <v>V</v>
      </c>
      <c r="I6" t="str">
        <f>IFERROR(VLOOKUP(CONCATENATE($D6,"-",I$2),'BOM INFO'!$N:$O,2,FALSE),"")</f>
        <v>V</v>
      </c>
      <c r="J6" t="str">
        <f>IFERROR(VLOOKUP(CONCATENATE($D6,"-",J$2),'BOM INFO'!$N:$O,2,FALSE),"")</f>
        <v>V</v>
      </c>
      <c r="K6" t="str">
        <f>IFERROR(VLOOKUP(CONCATENATE($D6,"-",K$2),'BOM INFO'!$N:$O,2,FALSE),"")</f>
        <v>V</v>
      </c>
      <c r="L6" t="str">
        <f>IFERROR(VLOOKUP(CONCATENATE($D6,"-",L$2),'BOM INFO'!$N:$O,2,FALSE),"")</f>
        <v/>
      </c>
      <c r="M6" t="str">
        <f>IFERROR(VLOOKUP(CONCATENATE($D6,"-",M$2),'BOM INFO'!$N:$O,2,FALSE),"")</f>
        <v/>
      </c>
    </row>
    <row r="7" spans="1:17" x14ac:dyDescent="0.25">
      <c r="A7">
        <v>1201</v>
      </c>
      <c r="B7" t="s">
        <v>6</v>
      </c>
      <c r="C7" t="s">
        <v>19</v>
      </c>
      <c r="D7">
        <v>180643</v>
      </c>
      <c r="E7" t="str">
        <f>IFERROR(VLOOKUP(D7,SPBU!$B$4:$AB$10,26,0),"TIDAK ADA SPBU")</f>
        <v>MASIH ADA WIP</v>
      </c>
      <c r="F7" t="str">
        <f>IFERROR(VLOOKUP(D7,SPBU!$B$4:$AB$10,27,0),"TIDAK ADA SPBU")</f>
        <v>WIP SUDAH 0</v>
      </c>
      <c r="G7" t="str">
        <f>IFERROR(VLOOKUP(D7,'BOM INFO'!$B$1:$M$207,12,0),"TIDAK ADA BOM INFO")</f>
        <v>ADA BOM INFO</v>
      </c>
      <c r="H7" t="str">
        <f>IFERROR(VLOOKUP(CONCATENATE($D7,"-",H$2),'BOM INFO'!$N:$O,2,FALSE),"")</f>
        <v>V</v>
      </c>
      <c r="I7" t="str">
        <f>IFERROR(VLOOKUP(CONCATENATE($D7,"-",I$2),'BOM INFO'!$N:$O,2,FALSE),"")</f>
        <v>V</v>
      </c>
      <c r="J7" t="str">
        <f>IFERROR(VLOOKUP(CONCATENATE($D7,"-",J$2),'BOM INFO'!$N:$O,2,FALSE),"")</f>
        <v>V</v>
      </c>
      <c r="K7" t="str">
        <f>IFERROR(VLOOKUP(CONCATENATE($D7,"-",K$2),'BOM INFO'!$N:$O,2,FALSE),"")</f>
        <v>V</v>
      </c>
      <c r="L7" t="str">
        <f>IFERROR(VLOOKUP(CONCATENATE($D7,"-",L$2),'BOM INFO'!$N:$O,2,FALSE),"")</f>
        <v>V</v>
      </c>
      <c r="M7" t="str">
        <f>IFERROR(VLOOKUP(CONCATENATE($D7,"-",M$2),'BOM INFO'!$N:$O,2,FALSE),"")</f>
        <v/>
      </c>
    </row>
    <row r="8" spans="1:17" x14ac:dyDescent="0.25">
      <c r="A8">
        <v>1201</v>
      </c>
      <c r="B8" t="s">
        <v>6</v>
      </c>
      <c r="C8" t="s">
        <v>52</v>
      </c>
      <c r="D8">
        <v>180644</v>
      </c>
      <c r="E8" t="str">
        <f>IFERROR(VLOOKUP(D8,SPBU!$B$4:$AB$10,26,0),"TIDAK ADA SPBU")</f>
        <v>TIDAK ADA SPBU</v>
      </c>
      <c r="F8" t="str">
        <f>IFERROR(VLOOKUP(D8,SPBU!$B$4:$AB$10,27,0),"TIDAK ADA SPBU")</f>
        <v>TIDAK ADA SPBU</v>
      </c>
      <c r="G8" t="str">
        <f>IFERROR(VLOOKUP(D8,'BOM INFO'!$B$1:$M$207,12,0),"TIDAK ADA BOM INFO")</f>
        <v>ADA BOM INFO</v>
      </c>
      <c r="H8" t="str">
        <f>IFERROR(VLOOKUP(CONCATENATE($D8,"-",H$2),'BOM INFO'!$N:$O,2,FALSE),"")</f>
        <v>V</v>
      </c>
      <c r="I8" t="str">
        <f>IFERROR(VLOOKUP(CONCATENATE($D8,"-",I$2),'BOM INFO'!$N:$O,2,FALSE),"")</f>
        <v>V</v>
      </c>
      <c r="J8" t="str">
        <f>IFERROR(VLOOKUP(CONCATENATE($D8,"-",J$2),'BOM INFO'!$N:$O,2,FALSE),"")</f>
        <v>V</v>
      </c>
      <c r="K8" t="str">
        <f>IFERROR(VLOOKUP(CONCATENATE($D8,"-",K$2),'BOM INFO'!$N:$O,2,FALSE),"")</f>
        <v>V</v>
      </c>
      <c r="L8" t="str">
        <f>IFERROR(VLOOKUP(CONCATENATE($D8,"-",L$2),'BOM INFO'!$N:$O,2,FALSE),"")</f>
        <v/>
      </c>
      <c r="M8" t="str">
        <f>IFERROR(VLOOKUP(CONCATENATE($D8,"-",M$2),'BOM INFO'!$N:$O,2,FALSE),"")</f>
        <v/>
      </c>
    </row>
    <row r="9" spans="1:17" x14ac:dyDescent="0.25">
      <c r="A9">
        <v>1201</v>
      </c>
      <c r="B9" t="s">
        <v>6</v>
      </c>
      <c r="C9" t="s">
        <v>54</v>
      </c>
      <c r="D9">
        <v>180645</v>
      </c>
      <c r="E9" t="str">
        <f>IFERROR(VLOOKUP(D9,SPBU!$B$4:$AB$10,26,0),"TIDAK ADA SPBU")</f>
        <v>WIP SUDAH 0</v>
      </c>
      <c r="F9" t="str">
        <f>IFERROR(VLOOKUP(D9,SPBU!$B$4:$AB$10,27,0),"TIDAK ADA SPBU")</f>
        <v>WIP SUDAH 0</v>
      </c>
      <c r="G9" t="str">
        <f>IFERROR(VLOOKUP(D9,'BOM INFO'!$B$1:$M$207,12,0),"TIDAK ADA BOM INFO")</f>
        <v>TIDAK ADA BOM INFO</v>
      </c>
      <c r="H9" t="str">
        <f>IFERROR(VLOOKUP(CONCATENATE($D9,"-",H$2),'BOM INFO'!$N:$O,2,FALSE),"")</f>
        <v/>
      </c>
      <c r="I9" t="str">
        <f>IFERROR(VLOOKUP(CONCATENATE($D9,"-",I$2),'BOM INFO'!$N:$O,2,FALSE),"")</f>
        <v/>
      </c>
      <c r="J9" t="str">
        <f>IFERROR(VLOOKUP(CONCATENATE($D9,"-",J$2),'BOM INFO'!$N:$O,2,FALSE),"")</f>
        <v/>
      </c>
      <c r="K9" t="str">
        <f>IFERROR(VLOOKUP(CONCATENATE($D9,"-",K$2),'BOM INFO'!$N:$O,2,FALSE),"")</f>
        <v/>
      </c>
      <c r="L9" t="str">
        <f>IFERROR(VLOOKUP(CONCATENATE($D9,"-",L$2),'BOM INFO'!$N:$O,2,FALSE),"")</f>
        <v/>
      </c>
      <c r="M9" t="str">
        <f>IFERROR(VLOOKUP(CONCATENATE($D9,"-",M$2),'BOM INFO'!$N:$O,2,FALSE),"")</f>
        <v/>
      </c>
    </row>
  </sheetData>
  <mergeCells count="4">
    <mergeCell ref="D1:D2"/>
    <mergeCell ref="E1:F1"/>
    <mergeCell ref="G1:G2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967B-E75C-4D60-9456-58A54A5D3958}">
  <sheetPr codeName="Sheet5"/>
  <dimension ref="A1:AB5"/>
  <sheetViews>
    <sheetView workbookViewId="0">
      <selection activeCell="J9" sqref="J9"/>
    </sheetView>
  </sheetViews>
  <sheetFormatPr defaultRowHeight="15" x14ac:dyDescent="0.25"/>
  <sheetData>
    <row r="1" spans="1:28" x14ac:dyDescent="0.25">
      <c r="A1" t="s">
        <v>80</v>
      </c>
    </row>
    <row r="2" spans="1:28" x14ac:dyDescent="0.25">
      <c r="A2" t="s">
        <v>81</v>
      </c>
    </row>
    <row r="3" spans="1:28" x14ac:dyDescent="0.25">
      <c r="I3" t="s">
        <v>82</v>
      </c>
      <c r="M3" t="s">
        <v>83</v>
      </c>
      <c r="O3" t="s">
        <v>84</v>
      </c>
      <c r="S3" t="s">
        <v>85</v>
      </c>
      <c r="X3" s="3" t="s">
        <v>113</v>
      </c>
      <c r="Y3" s="5"/>
      <c r="Z3" s="5"/>
      <c r="AA3" s="5"/>
      <c r="AB3" s="6"/>
    </row>
    <row r="4" spans="1:28" s="9" customFormat="1" ht="30" x14ac:dyDescent="0.25">
      <c r="A4" s="9" t="s">
        <v>86</v>
      </c>
      <c r="B4" s="9" t="s">
        <v>87</v>
      </c>
      <c r="C4" s="9" t="s">
        <v>88</v>
      </c>
      <c r="D4" s="9" t="s">
        <v>89</v>
      </c>
      <c r="F4" s="9" t="s">
        <v>90</v>
      </c>
      <c r="G4" s="9" t="s">
        <v>91</v>
      </c>
      <c r="H4" s="9" t="s">
        <v>92</v>
      </c>
      <c r="I4" s="9" t="s">
        <v>93</v>
      </c>
      <c r="J4" s="9" t="s">
        <v>94</v>
      </c>
      <c r="K4" s="9" t="s">
        <v>95</v>
      </c>
      <c r="L4" s="9" t="s">
        <v>96</v>
      </c>
      <c r="M4" s="9" t="s">
        <v>97</v>
      </c>
      <c r="N4" s="9" t="s">
        <v>98</v>
      </c>
      <c r="O4" s="9" t="s">
        <v>97</v>
      </c>
      <c r="P4" s="9" t="s">
        <v>99</v>
      </c>
      <c r="Q4" s="9" t="s">
        <v>100</v>
      </c>
      <c r="R4" s="9" t="s">
        <v>101</v>
      </c>
      <c r="S4" s="9" t="s">
        <v>102</v>
      </c>
      <c r="T4" s="9" t="s">
        <v>103</v>
      </c>
      <c r="U4" s="9" t="s">
        <v>104</v>
      </c>
      <c r="V4" s="9" t="s">
        <v>93</v>
      </c>
      <c r="X4" s="7" t="s">
        <v>110</v>
      </c>
      <c r="Y4" s="7" t="s">
        <v>111</v>
      </c>
      <c r="Z4" s="7" t="s">
        <v>112</v>
      </c>
      <c r="AA4" s="7" t="s">
        <v>114</v>
      </c>
      <c r="AB4" s="8" t="s">
        <v>115</v>
      </c>
    </row>
    <row r="5" spans="1:28" x14ac:dyDescent="0.25">
      <c r="A5">
        <v>1201</v>
      </c>
      <c r="B5">
        <v>180644</v>
      </c>
      <c r="C5" t="s">
        <v>2</v>
      </c>
      <c r="D5" t="s">
        <v>105</v>
      </c>
      <c r="F5">
        <v>550</v>
      </c>
      <c r="G5" t="s">
        <v>29</v>
      </c>
      <c r="I5">
        <v>0</v>
      </c>
      <c r="J5">
        <v>0</v>
      </c>
      <c r="K5">
        <v>551</v>
      </c>
      <c r="L5">
        <v>551</v>
      </c>
      <c r="M5">
        <v>0</v>
      </c>
      <c r="N5">
        <v>551</v>
      </c>
      <c r="O5">
        <v>0</v>
      </c>
      <c r="P5">
        <v>551</v>
      </c>
      <c r="Q5">
        <v>0</v>
      </c>
      <c r="R5">
        <v>551</v>
      </c>
      <c r="S5">
        <v>0</v>
      </c>
      <c r="T5">
        <v>551</v>
      </c>
      <c r="U5">
        <v>0</v>
      </c>
      <c r="V5">
        <v>0</v>
      </c>
      <c r="X5" s="4">
        <v>0</v>
      </c>
      <c r="Y5" s="4">
        <v>0</v>
      </c>
      <c r="Z5" s="4">
        <v>0</v>
      </c>
      <c r="AA5" s="4" t="s">
        <v>120</v>
      </c>
      <c r="AB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</vt:lpstr>
      <vt:lpstr>BOM INFO</vt:lpstr>
      <vt:lpstr>SPBU</vt:lpstr>
      <vt:lpstr>RESUME</vt:lpstr>
      <vt:lpstr>RESUME USED FORMULA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zaelani</dc:creator>
  <cp:lastModifiedBy>septian arif maulana</cp:lastModifiedBy>
  <dcterms:created xsi:type="dcterms:W3CDTF">2024-10-02T06:37:10Z</dcterms:created>
  <dcterms:modified xsi:type="dcterms:W3CDTF">2024-10-17T02:52:08Z</dcterms:modified>
</cp:coreProperties>
</file>