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00\Monitoring Performance Shipment\Backup\20241005\DEV\"/>
    </mc:Choice>
  </mc:AlternateContent>
  <xr:revisionPtr revIDLastSave="0" documentId="8_{0B9177A2-FF5A-4000-89EF-73D70F73CA48}" xr6:coauthVersionLast="47" xr6:coauthVersionMax="47" xr10:uidLastSave="{00000000-0000-0000-0000-000000000000}"/>
  <bookViews>
    <workbookView xWindow="-120" yWindow="-120" windowWidth="20730" windowHeight="11160" activeTab="1" xr2:uid="{2CCE3C95-2940-4053-8BE7-2A6EFE1350AC}"/>
  </bookViews>
  <sheets>
    <sheet name="Temp_REPORT1" sheetId="14" r:id="rId1"/>
    <sheet name="HOME" sheetId="3" r:id="rId2"/>
    <sheet name="CC1_UserInput" sheetId="6" r:id="rId3"/>
    <sheet name="DM" sheetId="8" r:id="rId4"/>
    <sheet name="REPORT1" sheetId="18" r:id="rId5"/>
  </sheets>
  <definedNames>
    <definedName name="_xlnm._FilterDatabase" localSheetId="2" hidden="1">CC1_UserInput!$A$1:$Q$278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8" l="1"/>
  <c r="M21" i="18"/>
  <c r="DX18" i="18"/>
  <c r="DX21" i="18" s="1"/>
  <c r="DS18" i="18"/>
  <c r="DS21" i="18" s="1"/>
  <c r="DM18" i="18"/>
  <c r="DM21" i="18" s="1"/>
  <c r="DH18" i="18"/>
  <c r="DH21" i="18" s="1"/>
  <c r="DB18" i="18"/>
  <c r="DB21" i="18" s="1"/>
  <c r="CW18" i="18"/>
  <c r="CW21" i="18" s="1"/>
  <c r="CQ18" i="18"/>
  <c r="CL18" i="18"/>
  <c r="CF18" i="18"/>
  <c r="CF21" i="18" s="1"/>
  <c r="CA18" i="18"/>
  <c r="CA21" i="18" s="1"/>
  <c r="BU18" i="18"/>
  <c r="BP18" i="18"/>
  <c r="BP21" i="18" s="1"/>
  <c r="BJ18" i="18"/>
  <c r="BJ21" i="18" s="1"/>
  <c r="BE18" i="18"/>
  <c r="BE21" i="18" s="1"/>
  <c r="AY18" i="18"/>
  <c r="AY21" i="18" s="1"/>
  <c r="AT18" i="18"/>
  <c r="AT21" i="18" s="1"/>
  <c r="AN18" i="18"/>
  <c r="AN21" i="18" s="1"/>
  <c r="AI18" i="18"/>
  <c r="AI21" i="18" s="1"/>
  <c r="AC18" i="18"/>
  <c r="X18" i="18"/>
  <c r="X21" i="18" s="1"/>
  <c r="R18" i="18"/>
  <c r="G18" i="18"/>
  <c r="EB6" i="18"/>
  <c r="EA6" i="18"/>
  <c r="DZ6" i="18"/>
  <c r="DZ17" i="18" s="1"/>
  <c r="DY6" i="18"/>
  <c r="DX6" i="18"/>
  <c r="DW6" i="18"/>
  <c r="DV6" i="18"/>
  <c r="DU6" i="18"/>
  <c r="DT6" i="18"/>
  <c r="DS6" i="18"/>
  <c r="DQ6" i="18"/>
  <c r="DP6" i="18"/>
  <c r="DO6" i="18"/>
  <c r="DN6" i="18"/>
  <c r="DM6" i="18"/>
  <c r="DM17" i="18" s="1"/>
  <c r="DL6" i="18"/>
  <c r="DK6" i="18"/>
  <c r="DJ6" i="18"/>
  <c r="DI6" i="18"/>
  <c r="DH6" i="18"/>
  <c r="DF6" i="18"/>
  <c r="DE6" i="18"/>
  <c r="DD6" i="18"/>
  <c r="DC6" i="18"/>
  <c r="DB6" i="18"/>
  <c r="DA6" i="18"/>
  <c r="CZ6" i="18"/>
  <c r="CZ17" i="18" s="1"/>
  <c r="CY6" i="18"/>
  <c r="CX6" i="18"/>
  <c r="CW6" i="18"/>
  <c r="CU6" i="18"/>
  <c r="CT6" i="18"/>
  <c r="CS6" i="18"/>
  <c r="CR6" i="18"/>
  <c r="CQ6" i="18"/>
  <c r="CP6" i="18"/>
  <c r="CO6" i="18"/>
  <c r="CN6" i="18"/>
  <c r="CM6" i="18"/>
  <c r="CM17" i="18" s="1"/>
  <c r="CL6" i="18"/>
  <c r="CJ6" i="18"/>
  <c r="CI6" i="18"/>
  <c r="CH6" i="18"/>
  <c r="CG6" i="18"/>
  <c r="CF6" i="18"/>
  <c r="CE6" i="18"/>
  <c r="CD6" i="18"/>
  <c r="CC6" i="18"/>
  <c r="CB6" i="18"/>
  <c r="CA6" i="18"/>
  <c r="BY6" i="18"/>
  <c r="BY17" i="18" s="1"/>
  <c r="BX6" i="18"/>
  <c r="BW6" i="18"/>
  <c r="BV6" i="18"/>
  <c r="BU6" i="18"/>
  <c r="BT6" i="18"/>
  <c r="BS6" i="18"/>
  <c r="BR6" i="18"/>
  <c r="BQ6" i="18"/>
  <c r="BP6" i="18"/>
  <c r="BN6" i="18"/>
  <c r="BM6" i="18"/>
  <c r="BL6" i="18"/>
  <c r="BK6" i="18"/>
  <c r="BJ6" i="18"/>
  <c r="BI6" i="18"/>
  <c r="BH6" i="18"/>
  <c r="BG6" i="18"/>
  <c r="BF6" i="18"/>
  <c r="BE6" i="18"/>
  <c r="BC6" i="18"/>
  <c r="BB6" i="18"/>
  <c r="BA6" i="18"/>
  <c r="AZ6" i="18"/>
  <c r="AY6" i="18"/>
  <c r="AY17" i="18" s="1"/>
  <c r="AX6" i="18"/>
  <c r="AW6" i="18"/>
  <c r="AV6" i="18"/>
  <c r="AU6" i="18"/>
  <c r="AT6" i="18"/>
  <c r="AS6" i="18"/>
  <c r="AR6" i="18"/>
  <c r="AQ6" i="18"/>
  <c r="AP6" i="18"/>
  <c r="AO6" i="18"/>
  <c r="AN6" i="18"/>
  <c r="AM6" i="18"/>
  <c r="AM17" i="18" s="1"/>
  <c r="AL6" i="18"/>
  <c r="AK6" i="18"/>
  <c r="AJ6" i="18"/>
  <c r="AI6" i="18"/>
  <c r="AG6" i="18"/>
  <c r="AF6" i="18"/>
  <c r="AE6" i="18"/>
  <c r="AD6" i="18"/>
  <c r="AC6" i="18"/>
  <c r="AB6" i="18"/>
  <c r="AA6" i="18"/>
  <c r="Z6" i="18"/>
  <c r="Z17" i="18" s="1"/>
  <c r="Y6" i="18"/>
  <c r="X6" i="18"/>
  <c r="V6" i="18"/>
  <c r="U6" i="18"/>
  <c r="T6" i="18"/>
  <c r="S6" i="18"/>
  <c r="R6" i="18"/>
  <c r="Q6" i="18"/>
  <c r="P6" i="18"/>
  <c r="O6" i="18"/>
  <c r="N6" i="18"/>
  <c r="M6" i="18"/>
  <c r="M17" i="18" s="1"/>
  <c r="M20" i="18" s="1"/>
  <c r="K6" i="18"/>
  <c r="J6" i="18"/>
  <c r="I6" i="18"/>
  <c r="H6" i="18"/>
  <c r="G6" i="18"/>
  <c r="F6" i="18"/>
  <c r="E6" i="18"/>
  <c r="D6" i="18"/>
  <c r="C6" i="18"/>
  <c r="B6" i="18"/>
  <c r="Q108" i="6"/>
  <c r="S108" i="6" s="1"/>
  <c r="P108" i="6"/>
  <c r="O108" i="6"/>
  <c r="K108" i="6"/>
  <c r="L108" i="6" s="1"/>
  <c r="J108" i="6"/>
  <c r="I108" i="6"/>
  <c r="H108" i="6"/>
  <c r="G108" i="6"/>
  <c r="Q107" i="6"/>
  <c r="S107" i="6" s="1"/>
  <c r="P107" i="6"/>
  <c r="O107" i="6"/>
  <c r="K107" i="6"/>
  <c r="L107" i="6" s="1"/>
  <c r="J107" i="6"/>
  <c r="I107" i="6"/>
  <c r="H107" i="6"/>
  <c r="G107" i="6"/>
  <c r="Q106" i="6"/>
  <c r="S106" i="6" s="1"/>
  <c r="P106" i="6"/>
  <c r="O106" i="6"/>
  <c r="K106" i="6"/>
  <c r="L106" i="6" s="1"/>
  <c r="J106" i="6"/>
  <c r="I106" i="6"/>
  <c r="H106" i="6"/>
  <c r="G106" i="6"/>
  <c r="R105" i="6"/>
  <c r="Q105" i="6"/>
  <c r="S105" i="6" s="1"/>
  <c r="P105" i="6"/>
  <c r="O105" i="6"/>
  <c r="K105" i="6"/>
  <c r="L105" i="6" s="1"/>
  <c r="J105" i="6"/>
  <c r="I105" i="6"/>
  <c r="H105" i="6"/>
  <c r="G105" i="6"/>
  <c r="S104" i="6"/>
  <c r="R104" i="6"/>
  <c r="Q104" i="6"/>
  <c r="P104" i="6"/>
  <c r="O104" i="6"/>
  <c r="L104" i="6"/>
  <c r="K104" i="6"/>
  <c r="J104" i="6"/>
  <c r="I104" i="6"/>
  <c r="H104" i="6"/>
  <c r="G104" i="6"/>
  <c r="S103" i="6"/>
  <c r="R103" i="6"/>
  <c r="Q103" i="6"/>
  <c r="P103" i="6"/>
  <c r="O103" i="6"/>
  <c r="L103" i="6"/>
  <c r="K103" i="6"/>
  <c r="J103" i="6"/>
  <c r="I103" i="6"/>
  <c r="H103" i="6"/>
  <c r="G103" i="6"/>
  <c r="S102" i="6"/>
  <c r="Q102" i="6"/>
  <c r="R102" i="6" s="1"/>
  <c r="P102" i="6"/>
  <c r="O102" i="6"/>
  <c r="K102" i="6"/>
  <c r="L102" i="6" s="1"/>
  <c r="J102" i="6"/>
  <c r="I102" i="6"/>
  <c r="H102" i="6"/>
  <c r="G102" i="6"/>
  <c r="Q101" i="6"/>
  <c r="S101" i="6" s="1"/>
  <c r="P101" i="6"/>
  <c r="O101" i="6"/>
  <c r="R101" i="6" s="1"/>
  <c r="K101" i="6"/>
  <c r="L101" i="6" s="1"/>
  <c r="J101" i="6"/>
  <c r="I101" i="6"/>
  <c r="H101" i="6"/>
  <c r="G101" i="6"/>
  <c r="Q100" i="6"/>
  <c r="S100" i="6" s="1"/>
  <c r="P100" i="6"/>
  <c r="O100" i="6"/>
  <c r="K100" i="6"/>
  <c r="L100" i="6" s="1"/>
  <c r="J100" i="6"/>
  <c r="I100" i="6"/>
  <c r="H100" i="6"/>
  <c r="G100" i="6"/>
  <c r="Q99" i="6"/>
  <c r="S99" i="6" s="1"/>
  <c r="P99" i="6"/>
  <c r="O99" i="6"/>
  <c r="K99" i="6"/>
  <c r="L99" i="6" s="1"/>
  <c r="J99" i="6"/>
  <c r="I99" i="6"/>
  <c r="H99" i="6"/>
  <c r="G99" i="6"/>
  <c r="S98" i="6"/>
  <c r="R98" i="6"/>
  <c r="Q98" i="6"/>
  <c r="P98" i="6"/>
  <c r="O98" i="6"/>
  <c r="L98" i="6"/>
  <c r="K98" i="6"/>
  <c r="J98" i="6"/>
  <c r="I98" i="6"/>
  <c r="H98" i="6"/>
  <c r="G98" i="6"/>
  <c r="S97" i="6"/>
  <c r="Q97" i="6"/>
  <c r="R97" i="6" s="1"/>
  <c r="P97" i="6"/>
  <c r="O97" i="6"/>
  <c r="L97" i="6"/>
  <c r="K97" i="6"/>
  <c r="J97" i="6"/>
  <c r="I97" i="6"/>
  <c r="H97" i="6"/>
  <c r="G97" i="6"/>
  <c r="Q96" i="6"/>
  <c r="S96" i="6" s="1"/>
  <c r="P96" i="6"/>
  <c r="O96" i="6"/>
  <c r="K96" i="6"/>
  <c r="L96" i="6" s="1"/>
  <c r="J96" i="6"/>
  <c r="I96" i="6"/>
  <c r="H96" i="6"/>
  <c r="G96" i="6"/>
  <c r="Q95" i="6"/>
  <c r="S95" i="6" s="1"/>
  <c r="P95" i="6"/>
  <c r="O95" i="6"/>
  <c r="L95" i="6"/>
  <c r="K95" i="6"/>
  <c r="J95" i="6"/>
  <c r="I95" i="6"/>
  <c r="H95" i="6"/>
  <c r="G95" i="6"/>
  <c r="Q94" i="6"/>
  <c r="S94" i="6" s="1"/>
  <c r="P94" i="6"/>
  <c r="O94" i="6"/>
  <c r="K94" i="6"/>
  <c r="L94" i="6" s="1"/>
  <c r="J94" i="6"/>
  <c r="I94" i="6"/>
  <c r="H94" i="6"/>
  <c r="G94" i="6"/>
  <c r="Q93" i="6"/>
  <c r="S93" i="6" s="1"/>
  <c r="P93" i="6"/>
  <c r="O93" i="6"/>
  <c r="K93" i="6"/>
  <c r="L93" i="6" s="1"/>
  <c r="J93" i="6"/>
  <c r="I93" i="6"/>
  <c r="H93" i="6"/>
  <c r="G93" i="6"/>
  <c r="S92" i="6"/>
  <c r="R92" i="6"/>
  <c r="Q92" i="6"/>
  <c r="P92" i="6"/>
  <c r="O92" i="6"/>
  <c r="L92" i="6"/>
  <c r="K92" i="6"/>
  <c r="J92" i="6"/>
  <c r="I92" i="6"/>
  <c r="H92" i="6"/>
  <c r="G92" i="6"/>
  <c r="S91" i="6"/>
  <c r="R91" i="6"/>
  <c r="Q91" i="6"/>
  <c r="P91" i="6"/>
  <c r="O91" i="6"/>
  <c r="K91" i="6"/>
  <c r="L91" i="6" s="1"/>
  <c r="J91" i="6"/>
  <c r="I91" i="6"/>
  <c r="H91" i="6"/>
  <c r="G91" i="6"/>
  <c r="Q90" i="6"/>
  <c r="S90" i="6" s="1"/>
  <c r="P90" i="6"/>
  <c r="O90" i="6"/>
  <c r="K90" i="6"/>
  <c r="L90" i="6" s="1"/>
  <c r="J90" i="6"/>
  <c r="I90" i="6"/>
  <c r="H90" i="6"/>
  <c r="G90" i="6"/>
  <c r="Q89" i="6"/>
  <c r="S89" i="6" s="1"/>
  <c r="P89" i="6"/>
  <c r="O89" i="6"/>
  <c r="R89" i="6" s="1"/>
  <c r="K89" i="6"/>
  <c r="L89" i="6" s="1"/>
  <c r="J89" i="6"/>
  <c r="I89" i="6"/>
  <c r="H89" i="6"/>
  <c r="G89" i="6"/>
  <c r="Q88" i="6"/>
  <c r="S88" i="6" s="1"/>
  <c r="P88" i="6"/>
  <c r="O88" i="6"/>
  <c r="K88" i="6"/>
  <c r="L88" i="6" s="1"/>
  <c r="J88" i="6"/>
  <c r="I88" i="6"/>
  <c r="H88" i="6"/>
  <c r="G88" i="6"/>
  <c r="Q87" i="6"/>
  <c r="S87" i="6" s="1"/>
  <c r="P87" i="6"/>
  <c r="O87" i="6"/>
  <c r="K87" i="6"/>
  <c r="L87" i="6" s="1"/>
  <c r="J87" i="6"/>
  <c r="I87" i="6"/>
  <c r="H87" i="6"/>
  <c r="G87" i="6"/>
  <c r="S86" i="6"/>
  <c r="R86" i="6"/>
  <c r="Q86" i="6"/>
  <c r="P86" i="6"/>
  <c r="O86" i="6"/>
  <c r="L86" i="6"/>
  <c r="K86" i="6"/>
  <c r="J86" i="6"/>
  <c r="I86" i="6"/>
  <c r="H86" i="6"/>
  <c r="G86" i="6"/>
  <c r="S85" i="6"/>
  <c r="Q85" i="6"/>
  <c r="P85" i="6"/>
  <c r="O85" i="6"/>
  <c r="R85" i="6" s="1"/>
  <c r="L85" i="6"/>
  <c r="K85" i="6"/>
  <c r="J85" i="6"/>
  <c r="I85" i="6"/>
  <c r="H85" i="6"/>
  <c r="G85" i="6"/>
  <c r="Q84" i="6"/>
  <c r="S84" i="6" s="1"/>
  <c r="P84" i="6"/>
  <c r="O84" i="6"/>
  <c r="K84" i="6"/>
  <c r="L84" i="6" s="1"/>
  <c r="J84" i="6"/>
  <c r="I84" i="6"/>
  <c r="H84" i="6"/>
  <c r="G84" i="6"/>
  <c r="Q83" i="6"/>
  <c r="S83" i="6" s="1"/>
  <c r="P83" i="6"/>
  <c r="O83" i="6"/>
  <c r="L83" i="6"/>
  <c r="K83" i="6"/>
  <c r="J83" i="6"/>
  <c r="I83" i="6"/>
  <c r="H83" i="6"/>
  <c r="G83" i="6"/>
  <c r="Q82" i="6"/>
  <c r="S82" i="6" s="1"/>
  <c r="P82" i="6"/>
  <c r="O82" i="6"/>
  <c r="K82" i="6"/>
  <c r="L82" i="6" s="1"/>
  <c r="J82" i="6"/>
  <c r="I82" i="6"/>
  <c r="H82" i="6"/>
  <c r="G82" i="6"/>
  <c r="Q81" i="6"/>
  <c r="S81" i="6" s="1"/>
  <c r="P81" i="6"/>
  <c r="O81" i="6"/>
  <c r="K81" i="6"/>
  <c r="L81" i="6" s="1"/>
  <c r="J81" i="6"/>
  <c r="I81" i="6"/>
  <c r="H81" i="6"/>
  <c r="G81" i="6"/>
  <c r="R80" i="6"/>
  <c r="Q80" i="6"/>
  <c r="S80" i="6" s="1"/>
  <c r="P80" i="6"/>
  <c r="O80" i="6"/>
  <c r="L80" i="6"/>
  <c r="K80" i="6"/>
  <c r="J80" i="6"/>
  <c r="I80" i="6"/>
  <c r="H80" i="6"/>
  <c r="G80" i="6"/>
  <c r="S79" i="6"/>
  <c r="R79" i="6"/>
  <c r="Q79" i="6"/>
  <c r="P79" i="6"/>
  <c r="O79" i="6"/>
  <c r="L79" i="6"/>
  <c r="K79" i="6"/>
  <c r="J79" i="6"/>
  <c r="I79" i="6"/>
  <c r="H79" i="6"/>
  <c r="G79" i="6"/>
  <c r="S78" i="6"/>
  <c r="Q78" i="6"/>
  <c r="R78" i="6" s="1"/>
  <c r="P78" i="6"/>
  <c r="O78" i="6"/>
  <c r="K78" i="6"/>
  <c r="L78" i="6" s="1"/>
  <c r="J78" i="6"/>
  <c r="I78" i="6"/>
  <c r="H78" i="6"/>
  <c r="G78" i="6"/>
  <c r="Q77" i="6"/>
  <c r="P77" i="6"/>
  <c r="S77" i="6" s="1"/>
  <c r="O77" i="6"/>
  <c r="R77" i="6" s="1"/>
  <c r="K77" i="6"/>
  <c r="L77" i="6" s="1"/>
  <c r="J77" i="6"/>
  <c r="I77" i="6"/>
  <c r="H77" i="6"/>
  <c r="G77" i="6"/>
  <c r="Q76" i="6"/>
  <c r="S76" i="6" s="1"/>
  <c r="P76" i="6"/>
  <c r="O76" i="6"/>
  <c r="K76" i="6"/>
  <c r="L76" i="6" s="1"/>
  <c r="J76" i="6"/>
  <c r="I76" i="6"/>
  <c r="H76" i="6"/>
  <c r="G76" i="6"/>
  <c r="Q75" i="6"/>
  <c r="S75" i="6" s="1"/>
  <c r="P75" i="6"/>
  <c r="O75" i="6"/>
  <c r="K75" i="6"/>
  <c r="L75" i="6" s="1"/>
  <c r="J75" i="6"/>
  <c r="I75" i="6"/>
  <c r="H75" i="6"/>
  <c r="G75" i="6"/>
  <c r="S74" i="6"/>
  <c r="Q74" i="6"/>
  <c r="P74" i="6"/>
  <c r="O74" i="6"/>
  <c r="R74" i="6" s="1"/>
  <c r="L74" i="6"/>
  <c r="K74" i="6"/>
  <c r="J74" i="6"/>
  <c r="I74" i="6"/>
  <c r="H74" i="6"/>
  <c r="G74" i="6"/>
  <c r="S73" i="6"/>
  <c r="Q73" i="6"/>
  <c r="P73" i="6"/>
  <c r="O73" i="6"/>
  <c r="R73" i="6" s="1"/>
  <c r="L73" i="6"/>
  <c r="K73" i="6"/>
  <c r="J73" i="6"/>
  <c r="I73" i="6"/>
  <c r="H73" i="6"/>
  <c r="G73" i="6"/>
  <c r="Q72" i="6"/>
  <c r="S72" i="6" s="1"/>
  <c r="P72" i="6"/>
  <c r="O72" i="6"/>
  <c r="K72" i="6"/>
  <c r="L72" i="6" s="1"/>
  <c r="J72" i="6"/>
  <c r="I72" i="6"/>
  <c r="H72" i="6"/>
  <c r="G72" i="6"/>
  <c r="R71" i="6"/>
  <c r="Q71" i="6"/>
  <c r="S71" i="6" s="1"/>
  <c r="P71" i="6"/>
  <c r="O71" i="6"/>
  <c r="L71" i="6"/>
  <c r="K71" i="6"/>
  <c r="J71" i="6"/>
  <c r="I71" i="6"/>
  <c r="H71" i="6"/>
  <c r="G71" i="6"/>
  <c r="S70" i="6"/>
  <c r="Q70" i="6"/>
  <c r="R70" i="6" s="1"/>
  <c r="P70" i="6"/>
  <c r="O70" i="6"/>
  <c r="K70" i="6"/>
  <c r="L70" i="6" s="1"/>
  <c r="J70" i="6"/>
  <c r="I70" i="6"/>
  <c r="H70" i="6"/>
  <c r="G70" i="6"/>
  <c r="Q69" i="6"/>
  <c r="S69" i="6" s="1"/>
  <c r="P69" i="6"/>
  <c r="O69" i="6"/>
  <c r="K69" i="6"/>
  <c r="L69" i="6" s="1"/>
  <c r="J69" i="6"/>
  <c r="I69" i="6"/>
  <c r="H69" i="6"/>
  <c r="G69" i="6"/>
  <c r="R68" i="6"/>
  <c r="Q68" i="6"/>
  <c r="S68" i="6" s="1"/>
  <c r="P68" i="6"/>
  <c r="O68" i="6"/>
  <c r="L68" i="6"/>
  <c r="K68" i="6"/>
  <c r="J68" i="6"/>
  <c r="I68" i="6"/>
  <c r="H68" i="6"/>
  <c r="G68" i="6"/>
  <c r="S67" i="6"/>
  <c r="R67" i="6"/>
  <c r="Q67" i="6"/>
  <c r="P67" i="6"/>
  <c r="O67" i="6"/>
  <c r="L67" i="6"/>
  <c r="K67" i="6"/>
  <c r="J67" i="6"/>
  <c r="I67" i="6"/>
  <c r="H67" i="6"/>
  <c r="G67" i="6"/>
  <c r="S66" i="6"/>
  <c r="Q66" i="6"/>
  <c r="R66" i="6" s="1"/>
  <c r="P66" i="6"/>
  <c r="O66" i="6"/>
  <c r="K66" i="6"/>
  <c r="L66" i="6" s="1"/>
  <c r="J66" i="6"/>
  <c r="I66" i="6"/>
  <c r="H66" i="6"/>
  <c r="G66" i="6"/>
  <c r="Q65" i="6"/>
  <c r="P65" i="6"/>
  <c r="S65" i="6" s="1"/>
  <c r="O65" i="6"/>
  <c r="R65" i="6" s="1"/>
  <c r="L65" i="6"/>
  <c r="K65" i="6"/>
  <c r="J65" i="6"/>
  <c r="I65" i="6"/>
  <c r="H65" i="6"/>
  <c r="G65" i="6"/>
  <c r="Q64" i="6"/>
  <c r="S64" i="6" s="1"/>
  <c r="P64" i="6"/>
  <c r="O64" i="6"/>
  <c r="K64" i="6"/>
  <c r="L64" i="6" s="1"/>
  <c r="J64" i="6"/>
  <c r="I64" i="6"/>
  <c r="H64" i="6"/>
  <c r="G64" i="6"/>
  <c r="Q63" i="6"/>
  <c r="S63" i="6" s="1"/>
  <c r="P63" i="6"/>
  <c r="O63" i="6"/>
  <c r="K63" i="6"/>
  <c r="L63" i="6" s="1"/>
  <c r="J63" i="6"/>
  <c r="I63" i="6"/>
  <c r="H63" i="6"/>
  <c r="G63" i="6"/>
  <c r="S62" i="6"/>
  <c r="R62" i="6"/>
  <c r="Q62" i="6"/>
  <c r="P62" i="6"/>
  <c r="O62" i="6"/>
  <c r="L62" i="6"/>
  <c r="K62" i="6"/>
  <c r="J62" i="6"/>
  <c r="I62" i="6"/>
  <c r="H62" i="6"/>
  <c r="G62" i="6"/>
  <c r="S61" i="6"/>
  <c r="Q61" i="6"/>
  <c r="P61" i="6"/>
  <c r="O61" i="6"/>
  <c r="R61" i="6" s="1"/>
  <c r="L61" i="6"/>
  <c r="K61" i="6"/>
  <c r="J61" i="6"/>
  <c r="I61" i="6"/>
  <c r="H61" i="6"/>
  <c r="G61" i="6"/>
  <c r="Q60" i="6"/>
  <c r="S60" i="6" s="1"/>
  <c r="P60" i="6"/>
  <c r="O60" i="6"/>
  <c r="K60" i="6"/>
  <c r="L60" i="6" s="1"/>
  <c r="J60" i="6"/>
  <c r="I60" i="6"/>
  <c r="H60" i="6"/>
  <c r="G60" i="6"/>
  <c r="R59" i="6"/>
  <c r="Q59" i="6"/>
  <c r="S59" i="6" s="1"/>
  <c r="P59" i="6"/>
  <c r="O59" i="6"/>
  <c r="L59" i="6"/>
  <c r="K59" i="6"/>
  <c r="J59" i="6"/>
  <c r="I59" i="6"/>
  <c r="H59" i="6"/>
  <c r="G59" i="6"/>
  <c r="S58" i="6"/>
  <c r="Q58" i="6"/>
  <c r="R58" i="6" s="1"/>
  <c r="P58" i="6"/>
  <c r="O58" i="6"/>
  <c r="K58" i="6"/>
  <c r="L58" i="6" s="1"/>
  <c r="J58" i="6"/>
  <c r="I58" i="6"/>
  <c r="H58" i="6"/>
  <c r="G58" i="6"/>
  <c r="Q57" i="6"/>
  <c r="S57" i="6" s="1"/>
  <c r="P57" i="6"/>
  <c r="O57" i="6"/>
  <c r="K57" i="6"/>
  <c r="L57" i="6" s="1"/>
  <c r="J57" i="6"/>
  <c r="I57" i="6"/>
  <c r="H57" i="6"/>
  <c r="G57" i="6"/>
  <c r="R56" i="6"/>
  <c r="Q56" i="6"/>
  <c r="S56" i="6" s="1"/>
  <c r="P56" i="6"/>
  <c r="O56" i="6"/>
  <c r="L56" i="6"/>
  <c r="K56" i="6"/>
  <c r="J56" i="6"/>
  <c r="I56" i="6"/>
  <c r="H56" i="6"/>
  <c r="G56" i="6"/>
  <c r="S55" i="6"/>
  <c r="R55" i="6"/>
  <c r="Q55" i="6"/>
  <c r="P55" i="6"/>
  <c r="O55" i="6"/>
  <c r="L55" i="6"/>
  <c r="K55" i="6"/>
  <c r="J55" i="6"/>
  <c r="I55" i="6"/>
  <c r="H55" i="6"/>
  <c r="G55" i="6"/>
  <c r="S54" i="6"/>
  <c r="Q54" i="6"/>
  <c r="R54" i="6" s="1"/>
  <c r="P54" i="6"/>
  <c r="O54" i="6"/>
  <c r="K54" i="6"/>
  <c r="L54" i="6" s="1"/>
  <c r="J54" i="6"/>
  <c r="I54" i="6"/>
  <c r="H54" i="6"/>
  <c r="G54" i="6"/>
  <c r="Q53" i="6"/>
  <c r="S53" i="6" s="1"/>
  <c r="P53" i="6"/>
  <c r="O53" i="6"/>
  <c r="R53" i="6" s="1"/>
  <c r="L53" i="6"/>
  <c r="K53" i="6"/>
  <c r="J53" i="6"/>
  <c r="I53" i="6"/>
  <c r="H53" i="6"/>
  <c r="G53" i="6"/>
  <c r="Q52" i="6"/>
  <c r="S52" i="6" s="1"/>
  <c r="P52" i="6"/>
  <c r="O52" i="6"/>
  <c r="K52" i="6"/>
  <c r="L52" i="6" s="1"/>
  <c r="J52" i="6"/>
  <c r="I52" i="6"/>
  <c r="H52" i="6"/>
  <c r="G52" i="6"/>
  <c r="Q51" i="6"/>
  <c r="S51" i="6" s="1"/>
  <c r="P51" i="6"/>
  <c r="O51" i="6"/>
  <c r="K51" i="6"/>
  <c r="L51" i="6" s="1"/>
  <c r="J51" i="6"/>
  <c r="I51" i="6"/>
  <c r="H51" i="6"/>
  <c r="G51" i="6"/>
  <c r="S50" i="6"/>
  <c r="R50" i="6"/>
  <c r="Q50" i="6"/>
  <c r="P50" i="6"/>
  <c r="O50" i="6"/>
  <c r="L50" i="6"/>
  <c r="K50" i="6"/>
  <c r="J50" i="6"/>
  <c r="I50" i="6"/>
  <c r="H50" i="6"/>
  <c r="G50" i="6"/>
  <c r="S49" i="6"/>
  <c r="Q49" i="6"/>
  <c r="R49" i="6" s="1"/>
  <c r="P49" i="6"/>
  <c r="O49" i="6"/>
  <c r="L49" i="6"/>
  <c r="K49" i="6"/>
  <c r="J49" i="6"/>
  <c r="I49" i="6"/>
  <c r="H49" i="6"/>
  <c r="G49" i="6"/>
  <c r="Q48" i="6"/>
  <c r="S48" i="6" s="1"/>
  <c r="P48" i="6"/>
  <c r="O48" i="6"/>
  <c r="K48" i="6"/>
  <c r="L48" i="6" s="1"/>
  <c r="J48" i="6"/>
  <c r="I48" i="6"/>
  <c r="H48" i="6"/>
  <c r="G48" i="6"/>
  <c r="R47" i="6"/>
  <c r="Q47" i="6"/>
  <c r="S47" i="6" s="1"/>
  <c r="P47" i="6"/>
  <c r="O47" i="6"/>
  <c r="L47" i="6"/>
  <c r="K47" i="6"/>
  <c r="J47" i="6"/>
  <c r="I47" i="6"/>
  <c r="H47" i="6"/>
  <c r="G47" i="6"/>
  <c r="S46" i="6"/>
  <c r="Q46" i="6"/>
  <c r="R46" i="6" s="1"/>
  <c r="P46" i="6"/>
  <c r="O46" i="6"/>
  <c r="K46" i="6"/>
  <c r="L46" i="6" s="1"/>
  <c r="J46" i="6"/>
  <c r="I46" i="6"/>
  <c r="H46" i="6"/>
  <c r="G46" i="6"/>
  <c r="Q45" i="6"/>
  <c r="S45" i="6" s="1"/>
  <c r="P45" i="6"/>
  <c r="O45" i="6"/>
  <c r="K45" i="6"/>
  <c r="L45" i="6" s="1"/>
  <c r="J45" i="6"/>
  <c r="I45" i="6"/>
  <c r="H45" i="6"/>
  <c r="G45" i="6"/>
  <c r="R44" i="6"/>
  <c r="Q44" i="6"/>
  <c r="S44" i="6" s="1"/>
  <c r="P44" i="6"/>
  <c r="O44" i="6"/>
  <c r="L44" i="6"/>
  <c r="K44" i="6"/>
  <c r="J44" i="6"/>
  <c r="I44" i="6"/>
  <c r="H44" i="6"/>
  <c r="G44" i="6"/>
  <c r="S43" i="6"/>
  <c r="R43" i="6"/>
  <c r="Q43" i="6"/>
  <c r="P43" i="6"/>
  <c r="O43" i="6"/>
  <c r="K43" i="6"/>
  <c r="L43" i="6" s="1"/>
  <c r="J43" i="6"/>
  <c r="I43" i="6"/>
  <c r="H43" i="6"/>
  <c r="G43" i="6"/>
  <c r="S42" i="6"/>
  <c r="Q42" i="6"/>
  <c r="R42" i="6" s="1"/>
  <c r="P42" i="6"/>
  <c r="O42" i="6"/>
  <c r="K42" i="6"/>
  <c r="L42" i="6" s="1"/>
  <c r="J42" i="6"/>
  <c r="I42" i="6"/>
  <c r="H42" i="6"/>
  <c r="G42" i="6"/>
  <c r="Q41" i="6"/>
  <c r="S41" i="6" s="1"/>
  <c r="P41" i="6"/>
  <c r="O41" i="6"/>
  <c r="R41" i="6" s="1"/>
  <c r="L41" i="6"/>
  <c r="K41" i="6"/>
  <c r="J41" i="6"/>
  <c r="I41" i="6"/>
  <c r="H41" i="6"/>
  <c r="G41" i="6"/>
  <c r="Q40" i="6"/>
  <c r="S40" i="6" s="1"/>
  <c r="P40" i="6"/>
  <c r="O40" i="6"/>
  <c r="K40" i="6"/>
  <c r="L40" i="6" s="1"/>
  <c r="J40" i="6"/>
  <c r="I40" i="6"/>
  <c r="H40" i="6"/>
  <c r="G40" i="6"/>
  <c r="Q39" i="6"/>
  <c r="S39" i="6" s="1"/>
  <c r="P39" i="6"/>
  <c r="O39" i="6"/>
  <c r="K39" i="6"/>
  <c r="L39" i="6" s="1"/>
  <c r="J39" i="6"/>
  <c r="I39" i="6"/>
  <c r="H39" i="6"/>
  <c r="G39" i="6"/>
  <c r="S38" i="6"/>
  <c r="R38" i="6"/>
  <c r="Q38" i="6"/>
  <c r="P38" i="6"/>
  <c r="O38" i="6"/>
  <c r="L38" i="6"/>
  <c r="K38" i="6"/>
  <c r="J38" i="6"/>
  <c r="I38" i="6"/>
  <c r="H38" i="6"/>
  <c r="G38" i="6"/>
  <c r="S37" i="6"/>
  <c r="Q37" i="6"/>
  <c r="R37" i="6" s="1"/>
  <c r="P37" i="6"/>
  <c r="O37" i="6"/>
  <c r="L37" i="6"/>
  <c r="K37" i="6"/>
  <c r="J37" i="6"/>
  <c r="I37" i="6"/>
  <c r="H37" i="6"/>
  <c r="G37" i="6"/>
  <c r="Q36" i="6"/>
  <c r="S36" i="6" s="1"/>
  <c r="P36" i="6"/>
  <c r="O36" i="6"/>
  <c r="K36" i="6"/>
  <c r="L36" i="6" s="1"/>
  <c r="J36" i="6"/>
  <c r="I36" i="6"/>
  <c r="H36" i="6"/>
  <c r="G36" i="6"/>
  <c r="R35" i="6"/>
  <c r="Q35" i="6"/>
  <c r="S35" i="6" s="1"/>
  <c r="P35" i="6"/>
  <c r="O35" i="6"/>
  <c r="L35" i="6"/>
  <c r="K35" i="6"/>
  <c r="J35" i="6"/>
  <c r="I35" i="6"/>
  <c r="H35" i="6"/>
  <c r="G35" i="6"/>
  <c r="S34" i="6"/>
  <c r="Q34" i="6"/>
  <c r="R34" i="6" s="1"/>
  <c r="P34" i="6"/>
  <c r="O34" i="6"/>
  <c r="K34" i="6"/>
  <c r="L34" i="6" s="1"/>
  <c r="J34" i="6"/>
  <c r="I34" i="6"/>
  <c r="H34" i="6"/>
  <c r="G34" i="6"/>
  <c r="Q33" i="6"/>
  <c r="S33" i="6" s="1"/>
  <c r="P33" i="6"/>
  <c r="O33" i="6"/>
  <c r="K33" i="6"/>
  <c r="L33" i="6" s="1"/>
  <c r="J33" i="6"/>
  <c r="I33" i="6"/>
  <c r="H33" i="6"/>
  <c r="G33" i="6"/>
  <c r="R32" i="6"/>
  <c r="Q32" i="6"/>
  <c r="S32" i="6" s="1"/>
  <c r="P32" i="6"/>
  <c r="O32" i="6"/>
  <c r="L32" i="6"/>
  <c r="K32" i="6"/>
  <c r="J32" i="6"/>
  <c r="I32" i="6"/>
  <c r="H32" i="6"/>
  <c r="G32" i="6"/>
  <c r="S31" i="6"/>
  <c r="R31" i="6"/>
  <c r="Q31" i="6"/>
  <c r="P31" i="6"/>
  <c r="O31" i="6"/>
  <c r="K31" i="6"/>
  <c r="L31" i="6" s="1"/>
  <c r="J31" i="6"/>
  <c r="I31" i="6"/>
  <c r="H31" i="6"/>
  <c r="G31" i="6"/>
  <c r="S30" i="6"/>
  <c r="Q30" i="6"/>
  <c r="R30" i="6" s="1"/>
  <c r="P30" i="6"/>
  <c r="O30" i="6"/>
  <c r="K30" i="6"/>
  <c r="L30" i="6" s="1"/>
  <c r="J30" i="6"/>
  <c r="I30" i="6"/>
  <c r="H30" i="6"/>
  <c r="G30" i="6"/>
  <c r="Q29" i="6"/>
  <c r="S29" i="6" s="1"/>
  <c r="P29" i="6"/>
  <c r="O29" i="6"/>
  <c r="R29" i="6" s="1"/>
  <c r="L29" i="6"/>
  <c r="K29" i="6"/>
  <c r="J29" i="6"/>
  <c r="I29" i="6"/>
  <c r="H29" i="6"/>
  <c r="G29" i="6"/>
  <c r="Q28" i="6"/>
  <c r="S28" i="6" s="1"/>
  <c r="P28" i="6"/>
  <c r="O28" i="6"/>
  <c r="K28" i="6"/>
  <c r="L28" i="6" s="1"/>
  <c r="J28" i="6"/>
  <c r="I28" i="6"/>
  <c r="H28" i="6"/>
  <c r="G28" i="6"/>
  <c r="Q27" i="6"/>
  <c r="S27" i="6" s="1"/>
  <c r="P27" i="6"/>
  <c r="O27" i="6"/>
  <c r="L27" i="6"/>
  <c r="K27" i="6"/>
  <c r="J27" i="6"/>
  <c r="I27" i="6"/>
  <c r="H27" i="6"/>
  <c r="G27" i="6"/>
  <c r="S26" i="6"/>
  <c r="Q26" i="6"/>
  <c r="P26" i="6"/>
  <c r="O26" i="6"/>
  <c r="R26" i="6" s="1"/>
  <c r="L26" i="6"/>
  <c r="K26" i="6"/>
  <c r="J26" i="6"/>
  <c r="I26" i="6"/>
  <c r="H26" i="6"/>
  <c r="G26" i="6"/>
  <c r="Q25" i="6"/>
  <c r="R25" i="6" s="1"/>
  <c r="P25" i="6"/>
  <c r="S25" i="6" s="1"/>
  <c r="O25" i="6"/>
  <c r="L25" i="6"/>
  <c r="K25" i="6"/>
  <c r="J25" i="6"/>
  <c r="I25" i="6"/>
  <c r="H25" i="6"/>
  <c r="G25" i="6"/>
  <c r="Q24" i="6"/>
  <c r="S24" i="6" s="1"/>
  <c r="P24" i="6"/>
  <c r="O24" i="6"/>
  <c r="K24" i="6"/>
  <c r="L24" i="6" s="1"/>
  <c r="J24" i="6"/>
  <c r="I24" i="6"/>
  <c r="H24" i="6"/>
  <c r="G24" i="6"/>
  <c r="R23" i="6"/>
  <c r="Q23" i="6"/>
  <c r="S23" i="6" s="1"/>
  <c r="P23" i="6"/>
  <c r="O23" i="6"/>
  <c r="L23" i="6"/>
  <c r="K23" i="6"/>
  <c r="J23" i="6"/>
  <c r="I23" i="6"/>
  <c r="H23" i="6"/>
  <c r="G23" i="6"/>
  <c r="S22" i="6"/>
  <c r="Q22" i="6"/>
  <c r="R22" i="6" s="1"/>
  <c r="P22" i="6"/>
  <c r="O22" i="6"/>
  <c r="K22" i="6"/>
  <c r="L22" i="6" s="1"/>
  <c r="J22" i="6"/>
  <c r="I22" i="6"/>
  <c r="H22" i="6"/>
  <c r="G22" i="6"/>
  <c r="R21" i="6"/>
  <c r="Q21" i="6"/>
  <c r="S21" i="6" s="1"/>
  <c r="P21" i="6"/>
  <c r="O21" i="6"/>
  <c r="K21" i="6"/>
  <c r="L21" i="6" s="1"/>
  <c r="J21" i="6"/>
  <c r="I21" i="6"/>
  <c r="H21" i="6"/>
  <c r="G21" i="6"/>
  <c r="S20" i="6"/>
  <c r="Q20" i="6"/>
  <c r="R20" i="6" s="1"/>
  <c r="P20" i="6"/>
  <c r="O20" i="6"/>
  <c r="L20" i="6"/>
  <c r="K20" i="6"/>
  <c r="J20" i="6"/>
  <c r="I20" i="6"/>
  <c r="H20" i="6"/>
  <c r="G20" i="6"/>
  <c r="S19" i="6"/>
  <c r="R19" i="6"/>
  <c r="Q19" i="6"/>
  <c r="P19" i="6"/>
  <c r="O19" i="6"/>
  <c r="K19" i="6"/>
  <c r="L19" i="6" s="1"/>
  <c r="J19" i="6"/>
  <c r="I19" i="6"/>
  <c r="H19" i="6"/>
  <c r="G19" i="6"/>
  <c r="S18" i="6"/>
  <c r="Q18" i="6"/>
  <c r="R18" i="6" s="1"/>
  <c r="P18" i="6"/>
  <c r="O18" i="6"/>
  <c r="K18" i="6"/>
  <c r="L18" i="6" s="1"/>
  <c r="J18" i="6"/>
  <c r="I18" i="6"/>
  <c r="H18" i="6"/>
  <c r="G18" i="6"/>
  <c r="Q17" i="6"/>
  <c r="S17" i="6" s="1"/>
  <c r="P17" i="6"/>
  <c r="O17" i="6"/>
  <c r="R17" i="6" s="1"/>
  <c r="L17" i="6"/>
  <c r="K17" i="6"/>
  <c r="J17" i="6"/>
  <c r="I17" i="6"/>
  <c r="H17" i="6"/>
  <c r="G17" i="6"/>
  <c r="Q16" i="6"/>
  <c r="S16" i="6" s="1"/>
  <c r="P16" i="6"/>
  <c r="O16" i="6"/>
  <c r="K16" i="6"/>
  <c r="L16" i="6" s="1"/>
  <c r="J16" i="6"/>
  <c r="I16" i="6"/>
  <c r="H16" i="6"/>
  <c r="G16" i="6"/>
  <c r="Q15" i="6"/>
  <c r="S15" i="6" s="1"/>
  <c r="P15" i="6"/>
  <c r="O15" i="6"/>
  <c r="L15" i="6"/>
  <c r="K15" i="6"/>
  <c r="J15" i="6"/>
  <c r="I15" i="6"/>
  <c r="H15" i="6"/>
  <c r="G15" i="6"/>
  <c r="S14" i="6"/>
  <c r="Q14" i="6"/>
  <c r="P14" i="6"/>
  <c r="O14" i="6"/>
  <c r="R14" i="6" s="1"/>
  <c r="K14" i="6"/>
  <c r="L14" i="6" s="1"/>
  <c r="J14" i="6"/>
  <c r="I14" i="6"/>
  <c r="H14" i="6"/>
  <c r="G14" i="6"/>
  <c r="Q13" i="6"/>
  <c r="R13" i="6" s="1"/>
  <c r="P13" i="6"/>
  <c r="S13" i="6" s="1"/>
  <c r="O13" i="6"/>
  <c r="L13" i="6"/>
  <c r="K13" i="6"/>
  <c r="J13" i="6"/>
  <c r="I13" i="6"/>
  <c r="H13" i="6"/>
  <c r="G13" i="6"/>
  <c r="Q12" i="6"/>
  <c r="S12" i="6" s="1"/>
  <c r="P12" i="6"/>
  <c r="O12" i="6"/>
  <c r="K12" i="6"/>
  <c r="L12" i="6" s="1"/>
  <c r="J12" i="6"/>
  <c r="I12" i="6"/>
  <c r="H12" i="6"/>
  <c r="G12" i="6"/>
  <c r="R11" i="6"/>
  <c r="Q11" i="6"/>
  <c r="S11" i="6" s="1"/>
  <c r="P11" i="6"/>
  <c r="O11" i="6"/>
  <c r="L11" i="6"/>
  <c r="K11" i="6"/>
  <c r="J11" i="6"/>
  <c r="I11" i="6"/>
  <c r="H11" i="6"/>
  <c r="G11" i="6"/>
  <c r="S10" i="6"/>
  <c r="Q10" i="6"/>
  <c r="R10" i="6" s="1"/>
  <c r="P10" i="6"/>
  <c r="O10" i="6"/>
  <c r="K10" i="6"/>
  <c r="L10" i="6" s="1"/>
  <c r="J10" i="6"/>
  <c r="I10" i="6"/>
  <c r="H10" i="6"/>
  <c r="G10" i="6"/>
  <c r="R9" i="6"/>
  <c r="Q9" i="6"/>
  <c r="S9" i="6" s="1"/>
  <c r="P9" i="6"/>
  <c r="O9" i="6"/>
  <c r="K9" i="6"/>
  <c r="L9" i="6" s="1"/>
  <c r="J9" i="6"/>
  <c r="I9" i="6"/>
  <c r="H9" i="6"/>
  <c r="G9" i="6"/>
  <c r="S8" i="6"/>
  <c r="Q8" i="6"/>
  <c r="R8" i="6" s="1"/>
  <c r="P8" i="6"/>
  <c r="O8" i="6"/>
  <c r="L8" i="6"/>
  <c r="K8" i="6"/>
  <c r="J8" i="6"/>
  <c r="I8" i="6"/>
  <c r="H8" i="6"/>
  <c r="G8" i="6"/>
  <c r="S7" i="6"/>
  <c r="R7" i="6"/>
  <c r="Q7" i="6"/>
  <c r="P7" i="6"/>
  <c r="O7" i="6"/>
  <c r="K7" i="6"/>
  <c r="L7" i="6" s="1"/>
  <c r="J7" i="6"/>
  <c r="I7" i="6"/>
  <c r="H7" i="6"/>
  <c r="G7" i="6"/>
  <c r="S6" i="6"/>
  <c r="Q6" i="6"/>
  <c r="R6" i="6" s="1"/>
  <c r="P6" i="6"/>
  <c r="O6" i="6"/>
  <c r="K6" i="6"/>
  <c r="L6" i="6" s="1"/>
  <c r="J6" i="6"/>
  <c r="I6" i="6"/>
  <c r="H6" i="6"/>
  <c r="G6" i="6"/>
  <c r="Q5" i="6"/>
  <c r="S5" i="6" s="1"/>
  <c r="P5" i="6"/>
  <c r="O5" i="6"/>
  <c r="L5" i="6"/>
  <c r="K5" i="6"/>
  <c r="J5" i="6"/>
  <c r="I5" i="6"/>
  <c r="H5" i="6"/>
  <c r="G5" i="6"/>
  <c r="Q4" i="6"/>
  <c r="S4" i="6" s="1"/>
  <c r="P4" i="6"/>
  <c r="O4" i="6"/>
  <c r="K4" i="6"/>
  <c r="L4" i="6" s="1"/>
  <c r="J4" i="6"/>
  <c r="I4" i="6"/>
  <c r="H4" i="6"/>
  <c r="G4" i="6"/>
  <c r="Q3" i="6"/>
  <c r="S3" i="6" s="1"/>
  <c r="P3" i="6"/>
  <c r="O3" i="6"/>
  <c r="L3" i="6"/>
  <c r="K3" i="6"/>
  <c r="J3" i="6"/>
  <c r="I3" i="6"/>
  <c r="H3" i="6"/>
  <c r="G3" i="6"/>
  <c r="N17" i="18" l="1"/>
  <c r="AA17" i="18"/>
  <c r="AA20" i="18" s="1"/>
  <c r="AN17" i="18"/>
  <c r="AZ17" i="18"/>
  <c r="AZ20" i="18" s="1"/>
  <c r="BM17" i="18"/>
  <c r="CA17" i="18"/>
  <c r="CN17" i="18"/>
  <c r="DA17" i="18"/>
  <c r="DN17" i="18"/>
  <c r="EA17" i="18"/>
  <c r="B17" i="18"/>
  <c r="O17" i="18"/>
  <c r="O20" i="18" s="1"/>
  <c r="AB17" i="18"/>
  <c r="AB20" i="18" s="1"/>
  <c r="AO17" i="18"/>
  <c r="AO20" i="18" s="1"/>
  <c r="BA17" i="18"/>
  <c r="BA20" i="18" s="1"/>
  <c r="BN17" i="18"/>
  <c r="BN20" i="18" s="1"/>
  <c r="CB17" i="18"/>
  <c r="CO17" i="18"/>
  <c r="CO20" i="18" s="1"/>
  <c r="DB17" i="18"/>
  <c r="DO17" i="18"/>
  <c r="EB17" i="18"/>
  <c r="C17" i="18"/>
  <c r="D20" i="18" s="1"/>
  <c r="P17" i="18"/>
  <c r="AC17" i="18"/>
  <c r="AC20" i="18" s="1"/>
  <c r="AP17" i="18"/>
  <c r="AP20" i="18" s="1"/>
  <c r="BB17" i="18"/>
  <c r="BB20" i="18" s="1"/>
  <c r="BP17" i="18"/>
  <c r="CC17" i="18"/>
  <c r="CC20" i="18" s="1"/>
  <c r="CP17" i="18"/>
  <c r="DC17" i="18"/>
  <c r="DC20" i="18" s="1"/>
  <c r="DP17" i="18"/>
  <c r="D17" i="18"/>
  <c r="Q17" i="18"/>
  <c r="Q20" i="18" s="1"/>
  <c r="AD17" i="18"/>
  <c r="AQ17" i="18"/>
  <c r="BC17" i="18"/>
  <c r="BQ17" i="18"/>
  <c r="CD17" i="18"/>
  <c r="CQ17" i="18"/>
  <c r="DD17" i="18"/>
  <c r="DQ17" i="18"/>
  <c r="E17" i="18"/>
  <c r="R17" i="18"/>
  <c r="AE17" i="18"/>
  <c r="AR17" i="18"/>
  <c r="BE17" i="18"/>
  <c r="BR17" i="18"/>
  <c r="CE17" i="18"/>
  <c r="CR17" i="18"/>
  <c r="CR20" i="18" s="1"/>
  <c r="DE17" i="18"/>
  <c r="DE20" i="18" s="1"/>
  <c r="DS17" i="18"/>
  <c r="F17" i="18"/>
  <c r="F20" i="18" s="1"/>
  <c r="AF17" i="18"/>
  <c r="BS17" i="18"/>
  <c r="DF17" i="18"/>
  <c r="T17" i="18"/>
  <c r="BG17" i="18"/>
  <c r="BG20" i="18" s="1"/>
  <c r="DU17" i="18"/>
  <c r="BL17" i="18"/>
  <c r="S17" i="18"/>
  <c r="S20" i="18" s="1"/>
  <c r="BF17" i="18"/>
  <c r="CF17" i="18"/>
  <c r="CF20" i="18" s="1"/>
  <c r="CS17" i="18"/>
  <c r="CS20" i="18" s="1"/>
  <c r="DT17" i="18"/>
  <c r="G17" i="18"/>
  <c r="AG17" i="18"/>
  <c r="AT17" i="18"/>
  <c r="BT17" i="18"/>
  <c r="CG17" i="18"/>
  <c r="CG20" i="18" s="1"/>
  <c r="CT17" i="18"/>
  <c r="CT20" i="18" s="1"/>
  <c r="DH17" i="18"/>
  <c r="H17" i="18"/>
  <c r="H20" i="18" s="1"/>
  <c r="U17" i="18"/>
  <c r="U20" i="18" s="1"/>
  <c r="AI17" i="18"/>
  <c r="AI20" i="18" s="1"/>
  <c r="AU17" i="18"/>
  <c r="AU20" i="18" s="1"/>
  <c r="BH17" i="18"/>
  <c r="BI20" i="18" s="1"/>
  <c r="BU17" i="18"/>
  <c r="CH17" i="18"/>
  <c r="CU17" i="18"/>
  <c r="DI17" i="18"/>
  <c r="DV17" i="18"/>
  <c r="DW20" i="18" s="1"/>
  <c r="I17" i="18"/>
  <c r="V17" i="18"/>
  <c r="AJ17" i="18"/>
  <c r="AV17" i="18"/>
  <c r="AW20" i="18" s="1"/>
  <c r="BI17" i="18"/>
  <c r="BV17" i="18"/>
  <c r="CI17" i="18"/>
  <c r="CI20" i="18" s="1"/>
  <c r="CW17" i="18"/>
  <c r="DJ17" i="18"/>
  <c r="DW17" i="18"/>
  <c r="J17" i="18"/>
  <c r="X17" i="18"/>
  <c r="X20" i="18" s="1"/>
  <c r="AK17" i="18"/>
  <c r="AK20" i="18" s="1"/>
  <c r="AW17" i="18"/>
  <c r="BJ17" i="18"/>
  <c r="BW17" i="18"/>
  <c r="BX20" i="18" s="1"/>
  <c r="CJ17" i="18"/>
  <c r="CX17" i="18"/>
  <c r="DK17" i="18"/>
  <c r="DK20" i="18" s="1"/>
  <c r="DX17" i="18"/>
  <c r="K17" i="18"/>
  <c r="K20" i="18" s="1"/>
  <c r="Y17" i="18"/>
  <c r="AL17" i="18"/>
  <c r="AM20" i="18" s="1"/>
  <c r="AX17" i="18"/>
  <c r="AX20" i="18" s="1"/>
  <c r="BK17" i="18"/>
  <c r="BK20" i="18" s="1"/>
  <c r="BX17" i="18"/>
  <c r="CL17" i="18"/>
  <c r="CM20" i="18" s="1"/>
  <c r="CY17" i="18"/>
  <c r="CZ20" i="18" s="1"/>
  <c r="DL17" i="18"/>
  <c r="DY17" i="18"/>
  <c r="DZ20" i="18" s="1"/>
  <c r="DQ20" i="18"/>
  <c r="R21" i="18"/>
  <c r="E20" i="18"/>
  <c r="AR20" i="18"/>
  <c r="CL21" i="18"/>
  <c r="AC21" i="18"/>
  <c r="CQ21" i="18"/>
  <c r="DH20" i="18"/>
  <c r="CW20" i="18"/>
  <c r="BW20" i="18"/>
  <c r="BU21" i="18"/>
  <c r="AG20" i="18"/>
  <c r="DI20" i="18"/>
  <c r="R20" i="18"/>
  <c r="BE20" i="18"/>
  <c r="BS20" i="18"/>
  <c r="DF20" i="18"/>
  <c r="DT20" i="18"/>
  <c r="AT20" i="18"/>
  <c r="BV20" i="18"/>
  <c r="BJ20" i="18"/>
  <c r="DX20" i="18"/>
  <c r="Z20" i="18"/>
  <c r="AY20" i="18"/>
  <c r="BY20" i="18"/>
  <c r="DM20" i="18"/>
  <c r="N20" i="18"/>
  <c r="BM20" i="18"/>
  <c r="CA20" i="18"/>
  <c r="CN20" i="18"/>
  <c r="DA20" i="18"/>
  <c r="EA20" i="18"/>
  <c r="CB20" i="18"/>
  <c r="DB20" i="18"/>
  <c r="EB20" i="18"/>
  <c r="CL20" i="18"/>
  <c r="P20" i="18"/>
  <c r="CP20" i="18"/>
  <c r="DP20" i="18"/>
  <c r="AF20" i="18"/>
  <c r="R15" i="6"/>
  <c r="R27" i="6"/>
  <c r="R39" i="6"/>
  <c r="R51" i="6"/>
  <c r="R63" i="6"/>
  <c r="R75" i="6"/>
  <c r="R87" i="6"/>
  <c r="R99" i="6"/>
  <c r="R16" i="6"/>
  <c r="R28" i="6"/>
  <c r="R40" i="6"/>
  <c r="R52" i="6"/>
  <c r="R64" i="6"/>
  <c r="R76" i="6"/>
  <c r="R88" i="6"/>
  <c r="R100" i="6"/>
  <c r="R3" i="6"/>
  <c r="R4" i="6"/>
  <c r="R5" i="6"/>
  <c r="R90" i="6"/>
  <c r="R33" i="6"/>
  <c r="R45" i="6"/>
  <c r="R57" i="6"/>
  <c r="R69" i="6"/>
  <c r="R81" i="6"/>
  <c r="R93" i="6"/>
  <c r="R82" i="6"/>
  <c r="R94" i="6"/>
  <c r="R106" i="6"/>
  <c r="R83" i="6"/>
  <c r="R95" i="6"/>
  <c r="R107" i="6"/>
  <c r="R12" i="6"/>
  <c r="R24" i="6"/>
  <c r="R36" i="6"/>
  <c r="R48" i="6"/>
  <c r="R60" i="6"/>
  <c r="R72" i="6"/>
  <c r="R84" i="6"/>
  <c r="R96" i="6"/>
  <c r="R108" i="6"/>
  <c r="C20" i="18" l="1"/>
  <c r="BL20" i="18"/>
  <c r="DV20" i="18"/>
  <c r="I20" i="18"/>
  <c r="AD20" i="18"/>
  <c r="CU20" i="18"/>
  <c r="AE20" i="18"/>
  <c r="DJ20" i="18"/>
  <c r="BT20" i="18"/>
  <c r="T20" i="18"/>
  <c r="DY20" i="18"/>
  <c r="DU20" i="18"/>
  <c r="DD20" i="18"/>
  <c r="J20" i="18"/>
  <c r="CY20" i="18"/>
  <c r="DS20" i="18"/>
  <c r="CQ20" i="18"/>
  <c r="BP20" i="18"/>
  <c r="AN20" i="18"/>
  <c r="CJ20" i="18"/>
  <c r="CE20" i="18"/>
  <c r="BF20" i="18"/>
  <c r="BR20" i="18"/>
  <c r="AV20" i="18"/>
  <c r="DL20" i="18"/>
  <c r="AJ20" i="18"/>
  <c r="CH20" i="18"/>
  <c r="V20" i="18"/>
  <c r="BU20" i="18"/>
  <c r="BH20" i="18"/>
  <c r="CD20" i="18"/>
  <c r="BQ20" i="18"/>
  <c r="Y20" i="18"/>
  <c r="BC20" i="18"/>
  <c r="AQ20" i="18"/>
  <c r="AL20" i="18"/>
  <c r="CX20" i="18"/>
  <c r="DX17" i="14" l="1"/>
  <c r="DS17" i="14"/>
  <c r="DM17" i="14"/>
  <c r="DH17" i="14"/>
  <c r="DB17" i="14"/>
  <c r="CW17" i="14"/>
  <c r="CQ17" i="14"/>
  <c r="CL17" i="14"/>
  <c r="CF17" i="14"/>
  <c r="CA17" i="14"/>
  <c r="BU17" i="14"/>
  <c r="BP17" i="14"/>
  <c r="BJ17" i="14"/>
  <c r="BE17" i="14"/>
  <c r="AY17" i="14"/>
  <c r="AT17" i="14"/>
  <c r="AN17" i="14"/>
  <c r="AI17" i="14"/>
  <c r="AC17" i="14"/>
  <c r="X17" i="14"/>
  <c r="X20" i="14" s="1"/>
  <c r="R17" i="14"/>
  <c r="DM20" i="14" l="1"/>
  <c r="DB20" i="14"/>
  <c r="BJ20" i="14"/>
  <c r="DH20" i="14"/>
  <c r="BP20" i="14"/>
  <c r="AI20" i="14"/>
  <c r="CA20" i="14"/>
  <c r="DS20" i="14"/>
  <c r="AC20" i="14"/>
  <c r="AN20" i="14"/>
  <c r="CF20" i="14"/>
  <c r="DX20" i="14"/>
  <c r="AT20" i="14"/>
  <c r="CL20" i="14"/>
  <c r="AY20" i="14"/>
  <c r="CQ20" i="14"/>
  <c r="BU20" i="14"/>
  <c r="M20" i="14"/>
  <c r="BE20" i="14"/>
  <c r="CW20" i="14"/>
  <c r="Q2" i="6"/>
  <c r="P2" i="6"/>
  <c r="O2" i="6"/>
  <c r="S2" i="6" l="1"/>
  <c r="G17" i="14" s="1"/>
  <c r="R20" i="14" s="1"/>
  <c r="R2" i="6"/>
  <c r="F5" i="3" l="1"/>
  <c r="G6" i="3" s="1"/>
  <c r="K2" i="6"/>
  <c r="L2" i="6" s="1"/>
  <c r="J2" i="6"/>
  <c r="I2" i="6"/>
  <c r="H2" i="6"/>
  <c r="G4" i="3" l="1"/>
  <c r="N15" i="6"/>
  <c r="M26" i="6"/>
  <c r="N25" i="6"/>
  <c r="N13" i="6"/>
  <c r="N97" i="6"/>
  <c r="N85" i="6"/>
  <c r="M97" i="6"/>
  <c r="M85" i="6"/>
  <c r="M73" i="6"/>
  <c r="M61" i="6"/>
  <c r="M49" i="6"/>
  <c r="M37" i="6"/>
  <c r="M25" i="6"/>
  <c r="N71" i="6"/>
  <c r="N59" i="6"/>
  <c r="N47" i="6"/>
  <c r="N35" i="6"/>
  <c r="N23" i="6"/>
  <c r="N11" i="6"/>
  <c r="M79" i="6"/>
  <c r="N3" i="6"/>
  <c r="M67" i="6"/>
  <c r="M55" i="6"/>
  <c r="N103" i="6"/>
  <c r="N79" i="6"/>
  <c r="N67" i="6"/>
  <c r="N55" i="6"/>
  <c r="M103" i="6"/>
  <c r="M71" i="6"/>
  <c r="N70" i="6"/>
  <c r="M18" i="6"/>
  <c r="N32" i="6"/>
  <c r="M106" i="6"/>
  <c r="M52" i="6"/>
  <c r="M34" i="6"/>
  <c r="N81" i="6"/>
  <c r="M39" i="6"/>
  <c r="N46" i="6"/>
  <c r="M24" i="6"/>
  <c r="N8" i="6"/>
  <c r="M59" i="6"/>
  <c r="M58" i="6"/>
  <c r="M56" i="6"/>
  <c r="M38" i="6"/>
  <c r="M41" i="6"/>
  <c r="M23" i="6"/>
  <c r="N93" i="6"/>
  <c r="N60" i="6"/>
  <c r="M16" i="6"/>
  <c r="M63" i="6"/>
  <c r="M53" i="6"/>
  <c r="N106" i="6"/>
  <c r="N53" i="6"/>
  <c r="M70" i="6"/>
  <c r="N18" i="6"/>
  <c r="N62" i="6"/>
  <c r="M19" i="6"/>
  <c r="N52" i="6"/>
  <c r="N73" i="6"/>
  <c r="M81" i="6"/>
  <c r="N56" i="6"/>
  <c r="M46" i="6"/>
  <c r="N104" i="6"/>
  <c r="N16" i="6"/>
  <c r="N76" i="6"/>
  <c r="N63" i="6"/>
  <c r="N94" i="6"/>
  <c r="N14" i="6"/>
  <c r="N19" i="6"/>
  <c r="N96" i="6"/>
  <c r="N51" i="6"/>
  <c r="M76" i="6"/>
  <c r="M50" i="6"/>
  <c r="M29" i="6"/>
  <c r="N39" i="6"/>
  <c r="N87" i="6"/>
  <c r="N22" i="6"/>
  <c r="M66" i="6"/>
  <c r="M68" i="6"/>
  <c r="M40" i="6"/>
  <c r="N29" i="6"/>
  <c r="M87" i="6"/>
  <c r="M94" i="6"/>
  <c r="N44" i="6"/>
  <c r="M14" i="6"/>
  <c r="M102" i="6"/>
  <c r="M22" i="6"/>
  <c r="M93" i="6"/>
  <c r="M96" i="6"/>
  <c r="M60" i="6"/>
  <c r="M51" i="6"/>
  <c r="N66" i="6"/>
  <c r="N33" i="6"/>
  <c r="M91" i="6"/>
  <c r="N95" i="6"/>
  <c r="M65" i="6"/>
  <c r="M48" i="6"/>
  <c r="N36" i="6"/>
  <c r="M105" i="6"/>
  <c r="M84" i="6"/>
  <c r="M7" i="6"/>
  <c r="M5" i="6"/>
  <c r="N86" i="6"/>
  <c r="M6" i="6"/>
  <c r="N98" i="6"/>
  <c r="N48" i="6"/>
  <c r="N27" i="6"/>
  <c r="N102" i="6"/>
  <c r="M30" i="6"/>
  <c r="N107" i="6"/>
  <c r="N105" i="6"/>
  <c r="N69" i="6"/>
  <c r="N84" i="6"/>
  <c r="N5" i="6"/>
  <c r="M33" i="6"/>
  <c r="N91" i="6"/>
  <c r="M8" i="6"/>
  <c r="M80" i="6"/>
  <c r="M62" i="6"/>
  <c r="M28" i="6"/>
  <c r="M43" i="6"/>
  <c r="M107" i="6"/>
  <c r="M69" i="6"/>
  <c r="N37" i="6"/>
  <c r="M74" i="6"/>
  <c r="N90" i="6"/>
  <c r="N58" i="6"/>
  <c r="N6" i="6"/>
  <c r="N30" i="6"/>
  <c r="M54" i="6"/>
  <c r="M98" i="6"/>
  <c r="M88" i="6"/>
  <c r="M11" i="6"/>
  <c r="N28" i="6"/>
  <c r="N57" i="6"/>
  <c r="N43" i="6"/>
  <c r="M36" i="6"/>
  <c r="N77" i="6"/>
  <c r="M47" i="6"/>
  <c r="N45" i="6"/>
  <c r="N9" i="6"/>
  <c r="N92" i="6"/>
  <c r="N54" i="6"/>
  <c r="N50" i="6"/>
  <c r="N7" i="6"/>
  <c r="M20" i="6"/>
  <c r="M92" i="6"/>
  <c r="N34" i="6"/>
  <c r="M15" i="6"/>
  <c r="M3" i="6"/>
  <c r="M57" i="6"/>
  <c r="N65" i="6"/>
  <c r="N75" i="6"/>
  <c r="M77" i="6"/>
  <c r="N17" i="6"/>
  <c r="M45" i="6"/>
  <c r="M9" i="6"/>
  <c r="N100" i="6"/>
  <c r="N68" i="6"/>
  <c r="N80" i="6"/>
  <c r="N12" i="6"/>
  <c r="M32" i="6"/>
  <c r="M83" i="6"/>
  <c r="M17" i="6"/>
  <c r="N49" i="6"/>
  <c r="M108" i="6"/>
  <c r="N41" i="6"/>
  <c r="M35" i="6"/>
  <c r="N31" i="6"/>
  <c r="M78" i="6"/>
  <c r="N61" i="6"/>
  <c r="N74" i="6"/>
  <c r="M75" i="6"/>
  <c r="N89" i="6"/>
  <c r="M42" i="6"/>
  <c r="N99" i="6"/>
  <c r="M13" i="6"/>
  <c r="M100" i="6"/>
  <c r="N72" i="6"/>
  <c r="N83" i="6"/>
  <c r="M12" i="6"/>
  <c r="M104" i="6"/>
  <c r="M86" i="6"/>
  <c r="M10" i="6"/>
  <c r="N26" i="6"/>
  <c r="N88" i="6"/>
  <c r="M44" i="6"/>
  <c r="N38" i="6"/>
  <c r="M27" i="6"/>
  <c r="M31" i="6"/>
  <c r="N78" i="6"/>
  <c r="N82" i="6"/>
  <c r="N101" i="6"/>
  <c r="N10" i="6"/>
  <c r="M89" i="6"/>
  <c r="N42" i="6"/>
  <c r="M99" i="6"/>
  <c r="N21" i="6"/>
  <c r="N108" i="6"/>
  <c r="M72" i="6"/>
  <c r="M4" i="6"/>
  <c r="N20" i="6"/>
  <c r="N40" i="6"/>
  <c r="M90" i="6"/>
  <c r="M82" i="6"/>
  <c r="M101" i="6"/>
  <c r="N64" i="6"/>
  <c r="M21" i="6"/>
  <c r="N4" i="6"/>
  <c r="M95" i="6"/>
  <c r="N24" i="6"/>
  <c r="M64" i="6"/>
  <c r="DY6" i="14"/>
  <c r="DY16" i="14" s="1"/>
  <c r="DP6" i="14"/>
  <c r="DP16" i="14" s="1"/>
  <c r="DB6" i="14"/>
  <c r="DB16" i="14" s="1"/>
  <c r="CN6" i="14"/>
  <c r="CN16" i="14" s="1"/>
  <c r="CE6" i="14"/>
  <c r="CE16" i="14" s="1"/>
  <c r="BK6" i="14"/>
  <c r="BK16" i="14" s="1"/>
  <c r="BB6" i="14"/>
  <c r="BB16" i="14" s="1"/>
  <c r="AS6" i="14"/>
  <c r="Y6" i="14"/>
  <c r="Y16" i="14" s="1"/>
  <c r="U6" i="14"/>
  <c r="U16" i="14" s="1"/>
  <c r="H6" i="14"/>
  <c r="H16" i="14" s="1"/>
  <c r="DQ6" i="14"/>
  <c r="DQ16" i="14" s="1"/>
  <c r="CO6" i="14"/>
  <c r="CO16" i="14" s="1"/>
  <c r="BL6" i="14"/>
  <c r="BL16" i="14" s="1"/>
  <c r="DZ6" i="14"/>
  <c r="DZ16" i="14" s="1"/>
  <c r="CX6" i="14"/>
  <c r="CX16" i="14" s="1"/>
  <c r="CA6" i="14"/>
  <c r="CA16" i="14" s="1"/>
  <c r="AN6" i="14"/>
  <c r="AN16" i="14" s="1"/>
  <c r="EA6" i="14"/>
  <c r="EA16" i="14" s="1"/>
  <c r="DM6" i="14"/>
  <c r="DM16" i="14" s="1"/>
  <c r="CY6" i="14"/>
  <c r="CY16" i="14" s="1"/>
  <c r="CP6" i="14"/>
  <c r="CP16" i="14" s="1"/>
  <c r="BV6" i="14"/>
  <c r="BV16" i="14" s="1"/>
  <c r="BM6" i="14"/>
  <c r="BM16" i="14" s="1"/>
  <c r="AY6" i="14"/>
  <c r="AY16" i="14" s="1"/>
  <c r="AJ6" i="14"/>
  <c r="AJ16" i="14" s="1"/>
  <c r="AA6" i="14"/>
  <c r="AA16" i="14" s="1"/>
  <c r="S6" i="14"/>
  <c r="S16" i="14" s="1"/>
  <c r="F6" i="14"/>
  <c r="F16" i="14" s="1"/>
  <c r="BJ6" i="14"/>
  <c r="BJ16" i="14" s="1"/>
  <c r="X6" i="14"/>
  <c r="X16" i="14" s="1"/>
  <c r="D6" i="14"/>
  <c r="D16" i="14" s="1"/>
  <c r="EB6" i="14"/>
  <c r="EB16" i="14" s="1"/>
  <c r="DI6" i="14"/>
  <c r="DI16" i="14" s="1"/>
  <c r="CZ6" i="14"/>
  <c r="CZ16" i="14" s="1"/>
  <c r="CL6" i="14"/>
  <c r="CL16" i="14" s="1"/>
  <c r="BW6" i="14"/>
  <c r="BW16" i="14" s="1"/>
  <c r="BN6" i="14"/>
  <c r="BN16" i="14" s="1"/>
  <c r="AU6" i="14"/>
  <c r="AU16" i="14" s="1"/>
  <c r="AK6" i="14"/>
  <c r="AK16" i="14" s="1"/>
  <c r="AB6" i="14"/>
  <c r="AB16" i="14" s="1"/>
  <c r="R6" i="14"/>
  <c r="R16" i="14" s="1"/>
  <c r="E6" i="14"/>
  <c r="E16" i="14" s="1"/>
  <c r="DJ6" i="14"/>
  <c r="DJ16" i="14" s="1"/>
  <c r="DA6" i="14"/>
  <c r="DA16" i="14" s="1"/>
  <c r="BX6" i="14"/>
  <c r="BX16" i="14" s="1"/>
  <c r="AL6" i="14"/>
  <c r="AL16" i="14" s="1"/>
  <c r="Q6" i="14"/>
  <c r="Q16" i="14" s="1"/>
  <c r="DX6" i="14"/>
  <c r="DX16" i="14" s="1"/>
  <c r="CG6" i="14"/>
  <c r="CG16" i="14" s="1"/>
  <c r="AV6" i="14"/>
  <c r="AV16" i="14" s="1"/>
  <c r="AV19" i="14" s="1"/>
  <c r="DT6" i="14"/>
  <c r="DT16" i="14" s="1"/>
  <c r="DK6" i="14"/>
  <c r="DK16" i="14" s="1"/>
  <c r="CW6" i="14"/>
  <c r="CW16" i="14" s="1"/>
  <c r="CH6" i="14"/>
  <c r="CH16" i="14" s="1"/>
  <c r="BY6" i="14"/>
  <c r="BY16" i="14" s="1"/>
  <c r="BF6" i="14"/>
  <c r="BF16" i="14" s="1"/>
  <c r="AW6" i="14"/>
  <c r="AW16" i="14" s="1"/>
  <c r="AM6" i="14"/>
  <c r="AM16" i="14" s="1"/>
  <c r="P6" i="14"/>
  <c r="P16" i="14" s="1"/>
  <c r="C6" i="14"/>
  <c r="C16" i="14" s="1"/>
  <c r="CD6" i="14"/>
  <c r="CD16" i="14" s="1"/>
  <c r="DU6" i="14"/>
  <c r="DU16" i="14" s="1"/>
  <c r="DL6" i="14"/>
  <c r="DL16" i="14" s="1"/>
  <c r="CR6" i="14"/>
  <c r="CR16" i="14" s="1"/>
  <c r="CI6" i="14"/>
  <c r="CI16" i="14" s="1"/>
  <c r="BU6" i="14"/>
  <c r="BU16" i="14" s="1"/>
  <c r="BG6" i="14"/>
  <c r="BG16" i="14" s="1"/>
  <c r="AX6" i="14"/>
  <c r="AX16" i="14" s="1"/>
  <c r="AI6" i="14"/>
  <c r="AI16" i="14" s="1"/>
  <c r="O6" i="14"/>
  <c r="O16" i="14" s="1"/>
  <c r="B6" i="14"/>
  <c r="B16" i="14" s="1"/>
  <c r="K6" i="14"/>
  <c r="K16" i="14" s="1"/>
  <c r="BP6" i="14"/>
  <c r="BP16" i="14" s="1"/>
  <c r="BC6" i="14"/>
  <c r="BC16" i="14" s="1"/>
  <c r="BC19" i="14" s="1"/>
  <c r="T6" i="14"/>
  <c r="T16" i="14" s="1"/>
  <c r="T19" i="14" s="1"/>
  <c r="DV6" i="14"/>
  <c r="DV16" i="14" s="1"/>
  <c r="DH6" i="14"/>
  <c r="DH16" i="14" s="1"/>
  <c r="DH19" i="14" s="1"/>
  <c r="CS6" i="14"/>
  <c r="CS16" i="14" s="1"/>
  <c r="CJ6" i="14"/>
  <c r="CJ16" i="14" s="1"/>
  <c r="BQ6" i="14"/>
  <c r="BQ16" i="14" s="1"/>
  <c r="BH6" i="14"/>
  <c r="BH16" i="14" s="1"/>
  <c r="AT6" i="14"/>
  <c r="AT16" i="14" s="1"/>
  <c r="AT19" i="14" s="1"/>
  <c r="AD6" i="14"/>
  <c r="AD16" i="14" s="1"/>
  <c r="N6" i="14"/>
  <c r="N16" i="14" s="1"/>
  <c r="DF6" i="14"/>
  <c r="DF16" i="14" s="1"/>
  <c r="AC6" i="14"/>
  <c r="AC16" i="14" s="1"/>
  <c r="Z6" i="14"/>
  <c r="Z16" i="14" s="1"/>
  <c r="Z19" i="14" s="1"/>
  <c r="G6" i="14"/>
  <c r="G16" i="14" s="1"/>
  <c r="DW6" i="14"/>
  <c r="DW16" i="14" s="1"/>
  <c r="DC6" i="14"/>
  <c r="DC16" i="14" s="1"/>
  <c r="CT6" i="14"/>
  <c r="CT16" i="14" s="1"/>
  <c r="CF6" i="14"/>
  <c r="CF16" i="14" s="1"/>
  <c r="CF19" i="14" s="1"/>
  <c r="BR6" i="14"/>
  <c r="BR16" i="14" s="1"/>
  <c r="BI6" i="14"/>
  <c r="BI16" i="14" s="1"/>
  <c r="AO6" i="14"/>
  <c r="AO16" i="14" s="1"/>
  <c r="AO19" i="14" s="1"/>
  <c r="AE6" i="14"/>
  <c r="AE16" i="14" s="1"/>
  <c r="M6" i="14"/>
  <c r="M16" i="14" s="1"/>
  <c r="M19" i="14" s="1"/>
  <c r="CM6" i="14"/>
  <c r="CM16" i="14" s="1"/>
  <c r="DS6" i="14"/>
  <c r="DS16" i="14" s="1"/>
  <c r="DD6" i="14"/>
  <c r="DD16" i="14" s="1"/>
  <c r="CU6" i="14"/>
  <c r="CU16" i="14" s="1"/>
  <c r="CB6" i="14"/>
  <c r="CB16" i="14" s="1"/>
  <c r="CB19" i="14" s="1"/>
  <c r="BS6" i="14"/>
  <c r="BS16" i="14" s="1"/>
  <c r="BE6" i="14"/>
  <c r="BE16" i="14" s="1"/>
  <c r="BE19" i="14" s="1"/>
  <c r="AP6" i="14"/>
  <c r="AP16" i="14" s="1"/>
  <c r="AF6" i="14"/>
  <c r="AF16" i="14" s="1"/>
  <c r="BA6" i="14"/>
  <c r="BA16" i="14" s="1"/>
  <c r="V6" i="14"/>
  <c r="V16" i="14" s="1"/>
  <c r="V19" i="14" s="1"/>
  <c r="DN6" i="14"/>
  <c r="DN16" i="14" s="1"/>
  <c r="DE6" i="14"/>
  <c r="DE16" i="14" s="1"/>
  <c r="CQ6" i="14"/>
  <c r="CQ16" i="14" s="1"/>
  <c r="CQ19" i="14" s="1"/>
  <c r="CC6" i="14"/>
  <c r="CC16" i="14" s="1"/>
  <c r="BT6" i="14"/>
  <c r="BT16" i="14" s="1"/>
  <c r="AZ6" i="14"/>
  <c r="AZ16" i="14" s="1"/>
  <c r="AZ19" i="14" s="1"/>
  <c r="AQ6" i="14"/>
  <c r="AQ16" i="14" s="1"/>
  <c r="AG6" i="14"/>
  <c r="AG16" i="14" s="1"/>
  <c r="J6" i="14"/>
  <c r="J16" i="14" s="1"/>
  <c r="DO6" i="14"/>
  <c r="DO16" i="14" s="1"/>
  <c r="AR6" i="14"/>
  <c r="AR16" i="14" s="1"/>
  <c r="I6" i="14"/>
  <c r="I16" i="14" s="1"/>
  <c r="N2" i="6"/>
  <c r="M2" i="6"/>
  <c r="G2" i="6"/>
  <c r="AR19" i="14" l="1"/>
  <c r="BT19" i="14"/>
  <c r="DC19" i="14"/>
  <c r="DS19" i="14"/>
  <c r="BM19" i="14"/>
  <c r="DQ19" i="14"/>
  <c r="BR19" i="14"/>
  <c r="CL19" i="14"/>
  <c r="AI19" i="14"/>
  <c r="DW19" i="14"/>
  <c r="DZ19" i="14"/>
  <c r="AD19" i="14"/>
  <c r="P19" i="14"/>
  <c r="DE19" i="14"/>
  <c r="AX19" i="14"/>
  <c r="CW19" i="14"/>
  <c r="CU19" i="14"/>
  <c r="DK19" i="14"/>
  <c r="BX19" i="14"/>
  <c r="CP19" i="14"/>
  <c r="BL19" i="14"/>
  <c r="Q19" i="14"/>
  <c r="AF19" i="14"/>
  <c r="BI19" i="14"/>
  <c r="O19" i="14"/>
  <c r="AL19" i="14"/>
  <c r="CZ19" i="14"/>
  <c r="BV19" i="14"/>
  <c r="H19" i="14"/>
  <c r="BA19" i="14"/>
  <c r="EB19" i="14"/>
  <c r="CY19" i="14"/>
  <c r="AQ19" i="14"/>
  <c r="BS19" i="14"/>
  <c r="CT19" i="14"/>
  <c r="CJ19" i="14"/>
  <c r="BG19" i="14"/>
  <c r="BY19" i="14"/>
  <c r="DJ19" i="14"/>
  <c r="CI19" i="14"/>
  <c r="CC19" i="14"/>
  <c r="DD19" i="14"/>
  <c r="DV19" i="14"/>
  <c r="AC19" i="14"/>
  <c r="DU19" i="14"/>
  <c r="CO19" i="14"/>
  <c r="J19" i="14"/>
  <c r="AP19" i="14"/>
  <c r="BH19" i="14"/>
  <c r="AW19" i="14"/>
  <c r="DI19" i="14"/>
  <c r="U19" i="14"/>
  <c r="AG19" i="14"/>
  <c r="BQ19" i="14"/>
  <c r="BF19" i="14"/>
  <c r="DA19" i="14"/>
  <c r="Y19" i="14"/>
  <c r="AM19" i="14"/>
  <c r="D19" i="14"/>
  <c r="DM19" i="14"/>
  <c r="CS19" i="14"/>
  <c r="BU19" i="14"/>
  <c r="CH19" i="14"/>
  <c r="E19" i="14"/>
  <c r="X19" i="14"/>
  <c r="EA19" i="14"/>
  <c r="BB19" i="14"/>
  <c r="R19" i="14"/>
  <c r="BJ19" i="14"/>
  <c r="AN19" i="14"/>
  <c r="BK19" i="14"/>
  <c r="CR19" i="14"/>
  <c r="AB19" i="14"/>
  <c r="F19" i="14"/>
  <c r="CA19" i="14"/>
  <c r="CE19" i="14"/>
  <c r="DL19" i="14"/>
  <c r="DT19" i="14"/>
  <c r="AK19" i="14"/>
  <c r="S19" i="14"/>
  <c r="CX19" i="14"/>
  <c r="CN19" i="14"/>
  <c r="CM19" i="14"/>
  <c r="AU19" i="14"/>
  <c r="AA19" i="14"/>
  <c r="DB19" i="14"/>
  <c r="DF19" i="14"/>
  <c r="BP19" i="14"/>
  <c r="CD19" i="14"/>
  <c r="CG19" i="14"/>
  <c r="BN19" i="14"/>
  <c r="AJ19" i="14"/>
  <c r="DP19" i="14"/>
  <c r="I19" i="14"/>
  <c r="AE19" i="14"/>
  <c r="N19" i="14"/>
  <c r="K19" i="14"/>
  <c r="C19" i="14"/>
  <c r="DX19" i="14"/>
  <c r="BW19" i="14"/>
  <c r="AY19" i="14"/>
  <c r="DY19" i="14"/>
</calcChain>
</file>

<file path=xl/sharedStrings.xml><?xml version="1.0" encoding="utf-8"?>
<sst xmlns="http://schemas.openxmlformats.org/spreadsheetml/2006/main" count="612" uniqueCount="75">
  <si>
    <t>-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</si>
  <si>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</si>
  <si>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>•TOMBOL</t>
  </si>
  <si>
    <t>Ξ☼Ξ</t>
  </si>
  <si>
    <t xml:space="preserve"> •VALUE 1</t>
  </si>
  <si>
    <t xml:space="preserve"> •ENTITY</t>
  </si>
  <si>
    <t xml:space="preserve"> •VALUE 2</t>
  </si>
  <si>
    <t xml:space="preserve"> •NOTE</t>
  </si>
  <si>
    <r>
      <t>LOKASI FOLDER  (</t>
    </r>
    <r>
      <rPr>
        <i/>
        <sz val="9"/>
        <color theme="4" tint="-0.499984740745262"/>
        <rFont val="Calibri"/>
        <family val="2"/>
        <scheme val="minor"/>
      </rPr>
      <t>NEW USER INPUT - Monitoring Performance Shipment</t>
    </r>
    <r>
      <rPr>
        <sz val="11"/>
        <color theme="4" tint="-0.499984740745262"/>
        <rFont val="Calibri"/>
        <family val="2"/>
        <scheme val="minor"/>
      </rPr>
      <t>)</t>
    </r>
  </si>
  <si>
    <t>PRODUKSI</t>
  </si>
  <si>
    <t>CNJ 2</t>
  </si>
  <si>
    <t>MAJA 1</t>
  </si>
  <si>
    <t>BBT</t>
  </si>
  <si>
    <t>KALIBENDA</t>
  </si>
  <si>
    <t>GM 2</t>
  </si>
  <si>
    <t>CHAWAN</t>
  </si>
  <si>
    <t>ANUGERAH</t>
  </si>
  <si>
    <t>CBA</t>
  </si>
  <si>
    <t>ORDER (PCS)</t>
  </si>
  <si>
    <t>QTY CUTT (PCS)</t>
  </si>
  <si>
    <t>QTY EXP (PCS)</t>
  </si>
  <si>
    <t>BALANCE SHIP FROM CUTT</t>
  </si>
  <si>
    <t>OVERSHIP GMT EXPORT FROM ORDER</t>
  </si>
  <si>
    <t>% EXP FROM ORDER</t>
  </si>
  <si>
    <t>% EXP FROM CUTTING</t>
  </si>
  <si>
    <t>WEEK</t>
  </si>
  <si>
    <t>CLEAN PRODUKSI</t>
  </si>
  <si>
    <t>CNJ2</t>
  </si>
  <si>
    <t>MAJA1</t>
  </si>
  <si>
    <t>GM2</t>
  </si>
  <si>
    <t>REMOVE DUPLIKAT DAN SORT A TO Z</t>
  </si>
  <si>
    <t>WEEK 1</t>
  </si>
  <si>
    <t>WEEK 2</t>
  </si>
  <si>
    <t>WEEK 3</t>
  </si>
  <si>
    <t>WEEK 4</t>
  </si>
  <si>
    <t>WEEK 5</t>
  </si>
  <si>
    <t>FEBRUARY</t>
  </si>
  <si>
    <t>MONTH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</si>
  <si>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</si>
  <si>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</si>
  <si>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</si>
  <si>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</si>
  <si>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</si>
  <si>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</si>
  <si>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</si>
  <si>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</si>
  <si>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</si>
  <si>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</si>
  <si>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</si>
  <si>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[PK1]</t>
  </si>
  <si>
    <t>► PERFORMANCE SHIPMENT 2024</t>
  </si>
  <si>
    <t>WEEKLY PERFORMANCE</t>
  </si>
  <si>
    <t>MONTHLY PERFORMANCE</t>
  </si>
  <si>
    <r>
      <t>PERIODE TAHUN (</t>
    </r>
    <r>
      <rPr>
        <i/>
        <sz val="9"/>
        <color theme="4" tint="-0.499984740745262"/>
        <rFont val="Calibri"/>
        <family val="2"/>
        <scheme val="minor"/>
      </rPr>
      <t>Bulan Tahun Berjalan Pada File</t>
    </r>
    <r>
      <rPr>
        <sz val="11"/>
        <color theme="4" tint="-0.499984740745262"/>
        <rFont val="Calibri"/>
        <family val="2"/>
        <scheme val="minor"/>
      </rPr>
      <t>)</t>
    </r>
  </si>
  <si>
    <t>WEEK ON WEEK</t>
  </si>
  <si>
    <t>MONTH ON MONTH</t>
  </si>
  <si>
    <t>[SUMIF] % EXP FROM ORDER</t>
  </si>
  <si>
    <t>[SUMIF] QTY ORDER BY PK2</t>
  </si>
  <si>
    <t>[SUMIF] QTY EXPORT BY PK2</t>
  </si>
  <si>
    <t>[SUMIF] % EXP FROM CUTTING</t>
  </si>
  <si>
    <t>FACTORY</t>
  </si>
  <si>
    <t>[GET] MONTHLY PERFORMANCE ORDER</t>
  </si>
  <si>
    <t>[SUMIF] QTY CUTT BY PK2</t>
  </si>
  <si>
    <t>Membuat CC1_UserInput</t>
  </si>
  <si>
    <t>\\10.8.0.35\Bersama\IT\RPA 00\Monitoring Performance Shipment\Source</t>
  </si>
  <si>
    <t>PASS MONTH</t>
  </si>
  <si>
    <t>NOTE: Sesuai Target</t>
  </si>
  <si>
    <t>NOTE: Mendekati Target</t>
  </si>
  <si>
    <t>PARAMETER:  -0 s/d -0.25 %</t>
  </si>
  <si>
    <t>PARAMETER:  -0.25 % s/d -0.9 %</t>
  </si>
  <si>
    <t>`</t>
  </si>
  <si>
    <t>ASD</t>
  </si>
  <si>
    <t>DDD</t>
  </si>
  <si>
    <t>\\10.8.0.35\Bersama\IT\RPA 00\Monitoring Performance Shipment\Results\WOW and MOM</t>
  </si>
  <si>
    <r>
      <t>LOKASI FOLDER  (</t>
    </r>
    <r>
      <rPr>
        <i/>
        <sz val="9"/>
        <color theme="4" tint="-0.499984740745262"/>
        <rFont val="Calibri"/>
        <family val="2"/>
        <scheme val="minor"/>
      </rPr>
      <t>Result Report</t>
    </r>
    <r>
      <rPr>
        <sz val="11"/>
        <color theme="4" tint="-0.499984740745262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</si>
</sst>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i/>
      <sz val="8"/>
      <color rgb="FF9A9DA1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i/>
      <sz val="10"/>
      <color theme="4" tint="-0.499984740745262"/>
      <name val="Calibri"/>
      <family val="2"/>
      <scheme val="minor"/>
    </font>
    <font>
      <sz val="48"/>
      <color rgb="FFBAF6FE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rgb="FFFFFFFF"/>
      <name val="Trebuchet MS"/>
      <family val="2"/>
    </font>
    <font>
      <b/>
      <sz val="11"/>
      <color theme="0"/>
      <name val="Trebuchet MS"/>
      <family val="2"/>
    </font>
    <font>
      <sz val="14"/>
      <color theme="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b/>
      <sz val="10"/>
      <color theme="1"/>
      <name val="Trebuchet MS"/>
      <family val="2"/>
    </font>
    <font>
      <b/>
      <sz val="9"/>
      <color rgb="FFFFFFFF"/>
      <name val="Trebuchet MS"/>
      <family val="2"/>
    </font>
    <font>
      <b/>
      <sz val="9"/>
      <color theme="1"/>
      <name val="Trebuchet M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8"/>
      <color theme="2" tint="-0.249977111117893"/>
      <name val="Calibri"/>
      <family val="2"/>
      <scheme val="minor"/>
    </font>
    <font>
      <b/>
      <sz val="7"/>
      <color theme="2" tint="-0.249977111117893"/>
      <name val="Calibri"/>
      <family val="2"/>
      <scheme val="minor"/>
    </font>
    <font>
      <sz val="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2FC9FF"/>
        <bgColor indexed="64"/>
      </patternFill>
    </fill>
    <fill>
      <patternFill patternType="solid">
        <fgColor rgb="FF9BF0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C51"/>
        <bgColor rgb="FFF7EFFF"/>
      </patternFill>
    </fill>
    <fill>
      <patternFill patternType="solid">
        <fgColor rgb="FF1F4C51"/>
        <bgColor indexed="64"/>
      </patternFill>
    </fill>
    <fill>
      <patternFill patternType="solid">
        <fgColor rgb="FFF3FAFB"/>
        <bgColor indexed="64"/>
      </patternFill>
    </fill>
    <fill>
      <patternFill patternType="solid">
        <fgColor rgb="FFD0ECF0"/>
        <bgColor indexed="64"/>
      </patternFill>
    </fill>
    <fill>
      <patternFill patternType="solid">
        <fgColor rgb="FF276167"/>
        <bgColor rgb="FFF7EFFF"/>
      </patternFill>
    </fill>
    <fill>
      <patternFill patternType="solid">
        <fgColor rgb="FF35838B"/>
        <bgColor rgb="FFF7EFFF"/>
      </patternFill>
    </fill>
    <fill>
      <patternFill patternType="solid">
        <fgColor rgb="FF3C959E"/>
        <bgColor indexed="64"/>
      </patternFill>
    </fill>
    <fill>
      <patternFill patternType="solid">
        <fgColor rgb="FF35838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76167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rgb="FF96E6E7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3C959E"/>
      </left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3C959E"/>
      </left>
      <right style="thin">
        <color rgb="FF3C959E"/>
      </right>
      <top style="thin">
        <color rgb="FF3C959E"/>
      </top>
      <bottom/>
      <diagonal/>
    </border>
    <border>
      <left/>
      <right/>
      <top/>
      <bottom style="thin">
        <color rgb="FF3C959E"/>
      </bottom>
      <diagonal/>
    </border>
    <border>
      <left style="thin">
        <color rgb="FF3C959E"/>
      </left>
      <right/>
      <top style="thin">
        <color rgb="FF3C959E"/>
      </top>
      <bottom style="thin">
        <color rgb="FF3C959E"/>
      </bottom>
      <diagonal/>
    </border>
    <border>
      <left/>
      <right/>
      <top style="thin">
        <color rgb="FF3C959E"/>
      </top>
      <bottom style="thin">
        <color rgb="FF3C959E"/>
      </bottom>
      <diagonal/>
    </border>
    <border>
      <left/>
      <right style="thin">
        <color rgb="FF3C959E"/>
      </right>
      <top style="thin">
        <color rgb="FF3C959E"/>
      </top>
      <bottom style="thin">
        <color rgb="FF3C959E"/>
      </bottom>
      <diagonal/>
    </border>
    <border>
      <left/>
      <right style="thin">
        <color rgb="FF3C959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rgb="FFD0ECF0"/>
      </left>
      <right style="thin">
        <color rgb="FFD0ECF0"/>
      </right>
      <top style="thin">
        <color rgb="FFD0ECF0"/>
      </top>
      <bottom style="thin">
        <color rgb="FFD0ECF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13" fillId="0" borderId="0" applyFont="0" applyFill="0" applyBorder="0" applyAlignment="0" applyProtection="0"/>
    <xf numFmtId="0" fontId="19" fillId="0" borderId="0"/>
  </cellStyleXfs>
  <cellXfs count="87">
    <xf numFmtId="0" fontId="0" fillId="0" borderId="0" xfId="0"/>
    <xf numFmtId="0" fontId="1" fillId="0" borderId="0" xfId="0" applyFont="1"/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2" fillId="0" borderId="4" xfId="1" applyFont="1" applyFill="1" applyBorder="1" applyAlignment="1">
      <alignment horizontal="left"/>
    </xf>
    <xf numFmtId="0" fontId="0" fillId="4" borderId="0" xfId="0" applyFill="1"/>
    <xf numFmtId="0" fontId="0" fillId="2" borderId="0" xfId="0" applyFill="1"/>
    <xf numFmtId="2" fontId="0" fillId="0" borderId="0" xfId="0" applyNumberFormat="1"/>
    <xf numFmtId="0" fontId="14" fillId="0" borderId="0" xfId="0" applyFont="1"/>
    <xf numFmtId="0" fontId="14" fillId="5" borderId="0" xfId="0" applyFont="1" applyFill="1"/>
    <xf numFmtId="10" fontId="0" fillId="0" borderId="0" xfId="2" applyNumberFormat="1" applyFont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6" xfId="0" applyFont="1" applyBorder="1"/>
    <xf numFmtId="0" fontId="20" fillId="6" borderId="0" xfId="3" applyFont="1" applyFill="1" applyAlignment="1">
      <alignment horizontal="center" vertical="center"/>
    </xf>
    <xf numFmtId="0" fontId="15" fillId="0" borderId="7" xfId="0" applyFont="1" applyBorder="1"/>
    <xf numFmtId="0" fontId="16" fillId="8" borderId="0" xfId="0" applyFont="1" applyFill="1"/>
    <xf numFmtId="10" fontId="0" fillId="8" borderId="0" xfId="2" applyNumberFormat="1" applyFont="1" applyFill="1" applyAlignment="1">
      <alignment horizontal="center"/>
    </xf>
    <xf numFmtId="0" fontId="15" fillId="8" borderId="0" xfId="0" applyFont="1" applyFill="1"/>
    <xf numFmtId="0" fontId="16" fillId="9" borderId="0" xfId="0" applyFont="1" applyFill="1"/>
    <xf numFmtId="0" fontId="15" fillId="9" borderId="0" xfId="0" applyFont="1" applyFill="1"/>
    <xf numFmtId="0" fontId="23" fillId="6" borderId="0" xfId="3" applyFont="1" applyFill="1" applyAlignment="1">
      <alignment horizontal="center" vertical="center"/>
    </xf>
    <xf numFmtId="0" fontId="25" fillId="0" borderId="7" xfId="0" applyFont="1" applyBorder="1"/>
    <xf numFmtId="0" fontId="20" fillId="6" borderId="13" xfId="3" applyFont="1" applyFill="1" applyBorder="1" applyAlignment="1">
      <alignment horizontal="center" vertical="center"/>
    </xf>
    <xf numFmtId="10" fontId="0" fillId="0" borderId="0" xfId="2" applyNumberFormat="1" applyFont="1" applyAlignment="1">
      <alignment horizontal="left"/>
    </xf>
    <xf numFmtId="0" fontId="22" fillId="7" borderId="9" xfId="0" applyFont="1" applyFill="1" applyBorder="1" applyAlignment="1">
      <alignment vertical="center"/>
    </xf>
    <xf numFmtId="9" fontId="0" fillId="0" borderId="0" xfId="2" applyFont="1"/>
    <xf numFmtId="10" fontId="0" fillId="0" borderId="0" xfId="2" applyNumberFormat="1" applyFont="1"/>
    <xf numFmtId="0" fontId="26" fillId="6" borderId="8" xfId="3" applyFont="1" applyFill="1" applyBorder="1" applyAlignment="1">
      <alignment horizontal="center" vertical="center"/>
    </xf>
    <xf numFmtId="0" fontId="27" fillId="0" borderId="8" xfId="0" applyFont="1" applyBorder="1"/>
    <xf numFmtId="0" fontId="0" fillId="0" borderId="0" xfId="0" applyAlignment="1">
      <alignment horizontal="center"/>
    </xf>
    <xf numFmtId="0" fontId="21" fillId="0" borderId="11" xfId="0" applyFont="1" applyBorder="1" applyAlignment="1">
      <alignment horizontal="center" vertical="center"/>
    </xf>
    <xf numFmtId="9" fontId="18" fillId="12" borderId="15" xfId="2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9" fontId="18" fillId="13" borderId="15" xfId="2" applyFont="1" applyFill="1" applyBorder="1" applyAlignment="1">
      <alignment horizontal="center" vertical="center"/>
    </xf>
    <xf numFmtId="9" fontId="18" fillId="13" borderId="16" xfId="2" applyFont="1" applyFill="1" applyBorder="1" applyAlignment="1">
      <alignment horizontal="center" vertical="center"/>
    </xf>
    <xf numFmtId="9" fontId="18" fillId="12" borderId="16" xfId="2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right" vertical="center"/>
    </xf>
    <xf numFmtId="0" fontId="28" fillId="0" borderId="4" xfId="1" applyFont="1" applyFill="1" applyBorder="1" applyAlignment="1">
      <alignment horizontal="left"/>
    </xf>
    <xf numFmtId="0" fontId="29" fillId="0" borderId="5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164" fontId="29" fillId="0" borderId="0" xfId="0" applyNumberFormat="1" applyFont="1" applyAlignment="1">
      <alignment horizontal="left"/>
    </xf>
    <xf numFmtId="0" fontId="30" fillId="0" borderId="4" xfId="1" applyFont="1" applyBorder="1" applyAlignment="1">
      <alignment horizontal="left"/>
    </xf>
    <xf numFmtId="0" fontId="30" fillId="0" borderId="5" xfId="1" applyFont="1" applyBorder="1" applyAlignment="1">
      <alignment horizontal="left"/>
    </xf>
    <xf numFmtId="0" fontId="0" fillId="14" borderId="14" xfId="0" applyFill="1" applyBorder="1"/>
    <xf numFmtId="10" fontId="32" fillId="13" borderId="16" xfId="2" applyNumberFormat="1" applyFont="1" applyFill="1" applyBorder="1" applyAlignment="1">
      <alignment horizontal="center" vertical="center"/>
    </xf>
    <xf numFmtId="10" fontId="32" fillId="12" borderId="16" xfId="2" applyNumberFormat="1" applyFont="1" applyFill="1" applyBorder="1" applyAlignment="1">
      <alignment horizontal="center" vertical="center"/>
    </xf>
    <xf numFmtId="0" fontId="0" fillId="0" borderId="0" xfId="0" applyAlignment="1"/>
    <xf numFmtId="0" fontId="12" fillId="0" borderId="0" xfId="0" applyFont="1" applyFill="1" applyAlignment="1">
      <alignment horizontal="left" vertical="center"/>
    </xf>
    <xf numFmtId="0" fontId="12" fillId="0" borderId="0" xfId="0" applyFont="1" applyFill="1"/>
    <xf numFmtId="0" fontId="33" fillId="0" borderId="0" xfId="0" applyFont="1" applyFill="1"/>
    <xf numFmtId="0" fontId="12" fillId="0" borderId="0" xfId="0" applyFont="1" applyFill="1" applyAlignment="1">
      <alignment horizontal="center" vertical="center"/>
    </xf>
    <xf numFmtId="10" fontId="18" fillId="12" borderId="17" xfId="2" applyNumberFormat="1" applyFont="1" applyFill="1" applyBorder="1" applyAlignment="1">
      <alignment horizontal="center" vertical="center"/>
    </xf>
    <xf numFmtId="10" fontId="18" fillId="15" borderId="17" xfId="2" applyNumberFormat="1" applyFont="1" applyFill="1" applyBorder="1" applyAlignment="1">
      <alignment horizontal="center" vertical="center"/>
    </xf>
    <xf numFmtId="0" fontId="0" fillId="16" borderId="14" xfId="0" applyFill="1" applyBorder="1"/>
    <xf numFmtId="10" fontId="18" fillId="7" borderId="17" xfId="2" applyNumberFormat="1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7" borderId="17" xfId="0" applyFont="1" applyFill="1" applyBorder="1" applyAlignment="1">
      <alignment horizontal="center" vertical="center"/>
    </xf>
    <xf numFmtId="0" fontId="21" fillId="15" borderId="17" xfId="0" applyFont="1" applyFill="1" applyBorder="1" applyAlignment="1">
      <alignment horizontal="center" vertical="center"/>
    </xf>
    <xf numFmtId="0" fontId="20" fillId="6" borderId="10" xfId="3" applyFont="1" applyFill="1" applyBorder="1" applyAlignment="1">
      <alignment horizontal="center" vertical="center"/>
    </xf>
    <xf numFmtId="0" fontId="20" fillId="6" borderId="11" xfId="3" applyFont="1" applyFill="1" applyBorder="1" applyAlignment="1">
      <alignment horizontal="center" vertical="center"/>
    </xf>
    <xf numFmtId="0" fontId="20" fillId="6" borderId="12" xfId="3" applyFont="1" applyFill="1" applyBorder="1" applyAlignment="1">
      <alignment horizontal="center" vertical="center"/>
    </xf>
    <xf numFmtId="0" fontId="20" fillId="6" borderId="7" xfId="3" applyFont="1" applyFill="1" applyBorder="1" applyAlignment="1">
      <alignment horizontal="center" vertical="center"/>
    </xf>
    <xf numFmtId="0" fontId="20" fillId="6" borderId="8" xfId="3" applyFont="1" applyFill="1" applyBorder="1" applyAlignment="1">
      <alignment horizontal="center" vertical="center"/>
    </xf>
    <xf numFmtId="0" fontId="24" fillId="11" borderId="7" xfId="3" applyFont="1" applyFill="1" applyBorder="1" applyAlignment="1">
      <alignment horizontal="center" vertical="center"/>
    </xf>
    <xf numFmtId="0" fontId="24" fillId="10" borderId="7" xfId="3" applyFont="1" applyFill="1" applyBorder="1" applyAlignment="1">
      <alignment horizontal="center" vertical="center"/>
    </xf>
    <xf numFmtId="10" fontId="18" fillId="15" borderId="17" xfId="2" applyNumberFormat="1" applyFont="1" applyFill="1" applyBorder="1" applyAlignment="1">
      <alignment horizontal="center" vertical="center"/>
    </xf>
    <xf numFmtId="10" fontId="18" fillId="12" borderId="15" xfId="2" applyNumberFormat="1" applyFont="1" applyFill="1" applyBorder="1" applyAlignment="1">
      <alignment horizontal="center" vertical="center"/>
    </xf>
    <xf numFmtId="10" fontId="31" fillId="13" borderId="16" xfId="2" applyNumberFormat="1" applyFont="1" applyFill="1" applyBorder="1" applyAlignment="1">
      <alignment horizontal="center" vertical="center"/>
    </xf>
    <xf numFmtId="10" fontId="31" fillId="12" borderId="16" xfId="2" applyNumberFormat="1" applyFont="1" applyFill="1" applyBorder="1" applyAlignment="1">
      <alignment horizontal="center" vertical="center"/>
    </xf>
    <xf numFmtId="10" fontId="18" fillId="13" borderId="16" xfId="2" applyNumberFormat="1" applyFont="1" applyFill="1" applyBorder="1" applyAlignment="1">
      <alignment horizontal="center" vertical="center"/>
    </xf>
    <xf numFmtId="10" fontId="18" fillId="12" borderId="16" xfId="2" applyNumberFormat="1" applyFont="1" applyFill="1" applyBorder="1" applyAlignment="1">
      <alignment horizontal="center" vertical="center"/>
    </xf>
    <xf numFmtId="10" fontId="18" fillId="13" borderId="15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10" fillId="4" borderId="4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</cellXfs>
  <cellStyles count="4">
    <cellStyle name="Excel Built-in Normal" xfId="3" xr:uid="{8A0AE83A-5DD5-455C-8C92-78A848983BAA}"/>
    <cellStyle name="Hyperlink" xfId="1" builtinId="8"/>
    <cellStyle name="Normal" xfId="0" builtinId="0"/>
    <cellStyle name="Percent" xfId="2" builtinId="5"/>
  </cellStyles>
  <dxfs count="4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D0ECF0"/>
      <color rgb="FF3C959E"/>
      <color rgb="FF276167"/>
      <color rgb="FF1F4C51"/>
      <color rgb="FF35838B"/>
      <color rgb="FFF3FAFB"/>
      <color rgb="FF2D70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393583</xdr:colOff>
      <xdr:row>0</xdr:row>
      <xdr:rowOff>43229</xdr:rowOff>
    </xdr:from>
    <xdr:to>
      <xdr:col>7</xdr:col>
      <xdr:colOff>777514</xdr:colOff>
      <xdr:row>1</xdr:row>
      <xdr:rowOff>11728</xdr:rowOff>
    </xdr:to>
    <xdr:pic macro="[0]!OPEN_About"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5133" y="43229"/>
          <a:ext cx="383931" cy="197099"/>
        </a:xfrm>
        <a:prstGeom prst="rect">
          <a:avLst/>
        </a:prstGeom>
      </xdr:spPr>
    </xdr:pic>
    <xdr:clientData/>
  </xdr:twoCellAnchor>
  <xdr:twoCellAnchor>
    <xdr:from>
      <xdr:col>7</xdr:col>
      <xdr:colOff>165143</xdr:colOff>
      <xdr:row>3</xdr:row>
      <xdr:rowOff>31750</xdr:rowOff>
    </xdr:from>
    <xdr:to>
      <xdr:col>7</xdr:col>
      <xdr:colOff>1143000</xdr:colOff>
      <xdr:row>6</xdr:row>
      <xdr:rowOff>69850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8632868" y="688975"/>
          <a:ext cx="977857" cy="609600"/>
          <a:chOff x="8991643" y="768350"/>
          <a:chExt cx="977857" cy="5969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91643" y="768350"/>
            <a:ext cx="977857" cy="596900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073" name="btn_Execute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100-0000010C0000}"/>
                  </a:ext>
                </a:extLst>
              </xdr:cNvPr>
              <xdr:cNvSpPr/>
            </xdr:nvSpPr>
            <xdr:spPr bwMode="auto">
              <a:xfrm>
                <a:off x="9094009" y="879983"/>
                <a:ext cx="779821" cy="36247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CA7-BE86-4C0E-8EA6-DA719BCDB230}">
  <sheetPr codeName="Sheet6"/>
  <dimension ref="A1:EC31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A6" sqref="A6"/>
    </sheetView>
  </sheetViews>
  <sheetFormatPr defaultRowHeight="16.5" x14ac:dyDescent="0.3"/>
  <cols>
    <col min="1" max="1" width="25" style="17" customWidth="1"/>
    <col min="2" max="11" width="11.5703125" style="16" customWidth="1"/>
    <col min="12" max="12" width="0.28515625" style="19" customWidth="1"/>
    <col min="13" max="22" width="11.5703125" style="16" customWidth="1"/>
    <col min="23" max="23" width="0.28515625" style="19" customWidth="1"/>
    <col min="24" max="33" width="11.5703125" style="16" customWidth="1"/>
    <col min="34" max="34" width="0.28515625" style="19" customWidth="1"/>
    <col min="35" max="44" width="11.5703125" style="16" customWidth="1"/>
    <col min="45" max="45" width="0.28515625" style="19" customWidth="1"/>
    <col min="46" max="55" width="11.5703125" style="16" customWidth="1"/>
    <col min="56" max="56" width="0.28515625" style="19" customWidth="1"/>
    <col min="57" max="66" width="11.5703125" style="16" customWidth="1"/>
    <col min="67" max="67" width="0.28515625" style="19" customWidth="1"/>
    <col min="68" max="77" width="11.5703125" style="16" customWidth="1"/>
    <col min="78" max="78" width="0.28515625" style="19" customWidth="1"/>
    <col min="79" max="88" width="11.5703125" style="16" customWidth="1"/>
    <col min="89" max="89" width="0.28515625" style="19" customWidth="1"/>
    <col min="90" max="99" width="11.5703125" style="16" customWidth="1"/>
    <col min="100" max="100" width="0.28515625" style="19" customWidth="1"/>
    <col min="101" max="110" width="11.5703125" style="16" customWidth="1"/>
    <col min="111" max="111" width="0.28515625" style="19" customWidth="1"/>
    <col min="112" max="121" width="11.5703125" style="16" customWidth="1"/>
    <col min="122" max="122" width="0.28515625" style="19" customWidth="1"/>
    <col min="123" max="132" width="11.5703125" style="16" customWidth="1"/>
    <col min="133" max="133" width="0.28515625" style="19" customWidth="1"/>
    <col min="134" max="16384" width="9.140625" style="55"/>
  </cols>
  <sheetData>
    <row r="1" spans="1:133" s="54" customFormat="1" ht="36.950000000000003" customHeight="1" x14ac:dyDescent="0.25">
      <c r="A1" s="31" t="s">
        <v>50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</row>
    <row r="2" spans="1:133" ht="18" x14ac:dyDescent="0.3">
      <c r="A2" s="68" t="s">
        <v>60</v>
      </c>
      <c r="B2" s="65" t="s">
        <v>38</v>
      </c>
      <c r="C2" s="66"/>
      <c r="D2" s="66"/>
      <c r="E2" s="66"/>
      <c r="F2" s="66"/>
      <c r="G2" s="66"/>
      <c r="H2" s="66"/>
      <c r="I2" s="66"/>
      <c r="J2" s="66"/>
      <c r="K2" s="67"/>
      <c r="L2" s="21"/>
      <c r="M2" s="65" t="s">
        <v>36</v>
      </c>
      <c r="N2" s="66"/>
      <c r="O2" s="66"/>
      <c r="P2" s="66"/>
      <c r="Q2" s="66"/>
      <c r="R2" s="66"/>
      <c r="S2" s="66"/>
      <c r="T2" s="66"/>
      <c r="U2" s="66"/>
      <c r="V2" s="67"/>
      <c r="W2" s="21"/>
      <c r="X2" s="65" t="s">
        <v>39</v>
      </c>
      <c r="Y2" s="66"/>
      <c r="Z2" s="66"/>
      <c r="AA2" s="66"/>
      <c r="AB2" s="66"/>
      <c r="AC2" s="66"/>
      <c r="AD2" s="66"/>
      <c r="AE2" s="66"/>
      <c r="AF2" s="66"/>
      <c r="AG2" s="67"/>
      <c r="AH2" s="21"/>
      <c r="AI2" s="65" t="s">
        <v>40</v>
      </c>
      <c r="AJ2" s="66"/>
      <c r="AK2" s="66"/>
      <c r="AL2" s="66"/>
      <c r="AM2" s="66"/>
      <c r="AN2" s="66"/>
      <c r="AO2" s="66"/>
      <c r="AP2" s="66"/>
      <c r="AQ2" s="66"/>
      <c r="AR2" s="67"/>
      <c r="AS2" s="21"/>
      <c r="AT2" s="65" t="s">
        <v>41</v>
      </c>
      <c r="AU2" s="66"/>
      <c r="AV2" s="66"/>
      <c r="AW2" s="66"/>
      <c r="AX2" s="66"/>
      <c r="AY2" s="66"/>
      <c r="AZ2" s="66"/>
      <c r="BA2" s="66"/>
      <c r="BB2" s="66"/>
      <c r="BC2" s="67"/>
      <c r="BD2" s="21"/>
      <c r="BE2" s="65" t="s">
        <v>42</v>
      </c>
      <c r="BF2" s="66"/>
      <c r="BG2" s="66"/>
      <c r="BH2" s="66"/>
      <c r="BI2" s="66"/>
      <c r="BJ2" s="66"/>
      <c r="BK2" s="66"/>
      <c r="BL2" s="66"/>
      <c r="BM2" s="66"/>
      <c r="BN2" s="67"/>
      <c r="BO2" s="21"/>
      <c r="BP2" s="65" t="s">
        <v>43</v>
      </c>
      <c r="BQ2" s="66"/>
      <c r="BR2" s="66"/>
      <c r="BS2" s="66"/>
      <c r="BT2" s="66"/>
      <c r="BU2" s="66"/>
      <c r="BV2" s="66"/>
      <c r="BW2" s="66"/>
      <c r="BX2" s="66"/>
      <c r="BY2" s="67"/>
      <c r="BZ2" s="21"/>
      <c r="CA2" s="65" t="s">
        <v>44</v>
      </c>
      <c r="CB2" s="66"/>
      <c r="CC2" s="66"/>
      <c r="CD2" s="66"/>
      <c r="CE2" s="66"/>
      <c r="CF2" s="66"/>
      <c r="CG2" s="66"/>
      <c r="CH2" s="66"/>
      <c r="CI2" s="66"/>
      <c r="CJ2" s="67"/>
      <c r="CK2" s="21"/>
      <c r="CL2" s="65" t="s">
        <v>45</v>
      </c>
      <c r="CM2" s="66"/>
      <c r="CN2" s="66"/>
      <c r="CO2" s="66"/>
      <c r="CP2" s="66"/>
      <c r="CQ2" s="66"/>
      <c r="CR2" s="66"/>
      <c r="CS2" s="66"/>
      <c r="CT2" s="66"/>
      <c r="CU2" s="67"/>
      <c r="CV2" s="21"/>
      <c r="CW2" s="65" t="s">
        <v>46</v>
      </c>
      <c r="CX2" s="66"/>
      <c r="CY2" s="66"/>
      <c r="CZ2" s="66"/>
      <c r="DA2" s="66"/>
      <c r="DB2" s="66"/>
      <c r="DC2" s="66"/>
      <c r="DD2" s="66"/>
      <c r="DE2" s="66"/>
      <c r="DF2" s="67"/>
      <c r="DG2" s="21"/>
      <c r="DH2" s="65" t="s">
        <v>47</v>
      </c>
      <c r="DI2" s="66"/>
      <c r="DJ2" s="66"/>
      <c r="DK2" s="66"/>
      <c r="DL2" s="66"/>
      <c r="DM2" s="66"/>
      <c r="DN2" s="66"/>
      <c r="DO2" s="66"/>
      <c r="DP2" s="66"/>
      <c r="DQ2" s="67"/>
      <c r="DR2" s="21"/>
      <c r="DS2" s="65" t="s">
        <v>48</v>
      </c>
      <c r="DT2" s="66"/>
      <c r="DU2" s="66"/>
      <c r="DV2" s="66"/>
      <c r="DW2" s="66"/>
      <c r="DX2" s="66"/>
      <c r="DY2" s="66"/>
      <c r="DZ2" s="66"/>
      <c r="EA2" s="66"/>
      <c r="EB2" s="67"/>
      <c r="EC2" s="21"/>
    </row>
    <row r="3" spans="1:133" ht="15.75" x14ac:dyDescent="0.3">
      <c r="A3" s="68"/>
      <c r="B3" s="71" t="s">
        <v>23</v>
      </c>
      <c r="C3" s="71"/>
      <c r="D3" s="71"/>
      <c r="E3" s="71"/>
      <c r="F3" s="71"/>
      <c r="G3" s="70" t="s">
        <v>24</v>
      </c>
      <c r="H3" s="70"/>
      <c r="I3" s="70"/>
      <c r="J3" s="70"/>
      <c r="K3" s="70"/>
      <c r="L3" s="28"/>
      <c r="M3" s="71" t="s">
        <v>23</v>
      </c>
      <c r="N3" s="71"/>
      <c r="O3" s="71"/>
      <c r="P3" s="71"/>
      <c r="Q3" s="71"/>
      <c r="R3" s="70" t="s">
        <v>24</v>
      </c>
      <c r="S3" s="70"/>
      <c r="T3" s="70"/>
      <c r="U3" s="70"/>
      <c r="V3" s="70"/>
      <c r="W3" s="28"/>
      <c r="X3" s="71" t="s">
        <v>23</v>
      </c>
      <c r="Y3" s="71"/>
      <c r="Z3" s="71"/>
      <c r="AA3" s="71"/>
      <c r="AB3" s="71"/>
      <c r="AC3" s="70" t="s">
        <v>24</v>
      </c>
      <c r="AD3" s="70"/>
      <c r="AE3" s="70"/>
      <c r="AF3" s="70"/>
      <c r="AG3" s="70"/>
      <c r="AH3" s="28"/>
      <c r="AI3" s="71" t="s">
        <v>23</v>
      </c>
      <c r="AJ3" s="71"/>
      <c r="AK3" s="71"/>
      <c r="AL3" s="71"/>
      <c r="AM3" s="71"/>
      <c r="AN3" s="70" t="s">
        <v>24</v>
      </c>
      <c r="AO3" s="70"/>
      <c r="AP3" s="70"/>
      <c r="AQ3" s="70"/>
      <c r="AR3" s="70"/>
      <c r="AS3" s="28"/>
      <c r="AT3" s="71" t="s">
        <v>23</v>
      </c>
      <c r="AU3" s="71"/>
      <c r="AV3" s="71"/>
      <c r="AW3" s="71"/>
      <c r="AX3" s="71"/>
      <c r="AY3" s="70" t="s">
        <v>24</v>
      </c>
      <c r="AZ3" s="70"/>
      <c r="BA3" s="70"/>
      <c r="BB3" s="70"/>
      <c r="BC3" s="70"/>
      <c r="BD3" s="28"/>
      <c r="BE3" s="71" t="s">
        <v>23</v>
      </c>
      <c r="BF3" s="71"/>
      <c r="BG3" s="71"/>
      <c r="BH3" s="71"/>
      <c r="BI3" s="71"/>
      <c r="BJ3" s="70" t="s">
        <v>24</v>
      </c>
      <c r="BK3" s="70"/>
      <c r="BL3" s="70"/>
      <c r="BM3" s="70"/>
      <c r="BN3" s="70"/>
      <c r="BO3" s="28"/>
      <c r="BP3" s="71" t="s">
        <v>23</v>
      </c>
      <c r="BQ3" s="71"/>
      <c r="BR3" s="71"/>
      <c r="BS3" s="71"/>
      <c r="BT3" s="71"/>
      <c r="BU3" s="70" t="s">
        <v>24</v>
      </c>
      <c r="BV3" s="70"/>
      <c r="BW3" s="70"/>
      <c r="BX3" s="70"/>
      <c r="BY3" s="70"/>
      <c r="BZ3" s="28"/>
      <c r="CA3" s="71" t="s">
        <v>23</v>
      </c>
      <c r="CB3" s="71"/>
      <c r="CC3" s="71"/>
      <c r="CD3" s="71"/>
      <c r="CE3" s="71"/>
      <c r="CF3" s="70" t="s">
        <v>24</v>
      </c>
      <c r="CG3" s="70"/>
      <c r="CH3" s="70"/>
      <c r="CI3" s="70"/>
      <c r="CJ3" s="70"/>
      <c r="CK3" s="28"/>
      <c r="CL3" s="71" t="s">
        <v>23</v>
      </c>
      <c r="CM3" s="71"/>
      <c r="CN3" s="71"/>
      <c r="CO3" s="71"/>
      <c r="CP3" s="71"/>
      <c r="CQ3" s="70" t="s">
        <v>24</v>
      </c>
      <c r="CR3" s="70"/>
      <c r="CS3" s="70"/>
      <c r="CT3" s="70"/>
      <c r="CU3" s="70"/>
      <c r="CV3" s="28"/>
      <c r="CW3" s="71" t="s">
        <v>23</v>
      </c>
      <c r="CX3" s="71"/>
      <c r="CY3" s="71"/>
      <c r="CZ3" s="71"/>
      <c r="DA3" s="71"/>
      <c r="DB3" s="70" t="s">
        <v>24</v>
      </c>
      <c r="DC3" s="70"/>
      <c r="DD3" s="70"/>
      <c r="DE3" s="70"/>
      <c r="DF3" s="70"/>
      <c r="DG3" s="28"/>
      <c r="DH3" s="71" t="s">
        <v>23</v>
      </c>
      <c r="DI3" s="71"/>
      <c r="DJ3" s="71"/>
      <c r="DK3" s="71"/>
      <c r="DL3" s="71"/>
      <c r="DM3" s="70" t="s">
        <v>24</v>
      </c>
      <c r="DN3" s="70"/>
      <c r="DO3" s="70"/>
      <c r="DP3" s="70"/>
      <c r="DQ3" s="70"/>
      <c r="DR3" s="28"/>
      <c r="DS3" s="71" t="s">
        <v>23</v>
      </c>
      <c r="DT3" s="71"/>
      <c r="DU3" s="71"/>
      <c r="DV3" s="71"/>
      <c r="DW3" s="71"/>
      <c r="DX3" s="70" t="s">
        <v>24</v>
      </c>
      <c r="DY3" s="70"/>
      <c r="DZ3" s="70"/>
      <c r="EA3" s="70"/>
      <c r="EB3" s="70"/>
      <c r="EC3" s="28"/>
    </row>
    <row r="4" spans="1:133" s="56" customFormat="1" ht="15" x14ac:dyDescent="0.35">
      <c r="A4" s="69"/>
      <c r="B4" s="34" t="s">
        <v>31</v>
      </c>
      <c r="C4" s="34" t="s">
        <v>32</v>
      </c>
      <c r="D4" s="34" t="s">
        <v>33</v>
      </c>
      <c r="E4" s="34" t="s">
        <v>34</v>
      </c>
      <c r="F4" s="34" t="s">
        <v>35</v>
      </c>
      <c r="G4" s="34" t="s">
        <v>31</v>
      </c>
      <c r="H4" s="34" t="s">
        <v>32</v>
      </c>
      <c r="I4" s="34" t="s">
        <v>33</v>
      </c>
      <c r="J4" s="34" t="s">
        <v>34</v>
      </c>
      <c r="K4" s="34" t="s">
        <v>35</v>
      </c>
      <c r="L4" s="35"/>
      <c r="M4" s="34" t="s">
        <v>31</v>
      </c>
      <c r="N4" s="34" t="s">
        <v>32</v>
      </c>
      <c r="O4" s="34" t="s">
        <v>33</v>
      </c>
      <c r="P4" s="34" t="s">
        <v>34</v>
      </c>
      <c r="Q4" s="34" t="s">
        <v>35</v>
      </c>
      <c r="R4" s="34" t="s">
        <v>31</v>
      </c>
      <c r="S4" s="34" t="s">
        <v>32</v>
      </c>
      <c r="T4" s="34" t="s">
        <v>33</v>
      </c>
      <c r="U4" s="34" t="s">
        <v>34</v>
      </c>
      <c r="V4" s="34" t="s">
        <v>35</v>
      </c>
      <c r="W4" s="35"/>
      <c r="X4" s="34" t="s">
        <v>31</v>
      </c>
      <c r="Y4" s="34" t="s">
        <v>32</v>
      </c>
      <c r="Z4" s="34" t="s">
        <v>33</v>
      </c>
      <c r="AA4" s="34" t="s">
        <v>34</v>
      </c>
      <c r="AB4" s="34" t="s">
        <v>35</v>
      </c>
      <c r="AC4" s="34" t="s">
        <v>31</v>
      </c>
      <c r="AD4" s="34" t="s">
        <v>32</v>
      </c>
      <c r="AE4" s="34" t="s">
        <v>33</v>
      </c>
      <c r="AF4" s="34" t="s">
        <v>34</v>
      </c>
      <c r="AG4" s="34" t="s">
        <v>35</v>
      </c>
      <c r="AH4" s="35"/>
      <c r="AI4" s="34" t="s">
        <v>31</v>
      </c>
      <c r="AJ4" s="34" t="s">
        <v>32</v>
      </c>
      <c r="AK4" s="34" t="s">
        <v>33</v>
      </c>
      <c r="AL4" s="34" t="s">
        <v>34</v>
      </c>
      <c r="AM4" s="34" t="s">
        <v>35</v>
      </c>
      <c r="AN4" s="34" t="s">
        <v>31</v>
      </c>
      <c r="AO4" s="34" t="s">
        <v>32</v>
      </c>
      <c r="AP4" s="34" t="s">
        <v>33</v>
      </c>
      <c r="AQ4" s="34" t="s">
        <v>34</v>
      </c>
      <c r="AR4" s="34" t="s">
        <v>35</v>
      </c>
      <c r="AS4" s="35"/>
      <c r="AT4" s="34" t="s">
        <v>31</v>
      </c>
      <c r="AU4" s="34" t="s">
        <v>32</v>
      </c>
      <c r="AV4" s="34" t="s">
        <v>33</v>
      </c>
      <c r="AW4" s="34" t="s">
        <v>34</v>
      </c>
      <c r="AX4" s="34" t="s">
        <v>35</v>
      </c>
      <c r="AY4" s="34" t="s">
        <v>31</v>
      </c>
      <c r="AZ4" s="34" t="s">
        <v>32</v>
      </c>
      <c r="BA4" s="34" t="s">
        <v>33</v>
      </c>
      <c r="BB4" s="34" t="s">
        <v>34</v>
      </c>
      <c r="BC4" s="34" t="s">
        <v>35</v>
      </c>
      <c r="BD4" s="35"/>
      <c r="BE4" s="34" t="s">
        <v>31</v>
      </c>
      <c r="BF4" s="34" t="s">
        <v>32</v>
      </c>
      <c r="BG4" s="34" t="s">
        <v>33</v>
      </c>
      <c r="BH4" s="34" t="s">
        <v>34</v>
      </c>
      <c r="BI4" s="34" t="s">
        <v>35</v>
      </c>
      <c r="BJ4" s="34" t="s">
        <v>31</v>
      </c>
      <c r="BK4" s="34" t="s">
        <v>32</v>
      </c>
      <c r="BL4" s="34" t="s">
        <v>33</v>
      </c>
      <c r="BM4" s="34" t="s">
        <v>34</v>
      </c>
      <c r="BN4" s="34" t="s">
        <v>35</v>
      </c>
      <c r="BO4" s="35"/>
      <c r="BP4" s="34" t="s">
        <v>31</v>
      </c>
      <c r="BQ4" s="34" t="s">
        <v>32</v>
      </c>
      <c r="BR4" s="34" t="s">
        <v>33</v>
      </c>
      <c r="BS4" s="34" t="s">
        <v>34</v>
      </c>
      <c r="BT4" s="34" t="s">
        <v>35</v>
      </c>
      <c r="BU4" s="34" t="s">
        <v>31</v>
      </c>
      <c r="BV4" s="34" t="s">
        <v>32</v>
      </c>
      <c r="BW4" s="34" t="s">
        <v>33</v>
      </c>
      <c r="BX4" s="34" t="s">
        <v>34</v>
      </c>
      <c r="BY4" s="34" t="s">
        <v>35</v>
      </c>
      <c r="BZ4" s="35"/>
      <c r="CA4" s="34" t="s">
        <v>31</v>
      </c>
      <c r="CB4" s="34" t="s">
        <v>32</v>
      </c>
      <c r="CC4" s="34" t="s">
        <v>33</v>
      </c>
      <c r="CD4" s="34" t="s">
        <v>34</v>
      </c>
      <c r="CE4" s="34" t="s">
        <v>35</v>
      </c>
      <c r="CF4" s="34" t="s">
        <v>31</v>
      </c>
      <c r="CG4" s="34" t="s">
        <v>32</v>
      </c>
      <c r="CH4" s="34" t="s">
        <v>33</v>
      </c>
      <c r="CI4" s="34" t="s">
        <v>34</v>
      </c>
      <c r="CJ4" s="34" t="s">
        <v>35</v>
      </c>
      <c r="CK4" s="35"/>
      <c r="CL4" s="34" t="s">
        <v>31</v>
      </c>
      <c r="CM4" s="34" t="s">
        <v>32</v>
      </c>
      <c r="CN4" s="34" t="s">
        <v>33</v>
      </c>
      <c r="CO4" s="34" t="s">
        <v>34</v>
      </c>
      <c r="CP4" s="34" t="s">
        <v>35</v>
      </c>
      <c r="CQ4" s="34" t="s">
        <v>31</v>
      </c>
      <c r="CR4" s="34" t="s">
        <v>32</v>
      </c>
      <c r="CS4" s="34" t="s">
        <v>33</v>
      </c>
      <c r="CT4" s="34" t="s">
        <v>34</v>
      </c>
      <c r="CU4" s="34" t="s">
        <v>35</v>
      </c>
      <c r="CV4" s="35"/>
      <c r="CW4" s="34" t="s">
        <v>31</v>
      </c>
      <c r="CX4" s="34" t="s">
        <v>32</v>
      </c>
      <c r="CY4" s="34" t="s">
        <v>33</v>
      </c>
      <c r="CZ4" s="34" t="s">
        <v>34</v>
      </c>
      <c r="DA4" s="34" t="s">
        <v>35</v>
      </c>
      <c r="DB4" s="34" t="s">
        <v>31</v>
      </c>
      <c r="DC4" s="34" t="s">
        <v>32</v>
      </c>
      <c r="DD4" s="34" t="s">
        <v>33</v>
      </c>
      <c r="DE4" s="34" t="s">
        <v>34</v>
      </c>
      <c r="DF4" s="34" t="s">
        <v>35</v>
      </c>
      <c r="DG4" s="35"/>
      <c r="DH4" s="34" t="s">
        <v>31</v>
      </c>
      <c r="DI4" s="34" t="s">
        <v>32</v>
      </c>
      <c r="DJ4" s="34" t="s">
        <v>33</v>
      </c>
      <c r="DK4" s="34" t="s">
        <v>34</v>
      </c>
      <c r="DL4" s="34" t="s">
        <v>35</v>
      </c>
      <c r="DM4" s="34" t="s">
        <v>31</v>
      </c>
      <c r="DN4" s="34" t="s">
        <v>32</v>
      </c>
      <c r="DO4" s="34" t="s">
        <v>33</v>
      </c>
      <c r="DP4" s="34" t="s">
        <v>34</v>
      </c>
      <c r="DQ4" s="34" t="s">
        <v>35</v>
      </c>
      <c r="DR4" s="35"/>
      <c r="DS4" s="34" t="s">
        <v>31</v>
      </c>
      <c r="DT4" s="34" t="s">
        <v>32</v>
      </c>
      <c r="DU4" s="34" t="s">
        <v>33</v>
      </c>
      <c r="DV4" s="34" t="s">
        <v>34</v>
      </c>
      <c r="DW4" s="34" t="s">
        <v>35</v>
      </c>
      <c r="DX4" s="34" t="s">
        <v>31</v>
      </c>
      <c r="DY4" s="34" t="s">
        <v>32</v>
      </c>
      <c r="DZ4" s="34" t="s">
        <v>33</v>
      </c>
      <c r="EA4" s="34" t="s">
        <v>34</v>
      </c>
      <c r="EB4" s="34" t="s">
        <v>35</v>
      </c>
      <c r="EC4" s="35"/>
    </row>
    <row r="5" spans="1:133" ht="2.1" customHeight="1" x14ac:dyDescent="0.3">
      <c r="A5" s="20"/>
      <c r="B5" s="27"/>
      <c r="C5" s="27"/>
      <c r="D5" s="27"/>
      <c r="E5" s="27"/>
      <c r="F5" s="27"/>
      <c r="G5" s="27"/>
      <c r="H5" s="27"/>
      <c r="I5" s="27"/>
      <c r="J5" s="27"/>
      <c r="K5" s="27"/>
      <c r="L5" s="18"/>
      <c r="M5" s="27"/>
      <c r="N5" s="27"/>
      <c r="O5" s="27"/>
      <c r="P5" s="27"/>
      <c r="Q5" s="27"/>
      <c r="R5" s="27"/>
      <c r="S5" s="27"/>
      <c r="T5" s="27"/>
      <c r="U5" s="27"/>
      <c r="V5" s="27"/>
      <c r="W5" s="18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18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18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18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18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18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18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18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18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18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18"/>
    </row>
    <row r="6" spans="1:133" x14ac:dyDescent="0.3">
      <c r="A6" s="22"/>
      <c r="B6" s="23">
        <f>IFERROR(VLOOKUP($B$2&amp;"-"&amp; RIGHT(B$4,1)&amp;"-"&amp;$A6,CC1_UserInput!$L:$N,2,FALSE),0)</f>
        <v>0</v>
      </c>
      <c r="C6" s="23">
        <f>IFERROR(VLOOKUP($B$2&amp;"-"&amp; RIGHT(C$4,1)&amp;"-"&amp;$A6,CC1_UserInput!$L:$N,2,FALSE),0)</f>
        <v>0</v>
      </c>
      <c r="D6" s="23">
        <f>IFERROR(VLOOKUP($B$2&amp;"-"&amp; RIGHT(D$4,1)&amp;"-"&amp;$A6,CC1_UserInput!$L:$N,2,FALSE),0)</f>
        <v>0</v>
      </c>
      <c r="E6" s="23">
        <f>IFERROR(VLOOKUP($B$2&amp;"-"&amp; RIGHT(E$4,1)&amp;"-"&amp;$A6,CC1_UserInput!$L:$N,2,FALSE),0)</f>
        <v>0</v>
      </c>
      <c r="F6" s="23">
        <f>IFERROR(VLOOKUP($B$2&amp;"-"&amp; RIGHT(F$4,1)&amp;"-"&amp;$A6,CC1_UserInput!$L:$N,2,FALSE),0)</f>
        <v>0</v>
      </c>
      <c r="G6" s="23">
        <f>IFERROR(VLOOKUP($B$2&amp;"-"&amp; RIGHT(G$4,1)&amp;"-"&amp;$A6,CC1_UserInput!$L:$N,3,FALSE),0)</f>
        <v>0</v>
      </c>
      <c r="H6" s="23">
        <f>IFERROR(VLOOKUP($B$2&amp;"-"&amp; RIGHT(H$4,1)&amp;"-"&amp;$A6,CC1_UserInput!$L:$N,3,FALSE),0)</f>
        <v>0</v>
      </c>
      <c r="I6" s="23">
        <f>IFERROR(VLOOKUP($B$2&amp;"-"&amp; RIGHT(I$4,1)&amp;"-"&amp;$A6,CC1_UserInput!$L:$N,3,FALSE),0)</f>
        <v>0</v>
      </c>
      <c r="J6" s="23">
        <f>IFERROR(VLOOKUP($B$2&amp;"-"&amp; RIGHT(J$4,1)&amp;"-"&amp;$A6,CC1_UserInput!$L:$N,3,FALSE),0)</f>
        <v>0</v>
      </c>
      <c r="K6" s="23">
        <f>IFERROR(VLOOKUP($B$2&amp;"-"&amp; RIGHT(K$4,1)&amp;"-"&amp;$A6,CC1_UserInput!$L:$N,3,FALSE),0)</f>
        <v>0</v>
      </c>
      <c r="L6" s="24"/>
      <c r="M6" s="23">
        <f>IFERROR(VLOOKUP($M$2&amp;"-"&amp; RIGHT(M$4,1)&amp;"-"&amp;$A6,CC1_UserInput!$L:$N,2,FALSE),0)</f>
        <v>0</v>
      </c>
      <c r="N6" s="23">
        <f>IFERROR(VLOOKUP($M$2&amp;"-"&amp; RIGHT(N$4,1)&amp;"-"&amp;$A6,CC1_UserInput!$L:$N,2,FALSE),0)</f>
        <v>0</v>
      </c>
      <c r="O6" s="23">
        <f>IFERROR(VLOOKUP($M$2&amp;"-"&amp; RIGHT(O$4,1)&amp;"-"&amp;$A6,CC1_UserInput!$L:$N,2,FALSE),0)</f>
        <v>0</v>
      </c>
      <c r="P6" s="23">
        <f>IFERROR(VLOOKUP($M$2&amp;"-"&amp; RIGHT(P$4,1)&amp;"-"&amp;$A6,CC1_UserInput!$L:$N,2,FALSE),0)</f>
        <v>0</v>
      </c>
      <c r="Q6" s="23">
        <f>IFERROR(VLOOKUP($M$2&amp;"-"&amp; RIGHT(Q$4,1)&amp;"-"&amp;$A6,CC1_UserInput!$L:$N,2,FALSE),0)</f>
        <v>0</v>
      </c>
      <c r="R6" s="23">
        <f>IFERROR(VLOOKUP($M$2&amp;"-"&amp; RIGHT(R$4,1)&amp;"-"&amp;$A6,CC1_UserInput!$L:$N,3,FALSE),0)</f>
        <v>0</v>
      </c>
      <c r="S6" s="23">
        <f>IFERROR(VLOOKUP($M$2&amp;"-"&amp; RIGHT(S$4,1)&amp;"-"&amp;$A6,CC1_UserInput!$L:$N,3,FALSE),0)</f>
        <v>0</v>
      </c>
      <c r="T6" s="23">
        <f>IFERROR(VLOOKUP($M$2&amp;"-"&amp; RIGHT(T$4,1)&amp;"-"&amp;$A6,CC1_UserInput!$L:$N,3,FALSE),0)</f>
        <v>0</v>
      </c>
      <c r="U6" s="23">
        <f>IFERROR(VLOOKUP($M$2&amp;"-"&amp; RIGHT(U$4,1)&amp;"-"&amp;$A6,CC1_UserInput!$L:$N,3,FALSE),0)</f>
        <v>0</v>
      </c>
      <c r="V6" s="23">
        <f>IFERROR(VLOOKUP($M$2&amp;"-"&amp; RIGHT(V$4,1)&amp;"-"&amp;$A6,CC1_UserInput!$L:$N,3,FALSE),0)</f>
        <v>0</v>
      </c>
      <c r="W6" s="24"/>
      <c r="X6" s="23">
        <f>IFERROR(VLOOKUP($X$2&amp;"-"&amp; RIGHT(X$4,1)&amp;"-"&amp;$A6,CC1_UserInput!$L:$N,2,FALSE),0)</f>
        <v>0</v>
      </c>
      <c r="Y6" s="23">
        <f>IFERROR(VLOOKUP($X$2&amp;"-"&amp; RIGHT(Y$4,1)&amp;"-"&amp;$A6,CC1_UserInput!$L:$N,2,FALSE),0)</f>
        <v>0</v>
      </c>
      <c r="Z6" s="23">
        <f>IFERROR(VLOOKUP($X$2&amp;"-"&amp; RIGHT(Z$4,1)&amp;"-"&amp;$A6,CC1_UserInput!$L:$N,2,FALSE),0)</f>
        <v>0</v>
      </c>
      <c r="AA6" s="23">
        <f>IFERROR(VLOOKUP($X$2&amp;"-"&amp; RIGHT(AA$4,1)&amp;"-"&amp;$A6,CC1_UserInput!$L:$N,2,FALSE),0)</f>
        <v>0</v>
      </c>
      <c r="AB6" s="23">
        <f>IFERROR(VLOOKUP($X$2&amp;"-"&amp; RIGHT(AB$4,1)&amp;"-"&amp;$A6,CC1_UserInput!$L:$N,2,FALSE),0)</f>
        <v>0</v>
      </c>
      <c r="AC6" s="23">
        <f>IFERROR(VLOOKUP($X$2&amp;"-"&amp; RIGHT(AC$4,1)&amp;"-"&amp;$A6,CC1_UserInput!$L:$N,3,FALSE),0)</f>
        <v>0</v>
      </c>
      <c r="AD6" s="23">
        <f>IFERROR(VLOOKUP($X$2&amp;"-"&amp; RIGHT(AD$4,1)&amp;"-"&amp;$A6,CC1_UserInput!$L:$N,3,FALSE),0)</f>
        <v>0</v>
      </c>
      <c r="AE6" s="23">
        <f>IFERROR(VLOOKUP($X$2&amp;"-"&amp; RIGHT(AE$4,1)&amp;"-"&amp;$A6,CC1_UserInput!$L:$N,3,FALSE),0)</f>
        <v>0</v>
      </c>
      <c r="AF6" s="23">
        <f>IFERROR(VLOOKUP($X$2&amp;"-"&amp; RIGHT(AF$4,1)&amp;"-"&amp;$A6,CC1_UserInput!$L:$N,3,FALSE),0)</f>
        <v>0</v>
      </c>
      <c r="AG6" s="23">
        <f>IFERROR(VLOOKUP($X$2&amp;"-"&amp; RIGHT(AG$4,1)&amp;"-"&amp;$A6,CC1_UserInput!$L:$N,3,FALSE),0)</f>
        <v>0</v>
      </c>
      <c r="AH6" s="24"/>
      <c r="AI6" s="23">
        <f>IFERROR(VLOOKUP($AI$2&amp;"-"&amp; RIGHT(AI$4,1)&amp;"-"&amp;$A6,CC1_UserInput!$L:$N,2,FALSE),0)</f>
        <v>0</v>
      </c>
      <c r="AJ6" s="23">
        <f>IFERROR(VLOOKUP($AI$2&amp;"-"&amp; RIGHT(AJ$4,1)&amp;"-"&amp;$A6,CC1_UserInput!$L:$N,2,FALSE),0)</f>
        <v>0</v>
      </c>
      <c r="AK6" s="23">
        <f>IFERROR(VLOOKUP($AI$2&amp;"-"&amp; RIGHT(AK$4,1)&amp;"-"&amp;$A6,CC1_UserInput!$L:$N,2,FALSE),0)</f>
        <v>0</v>
      </c>
      <c r="AL6" s="23">
        <f>IFERROR(VLOOKUP($AI$2&amp;"-"&amp; RIGHT(AL$4,1)&amp;"-"&amp;$A6,CC1_UserInput!$L:$N,2,FALSE),0)</f>
        <v>0</v>
      </c>
      <c r="AM6" s="23">
        <f>IFERROR(VLOOKUP($AI$2&amp;"-"&amp; RIGHT(AM$4,1)&amp;"-"&amp;$A6,CC1_UserInput!$L:$N,2,FALSE),0)</f>
        <v>0</v>
      </c>
      <c r="AN6" s="23">
        <f>IFERROR(VLOOKUP($AI$2&amp;"-"&amp; RIGHT(AN$4,1)&amp;"-"&amp;$A6,CC1_UserInput!$L:$N,3,FALSE),0)</f>
        <v>0</v>
      </c>
      <c r="AO6" s="23">
        <f>IFERROR(VLOOKUP($AI$2&amp;"-"&amp; RIGHT(AO$4,1)&amp;"-"&amp;$A6,CC1_UserInput!$L:$N,3,FALSE),0)</f>
        <v>0</v>
      </c>
      <c r="AP6" s="23">
        <f>IFERROR(VLOOKUP($AI$2&amp;"-"&amp; RIGHT(AP$4,1)&amp;"-"&amp;$A6,CC1_UserInput!$L:$N,3,FALSE),0)</f>
        <v>0</v>
      </c>
      <c r="AQ6" s="23">
        <f>IFERROR(VLOOKUP($AI$2&amp;"-"&amp; RIGHT(AQ$4,1)&amp;"-"&amp;$A6,CC1_UserInput!$L:$N,3,FALSE),0)</f>
        <v>0</v>
      </c>
      <c r="AR6" s="23">
        <f>IFERROR(VLOOKUP($AI$2&amp;"-"&amp; RIGHT(AR$4,1)&amp;"-"&amp;$A6,CC1_UserInput!$L:$N,3,FALSE),0)</f>
        <v>0</v>
      </c>
      <c r="AS6" s="23">
        <f>IFERROR(VLOOKUP($AI$2&amp;"-"&amp; RIGHT(AS$4,1)&amp;"-"&amp;$A6,CC1_UserInput!$L:$N,3,FALSE),0)</f>
        <v>0</v>
      </c>
      <c r="AT6" s="23">
        <f>IFERROR(VLOOKUP($AT$2&amp;"-"&amp; RIGHT(AT$4,1)&amp;"-"&amp;$A6,CC1_UserInput!$L:$N,2,FALSE),0)</f>
        <v>0</v>
      </c>
      <c r="AU6" s="23">
        <f>IFERROR(VLOOKUP($AT$2&amp;"-"&amp; RIGHT(AU$4,1)&amp;"-"&amp;$A6,CC1_UserInput!$L:$N,2,FALSE),0)</f>
        <v>0</v>
      </c>
      <c r="AV6" s="23">
        <f>IFERROR(VLOOKUP($AT$2&amp;"-"&amp; RIGHT(AV$4,1)&amp;"-"&amp;$A6,CC1_UserInput!$L:$N,2,FALSE),0)</f>
        <v>0</v>
      </c>
      <c r="AW6" s="23">
        <f>IFERROR(VLOOKUP($AT$2&amp;"-"&amp; RIGHT(AW$4,1)&amp;"-"&amp;$A6,CC1_UserInput!$L:$N,2,FALSE),0)</f>
        <v>0</v>
      </c>
      <c r="AX6" s="23">
        <f>IFERROR(VLOOKUP($AT$2&amp;"-"&amp; RIGHT(AX$4,1)&amp;"-"&amp;$A6,CC1_UserInput!$L:$N,2,FALSE),0)</f>
        <v>0</v>
      </c>
      <c r="AY6" s="23">
        <f>IFERROR(VLOOKUP($AT$2&amp;"-"&amp; RIGHT(AY$4,1)&amp;"-"&amp;$A6,CC1_UserInput!$L:$N,3,FALSE),0)</f>
        <v>0</v>
      </c>
      <c r="AZ6" s="23">
        <f>IFERROR(VLOOKUP($AT$2&amp;"-"&amp; RIGHT(AZ$4,1)&amp;"-"&amp;$A6,CC1_UserInput!$L:$N,3,FALSE),0)</f>
        <v>0</v>
      </c>
      <c r="BA6" s="23">
        <f>IFERROR(VLOOKUP($AT$2&amp;"-"&amp; RIGHT(BA$4,1)&amp;"-"&amp;$A6,CC1_UserInput!$L:$N,3,FALSE),0)</f>
        <v>0</v>
      </c>
      <c r="BB6" s="23">
        <f>IFERROR(VLOOKUP($AT$2&amp;"-"&amp; RIGHT(BB$4,1)&amp;"-"&amp;$A6,CC1_UserInput!$L:$N,3,FALSE),0)</f>
        <v>0</v>
      </c>
      <c r="BC6" s="23">
        <f>IFERROR(VLOOKUP($AT$2&amp;"-"&amp; RIGHT(BC$4,1)&amp;"-"&amp;$A6,CC1_UserInput!$L:$N,3,FALSE),0)</f>
        <v>0</v>
      </c>
      <c r="BD6" s="24"/>
      <c r="BE6" s="23">
        <f>IFERROR(VLOOKUP($BE$2&amp;"-"&amp; RIGHT(BE$4,1)&amp;"-"&amp;$A6,CC1_UserInput!$L:$N,2,FALSE),0)</f>
        <v>0</v>
      </c>
      <c r="BF6" s="23">
        <f>IFERROR(VLOOKUP($BE$2&amp;"-"&amp; RIGHT(BF$4,1)&amp;"-"&amp;$A6,CC1_UserInput!$L:$N,2,FALSE),0)</f>
        <v>0</v>
      </c>
      <c r="BG6" s="23">
        <f>IFERROR(VLOOKUP($BE$2&amp;"-"&amp; RIGHT(BG$4,1)&amp;"-"&amp;$A6,CC1_UserInput!$L:$N,2,FALSE),0)</f>
        <v>0</v>
      </c>
      <c r="BH6" s="23">
        <f>IFERROR(VLOOKUP($BE$2&amp;"-"&amp; RIGHT(BH$4,1)&amp;"-"&amp;$A6,CC1_UserInput!$L:$N,2,FALSE),0)</f>
        <v>0</v>
      </c>
      <c r="BI6" s="23">
        <f>IFERROR(VLOOKUP($BE$2&amp;"-"&amp; RIGHT(BI$4,1)&amp;"-"&amp;$A6,CC1_UserInput!$L:$N,2,FALSE),0)</f>
        <v>0</v>
      </c>
      <c r="BJ6" s="23">
        <f>IFERROR(VLOOKUP($BE$2&amp;"-"&amp; RIGHT(BJ$4,1)&amp;"-"&amp;$A6,CC1_UserInput!$L:$N,3,FALSE),0)</f>
        <v>0</v>
      </c>
      <c r="BK6" s="23">
        <f>IFERROR(VLOOKUP($BE$2&amp;"-"&amp; RIGHT(BK$4,1)&amp;"-"&amp;$A6,CC1_UserInput!$L:$N,3,FALSE),0)</f>
        <v>0</v>
      </c>
      <c r="BL6" s="23">
        <f>IFERROR(VLOOKUP($BE$2&amp;"-"&amp; RIGHT(BL$4,1)&amp;"-"&amp;$A6,CC1_UserInput!$L:$N,3,FALSE),0)</f>
        <v>0</v>
      </c>
      <c r="BM6" s="23">
        <f>IFERROR(VLOOKUP($BE$2&amp;"-"&amp; RIGHT(BM$4,1)&amp;"-"&amp;$A6,CC1_UserInput!$L:$N,3,FALSE),0)</f>
        <v>0</v>
      </c>
      <c r="BN6" s="23">
        <f>IFERROR(VLOOKUP($BE$2&amp;"-"&amp; RIGHT(BN$4,1)&amp;"-"&amp;$A6,CC1_UserInput!$L:$N,3,FALSE),0)</f>
        <v>0</v>
      </c>
      <c r="BO6" s="24"/>
      <c r="BP6" s="23">
        <f>IFERROR(VLOOKUP($BP$2&amp;"-"&amp; RIGHT(BP$4,1)&amp;"-"&amp;$A6,CC1_UserInput!$L:$N,2,FALSE),0)</f>
        <v>0</v>
      </c>
      <c r="BQ6" s="23">
        <f>IFERROR(VLOOKUP($BP$2&amp;"-"&amp; RIGHT(BQ$4,1)&amp;"-"&amp;$A6,CC1_UserInput!$L:$N,2,FALSE),0)</f>
        <v>0</v>
      </c>
      <c r="BR6" s="23">
        <f>IFERROR(VLOOKUP($BP$2&amp;"-"&amp; RIGHT(BR$4,1)&amp;"-"&amp;$A6,CC1_UserInput!$L:$N,2,FALSE),0)</f>
        <v>0</v>
      </c>
      <c r="BS6" s="23">
        <f>IFERROR(VLOOKUP($BP$2&amp;"-"&amp; RIGHT(BS$4,1)&amp;"-"&amp;$A6,CC1_UserInput!$L:$N,2,FALSE),0)</f>
        <v>0</v>
      </c>
      <c r="BT6" s="23">
        <f>IFERROR(VLOOKUP($BP$2&amp;"-"&amp; RIGHT(BT$4,1)&amp;"-"&amp;$A6,CC1_UserInput!$L:$N,2,FALSE),0)</f>
        <v>0</v>
      </c>
      <c r="BU6" s="23">
        <f>IFERROR(VLOOKUP($BP$2&amp;"-"&amp; RIGHT(BU$4,1)&amp;"-"&amp;$A6,CC1_UserInput!$L:$N,3,FALSE),0)</f>
        <v>0</v>
      </c>
      <c r="BV6" s="23">
        <f>IFERROR(VLOOKUP($BP$2&amp;"-"&amp; RIGHT(BV$4,1)&amp;"-"&amp;$A6,CC1_UserInput!$L:$N,3,FALSE),0)</f>
        <v>0</v>
      </c>
      <c r="BW6" s="23">
        <f>IFERROR(VLOOKUP($BP$2&amp;"-"&amp; RIGHT(BW$4,1)&amp;"-"&amp;$A6,CC1_UserInput!$L:$N,3,FALSE),0)</f>
        <v>0</v>
      </c>
      <c r="BX6" s="23">
        <f>IFERROR(VLOOKUP($BP$2&amp;"-"&amp; RIGHT(BX$4,1)&amp;"-"&amp;$A6,CC1_UserInput!$L:$N,3,FALSE),0)</f>
        <v>0</v>
      </c>
      <c r="BY6" s="23">
        <f>IFERROR(VLOOKUP($BP$2&amp;"-"&amp; RIGHT(BY$4,1)&amp;"-"&amp;$A6,CC1_UserInput!$L:$N,3,FALSE),0)</f>
        <v>0</v>
      </c>
      <c r="BZ6" s="24"/>
      <c r="CA6" s="23">
        <f>IFERROR(VLOOKUP($CA$2&amp;"-"&amp; RIGHT(CA$4,1)&amp;"-"&amp;$A6,CC1_UserInput!$L:$N,2,FALSE),0)</f>
        <v>0</v>
      </c>
      <c r="CB6" s="23">
        <f>IFERROR(VLOOKUP($CA$2&amp;"-"&amp; RIGHT(CB$4,1)&amp;"-"&amp;$A6,CC1_UserInput!$L:$N,2,FALSE),0)</f>
        <v>0</v>
      </c>
      <c r="CC6" s="23">
        <f>IFERROR(VLOOKUP($CA$2&amp;"-"&amp; RIGHT(CC$4,1)&amp;"-"&amp;$A6,CC1_UserInput!$L:$N,2,FALSE),0)</f>
        <v>0</v>
      </c>
      <c r="CD6" s="23">
        <f>IFERROR(VLOOKUP($CA$2&amp;"-"&amp; RIGHT(CD$4,1)&amp;"-"&amp;$A6,CC1_UserInput!$L:$N,2,FALSE),0)</f>
        <v>0</v>
      </c>
      <c r="CE6" s="23">
        <f>IFERROR(VLOOKUP($CA$2&amp;"-"&amp; RIGHT(CE$4,1)&amp;"-"&amp;$A6,CC1_UserInput!$L:$N,2,FALSE),0)</f>
        <v>0</v>
      </c>
      <c r="CF6" s="23">
        <f>IFERROR(VLOOKUP($CA$2&amp;"-"&amp; RIGHT(CF$4,1)&amp;"-"&amp;$A6,CC1_UserInput!$L:$N,3,FALSE),0)</f>
        <v>0</v>
      </c>
      <c r="CG6" s="23">
        <f>IFERROR(VLOOKUP($CA$2&amp;"-"&amp; RIGHT(CG$4,1)&amp;"-"&amp;$A6,CC1_UserInput!$L:$N,3,FALSE),0)</f>
        <v>0</v>
      </c>
      <c r="CH6" s="23">
        <f>IFERROR(VLOOKUP($CA$2&amp;"-"&amp; RIGHT(CH$4,1)&amp;"-"&amp;$A6,CC1_UserInput!$L:$N,3,FALSE),0)</f>
        <v>0</v>
      </c>
      <c r="CI6" s="23">
        <f>IFERROR(VLOOKUP($CA$2&amp;"-"&amp; RIGHT(CI$4,1)&amp;"-"&amp;$A6,CC1_UserInput!$L:$N,3,FALSE),0)</f>
        <v>0</v>
      </c>
      <c r="CJ6" s="23">
        <f>IFERROR(VLOOKUP($CA$2&amp;"-"&amp; RIGHT(CJ$4,1)&amp;"-"&amp;$A6,CC1_UserInput!$L:$N,3,FALSE),0)</f>
        <v>0</v>
      </c>
      <c r="CK6" s="24"/>
      <c r="CL6" s="23">
        <f>IFERROR(VLOOKUP($CL$2&amp;"-"&amp; RIGHT(CL$4,1)&amp;"-"&amp;$A6,CC1_UserInput!$L:$N,2,FALSE),0)</f>
        <v>0</v>
      </c>
      <c r="CM6" s="23">
        <f>IFERROR(VLOOKUP($CL$2&amp;"-"&amp; RIGHT(CM$4,1)&amp;"-"&amp;$A6,CC1_UserInput!$L:$N,2,FALSE),0)</f>
        <v>0</v>
      </c>
      <c r="CN6" s="23">
        <f>IFERROR(VLOOKUP($CL$2&amp;"-"&amp; RIGHT(CN$4,1)&amp;"-"&amp;$A6,CC1_UserInput!$L:$N,2,FALSE),0)</f>
        <v>0</v>
      </c>
      <c r="CO6" s="23">
        <f>IFERROR(VLOOKUP($CL$2&amp;"-"&amp; RIGHT(CO$4,1)&amp;"-"&amp;$A6,CC1_UserInput!$L:$N,2,FALSE),0)</f>
        <v>0</v>
      </c>
      <c r="CP6" s="23">
        <f>IFERROR(VLOOKUP($CL$2&amp;"-"&amp; RIGHT(CP$4,1)&amp;"-"&amp;$A6,CC1_UserInput!$L:$N,2,FALSE),0)</f>
        <v>0</v>
      </c>
      <c r="CQ6" s="23">
        <f>IFERROR(VLOOKUP($CL$2&amp;"-"&amp; RIGHT(CQ$4,1)&amp;"-"&amp;$A6,CC1_UserInput!$L:$N,3,FALSE),0)</f>
        <v>0</v>
      </c>
      <c r="CR6" s="23">
        <f>IFERROR(VLOOKUP($CL$2&amp;"-"&amp; RIGHT(CR$4,1)&amp;"-"&amp;$A6,CC1_UserInput!$L:$N,3,FALSE),0)</f>
        <v>0</v>
      </c>
      <c r="CS6" s="23">
        <f>IFERROR(VLOOKUP($CL$2&amp;"-"&amp; RIGHT(CS$4,1)&amp;"-"&amp;$A6,CC1_UserInput!$L:$N,3,FALSE),0)</f>
        <v>0</v>
      </c>
      <c r="CT6" s="23">
        <f>IFERROR(VLOOKUP($CL$2&amp;"-"&amp; RIGHT(CT$4,1)&amp;"-"&amp;$A6,CC1_UserInput!$L:$N,3,FALSE),0)</f>
        <v>0</v>
      </c>
      <c r="CU6" s="23">
        <f>IFERROR(VLOOKUP($CL$2&amp;"-"&amp; RIGHT(CU$4,1)&amp;"-"&amp;$A6,CC1_UserInput!$L:$N,3,FALSE),0)</f>
        <v>0</v>
      </c>
      <c r="CV6" s="24"/>
      <c r="CW6" s="23">
        <f>IFERROR(VLOOKUP($CW$2&amp;"-"&amp; RIGHT(CW$4,1)&amp;"-"&amp;$A6,CC1_UserInput!$L:$N,2,FALSE),0)</f>
        <v>0</v>
      </c>
      <c r="CX6" s="23">
        <f>IFERROR(VLOOKUP($CW$2&amp;"-"&amp; RIGHT(CX$4,1)&amp;"-"&amp;$A6,CC1_UserInput!$L:$N,2,FALSE),0)</f>
        <v>0</v>
      </c>
      <c r="CY6" s="23">
        <f>IFERROR(VLOOKUP($CW$2&amp;"-"&amp; RIGHT(CY$4,1)&amp;"-"&amp;$A6,CC1_UserInput!$L:$N,2,FALSE),0)</f>
        <v>0</v>
      </c>
      <c r="CZ6" s="23">
        <f>IFERROR(VLOOKUP($CW$2&amp;"-"&amp; RIGHT(CZ$4,1)&amp;"-"&amp;$A6,CC1_UserInput!$L:$N,2,FALSE),0)</f>
        <v>0</v>
      </c>
      <c r="DA6" s="23">
        <f>IFERROR(VLOOKUP($CW$2&amp;"-"&amp; RIGHT(DA$4,1)&amp;"-"&amp;$A6,CC1_UserInput!$L:$N,2,FALSE),0)</f>
        <v>0</v>
      </c>
      <c r="DB6" s="23">
        <f>IFERROR(VLOOKUP($CW$2&amp;"-"&amp; RIGHT(DB$4,1)&amp;"-"&amp;$A6,CC1_UserInput!$L:$N,3,FALSE),0)</f>
        <v>0</v>
      </c>
      <c r="DC6" s="23">
        <f>IFERROR(VLOOKUP($CW$2&amp;"-"&amp; RIGHT(DC$4,1)&amp;"-"&amp;$A6,CC1_UserInput!$L:$N,3,FALSE),0)</f>
        <v>0</v>
      </c>
      <c r="DD6" s="23">
        <f>IFERROR(VLOOKUP($CW$2&amp;"-"&amp; RIGHT(DD$4,1)&amp;"-"&amp;$A6,CC1_UserInput!$L:$N,3,FALSE),0)</f>
        <v>0</v>
      </c>
      <c r="DE6" s="23">
        <f>IFERROR(VLOOKUP($CW$2&amp;"-"&amp; RIGHT(DE$4,1)&amp;"-"&amp;$A6,CC1_UserInput!$L:$N,3,FALSE),0)</f>
        <v>0</v>
      </c>
      <c r="DF6" s="23">
        <f>IFERROR(VLOOKUP($CW$2&amp;"-"&amp; RIGHT(DF$4,1)&amp;"-"&amp;$A6,CC1_UserInput!$L:$N,3,FALSE),0)</f>
        <v>0</v>
      </c>
      <c r="DG6" s="24"/>
      <c r="DH6" s="23">
        <f>IFERROR(VLOOKUP($DH$2&amp;"-"&amp; RIGHT(DH$4,1)&amp;"-"&amp;$A6,CC1_UserInput!$L:$N,2,FALSE),0)</f>
        <v>0</v>
      </c>
      <c r="DI6" s="23">
        <f>IFERROR(VLOOKUP($DH$2&amp;"-"&amp; RIGHT(DI$4,1)&amp;"-"&amp;$A6,CC1_UserInput!$L:$N,2,FALSE),0)</f>
        <v>0</v>
      </c>
      <c r="DJ6" s="23">
        <f>IFERROR(VLOOKUP($DH$2&amp;"-"&amp; RIGHT(DJ$4,1)&amp;"-"&amp;$A6,CC1_UserInput!$L:$N,2,FALSE),0)</f>
        <v>0</v>
      </c>
      <c r="DK6" s="23">
        <f>IFERROR(VLOOKUP($DH$2&amp;"-"&amp; RIGHT(DK$4,1)&amp;"-"&amp;$A6,CC1_UserInput!$L:$N,2,FALSE),0)</f>
        <v>0</v>
      </c>
      <c r="DL6" s="23">
        <f>IFERROR(VLOOKUP($DH$2&amp;"-"&amp; RIGHT(DL$4,1)&amp;"-"&amp;$A6,CC1_UserInput!$L:$N,2,FALSE),0)</f>
        <v>0</v>
      </c>
      <c r="DM6" s="23">
        <f>IFERROR(VLOOKUP($DH$2&amp;"-"&amp; RIGHT(DM$4,1)&amp;"-"&amp;$A6,CC1_UserInput!$L:$N,3,FALSE),0)</f>
        <v>0</v>
      </c>
      <c r="DN6" s="23">
        <f>IFERROR(VLOOKUP($DH$2&amp;"-"&amp; RIGHT(DN$4,1)&amp;"-"&amp;$A6,CC1_UserInput!$L:$N,3,FALSE),0)</f>
        <v>0</v>
      </c>
      <c r="DO6" s="23">
        <f>IFERROR(VLOOKUP($DH$2&amp;"-"&amp; RIGHT(DO$4,1)&amp;"-"&amp;$A6,CC1_UserInput!$L:$N,3,FALSE),0)</f>
        <v>0</v>
      </c>
      <c r="DP6" s="23">
        <f>IFERROR(VLOOKUP($DH$2&amp;"-"&amp; RIGHT(DP$4,1)&amp;"-"&amp;$A6,CC1_UserInput!$L:$N,3,FALSE),0)</f>
        <v>0</v>
      </c>
      <c r="DQ6" s="23">
        <f>IFERROR(VLOOKUP($DH$2&amp;"-"&amp; RIGHT(DQ$4,1)&amp;"-"&amp;$A6,CC1_UserInput!$L:$N,3,FALSE),0)</f>
        <v>0</v>
      </c>
      <c r="DR6" s="24"/>
      <c r="DS6" s="23">
        <f>IFERROR(VLOOKUP($DS$2&amp;"-"&amp; RIGHT(DS$4,1)&amp;"-"&amp;$A6,CC1_UserInput!$L:$N,2,FALSE),0)</f>
        <v>0</v>
      </c>
      <c r="DT6" s="23">
        <f>IFERROR(VLOOKUP($DS$2&amp;"-"&amp; RIGHT(DT$4,1)&amp;"-"&amp;$A6,CC1_UserInput!$L:$N,2,FALSE),0)</f>
        <v>0</v>
      </c>
      <c r="DU6" s="23">
        <f>IFERROR(VLOOKUP($DS$2&amp;"-"&amp; RIGHT(DU$4,1)&amp;"-"&amp;$A6,CC1_UserInput!$L:$N,2,FALSE),0)</f>
        <v>0</v>
      </c>
      <c r="DV6" s="23">
        <f>IFERROR(VLOOKUP($DS$2&amp;"-"&amp; RIGHT(DV$4,1)&amp;"-"&amp;$A6,CC1_UserInput!$L:$N,2,FALSE),0)</f>
        <v>0</v>
      </c>
      <c r="DW6" s="23">
        <f>IFERROR(VLOOKUP($DS$2&amp;"-"&amp; RIGHT(DW$4,1)&amp;"-"&amp;$A6,CC1_UserInput!$L:$N,2,FALSE),0)</f>
        <v>0</v>
      </c>
      <c r="DX6" s="23">
        <f>IFERROR(VLOOKUP($DS$2&amp;"-"&amp; RIGHT(DX$4,1)&amp;"-"&amp;$A6,CC1_UserInput!$L:$N,3,FALSE),0)</f>
        <v>0</v>
      </c>
      <c r="DY6" s="23">
        <f>IFERROR(VLOOKUP($DS$2&amp;"-"&amp; RIGHT(DY$4,1)&amp;"-"&amp;$A6,CC1_UserInput!$L:$N,3,FALSE),0)</f>
        <v>0</v>
      </c>
      <c r="DZ6" s="23">
        <f>IFERROR(VLOOKUP($DS$2&amp;"-"&amp; RIGHT(DZ$4,1)&amp;"-"&amp;$A6,CC1_UserInput!$L:$N,3,FALSE),0)</f>
        <v>0</v>
      </c>
      <c r="EA6" s="23">
        <f>IFERROR(VLOOKUP($DS$2&amp;"-"&amp; RIGHT(EA$4,1)&amp;"-"&amp;$A6,CC1_UserInput!$L:$N,3,FALSE),0)</f>
        <v>0</v>
      </c>
      <c r="EB6" s="23">
        <f>IFERROR(VLOOKUP($DS$2&amp;"-"&amp; RIGHT(EB$4,1)&amp;"-"&amp;$A6,CC1_UserInput!$L:$N,3,FALSE),0)</f>
        <v>0</v>
      </c>
      <c r="EC6" s="24"/>
    </row>
    <row r="7" spans="1:133" x14ac:dyDescent="0.3">
      <c r="A7" s="25"/>
      <c r="B7" s="23"/>
      <c r="C7" s="23"/>
      <c r="D7" s="23"/>
      <c r="E7" s="23"/>
      <c r="F7" s="23"/>
      <c r="G7" s="23"/>
      <c r="H7" s="23"/>
      <c r="I7" s="23"/>
      <c r="J7" s="23"/>
      <c r="K7" s="23"/>
      <c r="L7" s="26"/>
      <c r="M7" s="23"/>
      <c r="N7" s="23"/>
      <c r="O7" s="23"/>
      <c r="P7" s="23"/>
      <c r="Q7" s="23"/>
      <c r="R7" s="23"/>
      <c r="S7" s="23"/>
      <c r="T7" s="23"/>
      <c r="U7" s="23"/>
      <c r="V7" s="23"/>
      <c r="W7" s="26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6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6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6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6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6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6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6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6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6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6"/>
    </row>
    <row r="8" spans="1:133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4"/>
      <c r="M8" s="23"/>
      <c r="N8" s="23"/>
      <c r="O8" s="23"/>
      <c r="P8" s="23"/>
      <c r="Q8" s="23"/>
      <c r="R8" s="23"/>
      <c r="S8" s="23"/>
      <c r="T8" s="23"/>
      <c r="U8" s="23"/>
      <c r="V8" s="23"/>
      <c r="W8" s="24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4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4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4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4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4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4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4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4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4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4"/>
    </row>
    <row r="9" spans="1:133" x14ac:dyDescent="0.3">
      <c r="A9" s="25"/>
      <c r="B9" s="23"/>
      <c r="C9" s="23"/>
      <c r="D9" s="23"/>
      <c r="E9" s="23"/>
      <c r="F9" s="23"/>
      <c r="G9" s="23"/>
      <c r="H9" s="23"/>
      <c r="I9" s="23"/>
      <c r="J9" s="23"/>
      <c r="K9" s="23"/>
      <c r="L9" s="26"/>
      <c r="M9" s="23"/>
      <c r="N9" s="23"/>
      <c r="O9" s="23"/>
      <c r="P9" s="23"/>
      <c r="Q9" s="23"/>
      <c r="R9" s="23"/>
      <c r="S9" s="23"/>
      <c r="T9" s="23"/>
      <c r="U9" s="23"/>
      <c r="V9" s="23"/>
      <c r="W9" s="26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6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6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6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6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6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6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6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6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6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6"/>
    </row>
    <row r="10" spans="1:133" x14ac:dyDescent="0.3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4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4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4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4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4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4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4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4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4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4"/>
    </row>
    <row r="11" spans="1:133" x14ac:dyDescent="0.3">
      <c r="A11" s="25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6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6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6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6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6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6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6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6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6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6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6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6"/>
    </row>
    <row r="12" spans="1:133" x14ac:dyDescent="0.3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4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4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4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4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4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4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4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4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4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4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4"/>
    </row>
    <row r="13" spans="1:133" x14ac:dyDescent="0.3">
      <c r="A13" s="25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6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6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6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6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6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6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6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6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6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6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6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6"/>
    </row>
    <row r="14" spans="1:133" x14ac:dyDescent="0.3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6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6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6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6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6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6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6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6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6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6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6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6"/>
    </row>
    <row r="15" spans="1:133" ht="2.1" customHeight="1" x14ac:dyDescent="0.3">
      <c r="A15" s="20"/>
      <c r="B15" s="20"/>
      <c r="C15" s="20"/>
      <c r="D15" s="20"/>
      <c r="E15" s="20"/>
      <c r="F15" s="29"/>
      <c r="G15" s="20"/>
      <c r="H15" s="20"/>
      <c r="I15" s="20"/>
      <c r="J15" s="20"/>
      <c r="K15" s="20"/>
      <c r="L15" s="18"/>
      <c r="M15" s="20"/>
      <c r="N15" s="20"/>
      <c r="O15" s="20"/>
      <c r="P15" s="20"/>
      <c r="Q15" s="29"/>
      <c r="R15" s="20"/>
      <c r="S15" s="20"/>
      <c r="T15" s="20"/>
      <c r="U15" s="20"/>
      <c r="V15" s="20"/>
      <c r="W15" s="18"/>
      <c r="X15" s="20"/>
      <c r="Y15" s="20"/>
      <c r="Z15" s="20"/>
      <c r="AA15" s="20"/>
      <c r="AB15" s="29"/>
      <c r="AC15" s="20"/>
      <c r="AD15" s="20"/>
      <c r="AE15" s="20"/>
      <c r="AF15" s="20"/>
      <c r="AG15" s="20"/>
      <c r="AH15" s="18"/>
      <c r="AI15" s="20"/>
      <c r="AJ15" s="20"/>
      <c r="AK15" s="20"/>
      <c r="AL15" s="20"/>
      <c r="AM15" s="29"/>
      <c r="AN15" s="20"/>
      <c r="AO15" s="20"/>
      <c r="AP15" s="20"/>
      <c r="AQ15" s="20"/>
      <c r="AR15" s="20"/>
      <c r="AS15" s="18"/>
      <c r="AT15" s="20"/>
      <c r="AU15" s="20"/>
      <c r="AV15" s="20"/>
      <c r="AW15" s="20"/>
      <c r="AX15" s="29"/>
      <c r="AY15" s="20"/>
      <c r="AZ15" s="20"/>
      <c r="BA15" s="20"/>
      <c r="BB15" s="20"/>
      <c r="BC15" s="20"/>
      <c r="BD15" s="18"/>
      <c r="BE15" s="20"/>
      <c r="BF15" s="20"/>
      <c r="BG15" s="20"/>
      <c r="BH15" s="20"/>
      <c r="BI15" s="29"/>
      <c r="BJ15" s="20"/>
      <c r="BK15" s="20"/>
      <c r="BL15" s="20"/>
      <c r="BM15" s="20"/>
      <c r="BN15" s="20"/>
      <c r="BO15" s="18"/>
      <c r="BP15" s="20"/>
      <c r="BQ15" s="20"/>
      <c r="BR15" s="20"/>
      <c r="BS15" s="20"/>
      <c r="BT15" s="29"/>
      <c r="BU15" s="20"/>
      <c r="BV15" s="20"/>
      <c r="BW15" s="20"/>
      <c r="BX15" s="20"/>
      <c r="BY15" s="20"/>
      <c r="BZ15" s="18"/>
      <c r="CA15" s="20"/>
      <c r="CB15" s="20"/>
      <c r="CC15" s="20"/>
      <c r="CD15" s="20"/>
      <c r="CE15" s="29"/>
      <c r="CF15" s="20"/>
      <c r="CG15" s="20"/>
      <c r="CH15" s="20"/>
      <c r="CI15" s="20"/>
      <c r="CJ15" s="20"/>
      <c r="CK15" s="18"/>
      <c r="CL15" s="20"/>
      <c r="CM15" s="20"/>
      <c r="CN15" s="20"/>
      <c r="CO15" s="20"/>
      <c r="CP15" s="29"/>
      <c r="CQ15" s="20"/>
      <c r="CR15" s="20"/>
      <c r="CS15" s="20"/>
      <c r="CT15" s="20"/>
      <c r="CU15" s="20"/>
      <c r="CV15" s="18"/>
      <c r="CW15" s="20"/>
      <c r="CX15" s="20"/>
      <c r="CY15" s="20"/>
      <c r="CZ15" s="20"/>
      <c r="DA15" s="29"/>
      <c r="DB15" s="20"/>
      <c r="DC15" s="20"/>
      <c r="DD15" s="20"/>
      <c r="DE15" s="20"/>
      <c r="DF15" s="20"/>
      <c r="DG15" s="18"/>
      <c r="DH15" s="20"/>
      <c r="DI15" s="20"/>
      <c r="DJ15" s="20"/>
      <c r="DK15" s="20"/>
      <c r="DL15" s="29"/>
      <c r="DM15" s="20"/>
      <c r="DN15" s="20"/>
      <c r="DO15" s="20"/>
      <c r="DP15" s="20"/>
      <c r="DQ15" s="20"/>
      <c r="DR15" s="18"/>
      <c r="DS15" s="20"/>
      <c r="DT15" s="20"/>
      <c r="DU15" s="20"/>
      <c r="DV15" s="20"/>
      <c r="DW15" s="29"/>
      <c r="DX15" s="20"/>
      <c r="DY15" s="20"/>
      <c r="DZ15" s="20"/>
      <c r="EA15" s="20"/>
      <c r="EB15" s="20"/>
      <c r="EC15" s="18"/>
    </row>
    <row r="16" spans="1:133" s="57" customFormat="1" ht="24.95" customHeight="1" x14ac:dyDescent="0.25">
      <c r="A16" s="43" t="s">
        <v>51</v>
      </c>
      <c r="B16" s="59">
        <f t="shared" ref="B16:K16" si="0">SUM(B6:B13)</f>
        <v>0</v>
      </c>
      <c r="C16" s="59">
        <f t="shared" si="0"/>
        <v>0</v>
      </c>
      <c r="D16" s="59">
        <f t="shared" si="0"/>
        <v>0</v>
      </c>
      <c r="E16" s="59">
        <f t="shared" si="0"/>
        <v>0</v>
      </c>
      <c r="F16" s="59">
        <f t="shared" si="0"/>
        <v>0</v>
      </c>
      <c r="G16" s="58">
        <f t="shared" si="0"/>
        <v>0</v>
      </c>
      <c r="H16" s="58">
        <f t="shared" si="0"/>
        <v>0</v>
      </c>
      <c r="I16" s="58">
        <f t="shared" si="0"/>
        <v>0</v>
      </c>
      <c r="J16" s="58">
        <f t="shared" si="0"/>
        <v>0</v>
      </c>
      <c r="K16" s="58">
        <f t="shared" si="0"/>
        <v>0</v>
      </c>
      <c r="L16" s="63"/>
      <c r="M16" s="61">
        <f t="shared" ref="M16:V16" si="1">SUM(M6:M13)</f>
        <v>0</v>
      </c>
      <c r="N16" s="61">
        <f t="shared" si="1"/>
        <v>0</v>
      </c>
      <c r="O16" s="61">
        <f t="shared" si="1"/>
        <v>0</v>
      </c>
      <c r="P16" s="61">
        <f t="shared" si="1"/>
        <v>0</v>
      </c>
      <c r="Q16" s="61">
        <f t="shared" si="1"/>
        <v>0</v>
      </c>
      <c r="R16" s="58">
        <f t="shared" si="1"/>
        <v>0</v>
      </c>
      <c r="S16" s="58">
        <f t="shared" si="1"/>
        <v>0</v>
      </c>
      <c r="T16" s="58">
        <f t="shared" si="1"/>
        <v>0</v>
      </c>
      <c r="U16" s="58">
        <f t="shared" si="1"/>
        <v>0</v>
      </c>
      <c r="V16" s="58">
        <f t="shared" si="1"/>
        <v>0</v>
      </c>
      <c r="W16" s="63"/>
      <c r="X16" s="61">
        <f t="shared" ref="X16:AG16" si="2">SUM(X6:X13)</f>
        <v>0</v>
      </c>
      <c r="Y16" s="61">
        <f t="shared" si="2"/>
        <v>0</v>
      </c>
      <c r="Z16" s="61">
        <f t="shared" si="2"/>
        <v>0</v>
      </c>
      <c r="AA16" s="61">
        <f t="shared" si="2"/>
        <v>0</v>
      </c>
      <c r="AB16" s="61">
        <f t="shared" si="2"/>
        <v>0</v>
      </c>
      <c r="AC16" s="58">
        <f t="shared" si="2"/>
        <v>0</v>
      </c>
      <c r="AD16" s="58">
        <f t="shared" si="2"/>
        <v>0</v>
      </c>
      <c r="AE16" s="58">
        <f t="shared" si="2"/>
        <v>0</v>
      </c>
      <c r="AF16" s="58">
        <f t="shared" si="2"/>
        <v>0</v>
      </c>
      <c r="AG16" s="58">
        <f t="shared" si="2"/>
        <v>0</v>
      </c>
      <c r="AH16" s="63"/>
      <c r="AI16" s="61">
        <f t="shared" ref="AI16:AR16" si="3">SUM(AI6:AI13)</f>
        <v>0</v>
      </c>
      <c r="AJ16" s="61">
        <f t="shared" si="3"/>
        <v>0</v>
      </c>
      <c r="AK16" s="61">
        <f t="shared" si="3"/>
        <v>0</v>
      </c>
      <c r="AL16" s="61">
        <f t="shared" si="3"/>
        <v>0</v>
      </c>
      <c r="AM16" s="61">
        <f t="shared" si="3"/>
        <v>0</v>
      </c>
      <c r="AN16" s="58">
        <f t="shared" si="3"/>
        <v>0</v>
      </c>
      <c r="AO16" s="58">
        <f t="shared" si="3"/>
        <v>0</v>
      </c>
      <c r="AP16" s="58">
        <f t="shared" si="3"/>
        <v>0</v>
      </c>
      <c r="AQ16" s="58">
        <f t="shared" si="3"/>
        <v>0</v>
      </c>
      <c r="AR16" s="58">
        <f t="shared" si="3"/>
        <v>0</v>
      </c>
      <c r="AS16" s="63"/>
      <c r="AT16" s="61">
        <f t="shared" ref="AT16:BC16" si="4">SUM(AT6:AT13)</f>
        <v>0</v>
      </c>
      <c r="AU16" s="61">
        <f t="shared" si="4"/>
        <v>0</v>
      </c>
      <c r="AV16" s="61">
        <f t="shared" si="4"/>
        <v>0</v>
      </c>
      <c r="AW16" s="61">
        <f t="shared" si="4"/>
        <v>0</v>
      </c>
      <c r="AX16" s="61">
        <f t="shared" si="4"/>
        <v>0</v>
      </c>
      <c r="AY16" s="58">
        <f t="shared" si="4"/>
        <v>0</v>
      </c>
      <c r="AZ16" s="58">
        <f t="shared" si="4"/>
        <v>0</v>
      </c>
      <c r="BA16" s="58">
        <f t="shared" si="4"/>
        <v>0</v>
      </c>
      <c r="BB16" s="58">
        <f t="shared" si="4"/>
        <v>0</v>
      </c>
      <c r="BC16" s="58">
        <f t="shared" si="4"/>
        <v>0</v>
      </c>
      <c r="BD16" s="63"/>
      <c r="BE16" s="61">
        <f t="shared" ref="BE16:BN16" si="5">SUM(BE6:BE13)</f>
        <v>0</v>
      </c>
      <c r="BF16" s="61">
        <f t="shared" si="5"/>
        <v>0</v>
      </c>
      <c r="BG16" s="61">
        <f t="shared" si="5"/>
        <v>0</v>
      </c>
      <c r="BH16" s="61">
        <f t="shared" si="5"/>
        <v>0</v>
      </c>
      <c r="BI16" s="61">
        <f t="shared" si="5"/>
        <v>0</v>
      </c>
      <c r="BJ16" s="58">
        <f t="shared" si="5"/>
        <v>0</v>
      </c>
      <c r="BK16" s="58">
        <f t="shared" si="5"/>
        <v>0</v>
      </c>
      <c r="BL16" s="58">
        <f t="shared" si="5"/>
        <v>0</v>
      </c>
      <c r="BM16" s="58">
        <f t="shared" si="5"/>
        <v>0</v>
      </c>
      <c r="BN16" s="58">
        <f t="shared" si="5"/>
        <v>0</v>
      </c>
      <c r="BO16" s="63"/>
      <c r="BP16" s="61">
        <f t="shared" ref="BP16:BY16" si="6">SUM(BP6:BP13)</f>
        <v>0</v>
      </c>
      <c r="BQ16" s="61">
        <f t="shared" si="6"/>
        <v>0</v>
      </c>
      <c r="BR16" s="61">
        <f t="shared" si="6"/>
        <v>0</v>
      </c>
      <c r="BS16" s="61">
        <f t="shared" si="6"/>
        <v>0</v>
      </c>
      <c r="BT16" s="61">
        <f t="shared" si="6"/>
        <v>0</v>
      </c>
      <c r="BU16" s="58">
        <f t="shared" si="6"/>
        <v>0</v>
      </c>
      <c r="BV16" s="58">
        <f t="shared" si="6"/>
        <v>0</v>
      </c>
      <c r="BW16" s="58">
        <f t="shared" si="6"/>
        <v>0</v>
      </c>
      <c r="BX16" s="58">
        <f t="shared" si="6"/>
        <v>0</v>
      </c>
      <c r="BY16" s="58">
        <f t="shared" si="6"/>
        <v>0</v>
      </c>
      <c r="BZ16" s="63"/>
      <c r="CA16" s="61">
        <f t="shared" ref="CA16:CJ16" si="7">SUM(CA6:CA13)</f>
        <v>0</v>
      </c>
      <c r="CB16" s="61">
        <f t="shared" si="7"/>
        <v>0</v>
      </c>
      <c r="CC16" s="61">
        <f t="shared" si="7"/>
        <v>0</v>
      </c>
      <c r="CD16" s="61">
        <f t="shared" si="7"/>
        <v>0</v>
      </c>
      <c r="CE16" s="61">
        <f t="shared" si="7"/>
        <v>0</v>
      </c>
      <c r="CF16" s="58">
        <f t="shared" si="7"/>
        <v>0</v>
      </c>
      <c r="CG16" s="58">
        <f t="shared" si="7"/>
        <v>0</v>
      </c>
      <c r="CH16" s="58">
        <f t="shared" si="7"/>
        <v>0</v>
      </c>
      <c r="CI16" s="58">
        <f t="shared" si="7"/>
        <v>0</v>
      </c>
      <c r="CJ16" s="58">
        <f t="shared" si="7"/>
        <v>0</v>
      </c>
      <c r="CK16" s="63"/>
      <c r="CL16" s="61">
        <f t="shared" ref="CL16:CU16" si="8">SUM(CL6:CL13)</f>
        <v>0</v>
      </c>
      <c r="CM16" s="61">
        <f t="shared" si="8"/>
        <v>0</v>
      </c>
      <c r="CN16" s="61">
        <f t="shared" si="8"/>
        <v>0</v>
      </c>
      <c r="CO16" s="61">
        <f t="shared" si="8"/>
        <v>0</v>
      </c>
      <c r="CP16" s="61">
        <f t="shared" si="8"/>
        <v>0</v>
      </c>
      <c r="CQ16" s="58">
        <f t="shared" si="8"/>
        <v>0</v>
      </c>
      <c r="CR16" s="58">
        <f t="shared" si="8"/>
        <v>0</v>
      </c>
      <c r="CS16" s="58">
        <f t="shared" si="8"/>
        <v>0</v>
      </c>
      <c r="CT16" s="58">
        <f t="shared" si="8"/>
        <v>0</v>
      </c>
      <c r="CU16" s="58">
        <f t="shared" si="8"/>
        <v>0</v>
      </c>
      <c r="CV16" s="63"/>
      <c r="CW16" s="61">
        <f t="shared" ref="CW16:DF16" si="9">SUM(CW6:CW13)</f>
        <v>0</v>
      </c>
      <c r="CX16" s="61">
        <f t="shared" si="9"/>
        <v>0</v>
      </c>
      <c r="CY16" s="61">
        <f t="shared" si="9"/>
        <v>0</v>
      </c>
      <c r="CZ16" s="61">
        <f t="shared" si="9"/>
        <v>0</v>
      </c>
      <c r="DA16" s="61">
        <f t="shared" si="9"/>
        <v>0</v>
      </c>
      <c r="DB16" s="58">
        <f t="shared" si="9"/>
        <v>0</v>
      </c>
      <c r="DC16" s="58">
        <f t="shared" si="9"/>
        <v>0</v>
      </c>
      <c r="DD16" s="58">
        <f t="shared" si="9"/>
        <v>0</v>
      </c>
      <c r="DE16" s="58">
        <f t="shared" si="9"/>
        <v>0</v>
      </c>
      <c r="DF16" s="58">
        <f t="shared" si="9"/>
        <v>0</v>
      </c>
      <c r="DG16" s="63"/>
      <c r="DH16" s="61">
        <f t="shared" ref="DH16:DQ16" si="10">SUM(DH6:DH13)</f>
        <v>0</v>
      </c>
      <c r="DI16" s="61">
        <f t="shared" si="10"/>
        <v>0</v>
      </c>
      <c r="DJ16" s="61">
        <f t="shared" si="10"/>
        <v>0</v>
      </c>
      <c r="DK16" s="61">
        <f t="shared" si="10"/>
        <v>0</v>
      </c>
      <c r="DL16" s="61">
        <f t="shared" si="10"/>
        <v>0</v>
      </c>
      <c r="DM16" s="58">
        <f t="shared" si="10"/>
        <v>0</v>
      </c>
      <c r="DN16" s="58">
        <f t="shared" si="10"/>
        <v>0</v>
      </c>
      <c r="DO16" s="58">
        <f t="shared" si="10"/>
        <v>0</v>
      </c>
      <c r="DP16" s="58">
        <f t="shared" si="10"/>
        <v>0</v>
      </c>
      <c r="DQ16" s="58">
        <f t="shared" si="10"/>
        <v>0</v>
      </c>
      <c r="DR16" s="63"/>
      <c r="DS16" s="61">
        <f t="shared" ref="DS16:EB16" si="11">SUM(DS6:DS13)</f>
        <v>0</v>
      </c>
      <c r="DT16" s="61">
        <f t="shared" si="11"/>
        <v>0</v>
      </c>
      <c r="DU16" s="61">
        <f t="shared" si="11"/>
        <v>0</v>
      </c>
      <c r="DV16" s="61">
        <f t="shared" si="11"/>
        <v>0</v>
      </c>
      <c r="DW16" s="61">
        <f t="shared" si="11"/>
        <v>0</v>
      </c>
      <c r="DX16" s="58">
        <f t="shared" si="11"/>
        <v>0</v>
      </c>
      <c r="DY16" s="58">
        <f t="shared" si="11"/>
        <v>0</v>
      </c>
      <c r="DZ16" s="58">
        <f t="shared" si="11"/>
        <v>0</v>
      </c>
      <c r="EA16" s="58">
        <f t="shared" si="11"/>
        <v>0</v>
      </c>
      <c r="EB16" s="58">
        <f t="shared" si="11"/>
        <v>0</v>
      </c>
      <c r="EC16" s="62"/>
    </row>
    <row r="17" spans="1:133" s="57" customFormat="1" ht="24.95" customHeight="1" x14ac:dyDescent="0.25">
      <c r="A17" s="43" t="s">
        <v>52</v>
      </c>
      <c r="B17" s="72">
        <v>1</v>
      </c>
      <c r="C17" s="72"/>
      <c r="D17" s="72"/>
      <c r="E17" s="72"/>
      <c r="F17" s="72"/>
      <c r="G17" s="72">
        <f>IFERROR(VLOOKUP(B2,CC1_UserInput!$A:$S,19,FALSE),0)</f>
        <v>-9.3833673475188784E-3</v>
      </c>
      <c r="H17" s="72"/>
      <c r="I17" s="72"/>
      <c r="J17" s="72"/>
      <c r="K17" s="72"/>
      <c r="L17" s="64"/>
      <c r="M17" s="72">
        <v>-2.5999999999999999E-3</v>
      </c>
      <c r="N17" s="72"/>
      <c r="O17" s="72"/>
      <c r="P17" s="72"/>
      <c r="Q17" s="72"/>
      <c r="R17" s="72">
        <f>IFERROR(VLOOKUP(M2,CC1_UserInput!$A:$S,19,FALSE),0)</f>
        <v>0</v>
      </c>
      <c r="S17" s="72"/>
      <c r="T17" s="72"/>
      <c r="U17" s="72"/>
      <c r="V17" s="72"/>
      <c r="W17" s="64"/>
      <c r="X17" s="72">
        <f>IFERROR(VLOOKUP(X2,CC1_UserInput!$A:$S,18,FALSE),0)</f>
        <v>0</v>
      </c>
      <c r="Y17" s="72"/>
      <c r="Z17" s="72"/>
      <c r="AA17" s="72"/>
      <c r="AB17" s="72"/>
      <c r="AC17" s="72">
        <f>IFERROR(VLOOKUP(X2,CC1_UserInput!$A:$S,19,FALSE),0)</f>
        <v>0</v>
      </c>
      <c r="AD17" s="72"/>
      <c r="AE17" s="72"/>
      <c r="AF17" s="72"/>
      <c r="AG17" s="72"/>
      <c r="AH17" s="64"/>
      <c r="AI17" s="72">
        <f>IFERROR(VLOOKUP(AI2,CC1_UserInput!$A:$S,18,FALSE),0)</f>
        <v>0</v>
      </c>
      <c r="AJ17" s="72"/>
      <c r="AK17" s="72"/>
      <c r="AL17" s="72"/>
      <c r="AM17" s="72"/>
      <c r="AN17" s="72">
        <f>IFERROR(VLOOKUP(AI2,CC1_UserInput!$A:$S,19,FALSE),0)</f>
        <v>0</v>
      </c>
      <c r="AO17" s="72"/>
      <c r="AP17" s="72"/>
      <c r="AQ17" s="72"/>
      <c r="AR17" s="72"/>
      <c r="AS17" s="64"/>
      <c r="AT17" s="72">
        <f>IFERROR(VLOOKUP(AT2,CC1_UserInput!$A:$S,18,FALSE),0)</f>
        <v>0</v>
      </c>
      <c r="AU17" s="72"/>
      <c r="AV17" s="72"/>
      <c r="AW17" s="72"/>
      <c r="AX17" s="72"/>
      <c r="AY17" s="72">
        <f>IFERROR(VLOOKUP(AT2,CC1_UserInput!$A:$S,19,FALSE),0)</f>
        <v>0</v>
      </c>
      <c r="AZ17" s="72"/>
      <c r="BA17" s="72"/>
      <c r="BB17" s="72"/>
      <c r="BC17" s="72"/>
      <c r="BD17" s="64"/>
      <c r="BE17" s="72">
        <f>IFERROR(VLOOKUP(BE2,CC1_UserInput!$A:$S,18,FALSE),0)</f>
        <v>0</v>
      </c>
      <c r="BF17" s="72"/>
      <c r="BG17" s="72"/>
      <c r="BH17" s="72"/>
      <c r="BI17" s="72"/>
      <c r="BJ17" s="72">
        <f>IFERROR(VLOOKUP(BE2,CC1_UserInput!$A:$S,19,FALSE),0)</f>
        <v>0</v>
      </c>
      <c r="BK17" s="72"/>
      <c r="BL17" s="72"/>
      <c r="BM17" s="72"/>
      <c r="BN17" s="72"/>
      <c r="BO17" s="64"/>
      <c r="BP17" s="72">
        <f>IFERROR(VLOOKUP(BP2,CC1_UserInput!$A:$S,18,FALSE),0)</f>
        <v>0</v>
      </c>
      <c r="BQ17" s="72"/>
      <c r="BR17" s="72"/>
      <c r="BS17" s="72"/>
      <c r="BT17" s="72"/>
      <c r="BU17" s="72">
        <f>IFERROR(VLOOKUP(BP2,CC1_UserInput!$A:$S,19,FALSE),0)</f>
        <v>0</v>
      </c>
      <c r="BV17" s="72"/>
      <c r="BW17" s="72"/>
      <c r="BX17" s="72"/>
      <c r="BY17" s="72"/>
      <c r="BZ17" s="64"/>
      <c r="CA17" s="72">
        <f>IFERROR(VLOOKUP(CA2,CC1_UserInput!$A:$S,18,FALSE),0)</f>
        <v>0</v>
      </c>
      <c r="CB17" s="72"/>
      <c r="CC17" s="72"/>
      <c r="CD17" s="72"/>
      <c r="CE17" s="72"/>
      <c r="CF17" s="72">
        <f>IFERROR(VLOOKUP(CA2,CC1_UserInput!$A:$S,19,FALSE),0)</f>
        <v>0</v>
      </c>
      <c r="CG17" s="72"/>
      <c r="CH17" s="72"/>
      <c r="CI17" s="72"/>
      <c r="CJ17" s="72"/>
      <c r="CK17" s="64"/>
      <c r="CL17" s="72">
        <f>IFERROR(VLOOKUP(CL2,CC1_UserInput!$A:$S,18,FALSE),0)</f>
        <v>0</v>
      </c>
      <c r="CM17" s="72"/>
      <c r="CN17" s="72"/>
      <c r="CO17" s="72"/>
      <c r="CP17" s="72"/>
      <c r="CQ17" s="72">
        <f>IFERROR(VLOOKUP(CL2,CC1_UserInput!$A:$S,19,FALSE),0)</f>
        <v>0</v>
      </c>
      <c r="CR17" s="72"/>
      <c r="CS17" s="72"/>
      <c r="CT17" s="72"/>
      <c r="CU17" s="72"/>
      <c r="CV17" s="64"/>
      <c r="CW17" s="72">
        <f>IFERROR(VLOOKUP(CW2,CC1_UserInput!$A:$S,18,FALSE),0)</f>
        <v>0</v>
      </c>
      <c r="CX17" s="72"/>
      <c r="CY17" s="72"/>
      <c r="CZ17" s="72"/>
      <c r="DA17" s="72"/>
      <c r="DB17" s="72">
        <f>IFERROR(VLOOKUP(CW2,CC1_UserInput!$A:$S,19,FALSE),0)</f>
        <v>0</v>
      </c>
      <c r="DC17" s="72"/>
      <c r="DD17" s="72"/>
      <c r="DE17" s="72"/>
      <c r="DF17" s="72"/>
      <c r="DG17" s="64"/>
      <c r="DH17" s="72">
        <f>IFERROR(VLOOKUP(DH2,CC1_UserInput!$A:$S,18,FALSE),0)</f>
        <v>0</v>
      </c>
      <c r="DI17" s="72"/>
      <c r="DJ17" s="72"/>
      <c r="DK17" s="72"/>
      <c r="DL17" s="72"/>
      <c r="DM17" s="72">
        <f>IFERROR(VLOOKUP(DH2,CC1_UserInput!$A:$S,19,FALSE),0)</f>
        <v>0</v>
      </c>
      <c r="DN17" s="72"/>
      <c r="DO17" s="72"/>
      <c r="DP17" s="72"/>
      <c r="DQ17" s="72"/>
      <c r="DR17" s="64"/>
      <c r="DS17" s="72">
        <f>IFERROR(VLOOKUP(DS2,CC1_UserInput!$A:$S,18,FALSE),0)</f>
        <v>0</v>
      </c>
      <c r="DT17" s="72"/>
      <c r="DU17" s="72"/>
      <c r="DV17" s="72"/>
      <c r="DW17" s="72"/>
      <c r="DX17" s="72">
        <f>IFERROR(VLOOKUP(DS2,CC1_UserInput!$A:$S,19,FALSE),0)</f>
        <v>0</v>
      </c>
      <c r="DY17" s="72"/>
      <c r="DZ17" s="72"/>
      <c r="EA17" s="72"/>
      <c r="EB17" s="72"/>
      <c r="EC17" s="62"/>
    </row>
    <row r="18" spans="1:133" ht="4.5" customHeight="1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18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18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18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8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18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18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18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18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18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18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18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18"/>
    </row>
    <row r="19" spans="1:133" s="57" customFormat="1" ht="24.95" customHeight="1" x14ac:dyDescent="0.25">
      <c r="A19" s="43" t="s">
        <v>54</v>
      </c>
      <c r="B19" s="51" t="s">
        <v>65</v>
      </c>
      <c r="C19" s="41">
        <f>IFERROR(C16/B16-1,0)</f>
        <v>0</v>
      </c>
      <c r="D19" s="41">
        <f t="shared" ref="D19:F19" si="12">IFERROR(D16/C16-1,0)</f>
        <v>0</v>
      </c>
      <c r="E19" s="41">
        <f t="shared" si="12"/>
        <v>0</v>
      </c>
      <c r="F19" s="41">
        <f t="shared" si="12"/>
        <v>0</v>
      </c>
      <c r="G19" s="52" t="s">
        <v>65</v>
      </c>
      <c r="H19" s="42">
        <f>IFERROR(H16/G16-1,0)</f>
        <v>0</v>
      </c>
      <c r="I19" s="42">
        <f>IFERROR(I16/H16-1,0)</f>
        <v>0</v>
      </c>
      <c r="J19" s="42">
        <f t="shared" ref="J19:K19" si="13">IFERROR(J16/I16-1,0)</f>
        <v>0</v>
      </c>
      <c r="K19" s="42">
        <f t="shared" si="13"/>
        <v>0</v>
      </c>
      <c r="L19" s="37"/>
      <c r="M19" s="41">
        <f>IFERROR(M16/L16-1,0)</f>
        <v>0</v>
      </c>
      <c r="N19" s="41">
        <f>IFERROR(N16/M16-1,0)</f>
        <v>0</v>
      </c>
      <c r="O19" s="41">
        <f>IFERROR(O16/N16-1,0)</f>
        <v>0</v>
      </c>
      <c r="P19" s="41">
        <f>IFERROR(P16/O16-1,0)</f>
        <v>0</v>
      </c>
      <c r="Q19" s="41">
        <f>IFERROR(Q16/P16-1,0)</f>
        <v>0</v>
      </c>
      <c r="R19" s="42">
        <f>IFERROR(R16/K16-1,0)</f>
        <v>0</v>
      </c>
      <c r="S19" s="42">
        <f>IFERROR(S16/R16-1,0)</f>
        <v>0</v>
      </c>
      <c r="T19" s="42">
        <f t="shared" ref="T19:V19" si="14">IFERROR(T16/S16-1,0)</f>
        <v>0</v>
      </c>
      <c r="U19" s="42">
        <f t="shared" si="14"/>
        <v>0</v>
      </c>
      <c r="V19" s="42">
        <f t="shared" si="14"/>
        <v>0</v>
      </c>
      <c r="W19" s="37"/>
      <c r="X19" s="40">
        <f>IFERROR(X16/Q16-1,0)</f>
        <v>0</v>
      </c>
      <c r="Y19" s="40">
        <f>IFERROR(Y16/X16-1,0)</f>
        <v>0</v>
      </c>
      <c r="Z19" s="40">
        <f>IFERROR(Z16/Y16-1,0)</f>
        <v>0</v>
      </c>
      <c r="AA19" s="40">
        <f>IFERROR(AA16/Z16-1,0)</f>
        <v>0</v>
      </c>
      <c r="AB19" s="40">
        <f>IFERROR(AB16/AA16-1,0)</f>
        <v>0</v>
      </c>
      <c r="AC19" s="38">
        <f>IFERROR(AC16/V16-1,0)</f>
        <v>0</v>
      </c>
      <c r="AD19" s="38">
        <f>IFERROR(AD16/AC16-1,0)</f>
        <v>0</v>
      </c>
      <c r="AE19" s="38">
        <f t="shared" ref="AE19:AG19" si="15">IFERROR(AE16/AD16-1,0)</f>
        <v>0</v>
      </c>
      <c r="AF19" s="38">
        <f t="shared" si="15"/>
        <v>0</v>
      </c>
      <c r="AG19" s="38">
        <f t="shared" si="15"/>
        <v>0</v>
      </c>
      <c r="AH19" s="37"/>
      <c r="AI19" s="41">
        <f>IFERROR(AI16/AB16-1,0)</f>
        <v>0</v>
      </c>
      <c r="AJ19" s="41">
        <f>IFERROR(AJ16/AI16-1,0)</f>
        <v>0</v>
      </c>
      <c r="AK19" s="41">
        <f>IFERROR(AK16/AJ16-1,0)</f>
        <v>0</v>
      </c>
      <c r="AL19" s="41">
        <f>IFERROR(AL16/AK16-1,0)</f>
        <v>0</v>
      </c>
      <c r="AM19" s="41">
        <f>IFERROR(AM16/AL16-1,0)</f>
        <v>0</v>
      </c>
      <c r="AN19" s="42">
        <f>IFERROR(AN16/AG16-1,0)</f>
        <v>0</v>
      </c>
      <c r="AO19" s="42">
        <f>IFERROR(AO16/AN16-1,0)</f>
        <v>0</v>
      </c>
      <c r="AP19" s="42">
        <f t="shared" ref="AP19:AR19" si="16">IFERROR(AP16/AO16-1,0)</f>
        <v>0</v>
      </c>
      <c r="AQ19" s="42">
        <f t="shared" si="16"/>
        <v>0</v>
      </c>
      <c r="AR19" s="42">
        <f t="shared" si="16"/>
        <v>0</v>
      </c>
      <c r="AS19" s="37"/>
      <c r="AT19" s="41">
        <f>IFERROR(AT16/AM16-1,0)</f>
        <v>0</v>
      </c>
      <c r="AU19" s="41">
        <f>IFERROR(AU16/AT16-1,0)</f>
        <v>0</v>
      </c>
      <c r="AV19" s="41">
        <f>IFERROR(AV16/AU16-1,0)</f>
        <v>0</v>
      </c>
      <c r="AW19" s="41">
        <f>IFERROR(AW16/AV16-1,0)</f>
        <v>0</v>
      </c>
      <c r="AX19" s="41">
        <f>IFERROR(AX16/AW16-1,0)</f>
        <v>0</v>
      </c>
      <c r="AY19" s="42">
        <f>IFERROR(AY16/AR16-1,0)</f>
        <v>0</v>
      </c>
      <c r="AZ19" s="42">
        <f>IFERROR(AZ16/AY16-1,0)</f>
        <v>0</v>
      </c>
      <c r="BA19" s="42">
        <f t="shared" ref="BA19:BC19" si="17">IFERROR(BA16/AZ16-1,0)</f>
        <v>0</v>
      </c>
      <c r="BB19" s="42">
        <f t="shared" si="17"/>
        <v>0</v>
      </c>
      <c r="BC19" s="42">
        <f t="shared" si="17"/>
        <v>0</v>
      </c>
      <c r="BD19" s="37"/>
      <c r="BE19" s="41">
        <f>IFERROR(BE16/AX16-1,0)</f>
        <v>0</v>
      </c>
      <c r="BF19" s="41">
        <f>IFERROR(BF16/BE16-1,0)</f>
        <v>0</v>
      </c>
      <c r="BG19" s="41">
        <f>IFERROR(BG16/BF16-1,0)</f>
        <v>0</v>
      </c>
      <c r="BH19" s="41">
        <f>IFERROR(BH16/BG16-1,0)</f>
        <v>0</v>
      </c>
      <c r="BI19" s="41">
        <f>IFERROR(BI16/BH16-1,0)</f>
        <v>0</v>
      </c>
      <c r="BJ19" s="42">
        <f>IFERROR(BJ16/BC16-1,0)</f>
        <v>0</v>
      </c>
      <c r="BK19" s="42">
        <f>IFERROR(BK16/BJ16-1,0)</f>
        <v>0</v>
      </c>
      <c r="BL19" s="42">
        <f t="shared" ref="BL19:BN19" si="18">IFERROR(BL16/BK16-1,0)</f>
        <v>0</v>
      </c>
      <c r="BM19" s="42">
        <f t="shared" si="18"/>
        <v>0</v>
      </c>
      <c r="BN19" s="42">
        <f t="shared" si="18"/>
        <v>0</v>
      </c>
      <c r="BO19" s="37"/>
      <c r="BP19" s="41">
        <f>IFERROR(BP16/BI16-1,0)</f>
        <v>0</v>
      </c>
      <c r="BQ19" s="41">
        <f>IFERROR(BQ16/BP16-1,0)</f>
        <v>0</v>
      </c>
      <c r="BR19" s="41">
        <f>IFERROR(BR16/BQ16-1,0)</f>
        <v>0</v>
      </c>
      <c r="BS19" s="41">
        <f>IFERROR(BS16/BR16-1,0)</f>
        <v>0</v>
      </c>
      <c r="BT19" s="41">
        <f>IFERROR(BT16/BS16-1,0)</f>
        <v>0</v>
      </c>
      <c r="BU19" s="42">
        <f>IFERROR(BU16/BN16-1,0)</f>
        <v>0</v>
      </c>
      <c r="BV19" s="42">
        <f>IFERROR(BV16/BU16-1,0)</f>
        <v>0</v>
      </c>
      <c r="BW19" s="42">
        <f t="shared" ref="BW19:BY19" si="19">IFERROR(BW16/BV16-1,0)</f>
        <v>0</v>
      </c>
      <c r="BX19" s="42">
        <f t="shared" si="19"/>
        <v>0</v>
      </c>
      <c r="BY19" s="42">
        <f t="shared" si="19"/>
        <v>0</v>
      </c>
      <c r="BZ19" s="37"/>
      <c r="CA19" s="41">
        <f>IFERROR(CA16/BT16-1,0)</f>
        <v>0</v>
      </c>
      <c r="CB19" s="41">
        <f>IFERROR(CB16/CA16-1,0)</f>
        <v>0</v>
      </c>
      <c r="CC19" s="41">
        <f>IFERROR(CC16/CB16-1,0)</f>
        <v>0</v>
      </c>
      <c r="CD19" s="41">
        <f>IFERROR(CD16/CC16-1,0)</f>
        <v>0</v>
      </c>
      <c r="CE19" s="41">
        <f>IFERROR(CE16/CD16-1,0)</f>
        <v>0</v>
      </c>
      <c r="CF19" s="42">
        <f>IFERROR(CF16/BY16-1,0)</f>
        <v>0</v>
      </c>
      <c r="CG19" s="42">
        <f>IFERROR(CG16/CF16-1,0)</f>
        <v>0</v>
      </c>
      <c r="CH19" s="42">
        <f t="shared" ref="CH19:CJ19" si="20">IFERROR(CH16/CG16-1,0)</f>
        <v>0</v>
      </c>
      <c r="CI19" s="42">
        <f t="shared" si="20"/>
        <v>0</v>
      </c>
      <c r="CJ19" s="42">
        <f t="shared" si="20"/>
        <v>0</v>
      </c>
      <c r="CK19" s="37"/>
      <c r="CL19" s="41">
        <f>IFERROR(CL16/CE16-1,0)</f>
        <v>0</v>
      </c>
      <c r="CM19" s="41">
        <f>IFERROR(CM16/CL16-1,0)</f>
        <v>0</v>
      </c>
      <c r="CN19" s="41">
        <f>IFERROR(CN16/CM16-1,0)</f>
        <v>0</v>
      </c>
      <c r="CO19" s="41">
        <f>IFERROR(CO16/CN16-1,0)</f>
        <v>0</v>
      </c>
      <c r="CP19" s="41">
        <f>IFERROR(CP16/CO16-1,0)</f>
        <v>0</v>
      </c>
      <c r="CQ19" s="42">
        <f>IFERROR(CQ16/CJ16-1,0)</f>
        <v>0</v>
      </c>
      <c r="CR19" s="42">
        <f>IFERROR(CR16/CQ16-1,0)</f>
        <v>0</v>
      </c>
      <c r="CS19" s="42">
        <f t="shared" ref="CS19:CU19" si="21">IFERROR(CS16/CR16-1,0)</f>
        <v>0</v>
      </c>
      <c r="CT19" s="42">
        <f t="shared" si="21"/>
        <v>0</v>
      </c>
      <c r="CU19" s="42">
        <f t="shared" si="21"/>
        <v>0</v>
      </c>
      <c r="CV19" s="37"/>
      <c r="CW19" s="41">
        <f>IFERROR(CW16/CP16-1,0)</f>
        <v>0</v>
      </c>
      <c r="CX19" s="41">
        <f>IFERROR(CX16/CW16-1,0)</f>
        <v>0</v>
      </c>
      <c r="CY19" s="41">
        <f>IFERROR(CY16/CX16-1,0)</f>
        <v>0</v>
      </c>
      <c r="CZ19" s="41">
        <f>IFERROR(CZ16/CY16-1,0)</f>
        <v>0</v>
      </c>
      <c r="DA19" s="41">
        <f>IFERROR(DA16/CZ16-1,0)</f>
        <v>0</v>
      </c>
      <c r="DB19" s="42">
        <f>IFERROR(DB16/CU16-1,0)</f>
        <v>0</v>
      </c>
      <c r="DC19" s="42">
        <f>IFERROR(DC16/DB16-1,0)</f>
        <v>0</v>
      </c>
      <c r="DD19" s="42">
        <f t="shared" ref="DD19:DF19" si="22">IFERROR(DD16/DC16-1,0)</f>
        <v>0</v>
      </c>
      <c r="DE19" s="42">
        <f t="shared" si="22"/>
        <v>0</v>
      </c>
      <c r="DF19" s="42">
        <f t="shared" si="22"/>
        <v>0</v>
      </c>
      <c r="DG19" s="37"/>
      <c r="DH19" s="41">
        <f>IFERROR(DH16/DA16-1,0)</f>
        <v>0</v>
      </c>
      <c r="DI19" s="41">
        <f>IFERROR(DI16/DH16-1,0)</f>
        <v>0</v>
      </c>
      <c r="DJ19" s="41">
        <f>IFERROR(DJ16/DI16-1,0)</f>
        <v>0</v>
      </c>
      <c r="DK19" s="41">
        <f>IFERROR(DK16/DJ16-1,0)</f>
        <v>0</v>
      </c>
      <c r="DL19" s="41">
        <f>IFERROR(DL16/DK16-1,0)</f>
        <v>0</v>
      </c>
      <c r="DM19" s="42">
        <f>IFERROR(DM16/DF16-1,0)</f>
        <v>0</v>
      </c>
      <c r="DN19" s="42">
        <v>0.01</v>
      </c>
      <c r="DO19" s="42">
        <v>0.01</v>
      </c>
      <c r="DP19" s="42">
        <f t="shared" ref="DP19:DQ19" si="23">IFERROR(DP16/DO16-1,0)</f>
        <v>0</v>
      </c>
      <c r="DQ19" s="42">
        <f t="shared" si="23"/>
        <v>0</v>
      </c>
      <c r="DR19" s="37"/>
      <c r="DS19" s="41">
        <f>IFERROR(DS16/DL16-1,0)</f>
        <v>0</v>
      </c>
      <c r="DT19" s="41">
        <f>IFERROR(DT16/DS16-1,0)</f>
        <v>0</v>
      </c>
      <c r="DU19" s="41">
        <f>IFERROR(DU16/DT16-1,0)</f>
        <v>0</v>
      </c>
      <c r="DV19" s="41">
        <f>IFERROR(DV16/DU16-1,0)</f>
        <v>0</v>
      </c>
      <c r="DW19" s="41">
        <f>IFERROR(DW16/DV16-1,0)</f>
        <v>0</v>
      </c>
      <c r="DX19" s="42">
        <f>IFERROR(DX16/DQ16-1,0)</f>
        <v>0</v>
      </c>
      <c r="DY19" s="42">
        <f>IFERROR(DY16/DX16-1,0)</f>
        <v>0</v>
      </c>
      <c r="DZ19" s="42">
        <f t="shared" ref="DZ19:EB19" si="24">IFERROR(DZ16/DY16-1,0)</f>
        <v>0</v>
      </c>
      <c r="EA19" s="42">
        <f t="shared" si="24"/>
        <v>0</v>
      </c>
      <c r="EB19" s="42">
        <f t="shared" si="24"/>
        <v>0</v>
      </c>
      <c r="EC19" s="39"/>
    </row>
    <row r="20" spans="1:133" s="57" customFormat="1" ht="24.95" customHeight="1" x14ac:dyDescent="0.25">
      <c r="A20" s="43" t="s">
        <v>55</v>
      </c>
      <c r="B20" s="74" t="s">
        <v>65</v>
      </c>
      <c r="C20" s="74"/>
      <c r="D20" s="74"/>
      <c r="E20" s="74"/>
      <c r="F20" s="74"/>
      <c r="G20" s="75" t="s">
        <v>65</v>
      </c>
      <c r="H20" s="75"/>
      <c r="I20" s="75"/>
      <c r="J20" s="75"/>
      <c r="K20" s="75"/>
      <c r="L20" s="37"/>
      <c r="M20" s="76">
        <f>IFERROR(M17/B17-1,0)</f>
        <v>-1.0025999999999999</v>
      </c>
      <c r="N20" s="76"/>
      <c r="O20" s="76"/>
      <c r="P20" s="76"/>
      <c r="Q20" s="76"/>
      <c r="R20" s="77">
        <f>IFERROR(R17/G17-1,0)</f>
        <v>-1</v>
      </c>
      <c r="S20" s="77"/>
      <c r="T20" s="77"/>
      <c r="U20" s="77"/>
      <c r="V20" s="77"/>
      <c r="W20" s="37"/>
      <c r="X20" s="78">
        <f>IFERROR(X17/M17-1,0)</f>
        <v>-1</v>
      </c>
      <c r="Y20" s="78"/>
      <c r="Z20" s="78"/>
      <c r="AA20" s="78"/>
      <c r="AB20" s="78"/>
      <c r="AC20" s="73">
        <f>IFERROR(AC17/R17-1,0)</f>
        <v>0</v>
      </c>
      <c r="AD20" s="73"/>
      <c r="AE20" s="73"/>
      <c r="AF20" s="73"/>
      <c r="AG20" s="73"/>
      <c r="AH20" s="37"/>
      <c r="AI20" s="76">
        <f>IFERROR(AI17/X17-1,0)</f>
        <v>0</v>
      </c>
      <c r="AJ20" s="76"/>
      <c r="AK20" s="76"/>
      <c r="AL20" s="76"/>
      <c r="AM20" s="76"/>
      <c r="AN20" s="77">
        <f>IFERROR(AN17/AC17-1,0)</f>
        <v>0</v>
      </c>
      <c r="AO20" s="77"/>
      <c r="AP20" s="77"/>
      <c r="AQ20" s="77"/>
      <c r="AR20" s="77"/>
      <c r="AS20" s="37"/>
      <c r="AT20" s="76">
        <f>IFERROR(AT17/AI17-1,0)</f>
        <v>0</v>
      </c>
      <c r="AU20" s="76"/>
      <c r="AV20" s="76"/>
      <c r="AW20" s="76"/>
      <c r="AX20" s="76"/>
      <c r="AY20" s="77">
        <f>IFERROR(AY17/AN17-1,0)</f>
        <v>0</v>
      </c>
      <c r="AZ20" s="77"/>
      <c r="BA20" s="77"/>
      <c r="BB20" s="77"/>
      <c r="BC20" s="77"/>
      <c r="BD20" s="37"/>
      <c r="BE20" s="76">
        <f>IFERROR(BE17/AT17-1,0)</f>
        <v>0</v>
      </c>
      <c r="BF20" s="76"/>
      <c r="BG20" s="76"/>
      <c r="BH20" s="76"/>
      <c r="BI20" s="76"/>
      <c r="BJ20" s="77">
        <f>IFERROR(BJ17/AY17-1,0)</f>
        <v>0</v>
      </c>
      <c r="BK20" s="77"/>
      <c r="BL20" s="77"/>
      <c r="BM20" s="77"/>
      <c r="BN20" s="77"/>
      <c r="BO20" s="37"/>
      <c r="BP20" s="76">
        <f>IFERROR(BP17/BE17-1,0)</f>
        <v>0</v>
      </c>
      <c r="BQ20" s="76"/>
      <c r="BR20" s="76"/>
      <c r="BS20" s="76"/>
      <c r="BT20" s="76"/>
      <c r="BU20" s="77">
        <f>IFERROR(BU17/BJ17-1,0)</f>
        <v>0</v>
      </c>
      <c r="BV20" s="77"/>
      <c r="BW20" s="77"/>
      <c r="BX20" s="77"/>
      <c r="BY20" s="77"/>
      <c r="BZ20" s="37"/>
      <c r="CA20" s="76">
        <f>IFERROR(CA17/BP17-1,0)</f>
        <v>0</v>
      </c>
      <c r="CB20" s="76"/>
      <c r="CC20" s="76"/>
      <c r="CD20" s="76"/>
      <c r="CE20" s="76"/>
      <c r="CF20" s="77">
        <f>IFERROR(CF17/BU17-1,0)</f>
        <v>0</v>
      </c>
      <c r="CG20" s="77"/>
      <c r="CH20" s="77"/>
      <c r="CI20" s="77"/>
      <c r="CJ20" s="77"/>
      <c r="CK20" s="37"/>
      <c r="CL20" s="76">
        <f>IFERROR(CL17/CA17-1,0)</f>
        <v>0</v>
      </c>
      <c r="CM20" s="76"/>
      <c r="CN20" s="76"/>
      <c r="CO20" s="76"/>
      <c r="CP20" s="76"/>
      <c r="CQ20" s="77">
        <f>IFERROR(CQ17/CF17-1,0)</f>
        <v>0</v>
      </c>
      <c r="CR20" s="77"/>
      <c r="CS20" s="77"/>
      <c r="CT20" s="77"/>
      <c r="CU20" s="77"/>
      <c r="CV20" s="37"/>
      <c r="CW20" s="76">
        <f>IFERROR(CW17/CL17-1,0)</f>
        <v>0</v>
      </c>
      <c r="CX20" s="76"/>
      <c r="CY20" s="76"/>
      <c r="CZ20" s="76"/>
      <c r="DA20" s="76"/>
      <c r="DB20" s="77">
        <f>IFERROR(DB17/CQ17-1,0)</f>
        <v>0</v>
      </c>
      <c r="DC20" s="77"/>
      <c r="DD20" s="77"/>
      <c r="DE20" s="77"/>
      <c r="DF20" s="77"/>
      <c r="DG20" s="37"/>
      <c r="DH20" s="76">
        <f>IFERROR(DH17/CW17-1,0)</f>
        <v>0</v>
      </c>
      <c r="DI20" s="76"/>
      <c r="DJ20" s="76"/>
      <c r="DK20" s="76"/>
      <c r="DL20" s="76"/>
      <c r="DM20" s="77">
        <f>IFERROR(DM17/DB17-1,0)</f>
        <v>0</v>
      </c>
      <c r="DN20" s="77"/>
      <c r="DO20" s="77"/>
      <c r="DP20" s="77"/>
      <c r="DQ20" s="77"/>
      <c r="DR20" s="37"/>
      <c r="DS20" s="76">
        <f>IFERROR(DS17/DH17-1,0)</f>
        <v>0</v>
      </c>
      <c r="DT20" s="76"/>
      <c r="DU20" s="76"/>
      <c r="DV20" s="76"/>
      <c r="DW20" s="76"/>
      <c r="DX20" s="77">
        <f>IFERROR(DX17/DM17-1,0)</f>
        <v>0</v>
      </c>
      <c r="DY20" s="77"/>
      <c r="DZ20" s="77"/>
      <c r="EA20" s="77"/>
      <c r="EB20" s="77"/>
      <c r="EC20" s="39"/>
    </row>
    <row r="21" spans="1:133" x14ac:dyDescent="0.3">
      <c r="D21" s="30"/>
      <c r="L21" s="18"/>
      <c r="O21" s="30"/>
      <c r="W21" s="18"/>
      <c r="Z21" s="30"/>
      <c r="AH21" s="18"/>
      <c r="AK21" s="30"/>
      <c r="AS21" s="18"/>
      <c r="AV21" s="30"/>
      <c r="BD21" s="18"/>
      <c r="BG21" s="30"/>
      <c r="BO21" s="18"/>
      <c r="BR21" s="30"/>
      <c r="BZ21" s="18"/>
      <c r="CC21" s="30"/>
      <c r="CK21" s="18"/>
      <c r="CN21" s="30"/>
      <c r="CV21" s="18"/>
      <c r="CY21" s="30"/>
      <c r="DG21" s="18"/>
      <c r="DJ21" s="30"/>
      <c r="DR21" s="18"/>
      <c r="DU21" s="30"/>
      <c r="EC21" s="18"/>
    </row>
    <row r="22" spans="1:133" x14ac:dyDescent="0.3">
      <c r="D22" s="30"/>
      <c r="L22" s="18"/>
      <c r="O22" s="30"/>
      <c r="W22" s="18"/>
      <c r="Z22" s="30"/>
      <c r="AH22" s="18"/>
      <c r="AK22" s="30"/>
      <c r="AS22" s="18"/>
      <c r="AV22" s="30"/>
      <c r="BD22" s="18"/>
      <c r="BG22" s="30"/>
      <c r="BO22" s="18"/>
      <c r="BR22" s="30"/>
      <c r="BZ22" s="18"/>
      <c r="CC22" s="30"/>
      <c r="CK22" s="18"/>
      <c r="CN22" s="30"/>
      <c r="CV22" s="18"/>
      <c r="CY22" s="30"/>
      <c r="DG22" s="18"/>
      <c r="DJ22" s="30"/>
      <c r="DR22" s="18"/>
      <c r="DU22" s="30"/>
      <c r="EC22" s="18"/>
    </row>
    <row r="23" spans="1:133" x14ac:dyDescent="0.3">
      <c r="A23" s="60" t="s">
        <v>66</v>
      </c>
      <c r="L23" s="18"/>
      <c r="W23" s="18"/>
      <c r="AH23" s="18"/>
      <c r="AS23" s="18"/>
      <c r="BD23" s="18"/>
      <c r="BO23" s="18"/>
      <c r="BZ23" s="18"/>
      <c r="CK23" s="18"/>
      <c r="CV23" s="18"/>
      <c r="DG23" s="18"/>
      <c r="DR23" s="18"/>
      <c r="EC23" s="18"/>
    </row>
    <row r="24" spans="1:133" x14ac:dyDescent="0.3">
      <c r="A24" t="s">
        <v>68</v>
      </c>
      <c r="L24" s="18"/>
      <c r="W24" s="18"/>
      <c r="AH24" s="18"/>
      <c r="AS24" s="18"/>
      <c r="BD24" s="18"/>
      <c r="BO24" s="18"/>
      <c r="BZ24" s="18"/>
      <c r="CK24" s="18"/>
      <c r="CV24" s="18"/>
      <c r="DG24" s="18"/>
      <c r="DR24" s="18"/>
      <c r="EC24" s="18"/>
    </row>
    <row r="25" spans="1:133" x14ac:dyDescent="0.3">
      <c r="C25"/>
      <c r="L25" s="18"/>
      <c r="W25" s="18"/>
      <c r="AH25" s="18"/>
      <c r="AS25" s="18"/>
      <c r="BD25" s="18"/>
      <c r="BO25" s="18"/>
      <c r="BZ25" s="18"/>
      <c r="CK25" s="18"/>
      <c r="CV25" s="18"/>
      <c r="DG25" s="18"/>
      <c r="DR25" s="18"/>
      <c r="EC25" s="18"/>
    </row>
    <row r="26" spans="1:133" x14ac:dyDescent="0.3">
      <c r="A26" s="50" t="s">
        <v>67</v>
      </c>
      <c r="D26" s="53"/>
      <c r="E26" s="53"/>
      <c r="L26" s="18"/>
      <c r="W26" s="18"/>
      <c r="AH26" s="18"/>
      <c r="AS26" s="18"/>
      <c r="BD26" s="18"/>
      <c r="BO26" s="18"/>
      <c r="BZ26" s="18"/>
      <c r="CK26" s="18"/>
      <c r="CV26" s="18"/>
      <c r="DG26" s="18"/>
      <c r="DR26" s="18"/>
      <c r="EC26" s="18"/>
    </row>
    <row r="27" spans="1:133" x14ac:dyDescent="0.3">
      <c r="A27" t="s">
        <v>69</v>
      </c>
      <c r="D27" s="53"/>
      <c r="E27" s="53"/>
      <c r="L27" s="18"/>
      <c r="W27" s="18"/>
      <c r="AH27" s="18"/>
      <c r="AS27" s="18"/>
      <c r="BD27" s="18"/>
      <c r="BO27" s="18"/>
      <c r="BZ27" s="18"/>
      <c r="CK27" s="18"/>
      <c r="CV27" s="18"/>
      <c r="DG27" s="18"/>
      <c r="DR27" s="18"/>
      <c r="EC27" s="18"/>
    </row>
    <row r="28" spans="1:133" x14ac:dyDescent="0.3">
      <c r="D28" s="53"/>
      <c r="E28" s="53"/>
      <c r="L28" s="18"/>
      <c r="W28" s="18"/>
      <c r="AH28" s="18"/>
      <c r="AS28" s="18"/>
      <c r="BD28" s="18"/>
      <c r="BO28" s="18"/>
      <c r="BZ28" s="18"/>
      <c r="CK28" s="18"/>
      <c r="CV28" s="18"/>
      <c r="DG28" s="18"/>
      <c r="DR28" s="18"/>
      <c r="EC28" s="18"/>
    </row>
    <row r="29" spans="1:133" x14ac:dyDescent="0.3">
      <c r="A29"/>
    </row>
    <row r="30" spans="1:133" x14ac:dyDescent="0.3">
      <c r="A30"/>
    </row>
    <row r="31" spans="1:133" x14ac:dyDescent="0.3">
      <c r="B31" s="17"/>
      <c r="C31" s="17"/>
      <c r="D31" s="17"/>
      <c r="E31" s="17"/>
    </row>
  </sheetData>
  <mergeCells count="85">
    <mergeCell ref="BE20:BI20"/>
    <mergeCell ref="CW20:DA20"/>
    <mergeCell ref="BP20:BT20"/>
    <mergeCell ref="BU20:BY20"/>
    <mergeCell ref="CA20:CE20"/>
    <mergeCell ref="CF20:CJ20"/>
    <mergeCell ref="CL20:CP20"/>
    <mergeCell ref="CQ20:CU20"/>
    <mergeCell ref="DB20:DF20"/>
    <mergeCell ref="DH20:DL20"/>
    <mergeCell ref="DM20:DQ20"/>
    <mergeCell ref="DS20:DW20"/>
    <mergeCell ref="DX20:EB20"/>
    <mergeCell ref="DH17:DL17"/>
    <mergeCell ref="DM17:DQ17"/>
    <mergeCell ref="DS17:DW17"/>
    <mergeCell ref="DX17:EB17"/>
    <mergeCell ref="CW17:DA17"/>
    <mergeCell ref="DB17:DF17"/>
    <mergeCell ref="B20:F20"/>
    <mergeCell ref="G20:K20"/>
    <mergeCell ref="M20:Q20"/>
    <mergeCell ref="R20:V20"/>
    <mergeCell ref="X20:AB20"/>
    <mergeCell ref="AC20:AG20"/>
    <mergeCell ref="CA17:CE17"/>
    <mergeCell ref="CF17:CJ17"/>
    <mergeCell ref="CL17:CP17"/>
    <mergeCell ref="CQ17:CU17"/>
    <mergeCell ref="AT17:AX17"/>
    <mergeCell ref="AY17:BC17"/>
    <mergeCell ref="BE17:BI17"/>
    <mergeCell ref="BJ17:BN17"/>
    <mergeCell ref="BP17:BT17"/>
    <mergeCell ref="BU17:BY17"/>
    <mergeCell ref="BJ20:BN20"/>
    <mergeCell ref="AI20:AM20"/>
    <mergeCell ref="AN20:AR20"/>
    <mergeCell ref="AT20:AX20"/>
    <mergeCell ref="AY20:BC20"/>
    <mergeCell ref="DS3:DW3"/>
    <mergeCell ref="DX3:EB3"/>
    <mergeCell ref="B17:F17"/>
    <mergeCell ref="G17:K17"/>
    <mergeCell ref="M17:Q17"/>
    <mergeCell ref="R17:V17"/>
    <mergeCell ref="X17:AB17"/>
    <mergeCell ref="AC17:AG17"/>
    <mergeCell ref="AI17:AM17"/>
    <mergeCell ref="AN17:AR17"/>
    <mergeCell ref="CL3:CP3"/>
    <mergeCell ref="CQ3:CU3"/>
    <mergeCell ref="CW3:DA3"/>
    <mergeCell ref="DB3:DF3"/>
    <mergeCell ref="DH3:DL3"/>
    <mergeCell ref="DM3:DQ3"/>
    <mergeCell ref="DS2:EB2"/>
    <mergeCell ref="B3:F3"/>
    <mergeCell ref="G3:K3"/>
    <mergeCell ref="M3:Q3"/>
    <mergeCell ref="R3:V3"/>
    <mergeCell ref="X3:AB3"/>
    <mergeCell ref="AC3:AG3"/>
    <mergeCell ref="AI3:AM3"/>
    <mergeCell ref="AN3:AR3"/>
    <mergeCell ref="AT3:AX3"/>
    <mergeCell ref="BE2:BN2"/>
    <mergeCell ref="BP2:BY2"/>
    <mergeCell ref="CA2:CJ2"/>
    <mergeCell ref="CL2:CU2"/>
    <mergeCell ref="CW2:DF2"/>
    <mergeCell ref="BE3:BI3"/>
    <mergeCell ref="DH2:DQ2"/>
    <mergeCell ref="A2:A4"/>
    <mergeCell ref="B2:K2"/>
    <mergeCell ref="M2:V2"/>
    <mergeCell ref="X2:AG2"/>
    <mergeCell ref="AI2:AR2"/>
    <mergeCell ref="AT2:BC2"/>
    <mergeCell ref="AY3:BC3"/>
    <mergeCell ref="CF3:CJ3"/>
    <mergeCell ref="BJ3:BN3"/>
    <mergeCell ref="BP3:BT3"/>
    <mergeCell ref="BU3:BY3"/>
    <mergeCell ref="CA3:CE3"/>
  </mergeCells>
  <conditionalFormatting sqref="B17:EB17">
    <cfRule type="cellIs" dxfId="3" priority="25" operator="between">
      <formula>-0.00251</formula>
      <formula>-0.009</formula>
    </cfRule>
    <cfRule type="cellIs" dxfId="2" priority="26" operator="between">
      <formula>0</formula>
      <formula>-0.0025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3" id="{EE3B4F7F-91D4-40D4-8DB9-D9B254E5FE57}">
            <x14:iconSet iconSet="3Triangles">
              <x14:cfvo type="percent">
                <xm:f>0</xm:f>
              </x14:cfvo>
              <x14:cfvo type="formula">
                <xm:f>$N$19</xm:f>
              </x14:cfvo>
              <x14:cfvo type="formula" gte="0">
                <xm:f>$N$19</xm:f>
              </x14:cfvo>
            </x14:iconSet>
          </x14:cfRule>
          <xm:sqref>O19</xm:sqref>
        </x14:conditionalFormatting>
        <x14:conditionalFormatting xmlns:xm="http://schemas.microsoft.com/office/excel/2006/main">
          <x14:cfRule type="iconSet" priority="202" id="{FE8F4420-B7F9-4623-B9CC-E1309ABE9908}">
            <x14:iconSet iconSet="3Triangles">
              <x14:cfvo type="percent">
                <xm:f>0</xm:f>
              </x14:cfvo>
              <x14:cfvo type="formula">
                <xm:f>$O$19</xm:f>
              </x14:cfvo>
              <x14:cfvo type="formula" gte="0">
                <xm:f>$O$19</xm:f>
              </x14:cfvo>
            </x14:iconSet>
          </x14:cfRule>
          <xm:sqref>P19</xm:sqref>
        </x14:conditionalFormatting>
        <x14:conditionalFormatting xmlns:xm="http://schemas.microsoft.com/office/excel/2006/main">
          <x14:cfRule type="iconSet" priority="201" id="{9294B40B-5E64-4DEC-B6C6-2FCC34538601}">
            <x14:iconSet iconSet="3Triangles">
              <x14:cfvo type="percent">
                <xm:f>0</xm:f>
              </x14:cfvo>
              <x14:cfvo type="formula">
                <xm:f>$P$19</xm:f>
              </x14:cfvo>
              <x14:cfvo type="formula" gte="0">
                <xm:f>$P$19</xm:f>
              </x14:cfvo>
            </x14:iconSet>
          </x14:cfRule>
          <xm:sqref>Q19</xm:sqref>
        </x14:conditionalFormatting>
        <x14:conditionalFormatting xmlns:xm="http://schemas.microsoft.com/office/excel/2006/main">
          <x14:cfRule type="iconSet" priority="197" id="{42E86A08-4008-4052-A8B8-76B1E1470F5B}">
            <x14:iconSet iconSet="3Triangles">
              <x14:cfvo type="percent">
                <xm:f>0</xm:f>
              </x14:cfvo>
              <x14:cfvo type="formula">
                <xm:f>$K$19</xm:f>
              </x14:cfvo>
              <x14:cfvo type="formula" gte="0">
                <xm:f>$K$19</xm:f>
              </x14:cfvo>
            </x14:iconSet>
          </x14:cfRule>
          <xm:sqref>R19</xm:sqref>
        </x14:conditionalFormatting>
        <x14:conditionalFormatting xmlns:xm="http://schemas.microsoft.com/office/excel/2006/main">
          <x14:cfRule type="iconSet" priority="196" id="{37316442-91C1-4A55-B857-88863616985C}">
            <x14:iconSet iconSet="3Triangles">
              <x14:cfvo type="percent">
                <xm:f>0</xm:f>
              </x14:cfvo>
              <x14:cfvo type="formula">
                <xm:f>$R$19</xm:f>
              </x14:cfvo>
              <x14:cfvo type="formula" gte="0">
                <xm:f>$R$19</xm:f>
              </x14:cfvo>
            </x14:iconSet>
          </x14:cfRule>
          <xm:sqref>S19</xm:sqref>
        </x14:conditionalFormatting>
        <x14:conditionalFormatting xmlns:xm="http://schemas.microsoft.com/office/excel/2006/main">
          <x14:cfRule type="iconSet" priority="195" id="{399CB531-47C4-41E7-A2DB-B8BDB3534A27}">
            <x14:iconSet iconSet="3Triangles">
              <x14:cfvo type="percent">
                <xm:f>0</xm:f>
              </x14:cfvo>
              <x14:cfvo type="formula">
                <xm:f>$S$19</xm:f>
              </x14:cfvo>
              <x14:cfvo type="formula" gte="0">
                <xm:f>$S$19</xm:f>
              </x14:cfvo>
            </x14:iconSet>
          </x14:cfRule>
          <xm:sqref>T19</xm:sqref>
        </x14:conditionalFormatting>
        <x14:conditionalFormatting xmlns:xm="http://schemas.microsoft.com/office/excel/2006/main">
          <x14:cfRule type="iconSet" priority="194" id="{5DF9C4D6-1BE4-4148-A2F8-D2AEC63C085B}">
            <x14:iconSet iconSet="3Triangles">
              <x14:cfvo type="percent">
                <xm:f>0</xm:f>
              </x14:cfvo>
              <x14:cfvo type="formula">
                <xm:f>$T$19</xm:f>
              </x14:cfvo>
              <x14:cfvo type="formula" gte="0">
                <xm:f>$T$19</xm:f>
              </x14:cfvo>
            </x14:iconSet>
          </x14:cfRule>
          <xm:sqref>U19</xm:sqref>
        </x14:conditionalFormatting>
        <x14:conditionalFormatting xmlns:xm="http://schemas.microsoft.com/office/excel/2006/main">
          <x14:cfRule type="iconSet" priority="193" id="{8362809F-845D-4CDD-89A9-36109FB2E53A}">
            <x14:iconSet iconSet="3Triangles">
              <x14:cfvo type="percent">
                <xm:f>0</xm:f>
              </x14:cfvo>
              <x14:cfvo type="formula">
                <xm:f>$U$19</xm:f>
              </x14:cfvo>
              <x14:cfvo type="formula" gte="0">
                <xm:f>$U$19</xm:f>
              </x14:cfvo>
            </x14:iconSet>
          </x14:cfRule>
          <xm:sqref>V19</xm:sqref>
        </x14:conditionalFormatting>
        <x14:conditionalFormatting xmlns:xm="http://schemas.microsoft.com/office/excel/2006/main">
          <x14:cfRule type="iconSet" priority="165" id="{D536200D-91E2-4ABF-9A87-524F6D72169F}">
            <x14:iconSet iconSet="3Triangles">
              <x14:cfvo type="percent">
                <xm:f>0</xm:f>
              </x14:cfvo>
              <x14:cfvo type="formula">
                <xm:f>$Q$19</xm:f>
              </x14:cfvo>
              <x14:cfvo type="formula" gte="0">
                <xm:f>$Q$19</xm:f>
              </x14:cfvo>
            </x14:iconSet>
          </x14:cfRule>
          <xm:sqref>X19</xm:sqref>
        </x14:conditionalFormatting>
        <x14:conditionalFormatting xmlns:xm="http://schemas.microsoft.com/office/excel/2006/main">
          <x14:cfRule type="iconSet" priority="164" id="{1AF094F2-6B16-4D35-9DBD-75CEB6986F5C}">
            <x14:iconSet iconSet="3Triangles">
              <x14:cfvo type="percent">
                <xm:f>0</xm:f>
              </x14:cfvo>
              <x14:cfvo type="formula">
                <xm:f>$X$19</xm:f>
              </x14:cfvo>
              <x14:cfvo type="formula" gte="0">
                <xm:f>$X$19</xm:f>
              </x14:cfvo>
            </x14:iconSet>
          </x14:cfRule>
          <xm:sqref>Y19</xm:sqref>
        </x14:conditionalFormatting>
        <x14:conditionalFormatting xmlns:xm="http://schemas.microsoft.com/office/excel/2006/main">
          <x14:cfRule type="iconSet" priority="163" id="{012DEEF1-4806-4191-8806-EA9C0AF9E2C1}">
            <x14:iconSet iconSet="3Triangles">
              <x14:cfvo type="percent">
                <xm:f>0</xm:f>
              </x14:cfvo>
              <x14:cfvo type="formula">
                <xm:f>$M$20</xm:f>
              </x14:cfvo>
              <x14:cfvo type="formula" gte="0">
                <xm:f>$M$20</xm:f>
              </x14:cfvo>
            </x14:iconSet>
          </x14:cfRule>
          <xm:sqref>X20:AB20</xm:sqref>
        </x14:conditionalFormatting>
        <x14:conditionalFormatting xmlns:xm="http://schemas.microsoft.com/office/excel/2006/main">
          <x14:cfRule type="iconSet" priority="162" id="{C739E238-1EEA-469B-995F-11F29B2A0142}">
            <x14:iconSet iconSet="3Triangles">
              <x14:cfvo type="percent">
                <xm:f>0</xm:f>
              </x14:cfvo>
              <x14:cfvo type="formula">
                <xm:f>$R$20</xm:f>
              </x14:cfvo>
              <x14:cfvo type="formula" gte="0">
                <xm:f>$R$20</xm:f>
              </x14:cfvo>
            </x14:iconSet>
          </x14:cfRule>
          <xm:sqref>AC20:AG20</xm:sqref>
        </x14:conditionalFormatting>
        <x14:conditionalFormatting xmlns:xm="http://schemas.microsoft.com/office/excel/2006/main">
          <x14:cfRule type="iconSet" priority="161" id="{0A5E1507-E42C-4CCF-9AB6-F939D2850577}">
            <x14:iconSet iconSet="3Triangles">
              <x14:cfvo type="percent">
                <xm:f>0</xm:f>
              </x14:cfvo>
              <x14:cfvo type="formula">
                <xm:f>$Y$19</xm:f>
              </x14:cfvo>
              <x14:cfvo type="formula" gte="0">
                <xm:f>$Y$19</xm:f>
              </x14:cfvo>
            </x14:iconSet>
          </x14:cfRule>
          <xm:sqref>Z19</xm:sqref>
        </x14:conditionalFormatting>
        <x14:conditionalFormatting xmlns:xm="http://schemas.microsoft.com/office/excel/2006/main">
          <x14:cfRule type="iconSet" priority="160" id="{7641ABEF-B5F6-44DF-8416-7FC4C57F12FF}">
            <x14:iconSet iconSet="3Triangles">
              <x14:cfvo type="percent">
                <xm:f>0</xm:f>
              </x14:cfvo>
              <x14:cfvo type="formula">
                <xm:f>$Z$19</xm:f>
              </x14:cfvo>
              <x14:cfvo type="formula" gte="0">
                <xm:f>$Z$19</xm:f>
              </x14:cfvo>
            </x14:iconSet>
          </x14:cfRule>
          <xm:sqref>AA19</xm:sqref>
        </x14:conditionalFormatting>
        <x14:conditionalFormatting xmlns:xm="http://schemas.microsoft.com/office/excel/2006/main">
          <x14:cfRule type="iconSet" priority="159" id="{23AF1C39-4DFC-4F2F-A5B2-DB96DE4470EF}">
            <x14:iconSet iconSet="3Triangles">
              <x14:cfvo type="percent">
                <xm:f>0</xm:f>
              </x14:cfvo>
              <x14:cfvo type="formula">
                <xm:f>$AA$19</xm:f>
              </x14:cfvo>
              <x14:cfvo type="formula" gte="0">
                <xm:f>$AA$19</xm:f>
              </x14:cfvo>
            </x14:iconSet>
          </x14:cfRule>
          <xm:sqref>AB19</xm:sqref>
        </x14:conditionalFormatting>
        <x14:conditionalFormatting xmlns:xm="http://schemas.microsoft.com/office/excel/2006/main">
          <x14:cfRule type="iconSet" priority="158" id="{0B172592-F876-4063-B4C5-FC4F02B2810D}">
            <x14:iconSet iconSet="3Triangles">
              <x14:cfvo type="percent">
                <xm:f>0</xm:f>
              </x14:cfvo>
              <x14:cfvo type="formula">
                <xm:f>$V$19</xm:f>
              </x14:cfvo>
              <x14:cfvo type="formula" gte="0">
                <xm:f>$V$19</xm:f>
              </x14:cfvo>
            </x14:iconSet>
          </x14:cfRule>
          <xm:sqref>AC19</xm:sqref>
        </x14:conditionalFormatting>
        <x14:conditionalFormatting xmlns:xm="http://schemas.microsoft.com/office/excel/2006/main">
          <x14:cfRule type="iconSet" priority="157" id="{E9C02997-347A-4179-A5BA-CAC717910FA2}">
            <x14:iconSet iconSet="3Triangles">
              <x14:cfvo type="percent">
                <xm:f>0</xm:f>
              </x14:cfvo>
              <x14:cfvo type="formula">
                <xm:f>$AC$19</xm:f>
              </x14:cfvo>
              <x14:cfvo type="formula" gte="0">
                <xm:f>$AC$19</xm:f>
              </x14:cfvo>
            </x14:iconSet>
          </x14:cfRule>
          <xm:sqref>AD19</xm:sqref>
        </x14:conditionalFormatting>
        <x14:conditionalFormatting xmlns:xm="http://schemas.microsoft.com/office/excel/2006/main">
          <x14:cfRule type="iconSet" priority="156" id="{2E186365-EEB1-4A9F-BA5B-EF5BB2FB223F}">
            <x14:iconSet iconSet="3Triangles">
              <x14:cfvo type="percent">
                <xm:f>0</xm:f>
              </x14:cfvo>
              <x14:cfvo type="formula">
                <xm:f>$AD$19</xm:f>
              </x14:cfvo>
              <x14:cfvo type="formula" gte="0">
                <xm:f>$AD$19</xm:f>
              </x14:cfvo>
            </x14:iconSet>
          </x14:cfRule>
          <xm:sqref>AE19</xm:sqref>
        </x14:conditionalFormatting>
        <x14:conditionalFormatting xmlns:xm="http://schemas.microsoft.com/office/excel/2006/main">
          <x14:cfRule type="iconSet" priority="155" id="{2E72FD94-CB78-412F-8E38-4B9BDA63057D}">
            <x14:iconSet iconSet="3Triangles">
              <x14:cfvo type="percent">
                <xm:f>0</xm:f>
              </x14:cfvo>
              <x14:cfvo type="formula">
                <xm:f>$AE$19</xm:f>
              </x14:cfvo>
              <x14:cfvo type="formula" gte="0">
                <xm:f>$AE$19</xm:f>
              </x14:cfvo>
            </x14:iconSet>
          </x14:cfRule>
          <xm:sqref>AF19</xm:sqref>
        </x14:conditionalFormatting>
        <x14:conditionalFormatting xmlns:xm="http://schemas.microsoft.com/office/excel/2006/main">
          <x14:cfRule type="iconSet" priority="154" id="{8AA8F783-5CA4-4DB0-BE56-0D8F030F17CA}">
            <x14:iconSet iconSet="3Triangles">
              <x14:cfvo type="percent">
                <xm:f>0</xm:f>
              </x14:cfvo>
              <x14:cfvo type="formula">
                <xm:f>$AF$19</xm:f>
              </x14:cfvo>
              <x14:cfvo type="formula" gte="0">
                <xm:f>$AF$19</xm:f>
              </x14:cfvo>
            </x14:iconSet>
          </x14:cfRule>
          <xm:sqref>AG19</xm:sqref>
        </x14:conditionalFormatting>
        <x14:conditionalFormatting xmlns:xm="http://schemas.microsoft.com/office/excel/2006/main">
          <x14:cfRule type="iconSet" priority="153" id="{0AF983A6-F1C7-432B-8301-3C8C7DA6C145}">
            <x14:iconSet iconSet="3Triangles">
              <x14:cfvo type="percent">
                <xm:f>0</xm:f>
              </x14:cfvo>
              <x14:cfvo type="formula">
                <xm:f>$X$20</xm:f>
              </x14:cfvo>
              <x14:cfvo type="formula" gte="0">
                <xm:f>$X$20</xm:f>
              </x14:cfvo>
            </x14:iconSet>
          </x14:cfRule>
          <xm:sqref>AI20:AM20</xm:sqref>
        </x14:conditionalFormatting>
        <x14:conditionalFormatting xmlns:xm="http://schemas.microsoft.com/office/excel/2006/main">
          <x14:cfRule type="iconSet" priority="152" id="{13C7E83D-ECC2-47BF-96E9-551EB63F9138}">
            <x14:iconSet iconSet="3Triangles">
              <x14:cfvo type="percent">
                <xm:f>0</xm:f>
              </x14:cfvo>
              <x14:cfvo type="formula">
                <xm:f>$AC$20</xm:f>
              </x14:cfvo>
              <x14:cfvo type="formula" gte="0">
                <xm:f>$AC$20</xm:f>
              </x14:cfvo>
            </x14:iconSet>
          </x14:cfRule>
          <xm:sqref>AN20:AR20</xm:sqref>
        </x14:conditionalFormatting>
        <x14:conditionalFormatting xmlns:xm="http://schemas.microsoft.com/office/excel/2006/main">
          <x14:cfRule type="iconSet" priority="151" id="{95BC4DBB-2224-464C-A6F4-37C8131AEFBB}">
            <x14:iconSet iconSet="3Triangles">
              <x14:cfvo type="percent">
                <xm:f>0</xm:f>
              </x14:cfvo>
              <x14:cfvo type="formula">
                <xm:f>$AB$19</xm:f>
              </x14:cfvo>
              <x14:cfvo type="formula" gte="0">
                <xm:f>$AB$19</xm:f>
              </x14:cfvo>
            </x14:iconSet>
          </x14:cfRule>
          <xm:sqref>AI19</xm:sqref>
        </x14:conditionalFormatting>
        <x14:conditionalFormatting xmlns:xm="http://schemas.microsoft.com/office/excel/2006/main">
          <x14:cfRule type="iconSet" priority="150" id="{D98F5773-EEF9-4E84-8FB8-CB5DA0B8AEA8}">
            <x14:iconSet iconSet="3Triangles">
              <x14:cfvo type="percent">
                <xm:f>0</xm:f>
              </x14:cfvo>
              <x14:cfvo type="formula">
                <xm:f>$AI$19</xm:f>
              </x14:cfvo>
              <x14:cfvo type="formula" gte="0">
                <xm:f>$AI$19</xm:f>
              </x14:cfvo>
            </x14:iconSet>
          </x14:cfRule>
          <xm:sqref>AJ19</xm:sqref>
        </x14:conditionalFormatting>
        <x14:conditionalFormatting xmlns:xm="http://schemas.microsoft.com/office/excel/2006/main">
          <x14:cfRule type="iconSet" priority="149" id="{6449D74E-4EE0-49F2-B920-22681794FAA1}">
            <x14:iconSet iconSet="3Triangles">
              <x14:cfvo type="percent">
                <xm:f>0</xm:f>
              </x14:cfvo>
              <x14:cfvo type="formula">
                <xm:f>$AJ$19</xm:f>
              </x14:cfvo>
              <x14:cfvo type="formula" gte="0">
                <xm:f>$AJ$19</xm:f>
              </x14:cfvo>
            </x14:iconSet>
          </x14:cfRule>
          <xm:sqref>AK19</xm:sqref>
        </x14:conditionalFormatting>
        <x14:conditionalFormatting xmlns:xm="http://schemas.microsoft.com/office/excel/2006/main">
          <x14:cfRule type="iconSet" priority="148" id="{79CC8395-7031-4D55-9EAF-1E4BD1CD52A1}">
            <x14:iconSet iconSet="3Triangles">
              <x14:cfvo type="percent">
                <xm:f>0</xm:f>
              </x14:cfvo>
              <x14:cfvo type="formula">
                <xm:f>$AK$19</xm:f>
              </x14:cfvo>
              <x14:cfvo type="formula" gte="0">
                <xm:f>$AK$19</xm:f>
              </x14:cfvo>
            </x14:iconSet>
          </x14:cfRule>
          <xm:sqref>AL19</xm:sqref>
        </x14:conditionalFormatting>
        <x14:conditionalFormatting xmlns:xm="http://schemas.microsoft.com/office/excel/2006/main">
          <x14:cfRule type="iconSet" priority="147" id="{920E1D5E-6B40-4421-83F8-365FD5093D3E}">
            <x14:iconSet iconSet="3Triangles">
              <x14:cfvo type="percent">
                <xm:f>0</xm:f>
              </x14:cfvo>
              <x14:cfvo type="formula">
                <xm:f>$AL$19</xm:f>
              </x14:cfvo>
              <x14:cfvo type="formula" gte="0">
                <xm:f>$AL$19</xm:f>
              </x14:cfvo>
            </x14:iconSet>
          </x14:cfRule>
          <xm:sqref>AM19</xm:sqref>
        </x14:conditionalFormatting>
        <x14:conditionalFormatting xmlns:xm="http://schemas.microsoft.com/office/excel/2006/main">
          <x14:cfRule type="iconSet" priority="146" id="{0D032852-0292-4D11-B881-C3A91F957D73}">
            <x14:iconSet iconSet="3Triangles">
              <x14:cfvo type="percent">
                <xm:f>0</xm:f>
              </x14:cfvo>
              <x14:cfvo type="formula">
                <xm:f>$AG$19</xm:f>
              </x14:cfvo>
              <x14:cfvo type="formula" gte="0">
                <xm:f>$AG$19</xm:f>
              </x14:cfvo>
            </x14:iconSet>
          </x14:cfRule>
          <xm:sqref>AN19</xm:sqref>
        </x14:conditionalFormatting>
        <x14:conditionalFormatting xmlns:xm="http://schemas.microsoft.com/office/excel/2006/main">
          <x14:cfRule type="iconSet" priority="145" id="{ED223A07-DF70-4CCC-B72A-D3BED863B9B3}">
            <x14:iconSet iconSet="3Triangles">
              <x14:cfvo type="percent">
                <xm:f>0</xm:f>
              </x14:cfvo>
              <x14:cfvo type="formula">
                <xm:f>$AN$19</xm:f>
              </x14:cfvo>
              <x14:cfvo type="formula" gte="0">
                <xm:f>$AN$19</xm:f>
              </x14:cfvo>
            </x14:iconSet>
          </x14:cfRule>
          <xm:sqref>AO19</xm:sqref>
        </x14:conditionalFormatting>
        <x14:conditionalFormatting xmlns:xm="http://schemas.microsoft.com/office/excel/2006/main">
          <x14:cfRule type="iconSet" priority="144" id="{7A1734CC-F60C-4A0A-BF3B-678D56C3416A}">
            <x14:iconSet iconSet="3Triangles">
              <x14:cfvo type="percent">
                <xm:f>0</xm:f>
              </x14:cfvo>
              <x14:cfvo type="formula">
                <xm:f>$AO$19</xm:f>
              </x14:cfvo>
              <x14:cfvo type="formula" gte="0">
                <xm:f>$AO$19</xm:f>
              </x14:cfvo>
            </x14:iconSet>
          </x14:cfRule>
          <xm:sqref>AP19</xm:sqref>
        </x14:conditionalFormatting>
        <x14:conditionalFormatting xmlns:xm="http://schemas.microsoft.com/office/excel/2006/main">
          <x14:cfRule type="iconSet" priority="143" id="{F4746BE3-0DA5-4B41-A4E4-6EC8708A1287}">
            <x14:iconSet iconSet="3Triangles">
              <x14:cfvo type="percent">
                <xm:f>0</xm:f>
              </x14:cfvo>
              <x14:cfvo type="formula">
                <xm:f>$AP$19</xm:f>
              </x14:cfvo>
              <x14:cfvo type="formula" gte="0">
                <xm:f>$AP$19</xm:f>
              </x14:cfvo>
            </x14:iconSet>
          </x14:cfRule>
          <xm:sqref>AQ19</xm:sqref>
        </x14:conditionalFormatting>
        <x14:conditionalFormatting xmlns:xm="http://schemas.microsoft.com/office/excel/2006/main">
          <x14:cfRule type="iconSet" priority="142" id="{CA1CD68D-2FD3-4810-BF2F-4D1A06953C52}">
            <x14:iconSet iconSet="3Triangles">
              <x14:cfvo type="percent">
                <xm:f>0</xm:f>
              </x14:cfvo>
              <x14:cfvo type="formula">
                <xm:f>$AQ$19</xm:f>
              </x14:cfvo>
              <x14:cfvo type="formula" gte="0">
                <xm:f>$AQ$19</xm:f>
              </x14:cfvo>
            </x14:iconSet>
          </x14:cfRule>
          <xm:sqref>AR19</xm:sqref>
        </x14:conditionalFormatting>
        <x14:conditionalFormatting xmlns:xm="http://schemas.microsoft.com/office/excel/2006/main">
          <x14:cfRule type="iconSet" priority="141" id="{8038B817-7240-459B-A405-C27EFF60B865}">
            <x14:iconSet iconSet="3Triangles">
              <x14:cfvo type="percent">
                <xm:f>0</xm:f>
              </x14:cfvo>
              <x14:cfvo type="formula">
                <xm:f>$AM$19</xm:f>
              </x14:cfvo>
              <x14:cfvo type="formula" gte="0">
                <xm:f>$AM$19</xm:f>
              </x14:cfvo>
            </x14:iconSet>
          </x14:cfRule>
          <xm:sqref>AT19</xm:sqref>
        </x14:conditionalFormatting>
        <x14:conditionalFormatting xmlns:xm="http://schemas.microsoft.com/office/excel/2006/main">
          <x14:cfRule type="iconSet" priority="140" id="{977DD5D2-033E-4374-9249-89CFC40455C9}">
            <x14:iconSet iconSet="3Triangles">
              <x14:cfvo type="percent">
                <xm:f>0</xm:f>
              </x14:cfvo>
              <x14:cfvo type="formula">
                <xm:f>$AI$20</xm:f>
              </x14:cfvo>
              <x14:cfvo type="formula" gte="0">
                <xm:f>$AI$20</xm:f>
              </x14:cfvo>
            </x14:iconSet>
          </x14:cfRule>
          <xm:sqref>AT20:AX20</xm:sqref>
        </x14:conditionalFormatting>
        <x14:conditionalFormatting xmlns:xm="http://schemas.microsoft.com/office/excel/2006/main">
          <x14:cfRule type="iconSet" priority="139" id="{BAF7398A-56C3-4A85-9F65-B7446C24DB19}">
            <x14:iconSet iconSet="3Triangles">
              <x14:cfvo type="percent">
                <xm:f>0</xm:f>
              </x14:cfvo>
              <x14:cfvo type="formula">
                <xm:f>$AN$20</xm:f>
              </x14:cfvo>
              <x14:cfvo type="formula" gte="0">
                <xm:f>$AN$20</xm:f>
              </x14:cfvo>
            </x14:iconSet>
          </x14:cfRule>
          <xm:sqref>AY20:BC20</xm:sqref>
        </x14:conditionalFormatting>
        <x14:conditionalFormatting xmlns:xm="http://schemas.microsoft.com/office/excel/2006/main">
          <x14:cfRule type="iconSet" priority="138" id="{BC55DA1D-B992-444B-B110-0DD8D3C031B3}">
            <x14:iconSet iconSet="3Triangles">
              <x14:cfvo type="percent">
                <xm:f>0</xm:f>
              </x14:cfvo>
              <x14:cfvo type="formula">
                <xm:f>$AT$19</xm:f>
              </x14:cfvo>
              <x14:cfvo type="formula" gte="0">
                <xm:f>$AT$19</xm:f>
              </x14:cfvo>
            </x14:iconSet>
          </x14:cfRule>
          <xm:sqref>AU19</xm:sqref>
        </x14:conditionalFormatting>
        <x14:conditionalFormatting xmlns:xm="http://schemas.microsoft.com/office/excel/2006/main">
          <x14:cfRule type="iconSet" priority="137" id="{13837A01-8943-413C-AB41-11D0E6D8F115}">
            <x14:iconSet iconSet="3Triangles">
              <x14:cfvo type="percent">
                <xm:f>0</xm:f>
              </x14:cfvo>
              <x14:cfvo type="formula">
                <xm:f>$AU$19</xm:f>
              </x14:cfvo>
              <x14:cfvo type="formula" gte="0">
                <xm:f>$AU$19</xm:f>
              </x14:cfvo>
            </x14:iconSet>
          </x14:cfRule>
          <xm:sqref>AV19</xm:sqref>
        </x14:conditionalFormatting>
        <x14:conditionalFormatting xmlns:xm="http://schemas.microsoft.com/office/excel/2006/main">
          <x14:cfRule type="iconSet" priority="136" id="{8810D21F-4285-40AB-99A7-28DE1503CB86}">
            <x14:iconSet iconSet="3Triangles">
              <x14:cfvo type="percent">
                <xm:f>0</xm:f>
              </x14:cfvo>
              <x14:cfvo type="formula">
                <xm:f>$AV$19</xm:f>
              </x14:cfvo>
              <x14:cfvo type="formula" gte="0">
                <xm:f>$AV$19</xm:f>
              </x14:cfvo>
            </x14:iconSet>
          </x14:cfRule>
          <xm:sqref>AW19</xm:sqref>
        </x14:conditionalFormatting>
        <x14:conditionalFormatting xmlns:xm="http://schemas.microsoft.com/office/excel/2006/main">
          <x14:cfRule type="iconSet" priority="135" id="{8B4561A7-1814-48FF-BBBF-D2B84E28BE73}">
            <x14:iconSet iconSet="3Triangles">
              <x14:cfvo type="percent">
                <xm:f>0</xm:f>
              </x14:cfvo>
              <x14:cfvo type="formula">
                <xm:f>$AW$19</xm:f>
              </x14:cfvo>
              <x14:cfvo type="formula" gte="0">
                <xm:f>$AW$19</xm:f>
              </x14:cfvo>
            </x14:iconSet>
          </x14:cfRule>
          <xm:sqref>AX19</xm:sqref>
        </x14:conditionalFormatting>
        <x14:conditionalFormatting xmlns:xm="http://schemas.microsoft.com/office/excel/2006/main">
          <x14:cfRule type="iconSet" priority="134" id="{69FC1153-B910-41D1-B777-651D0E97E30C}">
            <x14:iconSet iconSet="3Triangles">
              <x14:cfvo type="percent">
                <xm:f>0</xm:f>
              </x14:cfvo>
              <x14:cfvo type="formula">
                <xm:f>$AR$19</xm:f>
              </x14:cfvo>
              <x14:cfvo type="formula" gte="0">
                <xm:f>$AR$19</xm:f>
              </x14:cfvo>
            </x14:iconSet>
          </x14:cfRule>
          <xm:sqref>AY19</xm:sqref>
        </x14:conditionalFormatting>
        <x14:conditionalFormatting xmlns:xm="http://schemas.microsoft.com/office/excel/2006/main">
          <x14:cfRule type="iconSet" priority="133" id="{BEF7D23B-6CDC-484D-AE12-2226EDD65F67}">
            <x14:iconSet iconSet="3Triangles">
              <x14:cfvo type="percent">
                <xm:f>0</xm:f>
              </x14:cfvo>
              <x14:cfvo type="formula">
                <xm:f>$AY$19</xm:f>
              </x14:cfvo>
              <x14:cfvo type="formula" gte="0">
                <xm:f>$AY$19</xm:f>
              </x14:cfvo>
            </x14:iconSet>
          </x14:cfRule>
          <xm:sqref>AZ19</xm:sqref>
        </x14:conditionalFormatting>
        <x14:conditionalFormatting xmlns:xm="http://schemas.microsoft.com/office/excel/2006/main">
          <x14:cfRule type="iconSet" priority="132" id="{9C35D12E-E6DE-4D15-9C47-C1B40AB62047}">
            <x14:iconSet iconSet="3Triangles">
              <x14:cfvo type="percent">
                <xm:f>0</xm:f>
              </x14:cfvo>
              <x14:cfvo type="formula">
                <xm:f>$AZ$19</xm:f>
              </x14:cfvo>
              <x14:cfvo type="formula" gte="0">
                <xm:f>$AZ$19</xm:f>
              </x14:cfvo>
            </x14:iconSet>
          </x14:cfRule>
          <xm:sqref>BA19</xm:sqref>
        </x14:conditionalFormatting>
        <x14:conditionalFormatting xmlns:xm="http://schemas.microsoft.com/office/excel/2006/main">
          <x14:cfRule type="iconSet" priority="131" id="{596DB732-7290-4F12-A7B2-754A4E17FD1C}">
            <x14:iconSet iconSet="3Triangles">
              <x14:cfvo type="percent">
                <xm:f>0</xm:f>
              </x14:cfvo>
              <x14:cfvo type="formula">
                <xm:f>$BA$19</xm:f>
              </x14:cfvo>
              <x14:cfvo type="formula" gte="0">
                <xm:f>$BA$19</xm:f>
              </x14:cfvo>
            </x14:iconSet>
          </x14:cfRule>
          <xm:sqref>BB19</xm:sqref>
        </x14:conditionalFormatting>
        <x14:conditionalFormatting xmlns:xm="http://schemas.microsoft.com/office/excel/2006/main">
          <x14:cfRule type="iconSet" priority="130" id="{A5E77684-A4EC-4997-8E1E-E25E4AF4512D}">
            <x14:iconSet iconSet="3Triangles">
              <x14:cfvo type="percent">
                <xm:f>0</xm:f>
              </x14:cfvo>
              <x14:cfvo type="formula">
                <xm:f>$BB$19</xm:f>
              </x14:cfvo>
              <x14:cfvo type="formula" gte="0">
                <xm:f>$BB$19</xm:f>
              </x14:cfvo>
            </x14:iconSet>
          </x14:cfRule>
          <xm:sqref>BC19</xm:sqref>
        </x14:conditionalFormatting>
        <x14:conditionalFormatting xmlns:xm="http://schemas.microsoft.com/office/excel/2006/main">
          <x14:cfRule type="iconSet" priority="129" id="{EE572DD6-53F6-4AA3-8D72-6D30937C268D}">
            <x14:iconSet iconSet="3Triangles">
              <x14:cfvo type="percent">
                <xm:f>0</xm:f>
              </x14:cfvo>
              <x14:cfvo type="formula">
                <xm:f>$AT$20</xm:f>
              </x14:cfvo>
              <x14:cfvo type="formula" gte="0">
                <xm:f>$AT$20</xm:f>
              </x14:cfvo>
            </x14:iconSet>
          </x14:cfRule>
          <xm:sqref>BE20:BI20</xm:sqref>
        </x14:conditionalFormatting>
        <x14:conditionalFormatting xmlns:xm="http://schemas.microsoft.com/office/excel/2006/main">
          <x14:cfRule type="iconSet" priority="128" id="{AFD2E3BF-863B-4D12-AFE5-C0747471E773}">
            <x14:iconSet iconSet="3Triangles">
              <x14:cfvo type="percent">
                <xm:f>0</xm:f>
              </x14:cfvo>
              <x14:cfvo type="formula">
                <xm:f>$AY$20</xm:f>
              </x14:cfvo>
              <x14:cfvo type="formula" gte="0">
                <xm:f>$AY$20</xm:f>
              </x14:cfvo>
            </x14:iconSet>
          </x14:cfRule>
          <xm:sqref>BJ20:BN20</xm:sqref>
        </x14:conditionalFormatting>
        <x14:conditionalFormatting xmlns:xm="http://schemas.microsoft.com/office/excel/2006/main">
          <x14:cfRule type="iconSet" priority="127" id="{21C710EC-F380-4E07-A995-36C95F34A488}">
            <x14:iconSet iconSet="3Triangles">
              <x14:cfvo type="percent">
                <xm:f>0</xm:f>
              </x14:cfvo>
              <x14:cfvo type="formula">
                <xm:f>$AX$19</xm:f>
              </x14:cfvo>
              <x14:cfvo type="formula" gte="0">
                <xm:f>$AX$19</xm:f>
              </x14:cfvo>
            </x14:iconSet>
          </x14:cfRule>
          <xm:sqref>BE19</xm:sqref>
        </x14:conditionalFormatting>
        <x14:conditionalFormatting xmlns:xm="http://schemas.microsoft.com/office/excel/2006/main">
          <x14:cfRule type="iconSet" priority="126" id="{BB52655F-F059-45FA-AD68-87CD8A187578}">
            <x14:iconSet iconSet="3Triangles">
              <x14:cfvo type="percent">
                <xm:f>0</xm:f>
              </x14:cfvo>
              <x14:cfvo type="formula">
                <xm:f>$BE$19</xm:f>
              </x14:cfvo>
              <x14:cfvo type="formula" gte="0">
                <xm:f>$BE$19</xm:f>
              </x14:cfvo>
            </x14:iconSet>
          </x14:cfRule>
          <xm:sqref>BF19</xm:sqref>
        </x14:conditionalFormatting>
        <x14:conditionalFormatting xmlns:xm="http://schemas.microsoft.com/office/excel/2006/main">
          <x14:cfRule type="iconSet" priority="125" id="{B6626979-F352-42A0-9CF8-7C266A41E3C6}">
            <x14:iconSet iconSet="3Triangles">
              <x14:cfvo type="percent">
                <xm:f>0</xm:f>
              </x14:cfvo>
              <x14:cfvo type="formula">
                <xm:f>$BF$19</xm:f>
              </x14:cfvo>
              <x14:cfvo type="formula" gte="0">
                <xm:f>$BF$19</xm:f>
              </x14:cfvo>
            </x14:iconSet>
          </x14:cfRule>
          <xm:sqref>BG19</xm:sqref>
        </x14:conditionalFormatting>
        <x14:conditionalFormatting xmlns:xm="http://schemas.microsoft.com/office/excel/2006/main">
          <x14:cfRule type="iconSet" priority="124" id="{6BE9F4EF-C702-4C78-A547-A7B62F0E2A95}">
            <x14:iconSet iconSet="3Triangles">
              <x14:cfvo type="percent">
                <xm:f>0</xm:f>
              </x14:cfvo>
              <x14:cfvo type="formula">
                <xm:f>$BG$19</xm:f>
              </x14:cfvo>
              <x14:cfvo type="formula" gte="0">
                <xm:f>$BG$19</xm:f>
              </x14:cfvo>
            </x14:iconSet>
          </x14:cfRule>
          <xm:sqref>BH19</xm:sqref>
        </x14:conditionalFormatting>
        <x14:conditionalFormatting xmlns:xm="http://schemas.microsoft.com/office/excel/2006/main">
          <x14:cfRule type="iconSet" priority="123" id="{99154A10-978C-4C0E-AFBF-33AEA336B697}">
            <x14:iconSet iconSet="3Triangles">
              <x14:cfvo type="percent">
                <xm:f>0</xm:f>
              </x14:cfvo>
              <x14:cfvo type="formula">
                <xm:f>$BH$19</xm:f>
              </x14:cfvo>
              <x14:cfvo type="formula" gte="0">
                <xm:f>$BH$19</xm:f>
              </x14:cfvo>
            </x14:iconSet>
          </x14:cfRule>
          <xm:sqref>BI19</xm:sqref>
        </x14:conditionalFormatting>
        <x14:conditionalFormatting xmlns:xm="http://schemas.microsoft.com/office/excel/2006/main">
          <x14:cfRule type="iconSet" priority="122" id="{DC9607EA-8D64-449C-BA5E-2B2172C55EA9}">
            <x14:iconSet iconSet="3Triangles">
              <x14:cfvo type="percent">
                <xm:f>0</xm:f>
              </x14:cfvo>
              <x14:cfvo type="formula">
                <xm:f>$BC$19</xm:f>
              </x14:cfvo>
              <x14:cfvo type="formula" gte="0">
                <xm:f>$BC$19</xm:f>
              </x14:cfvo>
            </x14:iconSet>
          </x14:cfRule>
          <xm:sqref>BJ19</xm:sqref>
        </x14:conditionalFormatting>
        <x14:conditionalFormatting xmlns:xm="http://schemas.microsoft.com/office/excel/2006/main">
          <x14:cfRule type="iconSet" priority="121" id="{5E181AD7-0F55-4DB0-8652-D15BE4A82AC0}">
            <x14:iconSet iconSet="3Triangles">
              <x14:cfvo type="percent">
                <xm:f>0</xm:f>
              </x14:cfvo>
              <x14:cfvo type="formula">
                <xm:f>$BJ$19</xm:f>
              </x14:cfvo>
              <x14:cfvo type="formula" gte="0">
                <xm:f>$BJ$19</xm:f>
              </x14:cfvo>
            </x14:iconSet>
          </x14:cfRule>
          <xm:sqref>BK19</xm:sqref>
        </x14:conditionalFormatting>
        <x14:conditionalFormatting xmlns:xm="http://schemas.microsoft.com/office/excel/2006/main">
          <x14:cfRule type="iconSet" priority="120" id="{C16C389D-E5EA-4020-9573-09CCBF142C8A}">
            <x14:iconSet iconSet="3Triangles">
              <x14:cfvo type="percent">
                <xm:f>0</xm:f>
              </x14:cfvo>
              <x14:cfvo type="formula">
                <xm:f>$BK$19</xm:f>
              </x14:cfvo>
              <x14:cfvo type="formula" gte="0">
                <xm:f>$BK$19</xm:f>
              </x14:cfvo>
            </x14:iconSet>
          </x14:cfRule>
          <xm:sqref>BL19</xm:sqref>
        </x14:conditionalFormatting>
        <x14:conditionalFormatting xmlns:xm="http://schemas.microsoft.com/office/excel/2006/main">
          <x14:cfRule type="iconSet" priority="119" id="{2A6A7148-6509-4C42-AC07-F9B377FFEA53}">
            <x14:iconSet iconSet="3Triangles">
              <x14:cfvo type="percent">
                <xm:f>0</xm:f>
              </x14:cfvo>
              <x14:cfvo type="formula">
                <xm:f>$BL$19</xm:f>
              </x14:cfvo>
              <x14:cfvo type="formula" gte="0">
                <xm:f>$BL$19</xm:f>
              </x14:cfvo>
            </x14:iconSet>
          </x14:cfRule>
          <xm:sqref>BM19</xm:sqref>
        </x14:conditionalFormatting>
        <x14:conditionalFormatting xmlns:xm="http://schemas.microsoft.com/office/excel/2006/main">
          <x14:cfRule type="iconSet" priority="118" id="{64DAB0A0-8DD8-46FB-9416-FD8FF7A2472B}">
            <x14:iconSet iconSet="3Triangles">
              <x14:cfvo type="percent">
                <xm:f>0</xm:f>
              </x14:cfvo>
              <x14:cfvo type="formula">
                <xm:f>$BM$19</xm:f>
              </x14:cfvo>
              <x14:cfvo type="formula" gte="0">
                <xm:f>$BM$19</xm:f>
              </x14:cfvo>
            </x14:iconSet>
          </x14:cfRule>
          <xm:sqref>BN19</xm:sqref>
        </x14:conditionalFormatting>
        <x14:conditionalFormatting xmlns:xm="http://schemas.microsoft.com/office/excel/2006/main">
          <x14:cfRule type="iconSet" priority="117" id="{E118A105-DF87-4324-A3EF-BED7669E01B2}">
            <x14:iconSet iconSet="3Triangles">
              <x14:cfvo type="percent">
                <xm:f>0</xm:f>
              </x14:cfvo>
              <x14:cfvo type="formula">
                <xm:f>$BE$20</xm:f>
              </x14:cfvo>
              <x14:cfvo type="formula" gte="0">
                <xm:f>$BE$20</xm:f>
              </x14:cfvo>
            </x14:iconSet>
          </x14:cfRule>
          <xm:sqref>BP20:BT20</xm:sqref>
        </x14:conditionalFormatting>
        <x14:conditionalFormatting xmlns:xm="http://schemas.microsoft.com/office/excel/2006/main">
          <x14:cfRule type="iconSet" priority="116" id="{F7B328EB-4A83-4EE0-98D3-835EB0F37B30}">
            <x14:iconSet iconSet="3Triangles">
              <x14:cfvo type="percent">
                <xm:f>0</xm:f>
              </x14:cfvo>
              <x14:cfvo type="formula">
                <xm:f>$BJ$20</xm:f>
              </x14:cfvo>
              <x14:cfvo type="formula" gte="0">
                <xm:f>$BJ$20</xm:f>
              </x14:cfvo>
            </x14:iconSet>
          </x14:cfRule>
          <xm:sqref>BU20:BY20</xm:sqref>
        </x14:conditionalFormatting>
        <x14:conditionalFormatting xmlns:xm="http://schemas.microsoft.com/office/excel/2006/main">
          <x14:cfRule type="iconSet" priority="115" id="{362C34AC-9906-4E4C-86A8-0CC41469FF66}">
            <x14:iconSet iconSet="3Triangles">
              <x14:cfvo type="percent">
                <xm:f>0</xm:f>
              </x14:cfvo>
              <x14:cfvo type="formula">
                <xm:f>$BI$19</xm:f>
              </x14:cfvo>
              <x14:cfvo type="formula" gte="0">
                <xm:f>$BI$19</xm:f>
              </x14:cfvo>
            </x14:iconSet>
          </x14:cfRule>
          <xm:sqref>BP19</xm:sqref>
        </x14:conditionalFormatting>
        <x14:conditionalFormatting xmlns:xm="http://schemas.microsoft.com/office/excel/2006/main">
          <x14:cfRule type="iconSet" priority="114" id="{237BDCCA-359D-4E0A-A0CA-D05509CB74C8}">
            <x14:iconSet iconSet="3Triangles">
              <x14:cfvo type="percent">
                <xm:f>0</xm:f>
              </x14:cfvo>
              <x14:cfvo type="formula">
                <xm:f>$BP$19</xm:f>
              </x14:cfvo>
              <x14:cfvo type="formula" gte="0">
                <xm:f>$BP$19</xm:f>
              </x14:cfvo>
            </x14:iconSet>
          </x14:cfRule>
          <xm:sqref>BQ19</xm:sqref>
        </x14:conditionalFormatting>
        <x14:conditionalFormatting xmlns:xm="http://schemas.microsoft.com/office/excel/2006/main">
          <x14:cfRule type="iconSet" priority="113" id="{FF01920F-0F66-44B1-AB74-876F436A0DDD}">
            <x14:iconSet iconSet="3Triangles">
              <x14:cfvo type="percent">
                <xm:f>0</xm:f>
              </x14:cfvo>
              <x14:cfvo type="formula">
                <xm:f>$BQ$19</xm:f>
              </x14:cfvo>
              <x14:cfvo type="formula" gte="0">
                <xm:f>$BQ$19</xm:f>
              </x14:cfvo>
            </x14:iconSet>
          </x14:cfRule>
          <xm:sqref>BR19</xm:sqref>
        </x14:conditionalFormatting>
        <x14:conditionalFormatting xmlns:xm="http://schemas.microsoft.com/office/excel/2006/main">
          <x14:cfRule type="iconSet" priority="112" id="{9870EC6E-569E-4906-9290-CEAD0E13B5A7}">
            <x14:iconSet iconSet="3Triangles">
              <x14:cfvo type="percent">
                <xm:f>0</xm:f>
              </x14:cfvo>
              <x14:cfvo type="formula">
                <xm:f>$BR$19</xm:f>
              </x14:cfvo>
              <x14:cfvo type="formula" gte="0">
                <xm:f>$BR$19</xm:f>
              </x14:cfvo>
            </x14:iconSet>
          </x14:cfRule>
          <xm:sqref>BS19</xm:sqref>
        </x14:conditionalFormatting>
        <x14:conditionalFormatting xmlns:xm="http://schemas.microsoft.com/office/excel/2006/main">
          <x14:cfRule type="iconSet" priority="111" id="{604208BF-4483-4625-A758-22908978AEFC}">
            <x14:iconSet iconSet="3Triangles">
              <x14:cfvo type="percent">
                <xm:f>0</xm:f>
              </x14:cfvo>
              <x14:cfvo type="formula">
                <xm:f>$BS$19</xm:f>
              </x14:cfvo>
              <x14:cfvo type="formula" gte="0">
                <xm:f>$BS$19</xm:f>
              </x14:cfvo>
            </x14:iconSet>
          </x14:cfRule>
          <xm:sqref>BT19</xm:sqref>
        </x14:conditionalFormatting>
        <x14:conditionalFormatting xmlns:xm="http://schemas.microsoft.com/office/excel/2006/main">
          <x14:cfRule type="iconSet" priority="110" id="{BD6D467B-9B56-44F4-A547-1F1C291C40E1}">
            <x14:iconSet iconSet="3Triangles">
              <x14:cfvo type="percent">
                <xm:f>0</xm:f>
              </x14:cfvo>
              <x14:cfvo type="formula">
                <xm:f>$BN$19</xm:f>
              </x14:cfvo>
              <x14:cfvo type="formula" gte="0">
                <xm:f>$BN$19</xm:f>
              </x14:cfvo>
            </x14:iconSet>
          </x14:cfRule>
          <xm:sqref>BU19</xm:sqref>
        </x14:conditionalFormatting>
        <x14:conditionalFormatting xmlns:xm="http://schemas.microsoft.com/office/excel/2006/main">
          <x14:cfRule type="iconSet" priority="109" id="{D2BAC56A-3BF8-41B7-8584-62A71D89F746}">
            <x14:iconSet iconSet="3Triangles">
              <x14:cfvo type="percent">
                <xm:f>0</xm:f>
              </x14:cfvo>
              <x14:cfvo type="formula">
                <xm:f>$BU$19</xm:f>
              </x14:cfvo>
              <x14:cfvo type="formula" gte="0">
                <xm:f>$BU$19</xm:f>
              </x14:cfvo>
            </x14:iconSet>
          </x14:cfRule>
          <xm:sqref>BV19</xm:sqref>
        </x14:conditionalFormatting>
        <x14:conditionalFormatting xmlns:xm="http://schemas.microsoft.com/office/excel/2006/main">
          <x14:cfRule type="iconSet" priority="108" id="{C7ADAE93-32A3-4F6D-8298-56E83028ED16}">
            <x14:iconSet iconSet="3Triangles">
              <x14:cfvo type="percent">
                <xm:f>0</xm:f>
              </x14:cfvo>
              <x14:cfvo type="formula">
                <xm:f>$BV$19</xm:f>
              </x14:cfvo>
              <x14:cfvo type="formula" gte="0">
                <xm:f>$BV$19</xm:f>
              </x14:cfvo>
            </x14:iconSet>
          </x14:cfRule>
          <xm:sqref>BW19</xm:sqref>
        </x14:conditionalFormatting>
        <x14:conditionalFormatting xmlns:xm="http://schemas.microsoft.com/office/excel/2006/main">
          <x14:cfRule type="iconSet" priority="107" id="{3817C200-25B1-4543-98F2-51CA758CCEF1}">
            <x14:iconSet iconSet="3Triangles">
              <x14:cfvo type="percent">
                <xm:f>0</xm:f>
              </x14:cfvo>
              <x14:cfvo type="formula">
                <xm:f>$BW$19</xm:f>
              </x14:cfvo>
              <x14:cfvo type="formula" gte="0">
                <xm:f>$BW$19</xm:f>
              </x14:cfvo>
            </x14:iconSet>
          </x14:cfRule>
          <xm:sqref>BX19</xm:sqref>
        </x14:conditionalFormatting>
        <x14:conditionalFormatting xmlns:xm="http://schemas.microsoft.com/office/excel/2006/main">
          <x14:cfRule type="iconSet" priority="106" id="{2BB9598B-F565-423B-A481-56954C902D09}">
            <x14:iconSet iconSet="3Triangles">
              <x14:cfvo type="percent">
                <xm:f>0</xm:f>
              </x14:cfvo>
              <x14:cfvo type="formula">
                <xm:f>$BX$19</xm:f>
              </x14:cfvo>
              <x14:cfvo type="formula" gte="0">
                <xm:f>$BX$19</xm:f>
              </x14:cfvo>
            </x14:iconSet>
          </x14:cfRule>
          <xm:sqref>BY19</xm:sqref>
        </x14:conditionalFormatting>
        <x14:conditionalFormatting xmlns:xm="http://schemas.microsoft.com/office/excel/2006/main">
          <x14:cfRule type="iconSet" priority="105" id="{6CA19916-A537-4D62-B0ED-0025493A2E70}">
            <x14:iconSet iconSet="3Triangles">
              <x14:cfvo type="percent">
                <xm:f>0</xm:f>
              </x14:cfvo>
              <x14:cfvo type="formula">
                <xm:f>$BP$20</xm:f>
              </x14:cfvo>
              <x14:cfvo type="formula" gte="0">
                <xm:f>$BP$20</xm:f>
              </x14:cfvo>
            </x14:iconSet>
          </x14:cfRule>
          <xm:sqref>CA20:CE20</xm:sqref>
        </x14:conditionalFormatting>
        <x14:conditionalFormatting xmlns:xm="http://schemas.microsoft.com/office/excel/2006/main">
          <x14:cfRule type="iconSet" priority="104" id="{C29E7029-CD90-4431-A565-8348D2847F90}">
            <x14:iconSet iconSet="3Triangles">
              <x14:cfvo type="percent">
                <xm:f>0</xm:f>
              </x14:cfvo>
              <x14:cfvo type="formula">
                <xm:f>$BU$20</xm:f>
              </x14:cfvo>
              <x14:cfvo type="formula" gte="0">
                <xm:f>$BU$20</xm:f>
              </x14:cfvo>
            </x14:iconSet>
          </x14:cfRule>
          <xm:sqref>CF20:CJ20</xm:sqref>
        </x14:conditionalFormatting>
        <x14:conditionalFormatting xmlns:xm="http://schemas.microsoft.com/office/excel/2006/main">
          <x14:cfRule type="iconSet" priority="103" id="{F7C412D9-D563-46BF-BB2E-C9D4632A2FC4}">
            <x14:iconSet iconSet="3Triangles">
              <x14:cfvo type="percent">
                <xm:f>0</xm:f>
              </x14:cfvo>
              <x14:cfvo type="formula">
                <xm:f>$BT$19</xm:f>
              </x14:cfvo>
              <x14:cfvo type="formula" gte="0">
                <xm:f>$BT$19</xm:f>
              </x14:cfvo>
            </x14:iconSet>
          </x14:cfRule>
          <xm:sqref>CA19</xm:sqref>
        </x14:conditionalFormatting>
        <x14:conditionalFormatting xmlns:xm="http://schemas.microsoft.com/office/excel/2006/main">
          <x14:cfRule type="iconSet" priority="102" id="{623D46ED-A5BB-491F-A393-6C7893B6477F}">
            <x14:iconSet iconSet="3Triangles">
              <x14:cfvo type="percent">
                <xm:f>0</xm:f>
              </x14:cfvo>
              <x14:cfvo type="formula">
                <xm:f>$CA$19</xm:f>
              </x14:cfvo>
              <x14:cfvo type="formula" gte="0">
                <xm:f>$CA$19</xm:f>
              </x14:cfvo>
            </x14:iconSet>
          </x14:cfRule>
          <xm:sqref>CB19</xm:sqref>
        </x14:conditionalFormatting>
        <x14:conditionalFormatting xmlns:xm="http://schemas.microsoft.com/office/excel/2006/main">
          <x14:cfRule type="iconSet" priority="101" id="{1C4053A9-8456-416F-B435-AF3CE5C738FF}">
            <x14:iconSet iconSet="3Triangles">
              <x14:cfvo type="percent">
                <xm:f>0</xm:f>
              </x14:cfvo>
              <x14:cfvo type="formula">
                <xm:f>$CB$19</xm:f>
              </x14:cfvo>
              <x14:cfvo type="formula" gte="0">
                <xm:f>$CB$19</xm:f>
              </x14:cfvo>
            </x14:iconSet>
          </x14:cfRule>
          <xm:sqref>CC19</xm:sqref>
        </x14:conditionalFormatting>
        <x14:conditionalFormatting xmlns:xm="http://schemas.microsoft.com/office/excel/2006/main">
          <x14:cfRule type="iconSet" priority="100" id="{9982E17B-80CE-46E5-985E-AA52DAEA4A98}">
            <x14:iconSet iconSet="3Triangles">
              <x14:cfvo type="percent">
                <xm:f>0</xm:f>
              </x14:cfvo>
              <x14:cfvo type="formula">
                <xm:f>$CC$19</xm:f>
              </x14:cfvo>
              <x14:cfvo type="formula" gte="0">
                <xm:f>$CC$19</xm:f>
              </x14:cfvo>
            </x14:iconSet>
          </x14:cfRule>
          <xm:sqref>CD19</xm:sqref>
        </x14:conditionalFormatting>
        <x14:conditionalFormatting xmlns:xm="http://schemas.microsoft.com/office/excel/2006/main">
          <x14:cfRule type="iconSet" priority="99" id="{E7DFE5FE-B8B3-40E2-9406-F546F29C5F83}">
            <x14:iconSet iconSet="3Triangles">
              <x14:cfvo type="percent">
                <xm:f>0</xm:f>
              </x14:cfvo>
              <x14:cfvo type="formula">
                <xm:f>$CD$19</xm:f>
              </x14:cfvo>
              <x14:cfvo type="formula" gte="0">
                <xm:f>$CD$19</xm:f>
              </x14:cfvo>
            </x14:iconSet>
          </x14:cfRule>
          <xm:sqref>CE19</xm:sqref>
        </x14:conditionalFormatting>
        <x14:conditionalFormatting xmlns:xm="http://schemas.microsoft.com/office/excel/2006/main">
          <x14:cfRule type="iconSet" priority="98" id="{4FF65403-8BF6-4634-BBAE-6D4D8458680E}">
            <x14:iconSet iconSet="3Triangles">
              <x14:cfvo type="percent">
                <xm:f>0</xm:f>
              </x14:cfvo>
              <x14:cfvo type="formula">
                <xm:f>$BY$19</xm:f>
              </x14:cfvo>
              <x14:cfvo type="formula" gte="0">
                <xm:f>$BY$19</xm:f>
              </x14:cfvo>
            </x14:iconSet>
          </x14:cfRule>
          <xm:sqref>CF19</xm:sqref>
        </x14:conditionalFormatting>
        <x14:conditionalFormatting xmlns:xm="http://schemas.microsoft.com/office/excel/2006/main">
          <x14:cfRule type="iconSet" priority="97" id="{6C0AC575-48E7-4A41-91D3-EF14F2D1F6C9}">
            <x14:iconSet iconSet="3Triangles">
              <x14:cfvo type="percent">
                <xm:f>0</xm:f>
              </x14:cfvo>
              <x14:cfvo type="formula">
                <xm:f>$CF$19</xm:f>
              </x14:cfvo>
              <x14:cfvo type="formula" gte="0">
                <xm:f>$CF$19</xm:f>
              </x14:cfvo>
            </x14:iconSet>
          </x14:cfRule>
          <xm:sqref>CG19</xm:sqref>
        </x14:conditionalFormatting>
        <x14:conditionalFormatting xmlns:xm="http://schemas.microsoft.com/office/excel/2006/main">
          <x14:cfRule type="iconSet" priority="96" id="{80E8D266-BE08-46D4-BBAB-32BF6BC37D0C}">
            <x14:iconSet iconSet="3Triangles">
              <x14:cfvo type="percent">
                <xm:f>0</xm:f>
              </x14:cfvo>
              <x14:cfvo type="formula">
                <xm:f>$CG$19</xm:f>
              </x14:cfvo>
              <x14:cfvo type="formula" gte="0">
                <xm:f>$CG$19</xm:f>
              </x14:cfvo>
            </x14:iconSet>
          </x14:cfRule>
          <xm:sqref>CH19</xm:sqref>
        </x14:conditionalFormatting>
        <x14:conditionalFormatting xmlns:xm="http://schemas.microsoft.com/office/excel/2006/main">
          <x14:cfRule type="iconSet" priority="95" id="{5A16E93D-1711-4687-82A3-404402ED9A28}">
            <x14:iconSet iconSet="3Triangles">
              <x14:cfvo type="percent">
                <xm:f>0</xm:f>
              </x14:cfvo>
              <x14:cfvo type="formula">
                <xm:f>$CH$19</xm:f>
              </x14:cfvo>
              <x14:cfvo type="formula" gte="0">
                <xm:f>$CH$19</xm:f>
              </x14:cfvo>
            </x14:iconSet>
          </x14:cfRule>
          <xm:sqref>CI19</xm:sqref>
        </x14:conditionalFormatting>
        <x14:conditionalFormatting xmlns:xm="http://schemas.microsoft.com/office/excel/2006/main">
          <x14:cfRule type="iconSet" priority="94" id="{6F9F4164-0EB8-40FB-A4C9-9725B0045B5D}">
            <x14:iconSet iconSet="3Triangles">
              <x14:cfvo type="percent">
                <xm:f>0</xm:f>
              </x14:cfvo>
              <x14:cfvo type="formula">
                <xm:f>$CI$19</xm:f>
              </x14:cfvo>
              <x14:cfvo type="formula" gte="0">
                <xm:f>$CI$19</xm:f>
              </x14:cfvo>
            </x14:iconSet>
          </x14:cfRule>
          <xm:sqref>CJ19</xm:sqref>
        </x14:conditionalFormatting>
        <x14:conditionalFormatting xmlns:xm="http://schemas.microsoft.com/office/excel/2006/main">
          <x14:cfRule type="iconSet" priority="93" id="{30B04893-C3FF-426C-AC63-83053EDE9AB5}">
            <x14:iconSet iconSet="3Triangles">
              <x14:cfvo type="percent">
                <xm:f>0</xm:f>
              </x14:cfvo>
              <x14:cfvo type="formula">
                <xm:f>$CE$19</xm:f>
              </x14:cfvo>
              <x14:cfvo type="formula" gte="0">
                <xm:f>$CE$19</xm:f>
              </x14:cfvo>
            </x14:iconSet>
          </x14:cfRule>
          <xm:sqref>CL19</xm:sqref>
        </x14:conditionalFormatting>
        <x14:conditionalFormatting xmlns:xm="http://schemas.microsoft.com/office/excel/2006/main">
          <x14:cfRule type="iconSet" priority="92" id="{9D64FB8E-C3E4-4FD0-9E8C-013F5D348168}">
            <x14:iconSet iconSet="3Triangles">
              <x14:cfvo type="percent">
                <xm:f>0</xm:f>
              </x14:cfvo>
              <x14:cfvo type="formula">
                <xm:f>$CA$20</xm:f>
              </x14:cfvo>
              <x14:cfvo type="formula" gte="0">
                <xm:f>$CA$20</xm:f>
              </x14:cfvo>
            </x14:iconSet>
          </x14:cfRule>
          <xm:sqref>CL20:CP20</xm:sqref>
        </x14:conditionalFormatting>
        <x14:conditionalFormatting xmlns:xm="http://schemas.microsoft.com/office/excel/2006/main">
          <x14:cfRule type="iconSet" priority="91" id="{F33873BD-2502-4069-9CF7-597F0764A078}">
            <x14:iconSet iconSet="3Triangles">
              <x14:cfvo type="percent">
                <xm:f>0</xm:f>
              </x14:cfvo>
              <x14:cfvo type="formula">
                <xm:f>$CF$20</xm:f>
              </x14:cfvo>
              <x14:cfvo type="formula" gte="0">
                <xm:f>$CF$20</xm:f>
              </x14:cfvo>
            </x14:iconSet>
          </x14:cfRule>
          <xm:sqref>CQ20:CU20</xm:sqref>
        </x14:conditionalFormatting>
        <x14:conditionalFormatting xmlns:xm="http://schemas.microsoft.com/office/excel/2006/main">
          <x14:cfRule type="iconSet" priority="90" id="{98B91005-72D1-4E6E-9A45-28DC1F0D8B64}">
            <x14:iconSet iconSet="3Triangles">
              <x14:cfvo type="percent">
                <xm:f>0</xm:f>
              </x14:cfvo>
              <x14:cfvo type="formula">
                <xm:f>$CL$19</xm:f>
              </x14:cfvo>
              <x14:cfvo type="formula" gte="0">
                <xm:f>$CL$19</xm:f>
              </x14:cfvo>
            </x14:iconSet>
          </x14:cfRule>
          <xm:sqref>CM19</xm:sqref>
        </x14:conditionalFormatting>
        <x14:conditionalFormatting xmlns:xm="http://schemas.microsoft.com/office/excel/2006/main">
          <x14:cfRule type="iconSet" priority="89" id="{C11F0265-AEA0-4035-8DEB-FA4B1E4B1A00}">
            <x14:iconSet iconSet="3Triangles">
              <x14:cfvo type="percent">
                <xm:f>0</xm:f>
              </x14:cfvo>
              <x14:cfvo type="formula">
                <xm:f>$CM$19</xm:f>
              </x14:cfvo>
              <x14:cfvo type="formula" gte="0">
                <xm:f>$CM$19</xm:f>
              </x14:cfvo>
            </x14:iconSet>
          </x14:cfRule>
          <xm:sqref>CN19</xm:sqref>
        </x14:conditionalFormatting>
        <x14:conditionalFormatting xmlns:xm="http://schemas.microsoft.com/office/excel/2006/main">
          <x14:cfRule type="iconSet" priority="88" id="{37B73119-3212-43DE-9FD0-3F51B630AB3F}">
            <x14:iconSet iconSet="3Triangles">
              <x14:cfvo type="percent">
                <xm:f>0</xm:f>
              </x14:cfvo>
              <x14:cfvo type="formula">
                <xm:f>$CN$19</xm:f>
              </x14:cfvo>
              <x14:cfvo type="formula" gte="0">
                <xm:f>$CN$19</xm:f>
              </x14:cfvo>
            </x14:iconSet>
          </x14:cfRule>
          <xm:sqref>CO19</xm:sqref>
        </x14:conditionalFormatting>
        <x14:conditionalFormatting xmlns:xm="http://schemas.microsoft.com/office/excel/2006/main">
          <x14:cfRule type="iconSet" priority="87" id="{B5ECBF7A-6E09-449A-A0A0-7BC68F53EDF8}">
            <x14:iconSet iconSet="3Triangles">
              <x14:cfvo type="percent">
                <xm:f>0</xm:f>
              </x14:cfvo>
              <x14:cfvo type="formula">
                <xm:f>$CO$19</xm:f>
              </x14:cfvo>
              <x14:cfvo type="formula" gte="0">
                <xm:f>$CO$19</xm:f>
              </x14:cfvo>
            </x14:iconSet>
          </x14:cfRule>
          <xm:sqref>CP19</xm:sqref>
        </x14:conditionalFormatting>
        <x14:conditionalFormatting xmlns:xm="http://schemas.microsoft.com/office/excel/2006/main">
          <x14:cfRule type="iconSet" priority="86" id="{88B3A0D0-8074-4AE6-A459-4E9AD8E05CD0}">
            <x14:iconSet iconSet="3Triangles">
              <x14:cfvo type="percent">
                <xm:f>0</xm:f>
              </x14:cfvo>
              <x14:cfvo type="formula">
                <xm:f>$CJ$19</xm:f>
              </x14:cfvo>
              <x14:cfvo type="formula" gte="0">
                <xm:f>$CJ$19</xm:f>
              </x14:cfvo>
            </x14:iconSet>
          </x14:cfRule>
          <xm:sqref>CQ19</xm:sqref>
        </x14:conditionalFormatting>
        <x14:conditionalFormatting xmlns:xm="http://schemas.microsoft.com/office/excel/2006/main">
          <x14:cfRule type="iconSet" priority="85" id="{145A1621-95D3-4CF5-9E53-37D12C6F272A}">
            <x14:iconSet iconSet="3Triangles">
              <x14:cfvo type="percent">
                <xm:f>0</xm:f>
              </x14:cfvo>
              <x14:cfvo type="formula">
                <xm:f>$CL$20</xm:f>
              </x14:cfvo>
              <x14:cfvo type="formula" gte="0">
                <xm:f>$CL$20</xm:f>
              </x14:cfvo>
            </x14:iconSet>
          </x14:cfRule>
          <xm:sqref>CW20:DA20</xm:sqref>
        </x14:conditionalFormatting>
        <x14:conditionalFormatting xmlns:xm="http://schemas.microsoft.com/office/excel/2006/main">
          <x14:cfRule type="iconSet" priority="84" id="{595FF428-0888-42AC-80D9-C8F22F69D4F1}">
            <x14:iconSet iconSet="3Triangles">
              <x14:cfvo type="percent">
                <xm:f>0</xm:f>
              </x14:cfvo>
              <x14:cfvo type="formula">
                <xm:f>$CQ$20</xm:f>
              </x14:cfvo>
              <x14:cfvo type="formula" gte="0">
                <xm:f>$CQ$20</xm:f>
              </x14:cfvo>
            </x14:iconSet>
          </x14:cfRule>
          <xm:sqref>DB20:DF20</xm:sqref>
        </x14:conditionalFormatting>
        <x14:conditionalFormatting xmlns:xm="http://schemas.microsoft.com/office/excel/2006/main">
          <x14:cfRule type="iconSet" priority="83" id="{8AC718F0-6BE6-44F0-B13B-631A0F77EED4}">
            <x14:iconSet iconSet="3Triangles">
              <x14:cfvo type="percent">
                <xm:f>0</xm:f>
              </x14:cfvo>
              <x14:cfvo type="formula">
                <xm:f>$CQ$19</xm:f>
              </x14:cfvo>
              <x14:cfvo type="formula" gte="0">
                <xm:f>$CQ$19</xm:f>
              </x14:cfvo>
            </x14:iconSet>
          </x14:cfRule>
          <xm:sqref>CR19</xm:sqref>
        </x14:conditionalFormatting>
        <x14:conditionalFormatting xmlns:xm="http://schemas.microsoft.com/office/excel/2006/main">
          <x14:cfRule type="iconSet" priority="82" id="{BDE67084-8D48-4C45-BA51-19D655EE91E6}">
            <x14:iconSet iconSet="3Triangles">
              <x14:cfvo type="percent">
                <xm:f>0</xm:f>
              </x14:cfvo>
              <x14:cfvo type="formula">
                <xm:f>$CR$19</xm:f>
              </x14:cfvo>
              <x14:cfvo type="formula" gte="0">
                <xm:f>$CR$19</xm:f>
              </x14:cfvo>
            </x14:iconSet>
          </x14:cfRule>
          <xm:sqref>CS19</xm:sqref>
        </x14:conditionalFormatting>
        <x14:conditionalFormatting xmlns:xm="http://schemas.microsoft.com/office/excel/2006/main">
          <x14:cfRule type="iconSet" priority="81" id="{09D458FA-7793-45C8-BA6D-B2E88DF51463}">
            <x14:iconSet iconSet="3Triangles">
              <x14:cfvo type="percent">
                <xm:f>0</xm:f>
              </x14:cfvo>
              <x14:cfvo type="formula">
                <xm:f>$CS$19</xm:f>
              </x14:cfvo>
              <x14:cfvo type="formula" gte="0">
                <xm:f>$CS$19</xm:f>
              </x14:cfvo>
            </x14:iconSet>
          </x14:cfRule>
          <xm:sqref>CT19</xm:sqref>
        </x14:conditionalFormatting>
        <x14:conditionalFormatting xmlns:xm="http://schemas.microsoft.com/office/excel/2006/main">
          <x14:cfRule type="iconSet" priority="80" id="{40A84CC8-DD7B-4C17-A3E6-7FCDEE580FDA}">
            <x14:iconSet iconSet="3Triangles">
              <x14:cfvo type="percent">
                <xm:f>0</xm:f>
              </x14:cfvo>
              <x14:cfvo type="formula">
                <xm:f>$CT$19</xm:f>
              </x14:cfvo>
              <x14:cfvo type="formula" gte="0">
                <xm:f>$CT$19</xm:f>
              </x14:cfvo>
            </x14:iconSet>
          </x14:cfRule>
          <xm:sqref>CU19</xm:sqref>
        </x14:conditionalFormatting>
        <x14:conditionalFormatting xmlns:xm="http://schemas.microsoft.com/office/excel/2006/main">
          <x14:cfRule type="iconSet" priority="79" id="{51A3B875-D164-4D1F-B9D2-B33DC0B480F8}">
            <x14:iconSet iconSet="3Triangles">
              <x14:cfvo type="percent">
                <xm:f>0</xm:f>
              </x14:cfvo>
              <x14:cfvo type="formula">
                <xm:f>$CP$19</xm:f>
              </x14:cfvo>
              <x14:cfvo type="formula" gte="0">
                <xm:f>$CP$19</xm:f>
              </x14:cfvo>
            </x14:iconSet>
          </x14:cfRule>
          <xm:sqref>CW19</xm:sqref>
        </x14:conditionalFormatting>
        <x14:conditionalFormatting xmlns:xm="http://schemas.microsoft.com/office/excel/2006/main">
          <x14:cfRule type="iconSet" priority="78" id="{CE61688B-E5BD-43A4-BC7C-CD2A79083823}">
            <x14:iconSet iconSet="3Triangles">
              <x14:cfvo type="percent">
                <xm:f>0</xm:f>
              </x14:cfvo>
              <x14:cfvo type="formula">
                <xm:f>$CU$19</xm:f>
              </x14:cfvo>
              <x14:cfvo type="formula" gte="0">
                <xm:f>$CU$19</xm:f>
              </x14:cfvo>
            </x14:iconSet>
          </x14:cfRule>
          <xm:sqref>DB19</xm:sqref>
        </x14:conditionalFormatting>
        <x14:conditionalFormatting xmlns:xm="http://schemas.microsoft.com/office/excel/2006/main">
          <x14:cfRule type="iconSet" priority="77" id="{FCE854CE-5615-4CC0-9CA8-45A30F2FD98B}">
            <x14:iconSet iconSet="3Triangles">
              <x14:cfvo type="percent">
                <xm:f>0</xm:f>
              </x14:cfvo>
              <x14:cfvo type="formula">
                <xm:f>$DA$19</xm:f>
              </x14:cfvo>
              <x14:cfvo type="formula" gte="0">
                <xm:f>$DA$19</xm:f>
              </x14:cfvo>
            </x14:iconSet>
          </x14:cfRule>
          <xm:sqref>DH19</xm:sqref>
        </x14:conditionalFormatting>
        <x14:conditionalFormatting xmlns:xm="http://schemas.microsoft.com/office/excel/2006/main">
          <x14:cfRule type="iconSet" priority="76" id="{57C1956E-5B74-4958-9DBD-FD0FF8B5CF28}">
            <x14:iconSet iconSet="3Triangles">
              <x14:cfvo type="percent">
                <xm:f>0</xm:f>
              </x14:cfvo>
              <x14:cfvo type="formula">
                <xm:f>$DF$19</xm:f>
              </x14:cfvo>
              <x14:cfvo type="formula" gte="0">
                <xm:f>$DF$19</xm:f>
              </x14:cfvo>
            </x14:iconSet>
          </x14:cfRule>
          <xm:sqref>DM19</xm:sqref>
        </x14:conditionalFormatting>
        <x14:conditionalFormatting xmlns:xm="http://schemas.microsoft.com/office/excel/2006/main">
          <x14:cfRule type="iconSet" priority="75" id="{A4A6170D-2D12-4E71-B159-3B19B776E983}">
            <x14:iconSet iconSet="3Triangles">
              <x14:cfvo type="percent">
                <xm:f>0</xm:f>
              </x14:cfvo>
              <x14:cfvo type="formula">
                <xm:f>$DL$19</xm:f>
              </x14:cfvo>
              <x14:cfvo type="formula" gte="0">
                <xm:f>$DL$19</xm:f>
              </x14:cfvo>
            </x14:iconSet>
          </x14:cfRule>
          <xm:sqref>DS19</xm:sqref>
        </x14:conditionalFormatting>
        <x14:conditionalFormatting xmlns:xm="http://schemas.microsoft.com/office/excel/2006/main">
          <x14:cfRule type="iconSet" priority="74" id="{191666AF-3866-4658-A886-84FBB03E5C96}">
            <x14:iconSet iconSet="3Triangles">
              <x14:cfvo type="percent">
                <xm:f>0</xm:f>
              </x14:cfvo>
              <x14:cfvo type="formula">
                <xm:f>$DQ$19</xm:f>
              </x14:cfvo>
              <x14:cfvo type="formula" gte="0">
                <xm:f>$DQ$19</xm:f>
              </x14:cfvo>
            </x14:iconSet>
          </x14:cfRule>
          <xm:sqref>DX19</xm:sqref>
        </x14:conditionalFormatting>
        <x14:conditionalFormatting xmlns:xm="http://schemas.microsoft.com/office/excel/2006/main">
          <x14:cfRule type="iconSet" priority="73" id="{C5B77D98-9486-40C2-94A4-DAE05A41775C}">
            <x14:iconSet iconSet="3Triangles">
              <x14:cfvo type="percent">
                <xm:f>0</xm:f>
              </x14:cfvo>
              <x14:cfvo type="formula">
                <xm:f>$CW$20</xm:f>
              </x14:cfvo>
              <x14:cfvo type="formula" gte="0">
                <xm:f>$CW$20</xm:f>
              </x14:cfvo>
            </x14:iconSet>
          </x14:cfRule>
          <xm:sqref>DH20:DL20</xm:sqref>
        </x14:conditionalFormatting>
        <x14:conditionalFormatting xmlns:xm="http://schemas.microsoft.com/office/excel/2006/main">
          <x14:cfRule type="iconSet" priority="72" id="{1E32CEA2-F52E-4FFB-A582-DA36D2287CDB}">
            <x14:iconSet iconSet="3Triangles">
              <x14:cfvo type="percent">
                <xm:f>0</xm:f>
              </x14:cfvo>
              <x14:cfvo type="formula">
                <xm:f>$DB$20</xm:f>
              </x14:cfvo>
              <x14:cfvo type="formula" gte="0">
                <xm:f>$DB$20</xm:f>
              </x14:cfvo>
            </x14:iconSet>
          </x14:cfRule>
          <xm:sqref>DM20:DQ20</xm:sqref>
        </x14:conditionalFormatting>
        <x14:conditionalFormatting xmlns:xm="http://schemas.microsoft.com/office/excel/2006/main">
          <x14:cfRule type="iconSet" priority="71" id="{C492733F-259A-4182-BB3D-4558BDB8D4F0}">
            <x14:iconSet iconSet="3Triangles">
              <x14:cfvo type="percent">
                <xm:f>0</xm:f>
              </x14:cfvo>
              <x14:cfvo type="formula">
                <xm:f>$DH$20</xm:f>
              </x14:cfvo>
              <x14:cfvo type="formula" gte="0">
                <xm:f>$DH$20</xm:f>
              </x14:cfvo>
            </x14:iconSet>
          </x14:cfRule>
          <xm:sqref>DS20:DW20</xm:sqref>
        </x14:conditionalFormatting>
        <x14:conditionalFormatting xmlns:xm="http://schemas.microsoft.com/office/excel/2006/main">
          <x14:cfRule type="iconSet" priority="70" id="{4B75F5D3-EFFD-4441-B1FC-7C3826378990}">
            <x14:iconSet iconSet="3Triangles">
              <x14:cfvo type="percent">
                <xm:f>0</xm:f>
              </x14:cfvo>
              <x14:cfvo type="formula">
                <xm:f>$DM$20</xm:f>
              </x14:cfvo>
              <x14:cfvo type="formula" gte="0">
                <xm:f>$DM$20</xm:f>
              </x14:cfvo>
            </x14:iconSet>
          </x14:cfRule>
          <xm:sqref>DX20:EB20</xm:sqref>
        </x14:conditionalFormatting>
        <x14:conditionalFormatting xmlns:xm="http://schemas.microsoft.com/office/excel/2006/main">
          <x14:cfRule type="iconSet" priority="69" id="{207BFC88-7DDE-41F4-B244-6594BA464247}">
            <x14:iconSet iconSet="3Triangles">
              <x14:cfvo type="percent">
                <xm:f>0</xm:f>
              </x14:cfvo>
              <x14:cfvo type="formula">
                <xm:f>$CW$19</xm:f>
              </x14:cfvo>
              <x14:cfvo type="formula" gte="0">
                <xm:f>$CW$19</xm:f>
              </x14:cfvo>
            </x14:iconSet>
          </x14:cfRule>
          <xm:sqref>CX19</xm:sqref>
        </x14:conditionalFormatting>
        <x14:conditionalFormatting xmlns:xm="http://schemas.microsoft.com/office/excel/2006/main">
          <x14:cfRule type="iconSet" priority="68" id="{5D56888F-6924-4558-A590-172036FB7EA1}">
            <x14:iconSet iconSet="3Triangles">
              <x14:cfvo type="percent">
                <xm:f>0</xm:f>
              </x14:cfvo>
              <x14:cfvo type="formula">
                <xm:f>$CX$19</xm:f>
              </x14:cfvo>
              <x14:cfvo type="formula" gte="0">
                <xm:f>$CX$19</xm:f>
              </x14:cfvo>
            </x14:iconSet>
          </x14:cfRule>
          <xm:sqref>CY19</xm:sqref>
        </x14:conditionalFormatting>
        <x14:conditionalFormatting xmlns:xm="http://schemas.microsoft.com/office/excel/2006/main">
          <x14:cfRule type="iconSet" priority="67" id="{3E73E206-3CE8-4EDF-AF8B-8CBB5E81F103}">
            <x14:iconSet iconSet="3Triangles">
              <x14:cfvo type="percent">
                <xm:f>0</xm:f>
              </x14:cfvo>
              <x14:cfvo type="formula">
                <xm:f>$CY$19</xm:f>
              </x14:cfvo>
              <x14:cfvo type="formula" gte="0">
                <xm:f>$CY$19</xm:f>
              </x14:cfvo>
            </x14:iconSet>
          </x14:cfRule>
          <xm:sqref>CZ19</xm:sqref>
        </x14:conditionalFormatting>
        <x14:conditionalFormatting xmlns:xm="http://schemas.microsoft.com/office/excel/2006/main">
          <x14:cfRule type="iconSet" priority="66" id="{950091CC-BA39-420D-ACE9-DD42197C7679}">
            <x14:iconSet iconSet="3Triangles">
              <x14:cfvo type="percent">
                <xm:f>0</xm:f>
              </x14:cfvo>
              <x14:cfvo type="formula">
                <xm:f>$CZ$19</xm:f>
              </x14:cfvo>
              <x14:cfvo type="formula" gte="0">
                <xm:f>$CZ$19</xm:f>
              </x14:cfvo>
            </x14:iconSet>
          </x14:cfRule>
          <xm:sqref>DA19</xm:sqref>
        </x14:conditionalFormatting>
        <x14:conditionalFormatting xmlns:xm="http://schemas.microsoft.com/office/excel/2006/main">
          <x14:cfRule type="iconSet" priority="65" id="{804B0121-2890-4DCE-A065-35090A551563}">
            <x14:iconSet iconSet="3Triangles">
              <x14:cfvo type="percent">
                <xm:f>0</xm:f>
              </x14:cfvo>
              <x14:cfvo type="formula">
                <xm:f>$DB$19</xm:f>
              </x14:cfvo>
              <x14:cfvo type="formula" gte="0">
                <xm:f>$DB$19</xm:f>
              </x14:cfvo>
            </x14:iconSet>
          </x14:cfRule>
          <xm:sqref>DC19</xm:sqref>
        </x14:conditionalFormatting>
        <x14:conditionalFormatting xmlns:xm="http://schemas.microsoft.com/office/excel/2006/main">
          <x14:cfRule type="iconSet" priority="64" id="{699822AA-4977-464D-B9D0-3779E78884A5}">
            <x14:iconSet iconSet="3Triangles">
              <x14:cfvo type="percent">
                <xm:f>0</xm:f>
              </x14:cfvo>
              <x14:cfvo type="formula">
                <xm:f>$DC$19</xm:f>
              </x14:cfvo>
              <x14:cfvo type="formula" gte="0">
                <xm:f>$DC$19</xm:f>
              </x14:cfvo>
            </x14:iconSet>
          </x14:cfRule>
          <xm:sqref>DD19</xm:sqref>
        </x14:conditionalFormatting>
        <x14:conditionalFormatting xmlns:xm="http://schemas.microsoft.com/office/excel/2006/main">
          <x14:cfRule type="iconSet" priority="63" id="{31405B59-CA3B-4BAE-9FE3-98EE7E6C7CFA}">
            <x14:iconSet iconSet="3Triangles">
              <x14:cfvo type="percent">
                <xm:f>0</xm:f>
              </x14:cfvo>
              <x14:cfvo type="formula">
                <xm:f>$DD$19</xm:f>
              </x14:cfvo>
              <x14:cfvo type="formula" gte="0">
                <xm:f>$DD$19</xm:f>
              </x14:cfvo>
            </x14:iconSet>
          </x14:cfRule>
          <xm:sqref>DE19</xm:sqref>
        </x14:conditionalFormatting>
        <x14:conditionalFormatting xmlns:xm="http://schemas.microsoft.com/office/excel/2006/main">
          <x14:cfRule type="iconSet" priority="62" id="{3B461F4D-B7A6-43CC-8ED5-3F1117E499BE}">
            <x14:iconSet iconSet="3Triangles">
              <x14:cfvo type="percent">
                <xm:f>0</xm:f>
              </x14:cfvo>
              <x14:cfvo type="formula">
                <xm:f>$DE$19</xm:f>
              </x14:cfvo>
              <x14:cfvo type="formula" gte="0">
                <xm:f>$DE$19</xm:f>
              </x14:cfvo>
            </x14:iconSet>
          </x14:cfRule>
          <xm:sqref>DF19</xm:sqref>
        </x14:conditionalFormatting>
        <x14:conditionalFormatting xmlns:xm="http://schemas.microsoft.com/office/excel/2006/main">
          <x14:cfRule type="iconSet" priority="61" id="{7875B543-BD3D-45CB-AC39-81C12DF2C4E6}">
            <x14:iconSet iconSet="3Triangles">
              <x14:cfvo type="percent">
                <xm:f>0</xm:f>
              </x14:cfvo>
              <x14:cfvo type="formula">
                <xm:f>$DH$19</xm:f>
              </x14:cfvo>
              <x14:cfvo type="formula" gte="0">
                <xm:f>$DH$19</xm:f>
              </x14:cfvo>
            </x14:iconSet>
          </x14:cfRule>
          <xm:sqref>DI19</xm:sqref>
        </x14:conditionalFormatting>
        <x14:conditionalFormatting xmlns:xm="http://schemas.microsoft.com/office/excel/2006/main">
          <x14:cfRule type="iconSet" priority="60" id="{F96BE54C-50B7-429F-8F3C-E930AE6A7131}">
            <x14:iconSet iconSet="3Triangles">
              <x14:cfvo type="percent">
                <xm:f>0</xm:f>
              </x14:cfvo>
              <x14:cfvo type="formula">
                <xm:f>$DI$19</xm:f>
              </x14:cfvo>
              <x14:cfvo type="formula" gte="0">
                <xm:f>$DI$19</xm:f>
              </x14:cfvo>
            </x14:iconSet>
          </x14:cfRule>
          <xm:sqref>DJ19</xm:sqref>
        </x14:conditionalFormatting>
        <x14:conditionalFormatting xmlns:xm="http://schemas.microsoft.com/office/excel/2006/main">
          <x14:cfRule type="iconSet" priority="59" id="{C677FBCF-767F-445C-B1BA-AD152350E991}">
            <x14:iconSet iconSet="3Triangles">
              <x14:cfvo type="percent">
                <xm:f>0</xm:f>
              </x14:cfvo>
              <x14:cfvo type="formula">
                <xm:f>$DJ$19</xm:f>
              </x14:cfvo>
              <x14:cfvo type="formula" gte="0">
                <xm:f>$DJ$19</xm:f>
              </x14:cfvo>
            </x14:iconSet>
          </x14:cfRule>
          <xm:sqref>DK19</xm:sqref>
        </x14:conditionalFormatting>
        <x14:conditionalFormatting xmlns:xm="http://schemas.microsoft.com/office/excel/2006/main">
          <x14:cfRule type="iconSet" priority="58" id="{34C7E759-377E-4B7E-93D0-C9812D0178A7}">
            <x14:iconSet iconSet="3Triangles">
              <x14:cfvo type="percent">
                <xm:f>0</xm:f>
              </x14:cfvo>
              <x14:cfvo type="formula">
                <xm:f>$DK$19</xm:f>
              </x14:cfvo>
              <x14:cfvo type="formula" gte="0">
                <xm:f>$DK$19</xm:f>
              </x14:cfvo>
            </x14:iconSet>
          </x14:cfRule>
          <xm:sqref>DL19</xm:sqref>
        </x14:conditionalFormatting>
        <x14:conditionalFormatting xmlns:xm="http://schemas.microsoft.com/office/excel/2006/main">
          <x14:cfRule type="iconSet" priority="57" id="{AA7BF695-CCA1-4610-83B1-2B76FF19DD19}">
            <x14:iconSet iconSet="3Triangles">
              <x14:cfvo type="percent">
                <xm:f>0</xm:f>
              </x14:cfvo>
              <x14:cfvo type="formula">
                <xm:f>$DM$19</xm:f>
              </x14:cfvo>
              <x14:cfvo type="formula" gte="0">
                <xm:f>$DM$19</xm:f>
              </x14:cfvo>
            </x14:iconSet>
          </x14:cfRule>
          <xm:sqref>DN19</xm:sqref>
        </x14:conditionalFormatting>
        <x14:conditionalFormatting xmlns:xm="http://schemas.microsoft.com/office/excel/2006/main">
          <x14:cfRule type="iconSet" priority="56" id="{8EC5A6EA-4330-4BE2-836F-6C3A0A265AC5}">
            <x14:iconSet iconSet="3Triangles">
              <x14:cfvo type="percent">
                <xm:f>0</xm:f>
              </x14:cfvo>
              <x14:cfvo type="formula">
                <xm:f>$DN$19</xm:f>
              </x14:cfvo>
              <x14:cfvo type="formula" gte="0">
                <xm:f>$DN$19</xm:f>
              </x14:cfvo>
            </x14:iconSet>
          </x14:cfRule>
          <xm:sqref>DO19</xm:sqref>
        </x14:conditionalFormatting>
        <x14:conditionalFormatting xmlns:xm="http://schemas.microsoft.com/office/excel/2006/main">
          <x14:cfRule type="iconSet" priority="55" id="{9F25E9F7-1F7B-4206-900E-98A33865FC83}">
            <x14:iconSet iconSet="3Triangles">
              <x14:cfvo type="percent">
                <xm:f>0</xm:f>
              </x14:cfvo>
              <x14:cfvo type="formula">
                <xm:f>$M$19</xm:f>
              </x14:cfvo>
              <x14:cfvo type="formula" gte="0">
                <xm:f>$M$19</xm:f>
              </x14:cfvo>
            </x14:iconSet>
          </x14:cfRule>
          <xm:sqref>N19</xm:sqref>
        </x14:conditionalFormatting>
        <x14:conditionalFormatting xmlns:xm="http://schemas.microsoft.com/office/excel/2006/main">
          <x14:cfRule type="iconSet" priority="54" id="{C815E68B-0653-444D-8537-67610D24C634}">
            <x14:iconSet iconSet="3Triangles">
              <x14:cfvo type="percent">
                <xm:f>0</xm:f>
              </x14:cfvo>
              <x14:cfvo type="formula">
                <xm:f>$F$19</xm:f>
              </x14:cfvo>
              <x14:cfvo type="formula" gte="0">
                <xm:f>$F$19</xm:f>
              </x14:cfvo>
            </x14:iconSet>
          </x14:cfRule>
          <xm:sqref>M19</xm:sqref>
        </x14:conditionalFormatting>
        <x14:conditionalFormatting xmlns:xm="http://schemas.microsoft.com/office/excel/2006/main">
          <x14:cfRule type="iconSet" priority="53" id="{DD536FB9-8846-47DE-B53D-76922ED00BC5}">
            <x14:iconSet iconSet="3Triangles">
              <x14:cfvo type="percent">
                <xm:f>0</xm:f>
              </x14:cfvo>
              <x14:cfvo type="formula">
                <xm:f>$DO$19</xm:f>
              </x14:cfvo>
              <x14:cfvo type="formula" gte="0">
                <xm:f>$DO$19</xm:f>
              </x14:cfvo>
            </x14:iconSet>
          </x14:cfRule>
          <xm:sqref>DP19</xm:sqref>
        </x14:conditionalFormatting>
        <x14:conditionalFormatting xmlns:xm="http://schemas.microsoft.com/office/excel/2006/main">
          <x14:cfRule type="iconSet" priority="52" id="{21BC950C-CD93-407B-9F5E-B40A0D2AC02D}">
            <x14:iconSet iconSet="3Triangles">
              <x14:cfvo type="percent">
                <xm:f>0</xm:f>
              </x14:cfvo>
              <x14:cfvo type="formula">
                <xm:f>$DP$19</xm:f>
              </x14:cfvo>
              <x14:cfvo type="formula" gte="0">
                <xm:f>$DP$19</xm:f>
              </x14:cfvo>
            </x14:iconSet>
          </x14:cfRule>
          <xm:sqref>DQ19</xm:sqref>
        </x14:conditionalFormatting>
        <x14:conditionalFormatting xmlns:xm="http://schemas.microsoft.com/office/excel/2006/main">
          <x14:cfRule type="iconSet" priority="51" id="{BC34DB3A-4117-4ED5-B719-28745C34B0E8}">
            <x14:iconSet iconSet="3Triangles">
              <x14:cfvo type="percent">
                <xm:f>0</xm:f>
              </x14:cfvo>
              <x14:cfvo type="formula">
                <xm:f>$DS$19</xm:f>
              </x14:cfvo>
              <x14:cfvo type="formula" gte="0">
                <xm:f>$DS$19</xm:f>
              </x14:cfvo>
            </x14:iconSet>
          </x14:cfRule>
          <xm:sqref>DT19</xm:sqref>
        </x14:conditionalFormatting>
        <x14:conditionalFormatting xmlns:xm="http://schemas.microsoft.com/office/excel/2006/main">
          <x14:cfRule type="iconSet" priority="50" id="{7DA064D8-729B-4289-8545-E3430AFEFF40}">
            <x14:iconSet iconSet="3Triangles">
              <x14:cfvo type="percent">
                <xm:f>0</xm:f>
              </x14:cfvo>
              <x14:cfvo type="formula">
                <xm:f>$DT$19</xm:f>
              </x14:cfvo>
              <x14:cfvo type="formula" gte="0">
                <xm:f>$DT$19</xm:f>
              </x14:cfvo>
            </x14:iconSet>
          </x14:cfRule>
          <xm:sqref>DU19</xm:sqref>
        </x14:conditionalFormatting>
        <x14:conditionalFormatting xmlns:xm="http://schemas.microsoft.com/office/excel/2006/main">
          <x14:cfRule type="iconSet" priority="49" id="{7BBA8E7F-ED52-4940-A76F-0F7BCB5D7B3D}">
            <x14:iconSet iconSet="3Triangles">
              <x14:cfvo type="percent">
                <xm:f>0</xm:f>
              </x14:cfvo>
              <x14:cfvo type="formula">
                <xm:f>$DU$19</xm:f>
              </x14:cfvo>
              <x14:cfvo type="formula" gte="0">
                <xm:f>$DU$19</xm:f>
              </x14:cfvo>
            </x14:iconSet>
          </x14:cfRule>
          <xm:sqref>DV19</xm:sqref>
        </x14:conditionalFormatting>
        <x14:conditionalFormatting xmlns:xm="http://schemas.microsoft.com/office/excel/2006/main">
          <x14:cfRule type="iconSet" priority="48" id="{A9EBCE2C-DBF6-40D5-A442-6D2CF132F00E}">
            <x14:iconSet iconSet="3Triangles">
              <x14:cfvo type="percent">
                <xm:f>0</xm:f>
              </x14:cfvo>
              <x14:cfvo type="formula">
                <xm:f>$DV$19</xm:f>
              </x14:cfvo>
              <x14:cfvo type="formula" gte="0">
                <xm:f>$DV$19</xm:f>
              </x14:cfvo>
            </x14:iconSet>
          </x14:cfRule>
          <xm:sqref>DW19</xm:sqref>
        </x14:conditionalFormatting>
        <x14:conditionalFormatting xmlns:xm="http://schemas.microsoft.com/office/excel/2006/main">
          <x14:cfRule type="iconSet" priority="47" id="{25557C23-6321-4585-B643-546D03D69C75}">
            <x14:iconSet iconSet="3Triangles">
              <x14:cfvo type="percent">
                <xm:f>0</xm:f>
              </x14:cfvo>
              <x14:cfvo type="formula">
                <xm:f>$DX$19</xm:f>
              </x14:cfvo>
              <x14:cfvo type="formula" gte="0">
                <xm:f>$DX$19</xm:f>
              </x14:cfvo>
            </x14:iconSet>
          </x14:cfRule>
          <xm:sqref>DY19</xm:sqref>
        </x14:conditionalFormatting>
        <x14:conditionalFormatting xmlns:xm="http://schemas.microsoft.com/office/excel/2006/main">
          <x14:cfRule type="iconSet" priority="46" id="{CC5D85B0-E18A-4386-9043-807E847FA033}">
            <x14:iconSet iconSet="3Triangles">
              <x14:cfvo type="percent">
                <xm:f>0</xm:f>
              </x14:cfvo>
              <x14:cfvo type="formula">
                <xm:f>$DY$19</xm:f>
              </x14:cfvo>
              <x14:cfvo type="formula" gte="0">
                <xm:f>$DY$19</xm:f>
              </x14:cfvo>
            </x14:iconSet>
          </x14:cfRule>
          <xm:sqref>DZ19</xm:sqref>
        </x14:conditionalFormatting>
        <x14:conditionalFormatting xmlns:xm="http://schemas.microsoft.com/office/excel/2006/main">
          <x14:cfRule type="iconSet" priority="45" id="{E907B834-93A6-4D94-98C0-DD15CE355F58}">
            <x14:iconSet iconSet="3Triangles">
              <x14:cfvo type="percent">
                <xm:f>0</xm:f>
              </x14:cfvo>
              <x14:cfvo type="formula">
                <xm:f>$DZ$19</xm:f>
              </x14:cfvo>
              <x14:cfvo type="formula" gte="0">
                <xm:f>$DZ$19</xm:f>
              </x14:cfvo>
            </x14:iconSet>
          </x14:cfRule>
          <xm:sqref>EA19</xm:sqref>
        </x14:conditionalFormatting>
        <x14:conditionalFormatting xmlns:xm="http://schemas.microsoft.com/office/excel/2006/main">
          <x14:cfRule type="iconSet" priority="44" id="{CF4666E0-3983-445F-9328-D2BAAAB6B485}">
            <x14:iconSet iconSet="3Triangles">
              <x14:cfvo type="percent">
                <xm:f>0</xm:f>
              </x14:cfvo>
              <x14:cfvo type="formula">
                <xm:f>$EA$19</xm:f>
              </x14:cfvo>
              <x14:cfvo type="formula" gte="0">
                <xm:f>$EA$19</xm:f>
              </x14:cfvo>
            </x14:iconSet>
          </x14:cfRule>
          <xm:sqref>EB19</xm:sqref>
        </x14:conditionalFormatting>
        <x14:conditionalFormatting xmlns:xm="http://schemas.microsoft.com/office/excel/2006/main">
          <x14:cfRule type="iconSet" priority="22" id="{6B7E66E5-71AC-4872-A5A7-13A7956D429D}">
            <x14:iconSet iconSet="3Triangles">
              <x14:cfvo type="percent">
                <xm:f>0</xm:f>
              </x14:cfvo>
              <x14:cfvo type="formula">
                <xm:f>$B$17</xm:f>
              </x14:cfvo>
              <x14:cfvo type="formula" gte="0">
                <xm:f>$B$17</xm:f>
              </x14:cfvo>
            </x14:iconSet>
          </x14:cfRule>
          <xm:sqref>M17:Q17</xm:sqref>
        </x14:conditionalFormatting>
        <x14:conditionalFormatting xmlns:xm="http://schemas.microsoft.com/office/excel/2006/main">
          <x14:cfRule type="iconSet" priority="21" id="{BF6207B2-E8B8-4193-AEE4-2D14494BBD23}">
            <x14:iconSet iconSet="3Triangles">
              <x14:cfvo type="percent">
                <xm:f>0</xm:f>
              </x14:cfvo>
              <x14:cfvo type="formula">
                <xm:f>$G$17</xm:f>
              </x14:cfvo>
              <x14:cfvo type="formula" gte="0">
                <xm:f>$G$17</xm:f>
              </x14:cfvo>
            </x14:iconSet>
          </x14:cfRule>
          <xm:sqref>R17:V17</xm:sqref>
        </x14:conditionalFormatting>
        <x14:conditionalFormatting xmlns:xm="http://schemas.microsoft.com/office/excel/2006/main">
          <x14:cfRule type="iconSet" priority="20" id="{1A83D896-C1CC-44BD-8985-218996012086}">
            <x14:iconSet iconSet="3Triangles">
              <x14:cfvo type="percent">
                <xm:f>0</xm:f>
              </x14:cfvo>
              <x14:cfvo type="formula">
                <xm:f>$M$17</xm:f>
              </x14:cfvo>
              <x14:cfvo type="formula" gte="0">
                <xm:f>$M$17</xm:f>
              </x14:cfvo>
            </x14:iconSet>
          </x14:cfRule>
          <xm:sqref>X17:AB17</xm:sqref>
        </x14:conditionalFormatting>
        <x14:conditionalFormatting xmlns:xm="http://schemas.microsoft.com/office/excel/2006/main">
          <x14:cfRule type="iconSet" priority="19" id="{CAE4AF2D-D0F5-465E-98C3-320FE928A1B1}">
            <x14:iconSet iconSet="3Triangles">
              <x14:cfvo type="percent">
                <xm:f>0</xm:f>
              </x14:cfvo>
              <x14:cfvo type="formula">
                <xm:f>$R$17</xm:f>
              </x14:cfvo>
              <x14:cfvo type="formula" gte="0">
                <xm:f>$R$17</xm:f>
              </x14:cfvo>
            </x14:iconSet>
          </x14:cfRule>
          <xm:sqref>AC17:AG17</xm:sqref>
        </x14:conditionalFormatting>
        <x14:conditionalFormatting xmlns:xm="http://schemas.microsoft.com/office/excel/2006/main">
          <x14:cfRule type="iconSet" priority="18" id="{B4EEB247-47D8-4D70-9852-A47F45A77036}">
            <x14:iconSet iconSet="3Triangles">
              <x14:cfvo type="percent">
                <xm:f>0</xm:f>
              </x14:cfvo>
              <x14:cfvo type="formula">
                <xm:f>$X$17</xm:f>
              </x14:cfvo>
              <x14:cfvo type="formula" gte="0">
                <xm:f>$X$17</xm:f>
              </x14:cfvo>
            </x14:iconSet>
          </x14:cfRule>
          <xm:sqref>AI17:AM17</xm:sqref>
        </x14:conditionalFormatting>
        <x14:conditionalFormatting xmlns:xm="http://schemas.microsoft.com/office/excel/2006/main">
          <x14:cfRule type="iconSet" priority="17" id="{BD81A3B3-408F-4460-84F0-C9C816276F2D}">
            <x14:iconSet iconSet="3Triangles">
              <x14:cfvo type="percent">
                <xm:f>0</xm:f>
              </x14:cfvo>
              <x14:cfvo type="formula">
                <xm:f>$AC$17</xm:f>
              </x14:cfvo>
              <x14:cfvo type="formula" gte="0">
                <xm:f>$AC$17</xm:f>
              </x14:cfvo>
            </x14:iconSet>
          </x14:cfRule>
          <xm:sqref>AN17:AR17</xm:sqref>
        </x14:conditionalFormatting>
        <x14:conditionalFormatting xmlns:xm="http://schemas.microsoft.com/office/excel/2006/main">
          <x14:cfRule type="iconSet" priority="16" id="{B27CCF1F-35D2-4922-8B28-5025B1466AC1}">
            <x14:iconSet iconSet="3Triangles">
              <x14:cfvo type="percent">
                <xm:f>0</xm:f>
              </x14:cfvo>
              <x14:cfvo type="formula">
                <xm:f>$AI$17</xm:f>
              </x14:cfvo>
              <x14:cfvo type="formula" gte="0">
                <xm:f>$AI$17</xm:f>
              </x14:cfvo>
            </x14:iconSet>
          </x14:cfRule>
          <xm:sqref>AT17:AX17</xm:sqref>
        </x14:conditionalFormatting>
        <x14:conditionalFormatting xmlns:xm="http://schemas.microsoft.com/office/excel/2006/main">
          <x14:cfRule type="iconSet" priority="15" id="{C30F7519-403C-4F60-9335-42FB95FD4215}">
            <x14:iconSet iconSet="3Triangles">
              <x14:cfvo type="percent">
                <xm:f>0</xm:f>
              </x14:cfvo>
              <x14:cfvo type="formula">
                <xm:f>$AN$17</xm:f>
              </x14:cfvo>
              <x14:cfvo type="formula" gte="0">
                <xm:f>$AN$17</xm:f>
              </x14:cfvo>
            </x14:iconSet>
          </x14:cfRule>
          <xm:sqref>AY17:BC17</xm:sqref>
        </x14:conditionalFormatting>
        <x14:conditionalFormatting xmlns:xm="http://schemas.microsoft.com/office/excel/2006/main">
          <x14:cfRule type="iconSet" priority="14" id="{5FC600B3-B9DA-4F45-9A3B-BAFB663CE68A}">
            <x14:iconSet iconSet="3Triangles">
              <x14:cfvo type="percent">
                <xm:f>0</xm:f>
              </x14:cfvo>
              <x14:cfvo type="formula">
                <xm:f>$AT$17</xm:f>
              </x14:cfvo>
              <x14:cfvo type="formula" gte="0">
                <xm:f>$AT$17</xm:f>
              </x14:cfvo>
            </x14:iconSet>
          </x14:cfRule>
          <xm:sqref>BE17:BI17</xm:sqref>
        </x14:conditionalFormatting>
        <x14:conditionalFormatting xmlns:xm="http://schemas.microsoft.com/office/excel/2006/main">
          <x14:cfRule type="iconSet" priority="13" id="{50035C33-7F9F-4D4F-857F-8B8D3367817A}">
            <x14:iconSet iconSet="3Triangles">
              <x14:cfvo type="percent">
                <xm:f>0</xm:f>
              </x14:cfvo>
              <x14:cfvo type="formula">
                <xm:f>$AY$17</xm:f>
              </x14:cfvo>
              <x14:cfvo type="formula" gte="0">
                <xm:f>$AY$17</xm:f>
              </x14:cfvo>
            </x14:iconSet>
          </x14:cfRule>
          <xm:sqref>BJ17:BN17</xm:sqref>
        </x14:conditionalFormatting>
        <x14:conditionalFormatting xmlns:xm="http://schemas.microsoft.com/office/excel/2006/main">
          <x14:cfRule type="iconSet" priority="12" id="{C15043C9-F6F4-48E1-A2B8-8C21130EAB4F}">
            <x14:iconSet iconSet="3Triangles">
              <x14:cfvo type="percent">
                <xm:f>0</xm:f>
              </x14:cfvo>
              <x14:cfvo type="formula">
                <xm:f>$BE$17</xm:f>
              </x14:cfvo>
              <x14:cfvo type="formula" gte="0">
                <xm:f>$BE$17</xm:f>
              </x14:cfvo>
            </x14:iconSet>
          </x14:cfRule>
          <xm:sqref>BP17:BT17</xm:sqref>
        </x14:conditionalFormatting>
        <x14:conditionalFormatting xmlns:xm="http://schemas.microsoft.com/office/excel/2006/main">
          <x14:cfRule type="iconSet" priority="11" id="{BA02AFF3-A1DD-4107-B7C6-11A1D88C2DBE}">
            <x14:iconSet iconSet="3Triangles">
              <x14:cfvo type="percent">
                <xm:f>0</xm:f>
              </x14:cfvo>
              <x14:cfvo type="formula">
                <xm:f>$BJ$17</xm:f>
              </x14:cfvo>
              <x14:cfvo type="formula" gte="0">
                <xm:f>$BJ$17</xm:f>
              </x14:cfvo>
            </x14:iconSet>
          </x14:cfRule>
          <xm:sqref>BU17:BY17</xm:sqref>
        </x14:conditionalFormatting>
        <x14:conditionalFormatting xmlns:xm="http://schemas.microsoft.com/office/excel/2006/main">
          <x14:cfRule type="iconSet" priority="10" id="{096EF99E-E081-4FC0-AA47-5347CA27E036}">
            <x14:iconSet iconSet="3Triangles">
              <x14:cfvo type="percent">
                <xm:f>0</xm:f>
              </x14:cfvo>
              <x14:cfvo type="formula">
                <xm:f>$BP$17</xm:f>
              </x14:cfvo>
              <x14:cfvo type="formula" gte="0">
                <xm:f>$BP$17</xm:f>
              </x14:cfvo>
            </x14:iconSet>
          </x14:cfRule>
          <xm:sqref>CA17:CE17</xm:sqref>
        </x14:conditionalFormatting>
        <x14:conditionalFormatting xmlns:xm="http://schemas.microsoft.com/office/excel/2006/main">
          <x14:cfRule type="iconSet" priority="9" id="{873DA7F9-5193-4A5A-AFBE-BB65A085A5DD}">
            <x14:iconSet iconSet="3Triangles">
              <x14:cfvo type="percent">
                <xm:f>0</xm:f>
              </x14:cfvo>
              <x14:cfvo type="formula">
                <xm:f>$BU$17</xm:f>
              </x14:cfvo>
              <x14:cfvo type="formula" gte="0">
                <xm:f>$BU$17</xm:f>
              </x14:cfvo>
            </x14:iconSet>
          </x14:cfRule>
          <xm:sqref>CF17:CJ17</xm:sqref>
        </x14:conditionalFormatting>
        <x14:conditionalFormatting xmlns:xm="http://schemas.microsoft.com/office/excel/2006/main">
          <x14:cfRule type="iconSet" priority="8" id="{655785E8-D04C-4809-ADC9-85F1FA5346FE}">
            <x14:iconSet iconSet="3Triangles">
              <x14:cfvo type="percent">
                <xm:f>0</xm:f>
              </x14:cfvo>
              <x14:cfvo type="formula">
                <xm:f>$CA$17</xm:f>
              </x14:cfvo>
              <x14:cfvo type="formula" gte="0">
                <xm:f>$CA$17</xm:f>
              </x14:cfvo>
            </x14:iconSet>
          </x14:cfRule>
          <xm:sqref>CL17:CP17</xm:sqref>
        </x14:conditionalFormatting>
        <x14:conditionalFormatting xmlns:xm="http://schemas.microsoft.com/office/excel/2006/main">
          <x14:cfRule type="iconSet" priority="7" id="{83BA9608-8725-4C0D-B03C-0631C92B8F84}">
            <x14:iconSet iconSet="3Triangles">
              <x14:cfvo type="percent">
                <xm:f>0</xm:f>
              </x14:cfvo>
              <x14:cfvo type="formula">
                <xm:f>$CF$17</xm:f>
              </x14:cfvo>
              <x14:cfvo type="formula" gte="0">
                <xm:f>$CF$17</xm:f>
              </x14:cfvo>
            </x14:iconSet>
          </x14:cfRule>
          <xm:sqref>CQ17:CU17</xm:sqref>
        </x14:conditionalFormatting>
        <x14:conditionalFormatting xmlns:xm="http://schemas.microsoft.com/office/excel/2006/main">
          <x14:cfRule type="iconSet" priority="6" id="{4ABB980F-099C-4092-86C1-AAA6F0504FA3}">
            <x14:iconSet iconSet="3Triangles">
              <x14:cfvo type="percent">
                <xm:f>0</xm:f>
              </x14:cfvo>
              <x14:cfvo type="formula">
                <xm:f>$CL$17</xm:f>
              </x14:cfvo>
              <x14:cfvo type="formula" gte="0">
                <xm:f>$CL$17</xm:f>
              </x14:cfvo>
            </x14:iconSet>
          </x14:cfRule>
          <xm:sqref>CW17:DA17</xm:sqref>
        </x14:conditionalFormatting>
        <x14:conditionalFormatting xmlns:xm="http://schemas.microsoft.com/office/excel/2006/main">
          <x14:cfRule type="iconSet" priority="5" id="{AEAE7982-8D8F-4091-B6A2-077453F5CE7E}">
            <x14:iconSet iconSet="3Triangles">
              <x14:cfvo type="percent">
                <xm:f>0</xm:f>
              </x14:cfvo>
              <x14:cfvo type="formula">
                <xm:f>$CQ$17</xm:f>
              </x14:cfvo>
              <x14:cfvo type="formula" gte="0">
                <xm:f>$CQ$17</xm:f>
              </x14:cfvo>
            </x14:iconSet>
          </x14:cfRule>
          <xm:sqref>DB17:DF17</xm:sqref>
        </x14:conditionalFormatting>
        <x14:conditionalFormatting xmlns:xm="http://schemas.microsoft.com/office/excel/2006/main">
          <x14:cfRule type="iconSet" priority="4" id="{198AB69F-387E-4568-932F-FACBE94A86D0}">
            <x14:iconSet iconSet="3Triangles">
              <x14:cfvo type="percent">
                <xm:f>0</xm:f>
              </x14:cfvo>
              <x14:cfvo type="formula">
                <xm:f>$CW$17</xm:f>
              </x14:cfvo>
              <x14:cfvo type="formula" gte="0">
                <xm:f>$CW$17</xm:f>
              </x14:cfvo>
            </x14:iconSet>
          </x14:cfRule>
          <xm:sqref>DH17:DL17</xm:sqref>
        </x14:conditionalFormatting>
        <x14:conditionalFormatting xmlns:xm="http://schemas.microsoft.com/office/excel/2006/main">
          <x14:cfRule type="iconSet" priority="3" id="{2A3C6D04-7A03-4A55-ABCD-0A3B0B30239F}">
            <x14:iconSet iconSet="3Triangles">
              <x14:cfvo type="percent">
                <xm:f>0</xm:f>
              </x14:cfvo>
              <x14:cfvo type="formula">
                <xm:f>$DB$17</xm:f>
              </x14:cfvo>
              <x14:cfvo type="formula" gte="0">
                <xm:f>$DB$17</xm:f>
              </x14:cfvo>
            </x14:iconSet>
          </x14:cfRule>
          <xm:sqref>DM17:DQ17</xm:sqref>
        </x14:conditionalFormatting>
        <x14:conditionalFormatting xmlns:xm="http://schemas.microsoft.com/office/excel/2006/main">
          <x14:cfRule type="iconSet" priority="2" id="{761304B1-0FB5-4CB1-9C95-E1914E4EB59F}">
            <x14:iconSet iconSet="3Triangles">
              <x14:cfvo type="percent">
                <xm:f>0</xm:f>
              </x14:cfvo>
              <x14:cfvo type="formula">
                <xm:f>$DH$17</xm:f>
              </x14:cfvo>
              <x14:cfvo type="formula" gte="0">
                <xm:f>$DH$17</xm:f>
              </x14:cfvo>
            </x14:iconSet>
          </x14:cfRule>
          <xm:sqref>DS17:DW17</xm:sqref>
        </x14:conditionalFormatting>
        <x14:conditionalFormatting xmlns:xm="http://schemas.microsoft.com/office/excel/2006/main">
          <x14:cfRule type="iconSet" priority="1" id="{864D3EF4-13EE-4539-AAA8-8939A09C9412}">
            <x14:iconSet iconSet="3Triangles">
              <x14:cfvo type="percent">
                <xm:f>0</xm:f>
              </x14:cfvo>
              <x14:cfvo type="formula">
                <xm:f>$DM$17</xm:f>
              </x14:cfvo>
              <x14:cfvo type="formula" gte="0">
                <xm:f>$DM$17</xm:f>
              </x14:cfvo>
            </x14:iconSet>
          </x14:cfRule>
          <xm:sqref>DX17:EB17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75E8-8568-4555-9FF6-9E495E17FFD9}">
  <sheetPr codeName="Sh_Home">
    <tabColor rgb="FF00B0F0"/>
  </sheetPr>
  <dimension ref="A1:K9"/>
  <sheetViews>
    <sheetView showGridLines="0" tabSelected="1" zoomScaleNormal="100" workbookViewId="0">
      <selection sqref="A1:B1"/>
    </sheetView>
  </sheetViews>
  <sheetFormatPr defaultRowHeight="15" x14ac:dyDescent="0.25"/>
  <cols>
    <col min="1" max="1" width="1.85546875" customWidth="1"/>
    <col min="2" max="2" width="0.28515625" customWidth="1"/>
    <col min="3" max="3" width="46.42578125" customWidth="1"/>
    <col min="4" max="4" width="31" customWidth="1"/>
    <col min="5" max="5" width="3" customWidth="1"/>
    <col min="6" max="6" width="30.5703125" customWidth="1"/>
    <col min="7" max="7" width="13.85546875" customWidth="1"/>
    <col min="8" max="8" width="18.28515625" customWidth="1"/>
    <col min="9" max="9" width="1.140625" customWidth="1"/>
  </cols>
  <sheetData>
    <row r="1" spans="1:11" ht="18" customHeight="1" x14ac:dyDescent="0.25">
      <c r="A1" s="79"/>
      <c r="B1" s="79"/>
      <c r="C1" s="80" t="s">
        <v>1</v>
      </c>
      <c r="D1" s="80"/>
      <c r="E1" s="80"/>
      <c r="F1" s="80"/>
      <c r="G1" s="80"/>
      <c r="H1" s="80"/>
    </row>
    <row r="2" spans="1:11" ht="18" customHeight="1" x14ac:dyDescent="0.25">
      <c r="A2" s="4"/>
      <c r="B2" s="4"/>
      <c r="C2" s="5"/>
      <c r="D2" s="5"/>
      <c r="E2" s="5"/>
      <c r="F2" s="5"/>
      <c r="G2" s="5"/>
    </row>
    <row r="3" spans="1:11" ht="15.75" x14ac:dyDescent="0.25">
      <c r="A3" s="79"/>
      <c r="B3" s="84"/>
      <c r="C3" s="2" t="s">
        <v>7</v>
      </c>
      <c r="D3" s="3" t="s">
        <v>5</v>
      </c>
      <c r="E3" s="85" t="s">
        <v>4</v>
      </c>
      <c r="F3" s="86"/>
      <c r="G3" s="3" t="s">
        <v>6</v>
      </c>
      <c r="H3" s="6" t="s">
        <v>2</v>
      </c>
    </row>
    <row r="4" spans="1:11" ht="15" customHeight="1" x14ac:dyDescent="0.25">
      <c r="A4" s="79"/>
      <c r="B4" s="84"/>
      <c r="C4" s="81" t="s">
        <v>63</v>
      </c>
      <c r="D4" s="7" t="s">
        <v>8</v>
      </c>
      <c r="E4" s="1" t="s">
        <v>0</v>
      </c>
      <c r="F4" s="44" t="s">
        <v>64</v>
      </c>
      <c r="G4" s="45" t="str">
        <f ca="1">"NEW INPUT USER - Monitoring Performance Shipment " &amp; F5&amp;".xlsx"</f>
        <v>NEW INPUT USER - Monitoring Performance Shipment 2024.xlsx</v>
      </c>
      <c r="H4" s="82" t="s">
        <v>3</v>
      </c>
      <c r="K4" s="10"/>
    </row>
    <row r="5" spans="1:11" x14ac:dyDescent="0.25">
      <c r="A5" s="79"/>
      <c r="B5" s="84"/>
      <c r="C5" s="81"/>
      <c r="D5" s="7" t="s">
        <v>53</v>
      </c>
      <c r="E5" s="1" t="s">
        <v>0</v>
      </c>
      <c r="F5" s="46" t="str">
        <f ca="1">TEXT(NOW(),"[$-EN-EN]YYYY")</f>
        <v>2024</v>
      </c>
      <c r="G5" s="47"/>
      <c r="H5" s="83"/>
    </row>
    <row r="6" spans="1:11" x14ac:dyDescent="0.25">
      <c r="A6" s="79"/>
      <c r="B6" s="84"/>
      <c r="C6" s="81"/>
      <c r="D6" s="7" t="s">
        <v>74</v>
      </c>
      <c r="E6" s="1" t="s">
        <v>0</v>
      </c>
      <c r="F6" s="46" t="s">
        <v>73</v>
      </c>
      <c r="G6" s="47" t="str">
        <f ca="1">"WOW and MOM Report Performance Shipment " &amp; F5&amp;".xlsx"</f>
        <v>WOW and MOM Report Performance Shipment 2024.xlsx</v>
      </c>
      <c r="H6" s="83"/>
    </row>
    <row r="7" spans="1:11" x14ac:dyDescent="0.25">
      <c r="A7" s="79"/>
      <c r="B7" s="84"/>
      <c r="C7" s="81"/>
      <c r="D7" s="8"/>
      <c r="E7" s="1" t="s">
        <v>0</v>
      </c>
      <c r="F7" s="48"/>
      <c r="G7" s="49"/>
      <c r="H7" s="83"/>
    </row>
    <row r="8" spans="1:11" ht="1.5" customHeight="1" x14ac:dyDescent="0.25">
      <c r="A8" s="79"/>
      <c r="B8" s="84"/>
      <c r="C8" s="12"/>
      <c r="D8" s="12"/>
      <c r="E8" s="12"/>
      <c r="F8" s="12"/>
      <c r="G8" s="12"/>
      <c r="H8" s="12"/>
    </row>
    <row r="9" spans="1:11" ht="7.5" customHeight="1" x14ac:dyDescent="0.25">
      <c r="A9" s="36"/>
      <c r="B9" s="36"/>
      <c r="C9" s="11"/>
      <c r="D9" s="11"/>
      <c r="E9" s="11"/>
      <c r="F9" s="11"/>
      <c r="G9" s="11"/>
      <c r="H9" s="11"/>
    </row>
  </sheetData>
  <mergeCells count="7">
    <mergeCell ref="A1:B1"/>
    <mergeCell ref="C1:H1"/>
    <mergeCell ref="C4:C7"/>
    <mergeCell ref="H4:H7"/>
    <mergeCell ref="A3:A8"/>
    <mergeCell ref="B3:B8"/>
    <mergeCell ref="E3:F3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btn_Execute">
          <controlPr defaultSize="0" autoLine="0" autoPict="0" r:id="rId5">
            <anchor moveWithCells="1">
              <from>
                <xdr:col>7</xdr:col>
                <xdr:colOff>266700</xdr:colOff>
                <xdr:row>3</xdr:row>
                <xdr:rowOff>142875</xdr:rowOff>
              </from>
              <to>
                <xdr:col>7</xdr:col>
                <xdr:colOff>1047750</xdr:colOff>
                <xdr:row>5</xdr:row>
                <xdr:rowOff>133350</xdr:rowOff>
              </to>
            </anchor>
          </controlPr>
        </control>
      </mc:Choice>
      <mc:Fallback>
        <control shapeId="3073" r:id="rId4" name="btn_Execut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6715-6805-4AEF-A25F-DCA2FBF7847E}">
  <sheetPr codeName="Sheet3"/>
  <dimension ref="A1:S278"/>
  <sheetViews>
    <sheetView workbookViewId="0">
      <selection activeCell="K2" sqref="K2:K108"/>
    </sheetView>
  </sheetViews>
  <sheetFormatPr defaultRowHeight="15" x14ac:dyDescent="0.25"/>
  <cols>
    <col min="3" max="3" width="11.5703125" bestFit="1" customWidth="1"/>
    <col min="4" max="4" width="13.5703125" bestFit="1" customWidth="1"/>
    <col min="5" max="5" width="16.140625" bestFit="1" customWidth="1"/>
    <col min="6" max="6" width="14.5703125" bestFit="1" customWidth="1"/>
    <col min="7" max="7" width="26.140625" bestFit="1" customWidth="1"/>
    <col min="8" max="8" width="35.42578125" bestFit="1" customWidth="1"/>
    <col min="9" max="9" width="20.5703125" bestFit="1" customWidth="1"/>
    <col min="10" max="10" width="22.28515625" bestFit="1" customWidth="1"/>
    <col min="11" max="11" width="17.140625" customWidth="1"/>
    <col min="12" max="12" width="21.5703125" bestFit="1" customWidth="1"/>
    <col min="13" max="13" width="27.85546875" bestFit="1" customWidth="1"/>
    <col min="14" max="14" width="29.5703125" bestFit="1" customWidth="1"/>
    <col min="15" max="15" width="24.42578125" customWidth="1"/>
    <col min="16" max="16" width="23.5703125" customWidth="1"/>
    <col min="17" max="17" width="25.140625" customWidth="1"/>
    <col min="18" max="18" width="34.28515625" style="32" bestFit="1" customWidth="1"/>
    <col min="19" max="19" width="34.28515625" style="33" bestFit="1" customWidth="1"/>
  </cols>
  <sheetData>
    <row r="1" spans="1:19" x14ac:dyDescent="0.25">
      <c r="A1" t="s">
        <v>37</v>
      </c>
      <c r="B1" t="s">
        <v>25</v>
      </c>
      <c r="C1" t="s">
        <v>9</v>
      </c>
      <c r="D1" t="s">
        <v>18</v>
      </c>
      <c r="E1" t="s">
        <v>19</v>
      </c>
      <c r="F1" t="s">
        <v>20</v>
      </c>
      <c r="G1" s="14" t="s">
        <v>21</v>
      </c>
      <c r="H1" s="14" t="s">
        <v>22</v>
      </c>
      <c r="I1" s="15" t="s">
        <v>23</v>
      </c>
      <c r="J1" s="15" t="s">
        <v>24</v>
      </c>
      <c r="K1" s="14" t="s">
        <v>26</v>
      </c>
      <c r="L1" s="14" t="s">
        <v>49</v>
      </c>
      <c r="M1" s="14" t="s">
        <v>56</v>
      </c>
      <c r="N1" s="14" t="s">
        <v>59</v>
      </c>
      <c r="O1" s="14" t="s">
        <v>57</v>
      </c>
      <c r="P1" s="14" t="s">
        <v>62</v>
      </c>
      <c r="Q1" s="14" t="s">
        <v>58</v>
      </c>
      <c r="R1" s="32" t="s">
        <v>61</v>
      </c>
      <c r="S1" s="32" t="s">
        <v>61</v>
      </c>
    </row>
    <row r="2" spans="1:19" x14ac:dyDescent="0.25">
      <c r="A2" t="s">
        <v>38</v>
      </c>
      <c r="B2">
        <v>1</v>
      </c>
      <c r="C2" t="s">
        <v>10</v>
      </c>
      <c r="D2">
        <v>50</v>
      </c>
      <c r="E2">
        <v>50</v>
      </c>
      <c r="F2">
        <v>50</v>
      </c>
      <c r="G2">
        <f>F2-E2</f>
        <v>0</v>
      </c>
      <c r="H2" s="13">
        <f>F2-D2</f>
        <v>0</v>
      </c>
      <c r="I2" s="13">
        <f>F2/D2-1</f>
        <v>0</v>
      </c>
      <c r="J2" s="13">
        <f>F2/E2-1</f>
        <v>0</v>
      </c>
      <c r="K2" s="13" t="str">
        <f>CLEAN(SUBSTITUTE(C2," ",""))</f>
        <v>CNJ2</v>
      </c>
      <c r="L2" t="str">
        <f>A2&amp;"-"&amp;B2&amp;"-"&amp;K2</f>
        <v>JANUARY-1-CNJ2</v>
      </c>
      <c r="M2">
        <f t="shared" ref="M2" si="0">SUMIF($L$2:$L$1048576,L2,$I$2:$I$1048576)</f>
        <v>0</v>
      </c>
      <c r="N2">
        <f t="shared" ref="N2" si="1">SUMIF($L$2:$L$1048576,L2,$J$2:$J$1048576)</f>
        <v>-0.15254237288135597</v>
      </c>
      <c r="O2">
        <f t="shared" ref="O2" si="2">SUMIF($A$2:$A$1048576,A2,$D$2:$D$1048576)</f>
        <v>866754</v>
      </c>
      <c r="P2">
        <f t="shared" ref="P2" si="3">SUMIF($A$2:$A$1048576,A2,$E$2:$E$1048576)</f>
        <v>879535</v>
      </c>
      <c r="Q2">
        <f>SUMIF($A$2:$A$1048576,A2,$F$2:$F$1048576)</f>
        <v>871282</v>
      </c>
      <c r="R2" s="33">
        <f>Q2/O2-1</f>
        <v>5.224088957189732E-3</v>
      </c>
      <c r="S2" s="33">
        <f>Q2/P2-1</f>
        <v>-9.3833673475188784E-3</v>
      </c>
    </row>
    <row r="3" spans="1:19" x14ac:dyDescent="0.25">
      <c r="A3" t="s">
        <v>38</v>
      </c>
      <c r="B3">
        <v>1</v>
      </c>
      <c r="C3" t="s">
        <v>10</v>
      </c>
      <c r="D3">
        <v>350</v>
      </c>
      <c r="E3">
        <v>413</v>
      </c>
      <c r="F3">
        <v>350</v>
      </c>
      <c r="G3">
        <f t="shared" ref="G3:G66" si="4">F3-E3</f>
        <v>-63</v>
      </c>
      <c r="H3" s="13">
        <f t="shared" ref="H3:H66" si="5">F3-D3</f>
        <v>0</v>
      </c>
      <c r="I3" s="13">
        <f t="shared" ref="I3:I66" si="6">F3/D3-1</f>
        <v>0</v>
      </c>
      <c r="J3" s="13">
        <f t="shared" ref="J3:J66" si="7">F3/E3-1</f>
        <v>-0.15254237288135597</v>
      </c>
      <c r="K3" s="13" t="str">
        <f t="shared" ref="K3:K66" si="8">CLEAN(SUBSTITUTE(C3," ",""))</f>
        <v>CNJ2</v>
      </c>
      <c r="L3" t="str">
        <f t="shared" ref="L3:L66" si="9">A3&amp;"-"&amp;B3&amp;"-"&amp;K3</f>
        <v>JANUARY-1-CNJ2</v>
      </c>
      <c r="M3">
        <f t="shared" ref="M3:M66" si="10">SUMIF($L$2:$L$1048576,L3,$I$2:$I$1048576)</f>
        <v>0</v>
      </c>
      <c r="N3">
        <f t="shared" ref="N3:N66" si="11">SUMIF($L$2:$L$1048576,L3,$J$2:$J$1048576)</f>
        <v>-0.15254237288135597</v>
      </c>
      <c r="O3">
        <f t="shared" ref="O3:O66" si="12">SUMIF($A$2:$A$1048576,A3,$D$2:$D$1048576)</f>
        <v>866754</v>
      </c>
      <c r="P3">
        <f t="shared" ref="P3:P66" si="13">SUMIF($A$2:$A$1048576,A3,$E$2:$E$1048576)</f>
        <v>879535</v>
      </c>
      <c r="Q3">
        <f t="shared" ref="Q3:Q66" si="14">SUMIF($A$2:$A$1048576,A3,$F$2:$F$1048576)</f>
        <v>871282</v>
      </c>
      <c r="R3" s="33">
        <f t="shared" ref="R3:R66" si="15">Q3/O3-1</f>
        <v>5.224088957189732E-3</v>
      </c>
      <c r="S3" s="33">
        <f t="shared" ref="S3:S66" si="16">Q3/P3-1</f>
        <v>-9.3833673475188784E-3</v>
      </c>
    </row>
    <row r="4" spans="1:19" x14ac:dyDescent="0.25">
      <c r="A4" t="s">
        <v>38</v>
      </c>
      <c r="B4">
        <v>1</v>
      </c>
      <c r="C4" t="s">
        <v>10</v>
      </c>
      <c r="D4">
        <v>125</v>
      </c>
      <c r="E4">
        <v>125</v>
      </c>
      <c r="F4">
        <v>125</v>
      </c>
      <c r="G4">
        <f t="shared" si="4"/>
        <v>0</v>
      </c>
      <c r="H4" s="13">
        <f t="shared" si="5"/>
        <v>0</v>
      </c>
      <c r="I4" s="13">
        <f t="shared" si="6"/>
        <v>0</v>
      </c>
      <c r="J4" s="13">
        <f t="shared" si="7"/>
        <v>0</v>
      </c>
      <c r="K4" s="13" t="str">
        <f t="shared" si="8"/>
        <v>CNJ2</v>
      </c>
      <c r="L4" t="str">
        <f t="shared" si="9"/>
        <v>JANUARY-1-CNJ2</v>
      </c>
      <c r="M4">
        <f t="shared" si="10"/>
        <v>0</v>
      </c>
      <c r="N4">
        <f t="shared" si="11"/>
        <v>-0.15254237288135597</v>
      </c>
      <c r="O4">
        <f t="shared" si="12"/>
        <v>866754</v>
      </c>
      <c r="P4">
        <f t="shared" si="13"/>
        <v>879535</v>
      </c>
      <c r="Q4">
        <f t="shared" si="14"/>
        <v>871282</v>
      </c>
      <c r="R4" s="33">
        <f t="shared" si="15"/>
        <v>5.224088957189732E-3</v>
      </c>
      <c r="S4" s="33">
        <f t="shared" si="16"/>
        <v>-9.3833673475188784E-3</v>
      </c>
    </row>
    <row r="5" spans="1:19" x14ac:dyDescent="0.25">
      <c r="A5" t="s">
        <v>38</v>
      </c>
      <c r="B5">
        <v>1</v>
      </c>
      <c r="C5" t="s">
        <v>11</v>
      </c>
      <c r="D5">
        <v>400</v>
      </c>
      <c r="E5">
        <v>404</v>
      </c>
      <c r="F5">
        <v>400</v>
      </c>
      <c r="G5">
        <f t="shared" si="4"/>
        <v>-4</v>
      </c>
      <c r="H5" s="13">
        <f t="shared" si="5"/>
        <v>0</v>
      </c>
      <c r="I5" s="13">
        <f t="shared" si="6"/>
        <v>0</v>
      </c>
      <c r="J5" s="13">
        <f t="shared" si="7"/>
        <v>-9.9009900990099098E-3</v>
      </c>
      <c r="K5" s="13" t="str">
        <f t="shared" si="8"/>
        <v>MAJA1</v>
      </c>
      <c r="L5" t="str">
        <f t="shared" si="9"/>
        <v>JANUARY-1-MAJA1</v>
      </c>
      <c r="M5">
        <f t="shared" si="10"/>
        <v>0</v>
      </c>
      <c r="N5">
        <f t="shared" si="11"/>
        <v>-2.3404899125306966E-2</v>
      </c>
      <c r="O5">
        <f t="shared" si="12"/>
        <v>866754</v>
      </c>
      <c r="P5">
        <f t="shared" si="13"/>
        <v>879535</v>
      </c>
      <c r="Q5">
        <f t="shared" si="14"/>
        <v>871282</v>
      </c>
      <c r="R5" s="33">
        <f t="shared" si="15"/>
        <v>5.224088957189732E-3</v>
      </c>
      <c r="S5" s="33">
        <f t="shared" si="16"/>
        <v>-9.3833673475188784E-3</v>
      </c>
    </row>
    <row r="6" spans="1:19" x14ac:dyDescent="0.25">
      <c r="A6" t="s">
        <v>38</v>
      </c>
      <c r="B6">
        <v>1</v>
      </c>
      <c r="C6" t="s">
        <v>11</v>
      </c>
      <c r="D6">
        <v>1000</v>
      </c>
      <c r="E6">
        <v>1005</v>
      </c>
      <c r="F6">
        <v>1000</v>
      </c>
      <c r="G6">
        <f t="shared" si="4"/>
        <v>-5</v>
      </c>
      <c r="H6" s="13">
        <f t="shared" si="5"/>
        <v>0</v>
      </c>
      <c r="I6" s="13">
        <f t="shared" si="6"/>
        <v>0</v>
      </c>
      <c r="J6" s="13">
        <f t="shared" si="7"/>
        <v>-4.9751243781094301E-3</v>
      </c>
      <c r="K6" s="13" t="str">
        <f t="shared" si="8"/>
        <v>MAJA1</v>
      </c>
      <c r="L6" t="str">
        <f t="shared" si="9"/>
        <v>JANUARY-1-MAJA1</v>
      </c>
      <c r="M6">
        <f t="shared" si="10"/>
        <v>0</v>
      </c>
      <c r="N6">
        <f t="shared" si="11"/>
        <v>-2.3404899125306966E-2</v>
      </c>
      <c r="O6">
        <f t="shared" si="12"/>
        <v>866754</v>
      </c>
      <c r="P6">
        <f t="shared" si="13"/>
        <v>879535</v>
      </c>
      <c r="Q6">
        <f t="shared" si="14"/>
        <v>871282</v>
      </c>
      <c r="R6" s="33">
        <f t="shared" si="15"/>
        <v>5.224088957189732E-3</v>
      </c>
      <c r="S6" s="33">
        <f t="shared" si="16"/>
        <v>-9.3833673475188784E-3</v>
      </c>
    </row>
    <row r="7" spans="1:19" x14ac:dyDescent="0.25">
      <c r="A7" t="s">
        <v>38</v>
      </c>
      <c r="B7">
        <v>1</v>
      </c>
      <c r="C7" t="s">
        <v>11</v>
      </c>
      <c r="D7">
        <v>465</v>
      </c>
      <c r="E7">
        <v>469</v>
      </c>
      <c r="F7">
        <v>465</v>
      </c>
      <c r="G7">
        <f t="shared" si="4"/>
        <v>-4</v>
      </c>
      <c r="H7" s="13">
        <f t="shared" si="5"/>
        <v>0</v>
      </c>
      <c r="I7" s="13">
        <f t="shared" si="6"/>
        <v>0</v>
      </c>
      <c r="J7" s="13">
        <f t="shared" si="7"/>
        <v>-8.5287846481876262E-3</v>
      </c>
      <c r="K7" s="13" t="str">
        <f t="shared" si="8"/>
        <v>MAJA1</v>
      </c>
      <c r="L7" t="str">
        <f t="shared" si="9"/>
        <v>JANUARY-1-MAJA1</v>
      </c>
      <c r="M7">
        <f t="shared" si="10"/>
        <v>0</v>
      </c>
      <c r="N7">
        <f t="shared" si="11"/>
        <v>-2.3404899125306966E-2</v>
      </c>
      <c r="O7">
        <f t="shared" si="12"/>
        <v>866754</v>
      </c>
      <c r="P7">
        <f t="shared" si="13"/>
        <v>879535</v>
      </c>
      <c r="Q7">
        <f t="shared" si="14"/>
        <v>871282</v>
      </c>
      <c r="R7" s="33">
        <f t="shared" si="15"/>
        <v>5.224088957189732E-3</v>
      </c>
      <c r="S7" s="33">
        <f t="shared" si="16"/>
        <v>-9.3833673475188784E-3</v>
      </c>
    </row>
    <row r="8" spans="1:19" x14ac:dyDescent="0.25">
      <c r="A8" t="s">
        <v>38</v>
      </c>
      <c r="B8">
        <v>2</v>
      </c>
      <c r="C8" t="s">
        <v>10</v>
      </c>
      <c r="D8">
        <v>80</v>
      </c>
      <c r="E8">
        <v>80</v>
      </c>
      <c r="F8">
        <v>80</v>
      </c>
      <c r="G8">
        <f t="shared" si="4"/>
        <v>0</v>
      </c>
      <c r="H8" s="13">
        <f t="shared" si="5"/>
        <v>0</v>
      </c>
      <c r="I8" s="13">
        <f t="shared" si="6"/>
        <v>0</v>
      </c>
      <c r="J8" s="13">
        <f t="shared" si="7"/>
        <v>0</v>
      </c>
      <c r="K8" s="13" t="str">
        <f t="shared" si="8"/>
        <v>CNJ2</v>
      </c>
      <c r="L8" t="str">
        <f t="shared" si="9"/>
        <v>JANUARY-2-CNJ2</v>
      </c>
      <c r="M8">
        <f t="shared" si="10"/>
        <v>0</v>
      </c>
      <c r="N8">
        <f t="shared" si="11"/>
        <v>-1.5735641227380026E-2</v>
      </c>
      <c r="O8">
        <f t="shared" si="12"/>
        <v>866754</v>
      </c>
      <c r="P8">
        <f t="shared" si="13"/>
        <v>879535</v>
      </c>
      <c r="Q8">
        <f t="shared" si="14"/>
        <v>871282</v>
      </c>
      <c r="R8" s="33">
        <f t="shared" si="15"/>
        <v>5.224088957189732E-3</v>
      </c>
      <c r="S8" s="33">
        <f t="shared" si="16"/>
        <v>-9.3833673475188784E-3</v>
      </c>
    </row>
    <row r="9" spans="1:19" x14ac:dyDescent="0.25">
      <c r="A9" t="s">
        <v>38</v>
      </c>
      <c r="B9">
        <v>2</v>
      </c>
      <c r="C9" t="s">
        <v>10</v>
      </c>
      <c r="D9">
        <v>6255</v>
      </c>
      <c r="E9">
        <v>6355</v>
      </c>
      <c r="F9">
        <v>6255</v>
      </c>
      <c r="G9">
        <f t="shared" si="4"/>
        <v>-100</v>
      </c>
      <c r="H9" s="13">
        <f t="shared" si="5"/>
        <v>0</v>
      </c>
      <c r="I9" s="13">
        <f t="shared" si="6"/>
        <v>0</v>
      </c>
      <c r="J9" s="13">
        <f t="shared" si="7"/>
        <v>-1.5735641227380026E-2</v>
      </c>
      <c r="K9" s="13" t="str">
        <f t="shared" si="8"/>
        <v>CNJ2</v>
      </c>
      <c r="L9" t="str">
        <f t="shared" si="9"/>
        <v>JANUARY-2-CNJ2</v>
      </c>
      <c r="M9">
        <f t="shared" si="10"/>
        <v>0</v>
      </c>
      <c r="N9">
        <f t="shared" si="11"/>
        <v>-1.5735641227380026E-2</v>
      </c>
      <c r="O9">
        <f t="shared" si="12"/>
        <v>866754</v>
      </c>
      <c r="P9">
        <f t="shared" si="13"/>
        <v>879535</v>
      </c>
      <c r="Q9">
        <f t="shared" si="14"/>
        <v>871282</v>
      </c>
      <c r="R9" s="33">
        <f t="shared" si="15"/>
        <v>5.224088957189732E-3</v>
      </c>
      <c r="S9" s="33">
        <f t="shared" si="16"/>
        <v>-9.3833673475188784E-3</v>
      </c>
    </row>
    <row r="10" spans="1:19" x14ac:dyDescent="0.25">
      <c r="A10" t="s">
        <v>38</v>
      </c>
      <c r="B10">
        <v>2</v>
      </c>
      <c r="C10" t="s">
        <v>10</v>
      </c>
      <c r="D10">
        <v>135</v>
      </c>
      <c r="E10">
        <v>135</v>
      </c>
      <c r="F10">
        <v>135</v>
      </c>
      <c r="G10">
        <f t="shared" si="4"/>
        <v>0</v>
      </c>
      <c r="H10" s="13">
        <f t="shared" si="5"/>
        <v>0</v>
      </c>
      <c r="I10" s="13">
        <f t="shared" si="6"/>
        <v>0</v>
      </c>
      <c r="J10" s="13">
        <f t="shared" si="7"/>
        <v>0</v>
      </c>
      <c r="K10" s="13" t="str">
        <f t="shared" si="8"/>
        <v>CNJ2</v>
      </c>
      <c r="L10" t="str">
        <f t="shared" si="9"/>
        <v>JANUARY-2-CNJ2</v>
      </c>
      <c r="M10">
        <f t="shared" si="10"/>
        <v>0</v>
      </c>
      <c r="N10">
        <f t="shared" si="11"/>
        <v>-1.5735641227380026E-2</v>
      </c>
      <c r="O10">
        <f t="shared" si="12"/>
        <v>866754</v>
      </c>
      <c r="P10">
        <f t="shared" si="13"/>
        <v>879535</v>
      </c>
      <c r="Q10">
        <f t="shared" si="14"/>
        <v>871282</v>
      </c>
      <c r="R10" s="33">
        <f t="shared" si="15"/>
        <v>5.224088957189732E-3</v>
      </c>
      <c r="S10" s="33">
        <f t="shared" si="16"/>
        <v>-9.3833673475188784E-3</v>
      </c>
    </row>
    <row r="11" spans="1:19" x14ac:dyDescent="0.25">
      <c r="A11" t="s">
        <v>38</v>
      </c>
      <c r="B11">
        <v>2</v>
      </c>
      <c r="C11" t="s">
        <v>11</v>
      </c>
      <c r="D11">
        <v>702</v>
      </c>
      <c r="E11">
        <v>739</v>
      </c>
      <c r="F11">
        <v>702</v>
      </c>
      <c r="G11">
        <f t="shared" si="4"/>
        <v>-37</v>
      </c>
      <c r="H11" s="13">
        <f t="shared" si="5"/>
        <v>0</v>
      </c>
      <c r="I11" s="13">
        <f t="shared" si="6"/>
        <v>0</v>
      </c>
      <c r="J11" s="13">
        <f t="shared" si="7"/>
        <v>-5.0067658998646847E-2</v>
      </c>
      <c r="K11" s="13" t="str">
        <f t="shared" si="8"/>
        <v>MAJA1</v>
      </c>
      <c r="L11" t="str">
        <f t="shared" si="9"/>
        <v>JANUARY-2-MAJA1</v>
      </c>
      <c r="M11">
        <f t="shared" si="10"/>
        <v>0</v>
      </c>
      <c r="N11">
        <f t="shared" si="11"/>
        <v>-5.0067658998646847E-2</v>
      </c>
      <c r="O11">
        <f t="shared" si="12"/>
        <v>866754</v>
      </c>
      <c r="P11">
        <f t="shared" si="13"/>
        <v>879535</v>
      </c>
      <c r="Q11">
        <f t="shared" si="14"/>
        <v>871282</v>
      </c>
      <c r="R11" s="33">
        <f t="shared" si="15"/>
        <v>5.224088957189732E-3</v>
      </c>
      <c r="S11" s="33">
        <f t="shared" si="16"/>
        <v>-9.3833673475188784E-3</v>
      </c>
    </row>
    <row r="12" spans="1:19" x14ac:dyDescent="0.25">
      <c r="A12" t="s">
        <v>38</v>
      </c>
      <c r="B12">
        <v>2</v>
      </c>
      <c r="C12" t="s">
        <v>12</v>
      </c>
      <c r="D12">
        <v>4000</v>
      </c>
      <c r="E12">
        <v>4000</v>
      </c>
      <c r="F12">
        <v>4000</v>
      </c>
      <c r="G12">
        <f t="shared" si="4"/>
        <v>0</v>
      </c>
      <c r="H12" s="13">
        <f t="shared" si="5"/>
        <v>0</v>
      </c>
      <c r="I12" s="13">
        <f t="shared" si="6"/>
        <v>0</v>
      </c>
      <c r="J12" s="13">
        <f t="shared" si="7"/>
        <v>0</v>
      </c>
      <c r="K12" s="13" t="str">
        <f t="shared" si="8"/>
        <v>BBT</v>
      </c>
      <c r="L12" t="str">
        <f t="shared" si="9"/>
        <v>JANUARY-2-BBT</v>
      </c>
      <c r="M12">
        <f t="shared" si="10"/>
        <v>0</v>
      </c>
      <c r="N12">
        <f t="shared" si="11"/>
        <v>0</v>
      </c>
      <c r="O12">
        <f t="shared" si="12"/>
        <v>866754</v>
      </c>
      <c r="P12">
        <f t="shared" si="13"/>
        <v>879535</v>
      </c>
      <c r="Q12">
        <f t="shared" si="14"/>
        <v>871282</v>
      </c>
      <c r="R12" s="33">
        <f t="shared" si="15"/>
        <v>5.224088957189732E-3</v>
      </c>
      <c r="S12" s="33">
        <f t="shared" si="16"/>
        <v>-9.3833673475188784E-3</v>
      </c>
    </row>
    <row r="13" spans="1:19" x14ac:dyDescent="0.25">
      <c r="A13" t="s">
        <v>38</v>
      </c>
      <c r="B13">
        <v>3</v>
      </c>
      <c r="C13" t="s">
        <v>10</v>
      </c>
      <c r="D13">
        <v>480</v>
      </c>
      <c r="E13">
        <v>480</v>
      </c>
      <c r="F13">
        <v>480</v>
      </c>
      <c r="G13">
        <f t="shared" si="4"/>
        <v>0</v>
      </c>
      <c r="H13" s="13">
        <f t="shared" si="5"/>
        <v>0</v>
      </c>
      <c r="I13" s="13">
        <f t="shared" si="6"/>
        <v>0</v>
      </c>
      <c r="J13" s="13">
        <f t="shared" si="7"/>
        <v>0</v>
      </c>
      <c r="K13" s="13" t="str">
        <f t="shared" si="8"/>
        <v>CNJ2</v>
      </c>
      <c r="L13" t="str">
        <f t="shared" si="9"/>
        <v>JANUARY-3-CNJ2</v>
      </c>
      <c r="M13">
        <f t="shared" si="10"/>
        <v>-1.1549999999999949E-2</v>
      </c>
      <c r="N13">
        <f t="shared" si="11"/>
        <v>-1.1549999999999949E-2</v>
      </c>
      <c r="O13">
        <f t="shared" si="12"/>
        <v>866754</v>
      </c>
      <c r="P13">
        <f t="shared" si="13"/>
        <v>879535</v>
      </c>
      <c r="Q13">
        <f t="shared" si="14"/>
        <v>871282</v>
      </c>
      <c r="R13" s="33">
        <f t="shared" si="15"/>
        <v>5.224088957189732E-3</v>
      </c>
      <c r="S13" s="33">
        <f t="shared" si="16"/>
        <v>-9.3833673475188784E-3</v>
      </c>
    </row>
    <row r="14" spans="1:19" x14ac:dyDescent="0.25">
      <c r="A14" t="s">
        <v>38</v>
      </c>
      <c r="B14">
        <v>3</v>
      </c>
      <c r="C14" t="s">
        <v>10</v>
      </c>
      <c r="D14">
        <v>1020</v>
      </c>
      <c r="E14">
        <v>1020</v>
      </c>
      <c r="F14">
        <v>1020</v>
      </c>
      <c r="G14">
        <f t="shared" si="4"/>
        <v>0</v>
      </c>
      <c r="H14" s="13">
        <f t="shared" si="5"/>
        <v>0</v>
      </c>
      <c r="I14" s="13">
        <f t="shared" si="6"/>
        <v>0</v>
      </c>
      <c r="J14" s="13">
        <f t="shared" si="7"/>
        <v>0</v>
      </c>
      <c r="K14" s="13" t="str">
        <f t="shared" si="8"/>
        <v>CNJ2</v>
      </c>
      <c r="L14" t="str">
        <f t="shared" si="9"/>
        <v>JANUARY-3-CNJ2</v>
      </c>
      <c r="M14">
        <f t="shared" si="10"/>
        <v>-1.1549999999999949E-2</v>
      </c>
      <c r="N14">
        <f t="shared" si="11"/>
        <v>-1.1549999999999949E-2</v>
      </c>
      <c r="O14">
        <f t="shared" si="12"/>
        <v>866754</v>
      </c>
      <c r="P14">
        <f t="shared" si="13"/>
        <v>879535</v>
      </c>
      <c r="Q14">
        <f t="shared" si="14"/>
        <v>871282</v>
      </c>
      <c r="R14" s="33">
        <f t="shared" si="15"/>
        <v>5.224088957189732E-3</v>
      </c>
      <c r="S14" s="33">
        <f t="shared" si="16"/>
        <v>-9.3833673475188784E-3</v>
      </c>
    </row>
    <row r="15" spans="1:19" x14ac:dyDescent="0.25">
      <c r="A15" t="s">
        <v>38</v>
      </c>
      <c r="B15">
        <v>3</v>
      </c>
      <c r="C15" t="s">
        <v>10</v>
      </c>
      <c r="D15">
        <v>875</v>
      </c>
      <c r="E15">
        <v>875</v>
      </c>
      <c r="F15">
        <v>875</v>
      </c>
      <c r="G15">
        <f t="shared" si="4"/>
        <v>0</v>
      </c>
      <c r="H15" s="13">
        <f t="shared" si="5"/>
        <v>0</v>
      </c>
      <c r="I15" s="13">
        <f t="shared" si="6"/>
        <v>0</v>
      </c>
      <c r="J15" s="13">
        <f t="shared" si="7"/>
        <v>0</v>
      </c>
      <c r="K15" s="13" t="str">
        <f t="shared" si="8"/>
        <v>CNJ2</v>
      </c>
      <c r="L15" t="str">
        <f t="shared" si="9"/>
        <v>JANUARY-3-CNJ2</v>
      </c>
      <c r="M15">
        <f t="shared" si="10"/>
        <v>-1.1549999999999949E-2</v>
      </c>
      <c r="N15">
        <f t="shared" si="11"/>
        <v>-1.1549999999999949E-2</v>
      </c>
      <c r="O15">
        <f t="shared" si="12"/>
        <v>866754</v>
      </c>
      <c r="P15">
        <f t="shared" si="13"/>
        <v>879535</v>
      </c>
      <c r="Q15">
        <f t="shared" si="14"/>
        <v>871282</v>
      </c>
      <c r="R15" s="33">
        <f t="shared" si="15"/>
        <v>5.224088957189732E-3</v>
      </c>
      <c r="S15" s="33">
        <f t="shared" si="16"/>
        <v>-9.3833673475188784E-3</v>
      </c>
    </row>
    <row r="16" spans="1:19" x14ac:dyDescent="0.25">
      <c r="A16" t="s">
        <v>38</v>
      </c>
      <c r="B16">
        <v>3</v>
      </c>
      <c r="C16" t="s">
        <v>11</v>
      </c>
      <c r="D16">
        <v>608</v>
      </c>
      <c r="E16">
        <v>608</v>
      </c>
      <c r="F16">
        <v>608</v>
      </c>
      <c r="G16">
        <f t="shared" si="4"/>
        <v>0</v>
      </c>
      <c r="H16" s="13">
        <f t="shared" si="5"/>
        <v>0</v>
      </c>
      <c r="I16" s="13">
        <f t="shared" si="6"/>
        <v>0</v>
      </c>
      <c r="J16" s="13">
        <f t="shared" si="7"/>
        <v>0</v>
      </c>
      <c r="K16" s="13" t="str">
        <f t="shared" si="8"/>
        <v>MAJA1</v>
      </c>
      <c r="L16" t="str">
        <f t="shared" si="9"/>
        <v>JANUARY-3-MAJA1</v>
      </c>
      <c r="M16">
        <f t="shared" si="10"/>
        <v>2.6122148638704878E-2</v>
      </c>
      <c r="N16">
        <f t="shared" si="11"/>
        <v>-3.9285714285713924E-3</v>
      </c>
      <c r="O16">
        <f t="shared" si="12"/>
        <v>866754</v>
      </c>
      <c r="P16">
        <f t="shared" si="13"/>
        <v>879535</v>
      </c>
      <c r="Q16">
        <f t="shared" si="14"/>
        <v>871282</v>
      </c>
      <c r="R16" s="33">
        <f t="shared" si="15"/>
        <v>5.224088957189732E-3</v>
      </c>
      <c r="S16" s="33">
        <f t="shared" si="16"/>
        <v>-9.3833673475188784E-3</v>
      </c>
    </row>
    <row r="17" spans="1:19" x14ac:dyDescent="0.25">
      <c r="A17" t="s">
        <v>38</v>
      </c>
      <c r="B17">
        <v>3</v>
      </c>
      <c r="C17" t="s">
        <v>11</v>
      </c>
      <c r="D17">
        <v>426</v>
      </c>
      <c r="E17">
        <v>426</v>
      </c>
      <c r="F17">
        <v>426</v>
      </c>
      <c r="G17">
        <f t="shared" si="4"/>
        <v>0</v>
      </c>
      <c r="H17" s="13">
        <f t="shared" si="5"/>
        <v>0</v>
      </c>
      <c r="I17" s="13">
        <f t="shared" si="6"/>
        <v>0</v>
      </c>
      <c r="J17" s="13">
        <f t="shared" si="7"/>
        <v>0</v>
      </c>
      <c r="K17" s="13" t="str">
        <f t="shared" si="8"/>
        <v>MAJA1</v>
      </c>
      <c r="L17" t="str">
        <f t="shared" si="9"/>
        <v>JANUARY-3-MAJA1</v>
      </c>
      <c r="M17">
        <f t="shared" si="10"/>
        <v>2.6122148638704878E-2</v>
      </c>
      <c r="N17">
        <f t="shared" si="11"/>
        <v>-3.9285714285713924E-3</v>
      </c>
      <c r="O17">
        <f t="shared" si="12"/>
        <v>866754</v>
      </c>
      <c r="P17">
        <f t="shared" si="13"/>
        <v>879535</v>
      </c>
      <c r="Q17">
        <f t="shared" si="14"/>
        <v>871282</v>
      </c>
      <c r="R17" s="33">
        <f t="shared" si="15"/>
        <v>5.224088957189732E-3</v>
      </c>
      <c r="S17" s="33">
        <f t="shared" si="16"/>
        <v>-9.3833673475188784E-3</v>
      </c>
    </row>
    <row r="18" spans="1:19" x14ac:dyDescent="0.25">
      <c r="A18" t="s">
        <v>38</v>
      </c>
      <c r="B18">
        <v>3</v>
      </c>
      <c r="C18" t="s">
        <v>13</v>
      </c>
      <c r="D18">
        <v>71496</v>
      </c>
      <c r="E18">
        <v>73641</v>
      </c>
      <c r="F18">
        <v>73446</v>
      </c>
      <c r="G18">
        <f t="shared" si="4"/>
        <v>-195</v>
      </c>
      <c r="H18" s="13">
        <f t="shared" si="5"/>
        <v>1950</v>
      </c>
      <c r="I18" s="13">
        <f t="shared" si="6"/>
        <v>2.7274253105068924E-2</v>
      </c>
      <c r="J18" s="13">
        <f t="shared" si="7"/>
        <v>-2.6479814233918431E-3</v>
      </c>
      <c r="K18" s="13" t="str">
        <f t="shared" si="8"/>
        <v>KALIBENDA</v>
      </c>
      <c r="L18" t="str">
        <f t="shared" si="9"/>
        <v>JANUARY-3-KALIBENDA</v>
      </c>
      <c r="M18">
        <f t="shared" si="10"/>
        <v>0.17226860165633451</v>
      </c>
      <c r="N18">
        <f t="shared" si="11"/>
        <v>-2.5217485958028196E-2</v>
      </c>
      <c r="O18">
        <f t="shared" si="12"/>
        <v>866754</v>
      </c>
      <c r="P18">
        <f t="shared" si="13"/>
        <v>879535</v>
      </c>
      <c r="Q18">
        <f t="shared" si="14"/>
        <v>871282</v>
      </c>
      <c r="R18" s="33">
        <f t="shared" si="15"/>
        <v>5.224088957189732E-3</v>
      </c>
      <c r="S18" s="33">
        <f t="shared" si="16"/>
        <v>-9.3833673475188784E-3</v>
      </c>
    </row>
    <row r="19" spans="1:19" x14ac:dyDescent="0.25">
      <c r="A19" t="s">
        <v>38</v>
      </c>
      <c r="B19">
        <v>3</v>
      </c>
      <c r="C19" t="s">
        <v>13</v>
      </c>
      <c r="D19">
        <v>1728</v>
      </c>
      <c r="E19">
        <v>1780</v>
      </c>
      <c r="F19">
        <v>1773</v>
      </c>
      <c r="G19">
        <f t="shared" si="4"/>
        <v>-7</v>
      </c>
      <c r="H19" s="13">
        <f t="shared" si="5"/>
        <v>45</v>
      </c>
      <c r="I19" s="13">
        <f t="shared" si="6"/>
        <v>2.6041666666666741E-2</v>
      </c>
      <c r="J19" s="13">
        <f t="shared" si="7"/>
        <v>-3.9325842696629199E-3</v>
      </c>
      <c r="K19" s="13" t="str">
        <f t="shared" si="8"/>
        <v>KALIBENDA</v>
      </c>
      <c r="L19" t="str">
        <f t="shared" si="9"/>
        <v>JANUARY-3-KALIBENDA</v>
      </c>
      <c r="M19">
        <f t="shared" si="10"/>
        <v>0.17226860165633451</v>
      </c>
      <c r="N19">
        <f t="shared" si="11"/>
        <v>-2.5217485958028196E-2</v>
      </c>
      <c r="O19">
        <f t="shared" si="12"/>
        <v>866754</v>
      </c>
      <c r="P19">
        <f t="shared" si="13"/>
        <v>879535</v>
      </c>
      <c r="Q19">
        <f t="shared" si="14"/>
        <v>871282</v>
      </c>
      <c r="R19" s="33">
        <f t="shared" si="15"/>
        <v>5.224088957189732E-3</v>
      </c>
      <c r="S19" s="33">
        <f t="shared" si="16"/>
        <v>-9.3833673475188784E-3</v>
      </c>
    </row>
    <row r="20" spans="1:19" x14ac:dyDescent="0.25">
      <c r="A20" t="s">
        <v>38</v>
      </c>
      <c r="B20">
        <v>3</v>
      </c>
      <c r="C20" t="s">
        <v>13</v>
      </c>
      <c r="D20">
        <v>25164</v>
      </c>
      <c r="E20">
        <v>25749</v>
      </c>
      <c r="F20">
        <v>25635</v>
      </c>
      <c r="G20">
        <f t="shared" si="4"/>
        <v>-114</v>
      </c>
      <c r="H20" s="13">
        <f t="shared" si="5"/>
        <v>471</v>
      </c>
      <c r="I20" s="13">
        <f t="shared" si="6"/>
        <v>1.8717215069146365E-2</v>
      </c>
      <c r="J20" s="13">
        <f t="shared" si="7"/>
        <v>-4.4273564021903855E-3</v>
      </c>
      <c r="K20" s="13" t="str">
        <f t="shared" si="8"/>
        <v>KALIBENDA</v>
      </c>
      <c r="L20" t="str">
        <f t="shared" si="9"/>
        <v>JANUARY-3-KALIBENDA</v>
      </c>
      <c r="M20">
        <f t="shared" si="10"/>
        <v>0.17226860165633451</v>
      </c>
      <c r="N20">
        <f t="shared" si="11"/>
        <v>-2.5217485958028196E-2</v>
      </c>
      <c r="O20">
        <f t="shared" si="12"/>
        <v>866754</v>
      </c>
      <c r="P20">
        <f t="shared" si="13"/>
        <v>879535</v>
      </c>
      <c r="Q20">
        <f t="shared" si="14"/>
        <v>871282</v>
      </c>
      <c r="R20" s="33">
        <f t="shared" si="15"/>
        <v>5.224088957189732E-3</v>
      </c>
      <c r="S20" s="33">
        <f t="shared" si="16"/>
        <v>-9.3833673475188784E-3</v>
      </c>
    </row>
    <row r="21" spans="1:19" x14ac:dyDescent="0.25">
      <c r="A21" t="s">
        <v>38</v>
      </c>
      <c r="B21">
        <v>3</v>
      </c>
      <c r="C21" t="s">
        <v>13</v>
      </c>
      <c r="D21">
        <v>540</v>
      </c>
      <c r="E21">
        <v>558</v>
      </c>
      <c r="F21">
        <v>558</v>
      </c>
      <c r="G21">
        <f t="shared" si="4"/>
        <v>0</v>
      </c>
      <c r="H21" s="13">
        <f t="shared" si="5"/>
        <v>18</v>
      </c>
      <c r="I21" s="13">
        <f t="shared" si="6"/>
        <v>3.3333333333333437E-2</v>
      </c>
      <c r="J21" s="13">
        <f t="shared" si="7"/>
        <v>0</v>
      </c>
      <c r="K21" s="13" t="str">
        <f t="shared" si="8"/>
        <v>KALIBENDA</v>
      </c>
      <c r="L21" t="str">
        <f t="shared" si="9"/>
        <v>JANUARY-3-KALIBENDA</v>
      </c>
      <c r="M21">
        <f t="shared" si="10"/>
        <v>0.17226860165633451</v>
      </c>
      <c r="N21">
        <f t="shared" si="11"/>
        <v>-2.5217485958028196E-2</v>
      </c>
      <c r="O21">
        <f t="shared" si="12"/>
        <v>866754</v>
      </c>
      <c r="P21">
        <f t="shared" si="13"/>
        <v>879535</v>
      </c>
      <c r="Q21">
        <f t="shared" si="14"/>
        <v>871282</v>
      </c>
      <c r="R21" s="33">
        <f t="shared" si="15"/>
        <v>5.224088957189732E-3</v>
      </c>
      <c r="S21" s="33">
        <f t="shared" si="16"/>
        <v>-9.3833673475188784E-3</v>
      </c>
    </row>
    <row r="22" spans="1:19" x14ac:dyDescent="0.25">
      <c r="A22" t="s">
        <v>38</v>
      </c>
      <c r="B22">
        <v>3</v>
      </c>
      <c r="C22" t="s">
        <v>13</v>
      </c>
      <c r="D22">
        <v>3240</v>
      </c>
      <c r="E22">
        <v>3330</v>
      </c>
      <c r="F22">
        <v>3315</v>
      </c>
      <c r="G22">
        <f t="shared" si="4"/>
        <v>-15</v>
      </c>
      <c r="H22" s="13">
        <f t="shared" si="5"/>
        <v>75</v>
      </c>
      <c r="I22" s="13">
        <f t="shared" si="6"/>
        <v>2.314814814814814E-2</v>
      </c>
      <c r="J22" s="13">
        <f t="shared" si="7"/>
        <v>-4.5045045045044585E-3</v>
      </c>
      <c r="K22" s="13" t="str">
        <f t="shared" si="8"/>
        <v>KALIBENDA</v>
      </c>
      <c r="L22" t="str">
        <f t="shared" si="9"/>
        <v>JANUARY-3-KALIBENDA</v>
      </c>
      <c r="M22">
        <f t="shared" si="10"/>
        <v>0.17226860165633451</v>
      </c>
      <c r="N22">
        <f t="shared" si="11"/>
        <v>-2.5217485958028196E-2</v>
      </c>
      <c r="O22">
        <f t="shared" si="12"/>
        <v>866754</v>
      </c>
      <c r="P22">
        <f t="shared" si="13"/>
        <v>879535</v>
      </c>
      <c r="Q22">
        <f t="shared" si="14"/>
        <v>871282</v>
      </c>
      <c r="R22" s="33">
        <f t="shared" si="15"/>
        <v>5.224088957189732E-3</v>
      </c>
      <c r="S22" s="33">
        <f t="shared" si="16"/>
        <v>-9.3833673475188784E-3</v>
      </c>
    </row>
    <row r="23" spans="1:19" x14ac:dyDescent="0.25">
      <c r="A23" t="s">
        <v>38</v>
      </c>
      <c r="B23">
        <v>3</v>
      </c>
      <c r="C23" t="s">
        <v>13</v>
      </c>
      <c r="D23">
        <v>1728</v>
      </c>
      <c r="E23">
        <v>1728</v>
      </c>
      <c r="F23">
        <v>1722</v>
      </c>
      <c r="G23">
        <f t="shared" si="4"/>
        <v>-6</v>
      </c>
      <c r="H23" s="13">
        <f t="shared" si="5"/>
        <v>-6</v>
      </c>
      <c r="I23" s="13">
        <f t="shared" si="6"/>
        <v>-3.4722222222222099E-3</v>
      </c>
      <c r="J23" s="13">
        <f t="shared" si="7"/>
        <v>-3.4722222222222099E-3</v>
      </c>
      <c r="K23" s="13" t="str">
        <f t="shared" si="8"/>
        <v>KALIBENDA</v>
      </c>
      <c r="L23" t="str">
        <f t="shared" si="9"/>
        <v>JANUARY-3-KALIBENDA</v>
      </c>
      <c r="M23">
        <f t="shared" si="10"/>
        <v>0.17226860165633451</v>
      </c>
      <c r="N23">
        <f t="shared" si="11"/>
        <v>-2.5217485958028196E-2</v>
      </c>
      <c r="O23">
        <f t="shared" si="12"/>
        <v>866754</v>
      </c>
      <c r="P23">
        <f t="shared" si="13"/>
        <v>879535</v>
      </c>
      <c r="Q23">
        <f t="shared" si="14"/>
        <v>871282</v>
      </c>
      <c r="R23" s="33">
        <f t="shared" si="15"/>
        <v>5.224088957189732E-3</v>
      </c>
      <c r="S23" s="33">
        <f t="shared" si="16"/>
        <v>-9.3833673475188784E-3</v>
      </c>
    </row>
    <row r="24" spans="1:19" x14ac:dyDescent="0.25">
      <c r="A24" t="s">
        <v>38</v>
      </c>
      <c r="B24">
        <v>3</v>
      </c>
      <c r="C24" t="s">
        <v>13</v>
      </c>
      <c r="D24">
        <v>8856</v>
      </c>
      <c r="E24">
        <v>9066</v>
      </c>
      <c r="F24">
        <v>9021</v>
      </c>
      <c r="G24">
        <f t="shared" si="4"/>
        <v>-45</v>
      </c>
      <c r="H24" s="13">
        <f t="shared" si="5"/>
        <v>165</v>
      </c>
      <c r="I24" s="13">
        <f t="shared" si="6"/>
        <v>1.8631436314363148E-2</v>
      </c>
      <c r="J24" s="13">
        <f t="shared" si="7"/>
        <v>-4.9636002647253097E-3</v>
      </c>
      <c r="K24" s="13" t="str">
        <f t="shared" si="8"/>
        <v>KALIBENDA</v>
      </c>
      <c r="L24" t="str">
        <f t="shared" si="9"/>
        <v>JANUARY-3-KALIBENDA</v>
      </c>
      <c r="M24">
        <f t="shared" si="10"/>
        <v>0.17226860165633451</v>
      </c>
      <c r="N24">
        <f t="shared" si="11"/>
        <v>-2.5217485958028196E-2</v>
      </c>
      <c r="O24">
        <f t="shared" si="12"/>
        <v>866754</v>
      </c>
      <c r="P24">
        <f t="shared" si="13"/>
        <v>879535</v>
      </c>
      <c r="Q24">
        <f t="shared" si="14"/>
        <v>871282</v>
      </c>
      <c r="R24" s="33">
        <f t="shared" si="15"/>
        <v>5.224088957189732E-3</v>
      </c>
      <c r="S24" s="33">
        <f t="shared" si="16"/>
        <v>-9.3833673475188784E-3</v>
      </c>
    </row>
    <row r="25" spans="1:19" x14ac:dyDescent="0.25">
      <c r="A25" t="s">
        <v>38</v>
      </c>
      <c r="B25">
        <v>3</v>
      </c>
      <c r="C25" t="s">
        <v>14</v>
      </c>
      <c r="D25">
        <v>15660</v>
      </c>
      <c r="E25">
        <v>15816</v>
      </c>
      <c r="F25">
        <v>15660</v>
      </c>
      <c r="G25">
        <f t="shared" si="4"/>
        <v>-156</v>
      </c>
      <c r="H25" s="13">
        <f t="shared" si="5"/>
        <v>0</v>
      </c>
      <c r="I25" s="13">
        <f t="shared" si="6"/>
        <v>0</v>
      </c>
      <c r="J25" s="13">
        <f t="shared" si="7"/>
        <v>-9.8634294385432364E-3</v>
      </c>
      <c r="K25" s="13" t="str">
        <f t="shared" si="8"/>
        <v>GM2</v>
      </c>
      <c r="L25" t="str">
        <f t="shared" si="9"/>
        <v>JANUARY-3-GM2</v>
      </c>
      <c r="M25">
        <f t="shared" si="10"/>
        <v>0.10707603294098766</v>
      </c>
      <c r="N25">
        <f t="shared" si="11"/>
        <v>-0.17452148718482641</v>
      </c>
      <c r="O25">
        <f t="shared" si="12"/>
        <v>866754</v>
      </c>
      <c r="P25">
        <f t="shared" si="13"/>
        <v>879535</v>
      </c>
      <c r="Q25">
        <f t="shared" si="14"/>
        <v>871282</v>
      </c>
      <c r="R25" s="33">
        <f t="shared" si="15"/>
        <v>5.224088957189732E-3</v>
      </c>
      <c r="S25" s="33">
        <f t="shared" si="16"/>
        <v>-9.3833673475188784E-3</v>
      </c>
    </row>
    <row r="26" spans="1:19" x14ac:dyDescent="0.25">
      <c r="A26" t="s">
        <v>38</v>
      </c>
      <c r="B26">
        <v>3</v>
      </c>
      <c r="C26" t="s">
        <v>13</v>
      </c>
      <c r="D26">
        <v>18360</v>
      </c>
      <c r="E26">
        <v>18909</v>
      </c>
      <c r="F26">
        <v>18885</v>
      </c>
      <c r="G26">
        <f t="shared" si="4"/>
        <v>-24</v>
      </c>
      <c r="H26" s="13">
        <f t="shared" si="5"/>
        <v>525</v>
      </c>
      <c r="I26" s="13">
        <f t="shared" si="6"/>
        <v>2.8594771241829964E-2</v>
      </c>
      <c r="J26" s="13">
        <f t="shared" si="7"/>
        <v>-1.2692368713310698E-3</v>
      </c>
      <c r="K26" s="13" t="str">
        <f t="shared" si="8"/>
        <v>KALIBENDA</v>
      </c>
      <c r="L26" t="str">
        <f t="shared" si="9"/>
        <v>JANUARY-3-KALIBENDA</v>
      </c>
      <c r="M26">
        <f t="shared" si="10"/>
        <v>0.17226860165633451</v>
      </c>
      <c r="N26">
        <f t="shared" si="11"/>
        <v>-2.5217485958028196E-2</v>
      </c>
      <c r="O26">
        <f t="shared" si="12"/>
        <v>866754</v>
      </c>
      <c r="P26">
        <f t="shared" si="13"/>
        <v>879535</v>
      </c>
      <c r="Q26">
        <f t="shared" si="14"/>
        <v>871282</v>
      </c>
      <c r="R26" s="33">
        <f t="shared" si="15"/>
        <v>5.224088957189732E-3</v>
      </c>
      <c r="S26" s="33">
        <f t="shared" si="16"/>
        <v>-9.3833673475188784E-3</v>
      </c>
    </row>
    <row r="27" spans="1:19" x14ac:dyDescent="0.25">
      <c r="A27" t="s">
        <v>38</v>
      </c>
      <c r="B27">
        <v>3</v>
      </c>
      <c r="C27" t="s">
        <v>14</v>
      </c>
      <c r="D27">
        <v>2916</v>
      </c>
      <c r="E27">
        <v>2973</v>
      </c>
      <c r="F27">
        <v>2916</v>
      </c>
      <c r="G27">
        <f t="shared" si="4"/>
        <v>-57</v>
      </c>
      <c r="H27" s="13">
        <f t="shared" si="5"/>
        <v>0</v>
      </c>
      <c r="I27" s="13">
        <f t="shared" si="6"/>
        <v>0</v>
      </c>
      <c r="J27" s="13">
        <f t="shared" si="7"/>
        <v>-1.9172552976791102E-2</v>
      </c>
      <c r="K27" s="13" t="str">
        <f t="shared" si="8"/>
        <v>GM2</v>
      </c>
      <c r="L27" t="str">
        <f t="shared" si="9"/>
        <v>JANUARY-3-GM2</v>
      </c>
      <c r="M27">
        <f t="shared" si="10"/>
        <v>0.10707603294098766</v>
      </c>
      <c r="N27">
        <f t="shared" si="11"/>
        <v>-0.17452148718482641</v>
      </c>
      <c r="O27">
        <f t="shared" si="12"/>
        <v>866754</v>
      </c>
      <c r="P27">
        <f t="shared" si="13"/>
        <v>879535</v>
      </c>
      <c r="Q27">
        <f t="shared" si="14"/>
        <v>871282</v>
      </c>
      <c r="R27" s="33">
        <f t="shared" si="15"/>
        <v>5.224088957189732E-3</v>
      </c>
      <c r="S27" s="33">
        <f t="shared" si="16"/>
        <v>-9.3833673475188784E-3</v>
      </c>
    </row>
    <row r="28" spans="1:19" x14ac:dyDescent="0.25">
      <c r="A28" t="s">
        <v>38</v>
      </c>
      <c r="B28">
        <v>3</v>
      </c>
      <c r="C28" t="s">
        <v>14</v>
      </c>
      <c r="D28">
        <v>1080</v>
      </c>
      <c r="E28">
        <v>1113</v>
      </c>
      <c r="F28">
        <v>1080</v>
      </c>
      <c r="G28">
        <f t="shared" si="4"/>
        <v>-33</v>
      </c>
      <c r="H28" s="13">
        <f t="shared" si="5"/>
        <v>0</v>
      </c>
      <c r="I28" s="13">
        <f t="shared" si="6"/>
        <v>0</v>
      </c>
      <c r="J28" s="13">
        <f t="shared" si="7"/>
        <v>-2.9649595687331498E-2</v>
      </c>
      <c r="K28" s="13" t="str">
        <f t="shared" si="8"/>
        <v>GM2</v>
      </c>
      <c r="L28" t="str">
        <f t="shared" si="9"/>
        <v>JANUARY-3-GM2</v>
      </c>
      <c r="M28">
        <f t="shared" si="10"/>
        <v>0.10707603294098766</v>
      </c>
      <c r="N28">
        <f t="shared" si="11"/>
        <v>-0.17452148718482641</v>
      </c>
      <c r="O28">
        <f t="shared" si="12"/>
        <v>866754</v>
      </c>
      <c r="P28">
        <f t="shared" si="13"/>
        <v>879535</v>
      </c>
      <c r="Q28">
        <f t="shared" si="14"/>
        <v>871282</v>
      </c>
      <c r="R28" s="33">
        <f t="shared" si="15"/>
        <v>5.224088957189732E-3</v>
      </c>
      <c r="S28" s="33">
        <f t="shared" si="16"/>
        <v>-9.3833673475188784E-3</v>
      </c>
    </row>
    <row r="29" spans="1:19" x14ac:dyDescent="0.25">
      <c r="A29" t="s">
        <v>38</v>
      </c>
      <c r="B29">
        <v>3</v>
      </c>
      <c r="C29" t="s">
        <v>14</v>
      </c>
      <c r="D29">
        <v>20304</v>
      </c>
      <c r="E29">
        <v>20305</v>
      </c>
      <c r="F29">
        <v>20154</v>
      </c>
      <c r="G29">
        <f t="shared" si="4"/>
        <v>-151</v>
      </c>
      <c r="H29" s="13">
        <f t="shared" si="5"/>
        <v>-150</v>
      </c>
      <c r="I29" s="13">
        <f t="shared" si="6"/>
        <v>-7.3877068557919312E-3</v>
      </c>
      <c r="J29" s="13">
        <f t="shared" si="7"/>
        <v>-7.4365919724206364E-3</v>
      </c>
      <c r="K29" s="13" t="str">
        <f t="shared" si="8"/>
        <v>GM2</v>
      </c>
      <c r="L29" t="str">
        <f t="shared" si="9"/>
        <v>JANUARY-3-GM2</v>
      </c>
      <c r="M29">
        <f t="shared" si="10"/>
        <v>0.10707603294098766</v>
      </c>
      <c r="N29">
        <f t="shared" si="11"/>
        <v>-0.17452148718482641</v>
      </c>
      <c r="O29">
        <f t="shared" si="12"/>
        <v>866754</v>
      </c>
      <c r="P29">
        <f t="shared" si="13"/>
        <v>879535</v>
      </c>
      <c r="Q29">
        <f t="shared" si="14"/>
        <v>871282</v>
      </c>
      <c r="R29" s="33">
        <f t="shared" si="15"/>
        <v>5.224088957189732E-3</v>
      </c>
      <c r="S29" s="33">
        <f t="shared" si="16"/>
        <v>-9.3833673475188784E-3</v>
      </c>
    </row>
    <row r="30" spans="1:19" x14ac:dyDescent="0.25">
      <c r="A30" t="s">
        <v>38</v>
      </c>
      <c r="B30">
        <v>3</v>
      </c>
      <c r="C30" t="s">
        <v>14</v>
      </c>
      <c r="D30">
        <v>18144</v>
      </c>
      <c r="E30">
        <v>18158</v>
      </c>
      <c r="F30">
        <v>18144</v>
      </c>
      <c r="G30">
        <f t="shared" si="4"/>
        <v>-14</v>
      </c>
      <c r="H30" s="13">
        <f t="shared" si="5"/>
        <v>0</v>
      </c>
      <c r="I30" s="13">
        <f t="shared" si="6"/>
        <v>0</v>
      </c>
      <c r="J30" s="13">
        <f t="shared" si="7"/>
        <v>-7.7101002313029188E-4</v>
      </c>
      <c r="K30" s="13" t="str">
        <f t="shared" si="8"/>
        <v>GM2</v>
      </c>
      <c r="L30" t="str">
        <f t="shared" si="9"/>
        <v>JANUARY-3-GM2</v>
      </c>
      <c r="M30">
        <f t="shared" si="10"/>
        <v>0.10707603294098766</v>
      </c>
      <c r="N30">
        <f t="shared" si="11"/>
        <v>-0.17452148718482641</v>
      </c>
      <c r="O30">
        <f t="shared" si="12"/>
        <v>866754</v>
      </c>
      <c r="P30">
        <f t="shared" si="13"/>
        <v>879535</v>
      </c>
      <c r="Q30">
        <f t="shared" si="14"/>
        <v>871282</v>
      </c>
      <c r="R30" s="33">
        <f t="shared" si="15"/>
        <v>5.224088957189732E-3</v>
      </c>
      <c r="S30" s="33">
        <f t="shared" si="16"/>
        <v>-9.3833673475188784E-3</v>
      </c>
    </row>
    <row r="31" spans="1:19" x14ac:dyDescent="0.25">
      <c r="A31" t="s">
        <v>38</v>
      </c>
      <c r="B31">
        <v>3</v>
      </c>
      <c r="C31" t="s">
        <v>14</v>
      </c>
      <c r="D31">
        <v>19548</v>
      </c>
      <c r="E31">
        <v>19674</v>
      </c>
      <c r="F31">
        <v>19743</v>
      </c>
      <c r="G31">
        <f t="shared" si="4"/>
        <v>69</v>
      </c>
      <c r="H31" s="13">
        <f t="shared" si="5"/>
        <v>195</v>
      </c>
      <c r="I31" s="13">
        <f t="shared" si="6"/>
        <v>9.9754450583180443E-3</v>
      </c>
      <c r="J31" s="13">
        <f t="shared" si="7"/>
        <v>3.5071668191521965E-3</v>
      </c>
      <c r="K31" s="13" t="str">
        <f t="shared" si="8"/>
        <v>GM2</v>
      </c>
      <c r="L31" t="str">
        <f t="shared" si="9"/>
        <v>JANUARY-3-GM2</v>
      </c>
      <c r="M31">
        <f t="shared" si="10"/>
        <v>0.10707603294098766</v>
      </c>
      <c r="N31">
        <f t="shared" si="11"/>
        <v>-0.17452148718482641</v>
      </c>
      <c r="O31">
        <f t="shared" si="12"/>
        <v>866754</v>
      </c>
      <c r="P31">
        <f t="shared" si="13"/>
        <v>879535</v>
      </c>
      <c r="Q31">
        <f t="shared" si="14"/>
        <v>871282</v>
      </c>
      <c r="R31" s="33">
        <f t="shared" si="15"/>
        <v>5.224088957189732E-3</v>
      </c>
      <c r="S31" s="33">
        <f t="shared" si="16"/>
        <v>-9.3833673475188784E-3</v>
      </c>
    </row>
    <row r="32" spans="1:19" x14ac:dyDescent="0.25">
      <c r="A32" t="s">
        <v>38</v>
      </c>
      <c r="B32">
        <v>3</v>
      </c>
      <c r="C32" t="s">
        <v>14</v>
      </c>
      <c r="D32">
        <v>1728</v>
      </c>
      <c r="E32">
        <v>1730</v>
      </c>
      <c r="F32">
        <v>1728</v>
      </c>
      <c r="G32">
        <f t="shared" si="4"/>
        <v>-2</v>
      </c>
      <c r="H32" s="13">
        <f t="shared" si="5"/>
        <v>0</v>
      </c>
      <c r="I32" s="13">
        <f t="shared" si="6"/>
        <v>0</v>
      </c>
      <c r="J32" s="13">
        <f t="shared" si="7"/>
        <v>-1.1560693641619046E-3</v>
      </c>
      <c r="K32" s="13" t="str">
        <f t="shared" si="8"/>
        <v>GM2</v>
      </c>
      <c r="L32" t="str">
        <f t="shared" si="9"/>
        <v>JANUARY-3-GM2</v>
      </c>
      <c r="M32">
        <f t="shared" si="10"/>
        <v>0.10707603294098766</v>
      </c>
      <c r="N32">
        <f t="shared" si="11"/>
        <v>-0.17452148718482641</v>
      </c>
      <c r="O32">
        <f t="shared" si="12"/>
        <v>866754</v>
      </c>
      <c r="P32">
        <f t="shared" si="13"/>
        <v>879535</v>
      </c>
      <c r="Q32">
        <f t="shared" si="14"/>
        <v>871282</v>
      </c>
      <c r="R32" s="33">
        <f t="shared" si="15"/>
        <v>5.224088957189732E-3</v>
      </c>
      <c r="S32" s="33">
        <f t="shared" si="16"/>
        <v>-9.3833673475188784E-3</v>
      </c>
    </row>
    <row r="33" spans="1:19" x14ac:dyDescent="0.25">
      <c r="A33" t="s">
        <v>38</v>
      </c>
      <c r="B33">
        <v>3</v>
      </c>
      <c r="C33" t="s">
        <v>14</v>
      </c>
      <c r="D33">
        <v>4104</v>
      </c>
      <c r="E33">
        <v>4233</v>
      </c>
      <c r="F33">
        <v>4104</v>
      </c>
      <c r="G33">
        <f t="shared" si="4"/>
        <v>-129</v>
      </c>
      <c r="H33" s="13">
        <f t="shared" si="5"/>
        <v>0</v>
      </c>
      <c r="I33" s="13">
        <f t="shared" si="6"/>
        <v>0</v>
      </c>
      <c r="J33" s="13">
        <f t="shared" si="7"/>
        <v>-3.0474840538625037E-2</v>
      </c>
      <c r="K33" s="13" t="str">
        <f t="shared" si="8"/>
        <v>GM2</v>
      </c>
      <c r="L33" t="str">
        <f t="shared" si="9"/>
        <v>JANUARY-3-GM2</v>
      </c>
      <c r="M33">
        <f t="shared" si="10"/>
        <v>0.10707603294098766</v>
      </c>
      <c r="N33">
        <f t="shared" si="11"/>
        <v>-0.17452148718482641</v>
      </c>
      <c r="O33">
        <f t="shared" si="12"/>
        <v>866754</v>
      </c>
      <c r="P33">
        <f t="shared" si="13"/>
        <v>879535</v>
      </c>
      <c r="Q33">
        <f t="shared" si="14"/>
        <v>871282</v>
      </c>
      <c r="R33" s="33">
        <f t="shared" si="15"/>
        <v>5.224088957189732E-3</v>
      </c>
      <c r="S33" s="33">
        <f t="shared" si="16"/>
        <v>-9.3833673475188784E-3</v>
      </c>
    </row>
    <row r="34" spans="1:19" x14ac:dyDescent="0.25">
      <c r="A34" t="s">
        <v>38</v>
      </c>
      <c r="B34">
        <v>3</v>
      </c>
      <c r="C34" t="s">
        <v>14</v>
      </c>
      <c r="D34">
        <v>16416</v>
      </c>
      <c r="E34">
        <v>17049</v>
      </c>
      <c r="F34">
        <v>16593</v>
      </c>
      <c r="G34">
        <f t="shared" si="4"/>
        <v>-456</v>
      </c>
      <c r="H34" s="13">
        <f t="shared" si="5"/>
        <v>177</v>
      </c>
      <c r="I34" s="13">
        <f t="shared" si="6"/>
        <v>1.0782163742690143E-2</v>
      </c>
      <c r="J34" s="13">
        <f t="shared" si="7"/>
        <v>-2.6746436741157842E-2</v>
      </c>
      <c r="K34" s="13" t="str">
        <f t="shared" si="8"/>
        <v>GM2</v>
      </c>
      <c r="L34" t="str">
        <f t="shared" si="9"/>
        <v>JANUARY-3-GM2</v>
      </c>
      <c r="M34">
        <f t="shared" si="10"/>
        <v>0.10707603294098766</v>
      </c>
      <c r="N34">
        <f t="shared" si="11"/>
        <v>-0.17452148718482641</v>
      </c>
      <c r="O34">
        <f t="shared" si="12"/>
        <v>866754</v>
      </c>
      <c r="P34">
        <f t="shared" si="13"/>
        <v>879535</v>
      </c>
      <c r="Q34">
        <f t="shared" si="14"/>
        <v>871282</v>
      </c>
      <c r="R34" s="33">
        <f t="shared" si="15"/>
        <v>5.224088957189732E-3</v>
      </c>
      <c r="S34" s="33">
        <f t="shared" si="16"/>
        <v>-9.3833673475188784E-3</v>
      </c>
    </row>
    <row r="35" spans="1:19" x14ac:dyDescent="0.25">
      <c r="A35" t="s">
        <v>38</v>
      </c>
      <c r="B35">
        <v>3</v>
      </c>
      <c r="C35" t="s">
        <v>14</v>
      </c>
      <c r="D35">
        <v>1296</v>
      </c>
      <c r="E35">
        <v>1322</v>
      </c>
      <c r="F35">
        <v>1314</v>
      </c>
      <c r="G35">
        <f t="shared" si="4"/>
        <v>-8</v>
      </c>
      <c r="H35" s="13">
        <f t="shared" si="5"/>
        <v>18</v>
      </c>
      <c r="I35" s="13">
        <f t="shared" si="6"/>
        <v>1.388888888888884E-2</v>
      </c>
      <c r="J35" s="13">
        <f t="shared" si="7"/>
        <v>-6.0514372163388286E-3</v>
      </c>
      <c r="K35" s="13" t="str">
        <f t="shared" si="8"/>
        <v>GM2</v>
      </c>
      <c r="L35" t="str">
        <f t="shared" si="9"/>
        <v>JANUARY-3-GM2</v>
      </c>
      <c r="M35">
        <f t="shared" si="10"/>
        <v>0.10707603294098766</v>
      </c>
      <c r="N35">
        <f t="shared" si="11"/>
        <v>-0.17452148718482641</v>
      </c>
      <c r="O35">
        <f t="shared" si="12"/>
        <v>866754</v>
      </c>
      <c r="P35">
        <f t="shared" si="13"/>
        <v>879535</v>
      </c>
      <c r="Q35">
        <f t="shared" si="14"/>
        <v>871282</v>
      </c>
      <c r="R35" s="33">
        <f t="shared" si="15"/>
        <v>5.224088957189732E-3</v>
      </c>
      <c r="S35" s="33">
        <f t="shared" si="16"/>
        <v>-9.3833673475188784E-3</v>
      </c>
    </row>
    <row r="36" spans="1:19" x14ac:dyDescent="0.25">
      <c r="A36" t="s">
        <v>38</v>
      </c>
      <c r="B36">
        <v>3</v>
      </c>
      <c r="C36" t="s">
        <v>11</v>
      </c>
      <c r="D36">
        <v>16308</v>
      </c>
      <c r="E36">
        <v>16800</v>
      </c>
      <c r="F36">
        <v>16734</v>
      </c>
      <c r="G36">
        <f t="shared" si="4"/>
        <v>-66</v>
      </c>
      <c r="H36" s="13">
        <f t="shared" si="5"/>
        <v>426</v>
      </c>
      <c r="I36" s="13">
        <f t="shared" si="6"/>
        <v>2.6122148638704878E-2</v>
      </c>
      <c r="J36" s="13">
        <f t="shared" si="7"/>
        <v>-3.9285714285713924E-3</v>
      </c>
      <c r="K36" s="13" t="str">
        <f t="shared" si="8"/>
        <v>MAJA1</v>
      </c>
      <c r="L36" t="str">
        <f t="shared" si="9"/>
        <v>JANUARY-3-MAJA1</v>
      </c>
      <c r="M36">
        <f t="shared" si="10"/>
        <v>2.6122148638704878E-2</v>
      </c>
      <c r="N36">
        <f t="shared" si="11"/>
        <v>-3.9285714285713924E-3</v>
      </c>
      <c r="O36">
        <f t="shared" si="12"/>
        <v>866754</v>
      </c>
      <c r="P36">
        <f t="shared" si="13"/>
        <v>879535</v>
      </c>
      <c r="Q36">
        <f t="shared" si="14"/>
        <v>871282</v>
      </c>
      <c r="R36" s="33">
        <f t="shared" si="15"/>
        <v>5.224088957189732E-3</v>
      </c>
      <c r="S36" s="33">
        <f t="shared" si="16"/>
        <v>-9.3833673475188784E-3</v>
      </c>
    </row>
    <row r="37" spans="1:19" x14ac:dyDescent="0.25">
      <c r="A37" t="s">
        <v>38</v>
      </c>
      <c r="B37">
        <v>3</v>
      </c>
      <c r="C37" t="s">
        <v>14</v>
      </c>
      <c r="D37">
        <v>25344</v>
      </c>
      <c r="E37">
        <v>25766</v>
      </c>
      <c r="F37">
        <v>25704</v>
      </c>
      <c r="G37">
        <f t="shared" si="4"/>
        <v>-62</v>
      </c>
      <c r="H37" s="13">
        <f t="shared" si="5"/>
        <v>360</v>
      </c>
      <c r="I37" s="13">
        <f t="shared" si="6"/>
        <v>1.4204545454545414E-2</v>
      </c>
      <c r="J37" s="13">
        <f t="shared" si="7"/>
        <v>-2.406271831095208E-3</v>
      </c>
      <c r="K37" s="13" t="str">
        <f t="shared" si="8"/>
        <v>GM2</v>
      </c>
      <c r="L37" t="str">
        <f t="shared" si="9"/>
        <v>JANUARY-3-GM2</v>
      </c>
      <c r="M37">
        <f t="shared" si="10"/>
        <v>0.10707603294098766</v>
      </c>
      <c r="N37">
        <f t="shared" si="11"/>
        <v>-0.17452148718482641</v>
      </c>
      <c r="O37">
        <f t="shared" si="12"/>
        <v>866754</v>
      </c>
      <c r="P37">
        <f t="shared" si="13"/>
        <v>879535</v>
      </c>
      <c r="Q37">
        <f t="shared" si="14"/>
        <v>871282</v>
      </c>
      <c r="R37" s="33">
        <f t="shared" si="15"/>
        <v>5.224088957189732E-3</v>
      </c>
      <c r="S37" s="33">
        <f t="shared" si="16"/>
        <v>-9.3833673475188784E-3</v>
      </c>
    </row>
    <row r="38" spans="1:19" x14ac:dyDescent="0.25">
      <c r="A38" t="s">
        <v>38</v>
      </c>
      <c r="B38">
        <v>3</v>
      </c>
      <c r="C38" t="s">
        <v>14</v>
      </c>
      <c r="D38">
        <v>6624</v>
      </c>
      <c r="E38">
        <v>6828</v>
      </c>
      <c r="F38">
        <v>6796</v>
      </c>
      <c r="G38">
        <f t="shared" si="4"/>
        <v>-32</v>
      </c>
      <c r="H38" s="13">
        <f t="shared" si="5"/>
        <v>172</v>
      </c>
      <c r="I38" s="13">
        <f t="shared" si="6"/>
        <v>2.5966183574879231E-2</v>
      </c>
      <c r="J38" s="13">
        <f t="shared" si="7"/>
        <v>-4.6865846514352327E-3</v>
      </c>
      <c r="K38" s="13" t="str">
        <f t="shared" si="8"/>
        <v>GM2</v>
      </c>
      <c r="L38" t="str">
        <f t="shared" si="9"/>
        <v>JANUARY-3-GM2</v>
      </c>
      <c r="M38">
        <f t="shared" si="10"/>
        <v>0.10707603294098766</v>
      </c>
      <c r="N38">
        <f t="shared" si="11"/>
        <v>-0.17452148718482641</v>
      </c>
      <c r="O38">
        <f t="shared" si="12"/>
        <v>866754</v>
      </c>
      <c r="P38">
        <f t="shared" si="13"/>
        <v>879535</v>
      </c>
      <c r="Q38">
        <f t="shared" si="14"/>
        <v>871282</v>
      </c>
      <c r="R38" s="33">
        <f t="shared" si="15"/>
        <v>5.224088957189732E-3</v>
      </c>
      <c r="S38" s="33">
        <f t="shared" si="16"/>
        <v>-9.3833673475188784E-3</v>
      </c>
    </row>
    <row r="39" spans="1:19" x14ac:dyDescent="0.25">
      <c r="A39" t="s">
        <v>38</v>
      </c>
      <c r="B39">
        <v>3</v>
      </c>
      <c r="C39" t="s">
        <v>14</v>
      </c>
      <c r="D39">
        <v>16992</v>
      </c>
      <c r="E39">
        <v>17192</v>
      </c>
      <c r="F39">
        <v>17000</v>
      </c>
      <c r="G39">
        <f t="shared" si="4"/>
        <v>-192</v>
      </c>
      <c r="H39" s="13">
        <f t="shared" si="5"/>
        <v>8</v>
      </c>
      <c r="I39" s="13">
        <f t="shared" si="6"/>
        <v>4.7080979284364055E-4</v>
      </c>
      <c r="J39" s="13">
        <f t="shared" si="7"/>
        <v>-1.116798510935324E-2</v>
      </c>
      <c r="K39" s="13" t="str">
        <f t="shared" si="8"/>
        <v>GM2</v>
      </c>
      <c r="L39" t="str">
        <f t="shared" si="9"/>
        <v>JANUARY-3-GM2</v>
      </c>
      <c r="M39">
        <f t="shared" si="10"/>
        <v>0.10707603294098766</v>
      </c>
      <c r="N39">
        <f t="shared" si="11"/>
        <v>-0.17452148718482641</v>
      </c>
      <c r="O39">
        <f t="shared" si="12"/>
        <v>866754</v>
      </c>
      <c r="P39">
        <f t="shared" si="13"/>
        <v>879535</v>
      </c>
      <c r="Q39">
        <f t="shared" si="14"/>
        <v>871282</v>
      </c>
      <c r="R39" s="33">
        <f t="shared" si="15"/>
        <v>5.224088957189732E-3</v>
      </c>
      <c r="S39" s="33">
        <f t="shared" si="16"/>
        <v>-9.3833673475188784E-3</v>
      </c>
    </row>
    <row r="40" spans="1:19" x14ac:dyDescent="0.25">
      <c r="A40" t="s">
        <v>38</v>
      </c>
      <c r="B40">
        <v>3</v>
      </c>
      <c r="C40" t="s">
        <v>14</v>
      </c>
      <c r="D40">
        <v>9792</v>
      </c>
      <c r="E40">
        <v>9954</v>
      </c>
      <c r="F40">
        <v>9792</v>
      </c>
      <c r="G40">
        <f t="shared" si="4"/>
        <v>-162</v>
      </c>
      <c r="H40" s="13">
        <f t="shared" si="5"/>
        <v>0</v>
      </c>
      <c r="I40" s="13">
        <f t="shared" si="6"/>
        <v>0</v>
      </c>
      <c r="J40" s="13">
        <f t="shared" si="7"/>
        <v>-1.6274864376130238E-2</v>
      </c>
      <c r="K40" s="13" t="str">
        <f t="shared" si="8"/>
        <v>GM2</v>
      </c>
      <c r="L40" t="str">
        <f t="shared" si="9"/>
        <v>JANUARY-3-GM2</v>
      </c>
      <c r="M40">
        <f t="shared" si="10"/>
        <v>0.10707603294098766</v>
      </c>
      <c r="N40">
        <f t="shared" si="11"/>
        <v>-0.17452148718482641</v>
      </c>
      <c r="O40">
        <f t="shared" si="12"/>
        <v>866754</v>
      </c>
      <c r="P40">
        <f t="shared" si="13"/>
        <v>879535</v>
      </c>
      <c r="Q40">
        <f t="shared" si="14"/>
        <v>871282</v>
      </c>
      <c r="R40" s="33">
        <f t="shared" si="15"/>
        <v>5.224088957189732E-3</v>
      </c>
      <c r="S40" s="33">
        <f t="shared" si="16"/>
        <v>-9.3833673475188784E-3</v>
      </c>
    </row>
    <row r="41" spans="1:19" x14ac:dyDescent="0.25">
      <c r="A41" t="s">
        <v>38</v>
      </c>
      <c r="B41">
        <v>3</v>
      </c>
      <c r="C41" t="s">
        <v>14</v>
      </c>
      <c r="D41">
        <v>21816</v>
      </c>
      <c r="E41">
        <v>22105</v>
      </c>
      <c r="F41">
        <v>22056</v>
      </c>
      <c r="G41">
        <f t="shared" si="4"/>
        <v>-49</v>
      </c>
      <c r="H41" s="13">
        <f t="shared" si="5"/>
        <v>240</v>
      </c>
      <c r="I41" s="13">
        <f t="shared" si="6"/>
        <v>1.1001100110010986E-2</v>
      </c>
      <c r="J41" s="13">
        <f t="shared" si="7"/>
        <v>-2.2166930558696896E-3</v>
      </c>
      <c r="K41" s="13" t="str">
        <f t="shared" si="8"/>
        <v>GM2</v>
      </c>
      <c r="L41" t="str">
        <f t="shared" si="9"/>
        <v>JANUARY-3-GM2</v>
      </c>
      <c r="M41">
        <f t="shared" si="10"/>
        <v>0.10707603294098766</v>
      </c>
      <c r="N41">
        <f t="shared" si="11"/>
        <v>-0.17452148718482641</v>
      </c>
      <c r="O41">
        <f t="shared" si="12"/>
        <v>866754</v>
      </c>
      <c r="P41">
        <f t="shared" si="13"/>
        <v>879535</v>
      </c>
      <c r="Q41">
        <f t="shared" si="14"/>
        <v>871282</v>
      </c>
      <c r="R41" s="33">
        <f t="shared" si="15"/>
        <v>5.224088957189732E-3</v>
      </c>
      <c r="S41" s="33">
        <f t="shared" si="16"/>
        <v>-9.3833673475188784E-3</v>
      </c>
    </row>
    <row r="42" spans="1:19" x14ac:dyDescent="0.25">
      <c r="A42" t="s">
        <v>38</v>
      </c>
      <c r="B42">
        <v>3</v>
      </c>
      <c r="C42" t="s">
        <v>14</v>
      </c>
      <c r="D42">
        <v>30240</v>
      </c>
      <c r="E42">
        <v>30852</v>
      </c>
      <c r="F42">
        <v>30597</v>
      </c>
      <c r="G42">
        <f t="shared" si="4"/>
        <v>-255</v>
      </c>
      <c r="H42" s="13">
        <f t="shared" si="5"/>
        <v>357</v>
      </c>
      <c r="I42" s="13">
        <f t="shared" si="6"/>
        <v>1.1805555555555625E-2</v>
      </c>
      <c r="J42" s="13">
        <f t="shared" si="7"/>
        <v>-8.2652664332943937E-3</v>
      </c>
      <c r="K42" s="13" t="str">
        <f t="shared" si="8"/>
        <v>GM2</v>
      </c>
      <c r="L42" t="str">
        <f t="shared" si="9"/>
        <v>JANUARY-3-GM2</v>
      </c>
      <c r="M42">
        <f t="shared" si="10"/>
        <v>0.10707603294098766</v>
      </c>
      <c r="N42">
        <f t="shared" si="11"/>
        <v>-0.17452148718482641</v>
      </c>
      <c r="O42">
        <f t="shared" si="12"/>
        <v>866754</v>
      </c>
      <c r="P42">
        <f t="shared" si="13"/>
        <v>879535</v>
      </c>
      <c r="Q42">
        <f t="shared" si="14"/>
        <v>871282</v>
      </c>
      <c r="R42" s="33">
        <f t="shared" si="15"/>
        <v>5.224088957189732E-3</v>
      </c>
      <c r="S42" s="33">
        <f t="shared" si="16"/>
        <v>-9.3833673475188784E-3</v>
      </c>
    </row>
    <row r="43" spans="1:19" x14ac:dyDescent="0.25">
      <c r="A43" t="s">
        <v>38</v>
      </c>
      <c r="B43">
        <v>3</v>
      </c>
      <c r="C43" t="s">
        <v>14</v>
      </c>
      <c r="D43">
        <v>30240</v>
      </c>
      <c r="E43">
        <v>30787</v>
      </c>
      <c r="F43">
        <v>30735</v>
      </c>
      <c r="G43">
        <f t="shared" si="4"/>
        <v>-52</v>
      </c>
      <c r="H43" s="13">
        <f t="shared" si="5"/>
        <v>495</v>
      </c>
      <c r="I43" s="13">
        <f t="shared" si="6"/>
        <v>1.6369047619047672E-2</v>
      </c>
      <c r="J43" s="13">
        <f t="shared" si="7"/>
        <v>-1.6890245883002253E-3</v>
      </c>
      <c r="K43" s="13" t="str">
        <f t="shared" si="8"/>
        <v>GM2</v>
      </c>
      <c r="L43" t="str">
        <f t="shared" si="9"/>
        <v>JANUARY-3-GM2</v>
      </c>
      <c r="M43">
        <f t="shared" si="10"/>
        <v>0.10707603294098766</v>
      </c>
      <c r="N43">
        <f t="shared" si="11"/>
        <v>-0.17452148718482641</v>
      </c>
      <c r="O43">
        <f t="shared" si="12"/>
        <v>866754</v>
      </c>
      <c r="P43">
        <f t="shared" si="13"/>
        <v>879535</v>
      </c>
      <c r="Q43">
        <f t="shared" si="14"/>
        <v>871282</v>
      </c>
      <c r="R43" s="33">
        <f t="shared" si="15"/>
        <v>5.224088957189732E-3</v>
      </c>
      <c r="S43" s="33">
        <f t="shared" si="16"/>
        <v>-9.3833673475188784E-3</v>
      </c>
    </row>
    <row r="44" spans="1:19" x14ac:dyDescent="0.25">
      <c r="A44" t="s">
        <v>38</v>
      </c>
      <c r="B44">
        <v>3</v>
      </c>
      <c r="C44" t="s">
        <v>15</v>
      </c>
      <c r="D44">
        <v>2440</v>
      </c>
      <c r="E44">
        <v>2440</v>
      </c>
      <c r="F44">
        <v>2440</v>
      </c>
      <c r="G44">
        <f t="shared" si="4"/>
        <v>0</v>
      </c>
      <c r="H44" s="13">
        <f t="shared" si="5"/>
        <v>0</v>
      </c>
      <c r="I44" s="13">
        <f t="shared" si="6"/>
        <v>0</v>
      </c>
      <c r="J44" s="13">
        <f t="shared" si="7"/>
        <v>0</v>
      </c>
      <c r="K44" s="13" t="str">
        <f t="shared" si="8"/>
        <v>CHAWAN</v>
      </c>
      <c r="L44" t="str">
        <f t="shared" si="9"/>
        <v>JANUARY-3-CHAWAN</v>
      </c>
      <c r="M44">
        <f t="shared" si="10"/>
        <v>0</v>
      </c>
      <c r="N44">
        <f t="shared" si="11"/>
        <v>0</v>
      </c>
      <c r="O44">
        <f t="shared" si="12"/>
        <v>866754</v>
      </c>
      <c r="P44">
        <f t="shared" si="13"/>
        <v>879535</v>
      </c>
      <c r="Q44">
        <f t="shared" si="14"/>
        <v>871282</v>
      </c>
      <c r="R44" s="33">
        <f t="shared" si="15"/>
        <v>5.224088957189732E-3</v>
      </c>
      <c r="S44" s="33">
        <f t="shared" si="16"/>
        <v>-9.3833673475188784E-3</v>
      </c>
    </row>
    <row r="45" spans="1:19" x14ac:dyDescent="0.25">
      <c r="A45" t="s">
        <v>38</v>
      </c>
      <c r="B45">
        <v>3</v>
      </c>
      <c r="C45" t="s">
        <v>15</v>
      </c>
      <c r="D45">
        <v>177</v>
      </c>
      <c r="E45">
        <v>177</v>
      </c>
      <c r="F45">
        <v>177</v>
      </c>
      <c r="G45">
        <f t="shared" si="4"/>
        <v>0</v>
      </c>
      <c r="H45" s="13">
        <f t="shared" si="5"/>
        <v>0</v>
      </c>
      <c r="I45" s="13">
        <f t="shared" si="6"/>
        <v>0</v>
      </c>
      <c r="J45" s="13">
        <f t="shared" si="7"/>
        <v>0</v>
      </c>
      <c r="K45" s="13" t="str">
        <f t="shared" si="8"/>
        <v>CHAWAN</v>
      </c>
      <c r="L45" t="str">
        <f t="shared" si="9"/>
        <v>JANUARY-3-CHAWAN</v>
      </c>
      <c r="M45">
        <f t="shared" si="10"/>
        <v>0</v>
      </c>
      <c r="N45">
        <f t="shared" si="11"/>
        <v>0</v>
      </c>
      <c r="O45">
        <f t="shared" si="12"/>
        <v>866754</v>
      </c>
      <c r="P45">
        <f t="shared" si="13"/>
        <v>879535</v>
      </c>
      <c r="Q45">
        <f t="shared" si="14"/>
        <v>871282</v>
      </c>
      <c r="R45" s="33">
        <f t="shared" si="15"/>
        <v>5.224088957189732E-3</v>
      </c>
      <c r="S45" s="33">
        <f t="shared" si="16"/>
        <v>-9.3833673475188784E-3</v>
      </c>
    </row>
    <row r="46" spans="1:19" x14ac:dyDescent="0.25">
      <c r="A46" t="s">
        <v>38</v>
      </c>
      <c r="B46">
        <v>3</v>
      </c>
      <c r="C46" t="s">
        <v>10</v>
      </c>
      <c r="D46">
        <v>40000</v>
      </c>
      <c r="E46">
        <v>40000</v>
      </c>
      <c r="F46">
        <v>39538</v>
      </c>
      <c r="G46">
        <f t="shared" si="4"/>
        <v>-462</v>
      </c>
      <c r="H46" s="13">
        <f t="shared" si="5"/>
        <v>-462</v>
      </c>
      <c r="I46" s="13">
        <f t="shared" si="6"/>
        <v>-1.1549999999999949E-2</v>
      </c>
      <c r="J46" s="13">
        <f t="shared" si="7"/>
        <v>-1.1549999999999949E-2</v>
      </c>
      <c r="K46" s="13" t="str">
        <f t="shared" si="8"/>
        <v>CNJ2</v>
      </c>
      <c r="L46" t="str">
        <f t="shared" si="9"/>
        <v>JANUARY-3-CNJ2</v>
      </c>
      <c r="M46">
        <f t="shared" si="10"/>
        <v>-1.1549999999999949E-2</v>
      </c>
      <c r="N46">
        <f t="shared" si="11"/>
        <v>-1.1549999999999949E-2</v>
      </c>
      <c r="O46">
        <f t="shared" si="12"/>
        <v>866754</v>
      </c>
      <c r="P46">
        <f t="shared" si="13"/>
        <v>879535</v>
      </c>
      <c r="Q46">
        <f t="shared" si="14"/>
        <v>871282</v>
      </c>
      <c r="R46" s="33">
        <f t="shared" si="15"/>
        <v>5.224088957189732E-3</v>
      </c>
      <c r="S46" s="33">
        <f t="shared" si="16"/>
        <v>-9.3833673475188784E-3</v>
      </c>
    </row>
    <row r="47" spans="1:19" x14ac:dyDescent="0.25">
      <c r="A47" t="s">
        <v>38</v>
      </c>
      <c r="B47">
        <v>3</v>
      </c>
      <c r="C47" t="s">
        <v>11</v>
      </c>
      <c r="D47">
        <v>205</v>
      </c>
      <c r="E47">
        <v>205</v>
      </c>
      <c r="F47">
        <v>205</v>
      </c>
      <c r="G47">
        <f t="shared" si="4"/>
        <v>0</v>
      </c>
      <c r="H47" s="13">
        <f t="shared" si="5"/>
        <v>0</v>
      </c>
      <c r="I47" s="13">
        <f t="shared" si="6"/>
        <v>0</v>
      </c>
      <c r="J47" s="13">
        <f t="shared" si="7"/>
        <v>0</v>
      </c>
      <c r="K47" s="13" t="str">
        <f t="shared" si="8"/>
        <v>MAJA1</v>
      </c>
      <c r="L47" t="str">
        <f t="shared" si="9"/>
        <v>JANUARY-3-MAJA1</v>
      </c>
      <c r="M47">
        <f t="shared" si="10"/>
        <v>2.6122148638704878E-2</v>
      </c>
      <c r="N47">
        <f t="shared" si="11"/>
        <v>-3.9285714285713924E-3</v>
      </c>
      <c r="O47">
        <f t="shared" si="12"/>
        <v>866754</v>
      </c>
      <c r="P47">
        <f t="shared" si="13"/>
        <v>879535</v>
      </c>
      <c r="Q47">
        <f t="shared" si="14"/>
        <v>871282</v>
      </c>
      <c r="R47" s="33">
        <f t="shared" si="15"/>
        <v>5.224088957189732E-3</v>
      </c>
      <c r="S47" s="33">
        <f t="shared" si="16"/>
        <v>-9.3833673475188784E-3</v>
      </c>
    </row>
    <row r="48" spans="1:19" x14ac:dyDescent="0.25">
      <c r="A48" t="s">
        <v>38</v>
      </c>
      <c r="B48">
        <v>3</v>
      </c>
      <c r="C48" t="s">
        <v>11</v>
      </c>
      <c r="D48">
        <v>295</v>
      </c>
      <c r="E48">
        <v>295</v>
      </c>
      <c r="F48">
        <v>295</v>
      </c>
      <c r="G48">
        <f t="shared" si="4"/>
        <v>0</v>
      </c>
      <c r="H48" s="13">
        <f t="shared" si="5"/>
        <v>0</v>
      </c>
      <c r="I48" s="13">
        <f t="shared" si="6"/>
        <v>0</v>
      </c>
      <c r="J48" s="13">
        <f t="shared" si="7"/>
        <v>0</v>
      </c>
      <c r="K48" s="13" t="str">
        <f t="shared" si="8"/>
        <v>MAJA1</v>
      </c>
      <c r="L48" t="str">
        <f t="shared" si="9"/>
        <v>JANUARY-3-MAJA1</v>
      </c>
      <c r="M48">
        <f t="shared" si="10"/>
        <v>2.6122148638704878E-2</v>
      </c>
      <c r="N48">
        <f t="shared" si="11"/>
        <v>-3.9285714285713924E-3</v>
      </c>
      <c r="O48">
        <f t="shared" si="12"/>
        <v>866754</v>
      </c>
      <c r="P48">
        <f t="shared" si="13"/>
        <v>879535</v>
      </c>
      <c r="Q48">
        <f t="shared" si="14"/>
        <v>871282</v>
      </c>
      <c r="R48" s="33">
        <f t="shared" si="15"/>
        <v>5.224088957189732E-3</v>
      </c>
      <c r="S48" s="33">
        <f t="shared" si="16"/>
        <v>-9.3833673475188784E-3</v>
      </c>
    </row>
    <row r="49" spans="1:19" x14ac:dyDescent="0.25">
      <c r="A49" t="s">
        <v>38</v>
      </c>
      <c r="B49">
        <v>3</v>
      </c>
      <c r="C49" t="s">
        <v>16</v>
      </c>
      <c r="D49">
        <v>48000</v>
      </c>
      <c r="E49">
        <v>48017</v>
      </c>
      <c r="F49">
        <v>46662</v>
      </c>
      <c r="G49">
        <f t="shared" si="4"/>
        <v>-1355</v>
      </c>
      <c r="H49" s="13">
        <f t="shared" si="5"/>
        <v>-1338</v>
      </c>
      <c r="I49" s="13">
        <f t="shared" si="6"/>
        <v>-2.7874999999999983E-2</v>
      </c>
      <c r="J49" s="13">
        <f t="shared" si="7"/>
        <v>-2.8219172376449997E-2</v>
      </c>
      <c r="K49" s="13" t="str">
        <f t="shared" si="8"/>
        <v>ANUGERAH</v>
      </c>
      <c r="L49" t="str">
        <f t="shared" si="9"/>
        <v>JANUARY-3-ANUGERAH</v>
      </c>
      <c r="M49">
        <f t="shared" si="10"/>
        <v>-8.2981238141079161E-2</v>
      </c>
      <c r="N49">
        <f t="shared" si="11"/>
        <v>-0.18982183352462934</v>
      </c>
      <c r="O49">
        <f t="shared" si="12"/>
        <v>866754</v>
      </c>
      <c r="P49">
        <f t="shared" si="13"/>
        <v>879535</v>
      </c>
      <c r="Q49">
        <f t="shared" si="14"/>
        <v>871282</v>
      </c>
      <c r="R49" s="33">
        <f t="shared" si="15"/>
        <v>5.224088957189732E-3</v>
      </c>
      <c r="S49" s="33">
        <f t="shared" si="16"/>
        <v>-9.3833673475188784E-3</v>
      </c>
    </row>
    <row r="50" spans="1:19" x14ac:dyDescent="0.25">
      <c r="A50" t="s">
        <v>38</v>
      </c>
      <c r="B50">
        <v>3</v>
      </c>
      <c r="C50" t="s">
        <v>16</v>
      </c>
      <c r="D50">
        <v>12000</v>
      </c>
      <c r="E50">
        <v>13058</v>
      </c>
      <c r="F50">
        <v>12000</v>
      </c>
      <c r="G50">
        <f t="shared" si="4"/>
        <v>-1058</v>
      </c>
      <c r="H50" s="13">
        <f t="shared" si="5"/>
        <v>0</v>
      </c>
      <c r="I50" s="13">
        <f t="shared" si="6"/>
        <v>0</v>
      </c>
      <c r="J50" s="13">
        <f t="shared" si="7"/>
        <v>-8.102312758462249E-2</v>
      </c>
      <c r="K50" s="13" t="str">
        <f t="shared" si="8"/>
        <v>ANUGERAH</v>
      </c>
      <c r="L50" t="str">
        <f t="shared" si="9"/>
        <v>JANUARY-3-ANUGERAH</v>
      </c>
      <c r="M50">
        <f t="shared" si="10"/>
        <v>-8.2981238141079161E-2</v>
      </c>
      <c r="N50">
        <f t="shared" si="11"/>
        <v>-0.18982183352462934</v>
      </c>
      <c r="O50">
        <f t="shared" si="12"/>
        <v>866754</v>
      </c>
      <c r="P50">
        <f t="shared" si="13"/>
        <v>879535</v>
      </c>
      <c r="Q50">
        <f t="shared" si="14"/>
        <v>871282</v>
      </c>
      <c r="R50" s="33">
        <f t="shared" si="15"/>
        <v>5.224088957189732E-3</v>
      </c>
      <c r="S50" s="33">
        <f t="shared" si="16"/>
        <v>-9.3833673475188784E-3</v>
      </c>
    </row>
    <row r="51" spans="1:19" x14ac:dyDescent="0.25">
      <c r="A51" t="s">
        <v>38</v>
      </c>
      <c r="B51">
        <v>3</v>
      </c>
      <c r="C51" t="s">
        <v>16</v>
      </c>
      <c r="D51">
        <v>19200</v>
      </c>
      <c r="E51">
        <v>19167</v>
      </c>
      <c r="F51">
        <v>18967</v>
      </c>
      <c r="G51">
        <f t="shared" si="4"/>
        <v>-200</v>
      </c>
      <c r="H51" s="13">
        <f t="shared" si="5"/>
        <v>-233</v>
      </c>
      <c r="I51" s="13">
        <f t="shared" si="6"/>
        <v>-1.2135416666666621E-2</v>
      </c>
      <c r="J51" s="13">
        <f t="shared" si="7"/>
        <v>-1.0434601137371491E-2</v>
      </c>
      <c r="K51" s="13" t="str">
        <f t="shared" si="8"/>
        <v>ANUGERAH</v>
      </c>
      <c r="L51" t="str">
        <f t="shared" si="9"/>
        <v>JANUARY-3-ANUGERAH</v>
      </c>
      <c r="M51">
        <f t="shared" si="10"/>
        <v>-8.2981238141079161E-2</v>
      </c>
      <c r="N51">
        <f t="shared" si="11"/>
        <v>-0.18982183352462934</v>
      </c>
      <c r="O51">
        <f t="shared" si="12"/>
        <v>866754</v>
      </c>
      <c r="P51">
        <f t="shared" si="13"/>
        <v>879535</v>
      </c>
      <c r="Q51">
        <f t="shared" si="14"/>
        <v>871282</v>
      </c>
      <c r="R51" s="33">
        <f t="shared" si="15"/>
        <v>5.224088957189732E-3</v>
      </c>
      <c r="S51" s="33">
        <f t="shared" si="16"/>
        <v>-9.3833673475188784E-3</v>
      </c>
    </row>
    <row r="52" spans="1:19" x14ac:dyDescent="0.25">
      <c r="A52" t="s">
        <v>38</v>
      </c>
      <c r="B52">
        <v>3</v>
      </c>
      <c r="C52" t="s">
        <v>16</v>
      </c>
      <c r="D52">
        <v>72000</v>
      </c>
      <c r="E52">
        <v>72031</v>
      </c>
      <c r="F52">
        <v>71374</v>
      </c>
      <c r="G52">
        <f t="shared" si="4"/>
        <v>-657</v>
      </c>
      <c r="H52" s="13">
        <f t="shared" si="5"/>
        <v>-626</v>
      </c>
      <c r="I52" s="13">
        <f t="shared" si="6"/>
        <v>-8.6944444444444491E-3</v>
      </c>
      <c r="J52" s="13">
        <f t="shared" si="7"/>
        <v>-9.1210728714026246E-3</v>
      </c>
      <c r="K52" s="13" t="str">
        <f t="shared" si="8"/>
        <v>ANUGERAH</v>
      </c>
      <c r="L52" t="str">
        <f t="shared" si="9"/>
        <v>JANUARY-3-ANUGERAH</v>
      </c>
      <c r="M52">
        <f t="shared" si="10"/>
        <v>-8.2981238141079161E-2</v>
      </c>
      <c r="N52">
        <f t="shared" si="11"/>
        <v>-0.18982183352462934</v>
      </c>
      <c r="O52">
        <f t="shared" si="12"/>
        <v>866754</v>
      </c>
      <c r="P52">
        <f t="shared" si="13"/>
        <v>879535</v>
      </c>
      <c r="Q52">
        <f t="shared" si="14"/>
        <v>871282</v>
      </c>
      <c r="R52" s="33">
        <f t="shared" si="15"/>
        <v>5.224088957189732E-3</v>
      </c>
      <c r="S52" s="33">
        <f t="shared" si="16"/>
        <v>-9.3833673475188784E-3</v>
      </c>
    </row>
    <row r="53" spans="1:19" x14ac:dyDescent="0.25">
      <c r="A53" t="s">
        <v>38</v>
      </c>
      <c r="B53">
        <v>3</v>
      </c>
      <c r="C53" t="s">
        <v>16</v>
      </c>
      <c r="D53">
        <v>5351</v>
      </c>
      <c r="E53">
        <v>5473</v>
      </c>
      <c r="F53">
        <v>5351</v>
      </c>
      <c r="G53">
        <f t="shared" si="4"/>
        <v>-122</v>
      </c>
      <c r="H53" s="13">
        <f t="shared" si="5"/>
        <v>0</v>
      </c>
      <c r="I53" s="13">
        <f t="shared" si="6"/>
        <v>0</v>
      </c>
      <c r="J53" s="13">
        <f t="shared" si="7"/>
        <v>-2.2291247944454584E-2</v>
      </c>
      <c r="K53" s="13" t="str">
        <f t="shared" si="8"/>
        <v>ANUGERAH</v>
      </c>
      <c r="L53" t="str">
        <f t="shared" si="9"/>
        <v>JANUARY-3-ANUGERAH</v>
      </c>
      <c r="M53">
        <f t="shared" si="10"/>
        <v>-8.2981238141079161E-2</v>
      </c>
      <c r="N53">
        <f t="shared" si="11"/>
        <v>-0.18982183352462934</v>
      </c>
      <c r="O53">
        <f t="shared" si="12"/>
        <v>866754</v>
      </c>
      <c r="P53">
        <f t="shared" si="13"/>
        <v>879535</v>
      </c>
      <c r="Q53">
        <f t="shared" si="14"/>
        <v>871282</v>
      </c>
      <c r="R53" s="33">
        <f t="shared" si="15"/>
        <v>5.224088957189732E-3</v>
      </c>
      <c r="S53" s="33">
        <f t="shared" si="16"/>
        <v>-9.3833673475188784E-3</v>
      </c>
    </row>
    <row r="54" spans="1:19" x14ac:dyDescent="0.25">
      <c r="A54" t="s">
        <v>38</v>
      </c>
      <c r="B54">
        <v>3</v>
      </c>
      <c r="C54" t="s">
        <v>16</v>
      </c>
      <c r="D54">
        <v>19800</v>
      </c>
      <c r="E54">
        <v>19813</v>
      </c>
      <c r="F54">
        <v>19434</v>
      </c>
      <c r="G54">
        <f t="shared" si="4"/>
        <v>-379</v>
      </c>
      <c r="H54" s="13">
        <f t="shared" si="5"/>
        <v>-366</v>
      </c>
      <c r="I54" s="13">
        <f t="shared" si="6"/>
        <v>-1.8484848484848437E-2</v>
      </c>
      <c r="J54" s="13">
        <f t="shared" si="7"/>
        <v>-1.9128854792308081E-2</v>
      </c>
      <c r="K54" s="13" t="str">
        <f t="shared" si="8"/>
        <v>ANUGERAH</v>
      </c>
      <c r="L54" t="str">
        <f t="shared" si="9"/>
        <v>JANUARY-3-ANUGERAH</v>
      </c>
      <c r="M54">
        <f t="shared" si="10"/>
        <v>-8.2981238141079161E-2</v>
      </c>
      <c r="N54">
        <f t="shared" si="11"/>
        <v>-0.18982183352462934</v>
      </c>
      <c r="O54">
        <f t="shared" si="12"/>
        <v>866754</v>
      </c>
      <c r="P54">
        <f t="shared" si="13"/>
        <v>879535</v>
      </c>
      <c r="Q54">
        <f t="shared" si="14"/>
        <v>871282</v>
      </c>
      <c r="R54" s="33">
        <f t="shared" si="15"/>
        <v>5.224088957189732E-3</v>
      </c>
      <c r="S54" s="33">
        <f t="shared" si="16"/>
        <v>-9.3833673475188784E-3</v>
      </c>
    </row>
    <row r="55" spans="1:19" x14ac:dyDescent="0.25">
      <c r="A55" t="s">
        <v>38</v>
      </c>
      <c r="B55">
        <v>3</v>
      </c>
      <c r="C55" t="s">
        <v>16</v>
      </c>
      <c r="D55">
        <v>7500</v>
      </c>
      <c r="E55">
        <v>7529</v>
      </c>
      <c r="F55">
        <v>7423</v>
      </c>
      <c r="G55">
        <f t="shared" si="4"/>
        <v>-106</v>
      </c>
      <c r="H55" s="13">
        <f t="shared" si="5"/>
        <v>-77</v>
      </c>
      <c r="I55" s="13">
        <f t="shared" si="6"/>
        <v>-1.0266666666666646E-2</v>
      </c>
      <c r="J55" s="13">
        <f t="shared" si="7"/>
        <v>-1.4078894939567044E-2</v>
      </c>
      <c r="K55" s="13" t="str">
        <f t="shared" si="8"/>
        <v>ANUGERAH</v>
      </c>
      <c r="L55" t="str">
        <f t="shared" si="9"/>
        <v>JANUARY-3-ANUGERAH</v>
      </c>
      <c r="M55">
        <f t="shared" si="10"/>
        <v>-8.2981238141079161E-2</v>
      </c>
      <c r="N55">
        <f t="shared" si="11"/>
        <v>-0.18982183352462934</v>
      </c>
      <c r="O55">
        <f t="shared" si="12"/>
        <v>866754</v>
      </c>
      <c r="P55">
        <f t="shared" si="13"/>
        <v>879535</v>
      </c>
      <c r="Q55">
        <f t="shared" si="14"/>
        <v>871282</v>
      </c>
      <c r="R55" s="33">
        <f t="shared" si="15"/>
        <v>5.224088957189732E-3</v>
      </c>
      <c r="S55" s="33">
        <f t="shared" si="16"/>
        <v>-9.3833673475188784E-3</v>
      </c>
    </row>
    <row r="56" spans="1:19" x14ac:dyDescent="0.25">
      <c r="A56" t="s">
        <v>38</v>
      </c>
      <c r="B56">
        <v>3</v>
      </c>
      <c r="C56" t="s">
        <v>16</v>
      </c>
      <c r="D56">
        <v>5430</v>
      </c>
      <c r="E56">
        <v>5430</v>
      </c>
      <c r="F56">
        <v>5400</v>
      </c>
      <c r="G56">
        <f t="shared" si="4"/>
        <v>-30</v>
      </c>
      <c r="H56" s="13">
        <f t="shared" si="5"/>
        <v>-30</v>
      </c>
      <c r="I56" s="13">
        <f t="shared" si="6"/>
        <v>-5.5248618784530246E-3</v>
      </c>
      <c r="J56" s="13">
        <f t="shared" si="7"/>
        <v>-5.5248618784530246E-3</v>
      </c>
      <c r="K56" s="13" t="str">
        <f t="shared" si="8"/>
        <v>ANUGERAH</v>
      </c>
      <c r="L56" t="str">
        <f t="shared" si="9"/>
        <v>JANUARY-3-ANUGERAH</v>
      </c>
      <c r="M56">
        <f t="shared" si="10"/>
        <v>-8.2981238141079161E-2</v>
      </c>
      <c r="N56">
        <f t="shared" si="11"/>
        <v>-0.18982183352462934</v>
      </c>
      <c r="O56">
        <f t="shared" si="12"/>
        <v>866754</v>
      </c>
      <c r="P56">
        <f t="shared" si="13"/>
        <v>879535</v>
      </c>
      <c r="Q56">
        <f t="shared" si="14"/>
        <v>871282</v>
      </c>
      <c r="R56" s="33">
        <f t="shared" si="15"/>
        <v>5.224088957189732E-3</v>
      </c>
      <c r="S56" s="33">
        <f t="shared" si="16"/>
        <v>-9.3833673475188784E-3</v>
      </c>
    </row>
    <row r="57" spans="1:19" x14ac:dyDescent="0.25">
      <c r="A57" t="s">
        <v>38</v>
      </c>
      <c r="B57">
        <v>4</v>
      </c>
      <c r="C57" t="s">
        <v>11</v>
      </c>
      <c r="D57">
        <v>4320</v>
      </c>
      <c r="E57">
        <v>4455</v>
      </c>
      <c r="F57">
        <v>4383</v>
      </c>
      <c r="G57">
        <f t="shared" si="4"/>
        <v>-72</v>
      </c>
      <c r="H57" s="13">
        <f t="shared" si="5"/>
        <v>63</v>
      </c>
      <c r="I57" s="13">
        <f t="shared" si="6"/>
        <v>1.4583333333333393E-2</v>
      </c>
      <c r="J57" s="13">
        <f t="shared" si="7"/>
        <v>-1.6161616161616155E-2</v>
      </c>
      <c r="K57" s="13" t="str">
        <f t="shared" si="8"/>
        <v>MAJA1</v>
      </c>
      <c r="L57" t="str">
        <f t="shared" si="9"/>
        <v>JANUARY-4-MAJA1</v>
      </c>
      <c r="M57">
        <f t="shared" si="10"/>
        <v>2.1179757343550598E-2</v>
      </c>
      <c r="N57">
        <f t="shared" si="11"/>
        <v>-0.12498091425365476</v>
      </c>
      <c r="O57">
        <f t="shared" si="12"/>
        <v>866754</v>
      </c>
      <c r="P57">
        <f t="shared" si="13"/>
        <v>879535</v>
      </c>
      <c r="Q57">
        <f t="shared" si="14"/>
        <v>871282</v>
      </c>
      <c r="R57" s="33">
        <f t="shared" si="15"/>
        <v>5.224088957189732E-3</v>
      </c>
      <c r="S57" s="33">
        <f t="shared" si="16"/>
        <v>-9.3833673475188784E-3</v>
      </c>
    </row>
    <row r="58" spans="1:19" x14ac:dyDescent="0.25">
      <c r="A58" t="s">
        <v>38</v>
      </c>
      <c r="B58">
        <v>4</v>
      </c>
      <c r="C58" t="s">
        <v>13</v>
      </c>
      <c r="D58">
        <v>40176</v>
      </c>
      <c r="E58">
        <v>40687</v>
      </c>
      <c r="F58">
        <v>40647</v>
      </c>
      <c r="G58">
        <f t="shared" si="4"/>
        <v>-40</v>
      </c>
      <c r="H58" s="13">
        <f t="shared" si="5"/>
        <v>471</v>
      </c>
      <c r="I58" s="13">
        <f t="shared" si="6"/>
        <v>1.1723416965352396E-2</v>
      </c>
      <c r="J58" s="13">
        <f t="shared" si="7"/>
        <v>-9.8311499987713269E-4</v>
      </c>
      <c r="K58" s="13" t="str">
        <f t="shared" si="8"/>
        <v>KALIBENDA</v>
      </c>
      <c r="L58" t="str">
        <f t="shared" si="9"/>
        <v>JANUARY-4-KALIBENDA</v>
      </c>
      <c r="M58">
        <f t="shared" si="10"/>
        <v>0.17649768968488622</v>
      </c>
      <c r="N58">
        <f t="shared" si="11"/>
        <v>-2.3863565157408617E-2</v>
      </c>
      <c r="O58">
        <f t="shared" si="12"/>
        <v>866754</v>
      </c>
      <c r="P58">
        <f t="shared" si="13"/>
        <v>879535</v>
      </c>
      <c r="Q58">
        <f t="shared" si="14"/>
        <v>871282</v>
      </c>
      <c r="R58" s="33">
        <f t="shared" si="15"/>
        <v>5.224088957189732E-3</v>
      </c>
      <c r="S58" s="33">
        <f t="shared" si="16"/>
        <v>-9.3833673475188784E-3</v>
      </c>
    </row>
    <row r="59" spans="1:19" x14ac:dyDescent="0.25">
      <c r="A59" t="s">
        <v>38</v>
      </c>
      <c r="B59">
        <v>4</v>
      </c>
      <c r="C59" t="s">
        <v>13</v>
      </c>
      <c r="D59">
        <v>6912</v>
      </c>
      <c r="E59">
        <v>7050</v>
      </c>
      <c r="F59">
        <v>7035</v>
      </c>
      <c r="G59">
        <f t="shared" si="4"/>
        <v>-15</v>
      </c>
      <c r="H59" s="13">
        <f t="shared" si="5"/>
        <v>123</v>
      </c>
      <c r="I59" s="13">
        <f t="shared" si="6"/>
        <v>1.779513888888884E-2</v>
      </c>
      <c r="J59" s="13">
        <f t="shared" si="7"/>
        <v>-2.1276595744680327E-3</v>
      </c>
      <c r="K59" s="13" t="str">
        <f t="shared" si="8"/>
        <v>KALIBENDA</v>
      </c>
      <c r="L59" t="str">
        <f t="shared" si="9"/>
        <v>JANUARY-4-KALIBENDA</v>
      </c>
      <c r="M59">
        <f t="shared" si="10"/>
        <v>0.17649768968488622</v>
      </c>
      <c r="N59">
        <f t="shared" si="11"/>
        <v>-2.3863565157408617E-2</v>
      </c>
      <c r="O59">
        <f t="shared" si="12"/>
        <v>866754</v>
      </c>
      <c r="P59">
        <f t="shared" si="13"/>
        <v>879535</v>
      </c>
      <c r="Q59">
        <f t="shared" si="14"/>
        <v>871282</v>
      </c>
      <c r="R59" s="33">
        <f t="shared" si="15"/>
        <v>5.224088957189732E-3</v>
      </c>
      <c r="S59" s="33">
        <f t="shared" si="16"/>
        <v>-9.3833673475188784E-3</v>
      </c>
    </row>
    <row r="60" spans="1:19" x14ac:dyDescent="0.25">
      <c r="A60" t="s">
        <v>38</v>
      </c>
      <c r="B60">
        <v>4</v>
      </c>
      <c r="C60" t="s">
        <v>13</v>
      </c>
      <c r="D60">
        <v>9180</v>
      </c>
      <c r="E60">
        <v>9360</v>
      </c>
      <c r="F60">
        <v>9321</v>
      </c>
      <c r="G60">
        <f t="shared" si="4"/>
        <v>-39</v>
      </c>
      <c r="H60" s="13">
        <f t="shared" si="5"/>
        <v>141</v>
      </c>
      <c r="I60" s="13">
        <f t="shared" si="6"/>
        <v>1.5359477124182952E-2</v>
      </c>
      <c r="J60" s="13">
        <f t="shared" si="7"/>
        <v>-4.1666666666666519E-3</v>
      </c>
      <c r="K60" s="13" t="str">
        <f t="shared" si="8"/>
        <v>KALIBENDA</v>
      </c>
      <c r="L60" t="str">
        <f t="shared" si="9"/>
        <v>JANUARY-4-KALIBENDA</v>
      </c>
      <c r="M60">
        <f t="shared" si="10"/>
        <v>0.17649768968488622</v>
      </c>
      <c r="N60">
        <f t="shared" si="11"/>
        <v>-2.3863565157408617E-2</v>
      </c>
      <c r="O60">
        <f t="shared" si="12"/>
        <v>866754</v>
      </c>
      <c r="P60">
        <f t="shared" si="13"/>
        <v>879535</v>
      </c>
      <c r="Q60">
        <f t="shared" si="14"/>
        <v>871282</v>
      </c>
      <c r="R60" s="33">
        <f t="shared" si="15"/>
        <v>5.224088957189732E-3</v>
      </c>
      <c r="S60" s="33">
        <f t="shared" si="16"/>
        <v>-9.3833673475188784E-3</v>
      </c>
    </row>
    <row r="61" spans="1:19" x14ac:dyDescent="0.25">
      <c r="A61" t="s">
        <v>38</v>
      </c>
      <c r="B61">
        <v>4</v>
      </c>
      <c r="C61" t="s">
        <v>13</v>
      </c>
      <c r="D61">
        <v>2916</v>
      </c>
      <c r="E61">
        <v>2973</v>
      </c>
      <c r="F61">
        <v>2973</v>
      </c>
      <c r="G61">
        <f t="shared" si="4"/>
        <v>0</v>
      </c>
      <c r="H61" s="13">
        <f t="shared" si="5"/>
        <v>57</v>
      </c>
      <c r="I61" s="13">
        <f t="shared" si="6"/>
        <v>1.9547325102880597E-2</v>
      </c>
      <c r="J61" s="13">
        <f t="shared" si="7"/>
        <v>0</v>
      </c>
      <c r="K61" s="13" t="str">
        <f t="shared" si="8"/>
        <v>KALIBENDA</v>
      </c>
      <c r="L61" t="str">
        <f t="shared" si="9"/>
        <v>JANUARY-4-KALIBENDA</v>
      </c>
      <c r="M61">
        <f t="shared" si="10"/>
        <v>0.17649768968488622</v>
      </c>
      <c r="N61">
        <f t="shared" si="11"/>
        <v>-2.3863565157408617E-2</v>
      </c>
      <c r="O61">
        <f t="shared" si="12"/>
        <v>866754</v>
      </c>
      <c r="P61">
        <f t="shared" si="13"/>
        <v>879535</v>
      </c>
      <c r="Q61">
        <f t="shared" si="14"/>
        <v>871282</v>
      </c>
      <c r="R61" s="33">
        <f t="shared" si="15"/>
        <v>5.224088957189732E-3</v>
      </c>
      <c r="S61" s="33">
        <f t="shared" si="16"/>
        <v>-9.3833673475188784E-3</v>
      </c>
    </row>
    <row r="62" spans="1:19" x14ac:dyDescent="0.25">
      <c r="A62" t="s">
        <v>38</v>
      </c>
      <c r="B62">
        <v>4</v>
      </c>
      <c r="C62" t="s">
        <v>13</v>
      </c>
      <c r="D62">
        <v>3240</v>
      </c>
      <c r="E62">
        <v>3303</v>
      </c>
      <c r="F62">
        <v>3297</v>
      </c>
      <c r="G62">
        <f t="shared" si="4"/>
        <v>-6</v>
      </c>
      <c r="H62" s="13">
        <f t="shared" si="5"/>
        <v>57</v>
      </c>
      <c r="I62" s="13">
        <f t="shared" si="6"/>
        <v>1.7592592592592604E-2</v>
      </c>
      <c r="J62" s="13">
        <f t="shared" si="7"/>
        <v>-1.8165304268846771E-3</v>
      </c>
      <c r="K62" s="13" t="str">
        <f t="shared" si="8"/>
        <v>KALIBENDA</v>
      </c>
      <c r="L62" t="str">
        <f t="shared" si="9"/>
        <v>JANUARY-4-KALIBENDA</v>
      </c>
      <c r="M62">
        <f t="shared" si="10"/>
        <v>0.17649768968488622</v>
      </c>
      <c r="N62">
        <f t="shared" si="11"/>
        <v>-2.3863565157408617E-2</v>
      </c>
      <c r="O62">
        <f t="shared" si="12"/>
        <v>866754</v>
      </c>
      <c r="P62">
        <f t="shared" si="13"/>
        <v>879535</v>
      </c>
      <c r="Q62">
        <f t="shared" si="14"/>
        <v>871282</v>
      </c>
      <c r="R62" s="33">
        <f t="shared" si="15"/>
        <v>5.224088957189732E-3</v>
      </c>
      <c r="S62" s="33">
        <f t="shared" si="16"/>
        <v>-9.3833673475188784E-3</v>
      </c>
    </row>
    <row r="63" spans="1:19" x14ac:dyDescent="0.25">
      <c r="A63" t="s">
        <v>38</v>
      </c>
      <c r="B63">
        <v>4</v>
      </c>
      <c r="C63" t="s">
        <v>13</v>
      </c>
      <c r="D63">
        <v>1080</v>
      </c>
      <c r="E63">
        <v>1101</v>
      </c>
      <c r="F63">
        <v>1098</v>
      </c>
      <c r="G63">
        <f t="shared" si="4"/>
        <v>-3</v>
      </c>
      <c r="H63" s="13">
        <f t="shared" si="5"/>
        <v>18</v>
      </c>
      <c r="I63" s="13">
        <f t="shared" si="6"/>
        <v>1.6666666666666607E-2</v>
      </c>
      <c r="J63" s="13">
        <f t="shared" si="7"/>
        <v>-2.7247956403270157E-3</v>
      </c>
      <c r="K63" s="13" t="str">
        <f t="shared" si="8"/>
        <v>KALIBENDA</v>
      </c>
      <c r="L63" t="str">
        <f t="shared" si="9"/>
        <v>JANUARY-4-KALIBENDA</v>
      </c>
      <c r="M63">
        <f t="shared" si="10"/>
        <v>0.17649768968488622</v>
      </c>
      <c r="N63">
        <f t="shared" si="11"/>
        <v>-2.3863565157408617E-2</v>
      </c>
      <c r="O63">
        <f t="shared" si="12"/>
        <v>866754</v>
      </c>
      <c r="P63">
        <f t="shared" si="13"/>
        <v>879535</v>
      </c>
      <c r="Q63">
        <f t="shared" si="14"/>
        <v>871282</v>
      </c>
      <c r="R63" s="33">
        <f t="shared" si="15"/>
        <v>5.224088957189732E-3</v>
      </c>
      <c r="S63" s="33">
        <f t="shared" si="16"/>
        <v>-9.3833673475188784E-3</v>
      </c>
    </row>
    <row r="64" spans="1:19" x14ac:dyDescent="0.25">
      <c r="A64" t="s">
        <v>38</v>
      </c>
      <c r="B64">
        <v>4</v>
      </c>
      <c r="C64" t="s">
        <v>13</v>
      </c>
      <c r="D64">
        <v>9828</v>
      </c>
      <c r="E64">
        <v>10026</v>
      </c>
      <c r="F64">
        <v>9993</v>
      </c>
      <c r="G64">
        <f t="shared" si="4"/>
        <v>-33</v>
      </c>
      <c r="H64" s="13">
        <f t="shared" si="5"/>
        <v>165</v>
      </c>
      <c r="I64" s="13">
        <f t="shared" si="6"/>
        <v>1.6788766788766729E-2</v>
      </c>
      <c r="J64" s="13">
        <f t="shared" si="7"/>
        <v>-3.2914422501496565E-3</v>
      </c>
      <c r="K64" s="13" t="str">
        <f t="shared" si="8"/>
        <v>KALIBENDA</v>
      </c>
      <c r="L64" t="str">
        <f t="shared" si="9"/>
        <v>JANUARY-4-KALIBENDA</v>
      </c>
      <c r="M64">
        <f t="shared" si="10"/>
        <v>0.17649768968488622</v>
      </c>
      <c r="N64">
        <f t="shared" si="11"/>
        <v>-2.3863565157408617E-2</v>
      </c>
      <c r="O64">
        <f t="shared" si="12"/>
        <v>866754</v>
      </c>
      <c r="P64">
        <f t="shared" si="13"/>
        <v>879535</v>
      </c>
      <c r="Q64">
        <f t="shared" si="14"/>
        <v>871282</v>
      </c>
      <c r="R64" s="33">
        <f t="shared" si="15"/>
        <v>5.224088957189732E-3</v>
      </c>
      <c r="S64" s="33">
        <f t="shared" si="16"/>
        <v>-9.3833673475188784E-3</v>
      </c>
    </row>
    <row r="65" spans="1:19" x14ac:dyDescent="0.25">
      <c r="A65" t="s">
        <v>38</v>
      </c>
      <c r="B65">
        <v>4</v>
      </c>
      <c r="C65" t="s">
        <v>13</v>
      </c>
      <c r="D65">
        <v>6912</v>
      </c>
      <c r="E65">
        <v>7050</v>
      </c>
      <c r="F65">
        <v>7017</v>
      </c>
      <c r="G65">
        <f t="shared" si="4"/>
        <v>-33</v>
      </c>
      <c r="H65" s="13">
        <f t="shared" si="5"/>
        <v>105</v>
      </c>
      <c r="I65" s="13">
        <f t="shared" si="6"/>
        <v>1.5190972222222321E-2</v>
      </c>
      <c r="J65" s="13">
        <f t="shared" si="7"/>
        <v>-4.6808510638297607E-3</v>
      </c>
      <c r="K65" s="13" t="str">
        <f t="shared" si="8"/>
        <v>KALIBENDA</v>
      </c>
      <c r="L65" t="str">
        <f t="shared" si="9"/>
        <v>JANUARY-4-KALIBENDA</v>
      </c>
      <c r="M65">
        <f t="shared" si="10"/>
        <v>0.17649768968488622</v>
      </c>
      <c r="N65">
        <f t="shared" si="11"/>
        <v>-2.3863565157408617E-2</v>
      </c>
      <c r="O65">
        <f t="shared" si="12"/>
        <v>866754</v>
      </c>
      <c r="P65">
        <f t="shared" si="13"/>
        <v>879535</v>
      </c>
      <c r="Q65">
        <f t="shared" si="14"/>
        <v>871282</v>
      </c>
      <c r="R65" s="33">
        <f t="shared" si="15"/>
        <v>5.224088957189732E-3</v>
      </c>
      <c r="S65" s="33">
        <f t="shared" si="16"/>
        <v>-9.3833673475188784E-3</v>
      </c>
    </row>
    <row r="66" spans="1:19" x14ac:dyDescent="0.25">
      <c r="A66" t="s">
        <v>38</v>
      </c>
      <c r="B66">
        <v>4</v>
      </c>
      <c r="C66" t="s">
        <v>13</v>
      </c>
      <c r="D66">
        <v>1080</v>
      </c>
      <c r="E66">
        <v>1101</v>
      </c>
      <c r="F66">
        <v>1098</v>
      </c>
      <c r="G66">
        <f t="shared" si="4"/>
        <v>-3</v>
      </c>
      <c r="H66" s="13">
        <f t="shared" si="5"/>
        <v>18</v>
      </c>
      <c r="I66" s="13">
        <f t="shared" si="6"/>
        <v>1.6666666666666607E-2</v>
      </c>
      <c r="J66" s="13">
        <f t="shared" si="7"/>
        <v>-2.7247956403270157E-3</v>
      </c>
      <c r="K66" s="13" t="str">
        <f t="shared" si="8"/>
        <v>KALIBENDA</v>
      </c>
      <c r="L66" t="str">
        <f t="shared" si="9"/>
        <v>JANUARY-4-KALIBENDA</v>
      </c>
      <c r="M66">
        <f t="shared" si="10"/>
        <v>0.17649768968488622</v>
      </c>
      <c r="N66">
        <f t="shared" si="11"/>
        <v>-2.3863565157408617E-2</v>
      </c>
      <c r="O66">
        <f t="shared" si="12"/>
        <v>866754</v>
      </c>
      <c r="P66">
        <f t="shared" si="13"/>
        <v>879535</v>
      </c>
      <c r="Q66">
        <f t="shared" si="14"/>
        <v>871282</v>
      </c>
      <c r="R66" s="33">
        <f t="shared" si="15"/>
        <v>5.224088957189732E-3</v>
      </c>
      <c r="S66" s="33">
        <f t="shared" si="16"/>
        <v>-9.3833673475188784E-3</v>
      </c>
    </row>
    <row r="67" spans="1:19" x14ac:dyDescent="0.25">
      <c r="A67" t="s">
        <v>38</v>
      </c>
      <c r="B67">
        <v>4</v>
      </c>
      <c r="C67" t="s">
        <v>11</v>
      </c>
      <c r="D67">
        <v>720</v>
      </c>
      <c r="E67">
        <v>740</v>
      </c>
      <c r="F67">
        <v>722</v>
      </c>
      <c r="G67">
        <f t="shared" ref="G67:G108" si="17">F67-E67</f>
        <v>-18</v>
      </c>
      <c r="H67" s="13">
        <f t="shared" ref="H67:H108" si="18">F67-D67</f>
        <v>2</v>
      </c>
      <c r="I67" s="13">
        <f t="shared" ref="I67:I108" si="19">F67/D67-1</f>
        <v>2.7777777777777679E-3</v>
      </c>
      <c r="J67" s="13">
        <f t="shared" ref="J67:J108" si="20">F67/E67-1</f>
        <v>-2.4324324324324298E-2</v>
      </c>
      <c r="K67" s="13" t="str">
        <f t="shared" ref="K67:K108" si="21">CLEAN(SUBSTITUTE(C67," ",""))</f>
        <v>MAJA1</v>
      </c>
      <c r="L67" t="str">
        <f t="shared" ref="L67:L108" si="22">A67&amp;"-"&amp;B67&amp;"-"&amp;K67</f>
        <v>JANUARY-4-MAJA1</v>
      </c>
      <c r="M67">
        <f t="shared" ref="M67:M108" si="23">SUMIF($L$2:$L$1048576,L67,$I$2:$I$1048576)</f>
        <v>2.1179757343550598E-2</v>
      </c>
      <c r="N67">
        <f t="shared" ref="N67:N108" si="24">SUMIF($L$2:$L$1048576,L67,$J$2:$J$1048576)</f>
        <v>-0.12498091425365476</v>
      </c>
      <c r="O67">
        <f t="shared" ref="O67:O108" si="25">SUMIF($A$2:$A$1048576,A67,$D$2:$D$1048576)</f>
        <v>866754</v>
      </c>
      <c r="P67">
        <f t="shared" ref="P67:P108" si="26">SUMIF($A$2:$A$1048576,A67,$E$2:$E$1048576)</f>
        <v>879535</v>
      </c>
      <c r="Q67">
        <f t="shared" ref="Q67:Q108" si="27">SUMIF($A$2:$A$1048576,A67,$F$2:$F$1048576)</f>
        <v>871282</v>
      </c>
      <c r="R67" s="33">
        <f t="shared" ref="R67:R108" si="28">Q67/O67-1</f>
        <v>5.224088957189732E-3</v>
      </c>
      <c r="S67" s="33">
        <f t="shared" ref="S67:S108" si="29">Q67/P67-1</f>
        <v>-9.3833673475188784E-3</v>
      </c>
    </row>
    <row r="68" spans="1:19" x14ac:dyDescent="0.25">
      <c r="A68" t="s">
        <v>38</v>
      </c>
      <c r="B68">
        <v>4</v>
      </c>
      <c r="C68" t="s">
        <v>11</v>
      </c>
      <c r="D68">
        <v>1440</v>
      </c>
      <c r="E68">
        <v>1509</v>
      </c>
      <c r="F68">
        <v>1440</v>
      </c>
      <c r="G68">
        <f t="shared" si="17"/>
        <v>-69</v>
      </c>
      <c r="H68" s="13">
        <f t="shared" si="18"/>
        <v>0</v>
      </c>
      <c r="I68" s="13">
        <f t="shared" si="19"/>
        <v>0</v>
      </c>
      <c r="J68" s="13">
        <f t="shared" si="20"/>
        <v>-4.5725646123260466E-2</v>
      </c>
      <c r="K68" s="13" t="str">
        <f t="shared" si="21"/>
        <v>MAJA1</v>
      </c>
      <c r="L68" t="str">
        <f t="shared" si="22"/>
        <v>JANUARY-4-MAJA1</v>
      </c>
      <c r="M68">
        <f t="shared" si="23"/>
        <v>2.1179757343550598E-2</v>
      </c>
      <c r="N68">
        <f t="shared" si="24"/>
        <v>-0.12498091425365476</v>
      </c>
      <c r="O68">
        <f t="shared" si="25"/>
        <v>866754</v>
      </c>
      <c r="P68">
        <f t="shared" si="26"/>
        <v>879535</v>
      </c>
      <c r="Q68">
        <f t="shared" si="27"/>
        <v>871282</v>
      </c>
      <c r="R68" s="33">
        <f t="shared" si="28"/>
        <v>5.224088957189732E-3</v>
      </c>
      <c r="S68" s="33">
        <f t="shared" si="29"/>
        <v>-9.3833673475188784E-3</v>
      </c>
    </row>
    <row r="69" spans="1:19" x14ac:dyDescent="0.25">
      <c r="A69" t="s">
        <v>38</v>
      </c>
      <c r="B69">
        <v>4</v>
      </c>
      <c r="C69" t="s">
        <v>11</v>
      </c>
      <c r="D69">
        <v>3600</v>
      </c>
      <c r="E69">
        <v>3605</v>
      </c>
      <c r="F69">
        <v>3508</v>
      </c>
      <c r="G69">
        <f t="shared" si="17"/>
        <v>-97</v>
      </c>
      <c r="H69" s="13">
        <f t="shared" si="18"/>
        <v>-92</v>
      </c>
      <c r="I69" s="13">
        <f t="shared" si="19"/>
        <v>-2.5555555555555554E-2</v>
      </c>
      <c r="J69" s="13">
        <f t="shared" si="20"/>
        <v>-2.6907073509015222E-2</v>
      </c>
      <c r="K69" s="13" t="str">
        <f t="shared" si="21"/>
        <v>MAJA1</v>
      </c>
      <c r="L69" t="str">
        <f t="shared" si="22"/>
        <v>JANUARY-4-MAJA1</v>
      </c>
      <c r="M69">
        <f t="shared" si="23"/>
        <v>2.1179757343550598E-2</v>
      </c>
      <c r="N69">
        <f t="shared" si="24"/>
        <v>-0.12498091425365476</v>
      </c>
      <c r="O69">
        <f t="shared" si="25"/>
        <v>866754</v>
      </c>
      <c r="P69">
        <f t="shared" si="26"/>
        <v>879535</v>
      </c>
      <c r="Q69">
        <f t="shared" si="27"/>
        <v>871282</v>
      </c>
      <c r="R69" s="33">
        <f t="shared" si="28"/>
        <v>5.224088957189732E-3</v>
      </c>
      <c r="S69" s="33">
        <f t="shared" si="29"/>
        <v>-9.3833673475188784E-3</v>
      </c>
    </row>
    <row r="70" spans="1:19" x14ac:dyDescent="0.25">
      <c r="A70" t="s">
        <v>38</v>
      </c>
      <c r="B70">
        <v>4</v>
      </c>
      <c r="C70" t="s">
        <v>14</v>
      </c>
      <c r="D70">
        <v>13284</v>
      </c>
      <c r="E70">
        <v>13295</v>
      </c>
      <c r="F70">
        <v>13284</v>
      </c>
      <c r="G70">
        <f t="shared" si="17"/>
        <v>-11</v>
      </c>
      <c r="H70" s="13">
        <f t="shared" si="18"/>
        <v>0</v>
      </c>
      <c r="I70" s="13">
        <f t="shared" si="19"/>
        <v>0</v>
      </c>
      <c r="J70" s="13">
        <f t="shared" si="20"/>
        <v>-8.2737871380222927E-4</v>
      </c>
      <c r="K70" s="13" t="str">
        <f t="shared" si="21"/>
        <v>GM2</v>
      </c>
      <c r="L70" t="str">
        <f t="shared" si="22"/>
        <v>JANUARY-4-GM2</v>
      </c>
      <c r="M70">
        <f t="shared" si="23"/>
        <v>0.1179952108944553</v>
      </c>
      <c r="N70">
        <f t="shared" si="24"/>
        <v>-0.12896181080747948</v>
      </c>
      <c r="O70">
        <f t="shared" si="25"/>
        <v>866754</v>
      </c>
      <c r="P70">
        <f t="shared" si="26"/>
        <v>879535</v>
      </c>
      <c r="Q70">
        <f t="shared" si="27"/>
        <v>871282</v>
      </c>
      <c r="R70" s="33">
        <f t="shared" si="28"/>
        <v>5.224088957189732E-3</v>
      </c>
      <c r="S70" s="33">
        <f t="shared" si="29"/>
        <v>-9.3833673475188784E-3</v>
      </c>
    </row>
    <row r="71" spans="1:19" x14ac:dyDescent="0.25">
      <c r="A71" t="s">
        <v>38</v>
      </c>
      <c r="B71">
        <v>4</v>
      </c>
      <c r="C71" t="s">
        <v>14</v>
      </c>
      <c r="D71">
        <v>1080</v>
      </c>
      <c r="E71">
        <v>1081</v>
      </c>
      <c r="F71">
        <v>1080</v>
      </c>
      <c r="G71">
        <f t="shared" si="17"/>
        <v>-1</v>
      </c>
      <c r="H71" s="13">
        <f t="shared" si="18"/>
        <v>0</v>
      </c>
      <c r="I71" s="13">
        <f t="shared" si="19"/>
        <v>0</v>
      </c>
      <c r="J71" s="13">
        <f t="shared" si="20"/>
        <v>-9.2506938020353591E-4</v>
      </c>
      <c r="K71" s="13" t="str">
        <f t="shared" si="21"/>
        <v>GM2</v>
      </c>
      <c r="L71" t="str">
        <f t="shared" si="22"/>
        <v>JANUARY-4-GM2</v>
      </c>
      <c r="M71">
        <f t="shared" si="23"/>
        <v>0.1179952108944553</v>
      </c>
      <c r="N71">
        <f t="shared" si="24"/>
        <v>-0.12896181080747948</v>
      </c>
      <c r="O71">
        <f t="shared" si="25"/>
        <v>866754</v>
      </c>
      <c r="P71">
        <f t="shared" si="26"/>
        <v>879535</v>
      </c>
      <c r="Q71">
        <f t="shared" si="27"/>
        <v>871282</v>
      </c>
      <c r="R71" s="33">
        <f t="shared" si="28"/>
        <v>5.224088957189732E-3</v>
      </c>
      <c r="S71" s="33">
        <f t="shared" si="29"/>
        <v>-9.3833673475188784E-3</v>
      </c>
    </row>
    <row r="72" spans="1:19" x14ac:dyDescent="0.25">
      <c r="A72" t="s">
        <v>38</v>
      </c>
      <c r="B72">
        <v>4</v>
      </c>
      <c r="C72" t="s">
        <v>14</v>
      </c>
      <c r="D72">
        <v>6372</v>
      </c>
      <c r="E72">
        <v>6381</v>
      </c>
      <c r="F72">
        <v>6372</v>
      </c>
      <c r="G72">
        <f t="shared" si="17"/>
        <v>-9</v>
      </c>
      <c r="H72" s="13">
        <f t="shared" si="18"/>
        <v>0</v>
      </c>
      <c r="I72" s="13">
        <f t="shared" si="19"/>
        <v>0</v>
      </c>
      <c r="J72" s="13">
        <f t="shared" si="20"/>
        <v>-1.4104372355430161E-3</v>
      </c>
      <c r="K72" s="13" t="str">
        <f t="shared" si="21"/>
        <v>GM2</v>
      </c>
      <c r="L72" t="str">
        <f t="shared" si="22"/>
        <v>JANUARY-4-GM2</v>
      </c>
      <c r="M72">
        <f t="shared" si="23"/>
        <v>0.1179952108944553</v>
      </c>
      <c r="N72">
        <f t="shared" si="24"/>
        <v>-0.12896181080747948</v>
      </c>
      <c r="O72">
        <f t="shared" si="25"/>
        <v>866754</v>
      </c>
      <c r="P72">
        <f t="shared" si="26"/>
        <v>879535</v>
      </c>
      <c r="Q72">
        <f t="shared" si="27"/>
        <v>871282</v>
      </c>
      <c r="R72" s="33">
        <f t="shared" si="28"/>
        <v>5.224088957189732E-3</v>
      </c>
      <c r="S72" s="33">
        <f t="shared" si="29"/>
        <v>-9.3833673475188784E-3</v>
      </c>
    </row>
    <row r="73" spans="1:19" x14ac:dyDescent="0.25">
      <c r="A73" t="s">
        <v>38</v>
      </c>
      <c r="B73">
        <v>4</v>
      </c>
      <c r="C73" t="s">
        <v>14</v>
      </c>
      <c r="D73">
        <v>1080</v>
      </c>
      <c r="E73">
        <v>1081</v>
      </c>
      <c r="F73">
        <v>1080</v>
      </c>
      <c r="G73">
        <f t="shared" si="17"/>
        <v>-1</v>
      </c>
      <c r="H73" s="13">
        <f t="shared" si="18"/>
        <v>0</v>
      </c>
      <c r="I73" s="13">
        <f t="shared" si="19"/>
        <v>0</v>
      </c>
      <c r="J73" s="13">
        <f t="shared" si="20"/>
        <v>-9.2506938020353591E-4</v>
      </c>
      <c r="K73" s="13" t="str">
        <f t="shared" si="21"/>
        <v>GM2</v>
      </c>
      <c r="L73" t="str">
        <f t="shared" si="22"/>
        <v>JANUARY-4-GM2</v>
      </c>
      <c r="M73">
        <f t="shared" si="23"/>
        <v>0.1179952108944553</v>
      </c>
      <c r="N73">
        <f t="shared" si="24"/>
        <v>-0.12896181080747948</v>
      </c>
      <c r="O73">
        <f t="shared" si="25"/>
        <v>866754</v>
      </c>
      <c r="P73">
        <f t="shared" si="26"/>
        <v>879535</v>
      </c>
      <c r="Q73">
        <f t="shared" si="27"/>
        <v>871282</v>
      </c>
      <c r="R73" s="33">
        <f t="shared" si="28"/>
        <v>5.224088957189732E-3</v>
      </c>
      <c r="S73" s="33">
        <f t="shared" si="29"/>
        <v>-9.3833673475188784E-3</v>
      </c>
    </row>
    <row r="74" spans="1:19" x14ac:dyDescent="0.25">
      <c r="A74" t="s">
        <v>38</v>
      </c>
      <c r="B74">
        <v>4</v>
      </c>
      <c r="C74" t="s">
        <v>14</v>
      </c>
      <c r="D74">
        <v>9504</v>
      </c>
      <c r="E74">
        <v>9517</v>
      </c>
      <c r="F74">
        <v>9504</v>
      </c>
      <c r="G74">
        <f t="shared" si="17"/>
        <v>-13</v>
      </c>
      <c r="H74" s="13">
        <f t="shared" si="18"/>
        <v>0</v>
      </c>
      <c r="I74" s="13">
        <f t="shared" si="19"/>
        <v>0</v>
      </c>
      <c r="J74" s="13">
        <f t="shared" si="20"/>
        <v>-1.3659766733213896E-3</v>
      </c>
      <c r="K74" s="13" t="str">
        <f t="shared" si="21"/>
        <v>GM2</v>
      </c>
      <c r="L74" t="str">
        <f t="shared" si="22"/>
        <v>JANUARY-4-GM2</v>
      </c>
      <c r="M74">
        <f t="shared" si="23"/>
        <v>0.1179952108944553</v>
      </c>
      <c r="N74">
        <f t="shared" si="24"/>
        <v>-0.12896181080747948</v>
      </c>
      <c r="O74">
        <f t="shared" si="25"/>
        <v>866754</v>
      </c>
      <c r="P74">
        <f t="shared" si="26"/>
        <v>879535</v>
      </c>
      <c r="Q74">
        <f t="shared" si="27"/>
        <v>871282</v>
      </c>
      <c r="R74" s="33">
        <f t="shared" si="28"/>
        <v>5.224088957189732E-3</v>
      </c>
      <c r="S74" s="33">
        <f t="shared" si="29"/>
        <v>-9.3833673475188784E-3</v>
      </c>
    </row>
    <row r="75" spans="1:19" x14ac:dyDescent="0.25">
      <c r="A75" t="s">
        <v>38</v>
      </c>
      <c r="B75">
        <v>4</v>
      </c>
      <c r="C75" t="s">
        <v>14</v>
      </c>
      <c r="D75">
        <v>1080</v>
      </c>
      <c r="E75">
        <v>1080</v>
      </c>
      <c r="F75">
        <v>1080</v>
      </c>
      <c r="G75">
        <f t="shared" si="17"/>
        <v>0</v>
      </c>
      <c r="H75" s="13">
        <f t="shared" si="18"/>
        <v>0</v>
      </c>
      <c r="I75" s="13">
        <f t="shared" si="19"/>
        <v>0</v>
      </c>
      <c r="J75" s="13">
        <f t="shared" si="20"/>
        <v>0</v>
      </c>
      <c r="K75" s="13" t="str">
        <f t="shared" si="21"/>
        <v>GM2</v>
      </c>
      <c r="L75" t="str">
        <f t="shared" si="22"/>
        <v>JANUARY-4-GM2</v>
      </c>
      <c r="M75">
        <f t="shared" si="23"/>
        <v>0.1179952108944553</v>
      </c>
      <c r="N75">
        <f t="shared" si="24"/>
        <v>-0.12896181080747948</v>
      </c>
      <c r="O75">
        <f t="shared" si="25"/>
        <v>866754</v>
      </c>
      <c r="P75">
        <f t="shared" si="26"/>
        <v>879535</v>
      </c>
      <c r="Q75">
        <f t="shared" si="27"/>
        <v>871282</v>
      </c>
      <c r="R75" s="33">
        <f t="shared" si="28"/>
        <v>5.224088957189732E-3</v>
      </c>
      <c r="S75" s="33">
        <f t="shared" si="29"/>
        <v>-9.3833673475188784E-3</v>
      </c>
    </row>
    <row r="76" spans="1:19" x14ac:dyDescent="0.25">
      <c r="A76" t="s">
        <v>38</v>
      </c>
      <c r="B76">
        <v>4</v>
      </c>
      <c r="C76" t="s">
        <v>14</v>
      </c>
      <c r="D76">
        <v>6372</v>
      </c>
      <c r="E76">
        <v>6394</v>
      </c>
      <c r="F76">
        <v>6372</v>
      </c>
      <c r="G76">
        <f t="shared" si="17"/>
        <v>-22</v>
      </c>
      <c r="H76" s="13">
        <f t="shared" si="18"/>
        <v>0</v>
      </c>
      <c r="I76" s="13">
        <f t="shared" si="19"/>
        <v>0</v>
      </c>
      <c r="J76" s="13">
        <f t="shared" si="20"/>
        <v>-3.4407256803252739E-3</v>
      </c>
      <c r="K76" s="13" t="str">
        <f t="shared" si="21"/>
        <v>GM2</v>
      </c>
      <c r="L76" t="str">
        <f t="shared" si="22"/>
        <v>JANUARY-4-GM2</v>
      </c>
      <c r="M76">
        <f t="shared" si="23"/>
        <v>0.1179952108944553</v>
      </c>
      <c r="N76">
        <f t="shared" si="24"/>
        <v>-0.12896181080747948</v>
      </c>
      <c r="O76">
        <f t="shared" si="25"/>
        <v>866754</v>
      </c>
      <c r="P76">
        <f t="shared" si="26"/>
        <v>879535</v>
      </c>
      <c r="Q76">
        <f t="shared" si="27"/>
        <v>871282</v>
      </c>
      <c r="R76" s="33">
        <f t="shared" si="28"/>
        <v>5.224088957189732E-3</v>
      </c>
      <c r="S76" s="33">
        <f t="shared" si="29"/>
        <v>-9.3833673475188784E-3</v>
      </c>
    </row>
    <row r="77" spans="1:19" x14ac:dyDescent="0.25">
      <c r="A77" t="s">
        <v>38</v>
      </c>
      <c r="B77">
        <v>4</v>
      </c>
      <c r="C77" t="s">
        <v>14</v>
      </c>
      <c r="D77">
        <v>1080</v>
      </c>
      <c r="E77">
        <v>1080</v>
      </c>
      <c r="F77">
        <v>1080</v>
      </c>
      <c r="G77">
        <f t="shared" si="17"/>
        <v>0</v>
      </c>
      <c r="H77" s="13">
        <f t="shared" si="18"/>
        <v>0</v>
      </c>
      <c r="I77" s="13">
        <f t="shared" si="19"/>
        <v>0</v>
      </c>
      <c r="J77" s="13">
        <f t="shared" si="20"/>
        <v>0</v>
      </c>
      <c r="K77" s="13" t="str">
        <f t="shared" si="21"/>
        <v>GM2</v>
      </c>
      <c r="L77" t="str">
        <f t="shared" si="22"/>
        <v>JANUARY-4-GM2</v>
      </c>
      <c r="M77">
        <f t="shared" si="23"/>
        <v>0.1179952108944553</v>
      </c>
      <c r="N77">
        <f t="shared" si="24"/>
        <v>-0.12896181080747948</v>
      </c>
      <c r="O77">
        <f t="shared" si="25"/>
        <v>866754</v>
      </c>
      <c r="P77">
        <f t="shared" si="26"/>
        <v>879535</v>
      </c>
      <c r="Q77">
        <f t="shared" si="27"/>
        <v>871282</v>
      </c>
      <c r="R77" s="33">
        <f t="shared" si="28"/>
        <v>5.224088957189732E-3</v>
      </c>
      <c r="S77" s="33">
        <f t="shared" si="29"/>
        <v>-9.3833673475188784E-3</v>
      </c>
    </row>
    <row r="78" spans="1:19" x14ac:dyDescent="0.25">
      <c r="A78" t="s">
        <v>38</v>
      </c>
      <c r="B78">
        <v>4</v>
      </c>
      <c r="C78" t="s">
        <v>14</v>
      </c>
      <c r="D78">
        <v>4320</v>
      </c>
      <c r="E78">
        <v>4341</v>
      </c>
      <c r="F78">
        <v>4320</v>
      </c>
      <c r="G78">
        <f t="shared" si="17"/>
        <v>-21</v>
      </c>
      <c r="H78" s="13">
        <f t="shared" si="18"/>
        <v>0</v>
      </c>
      <c r="I78" s="13">
        <f t="shared" si="19"/>
        <v>0</v>
      </c>
      <c r="J78" s="13">
        <f t="shared" si="20"/>
        <v>-4.8375950241880128E-3</v>
      </c>
      <c r="K78" s="13" t="str">
        <f t="shared" si="21"/>
        <v>GM2</v>
      </c>
      <c r="L78" t="str">
        <f t="shared" si="22"/>
        <v>JANUARY-4-GM2</v>
      </c>
      <c r="M78">
        <f t="shared" si="23"/>
        <v>0.1179952108944553</v>
      </c>
      <c r="N78">
        <f t="shared" si="24"/>
        <v>-0.12896181080747948</v>
      </c>
      <c r="O78">
        <f t="shared" si="25"/>
        <v>866754</v>
      </c>
      <c r="P78">
        <f t="shared" si="26"/>
        <v>879535</v>
      </c>
      <c r="Q78">
        <f t="shared" si="27"/>
        <v>871282</v>
      </c>
      <c r="R78" s="33">
        <f t="shared" si="28"/>
        <v>5.224088957189732E-3</v>
      </c>
      <c r="S78" s="33">
        <f t="shared" si="29"/>
        <v>-9.3833673475188784E-3</v>
      </c>
    </row>
    <row r="79" spans="1:19" x14ac:dyDescent="0.25">
      <c r="A79" t="s">
        <v>38</v>
      </c>
      <c r="B79">
        <v>4</v>
      </c>
      <c r="C79" t="s">
        <v>13</v>
      </c>
      <c r="D79">
        <v>2160</v>
      </c>
      <c r="E79">
        <v>2226</v>
      </c>
      <c r="F79">
        <v>2223</v>
      </c>
      <c r="G79">
        <f t="shared" si="17"/>
        <v>-3</v>
      </c>
      <c r="H79" s="13">
        <f t="shared" si="18"/>
        <v>63</v>
      </c>
      <c r="I79" s="13">
        <f t="shared" si="19"/>
        <v>2.9166666666666563E-2</v>
      </c>
      <c r="J79" s="13">
        <f t="shared" si="20"/>
        <v>-1.3477088948786742E-3</v>
      </c>
      <c r="K79" s="13" t="str">
        <f t="shared" si="21"/>
        <v>KALIBENDA</v>
      </c>
      <c r="L79" t="str">
        <f t="shared" si="22"/>
        <v>JANUARY-4-KALIBENDA</v>
      </c>
      <c r="M79">
        <f t="shared" si="23"/>
        <v>0.17649768968488622</v>
      </c>
      <c r="N79">
        <f t="shared" si="24"/>
        <v>-2.3863565157408617E-2</v>
      </c>
      <c r="O79">
        <f t="shared" si="25"/>
        <v>866754</v>
      </c>
      <c r="P79">
        <f t="shared" si="26"/>
        <v>879535</v>
      </c>
      <c r="Q79">
        <f t="shared" si="27"/>
        <v>871282</v>
      </c>
      <c r="R79" s="33">
        <f t="shared" si="28"/>
        <v>5.224088957189732E-3</v>
      </c>
      <c r="S79" s="33">
        <f t="shared" si="29"/>
        <v>-9.3833673475188784E-3</v>
      </c>
    </row>
    <row r="80" spans="1:19" x14ac:dyDescent="0.25">
      <c r="A80" t="s">
        <v>38</v>
      </c>
      <c r="B80">
        <v>4</v>
      </c>
      <c r="C80" t="s">
        <v>11</v>
      </c>
      <c r="D80">
        <v>9396</v>
      </c>
      <c r="E80">
        <v>9688</v>
      </c>
      <c r="F80">
        <v>9672</v>
      </c>
      <c r="G80">
        <f t="shared" si="17"/>
        <v>-16</v>
      </c>
      <c r="H80" s="13">
        <f t="shared" si="18"/>
        <v>276</v>
      </c>
      <c r="I80" s="13">
        <f t="shared" si="19"/>
        <v>2.9374201787994991E-2</v>
      </c>
      <c r="J80" s="13">
        <f t="shared" si="20"/>
        <v>-1.6515276630884035E-3</v>
      </c>
      <c r="K80" s="13" t="str">
        <f t="shared" si="21"/>
        <v>MAJA1</v>
      </c>
      <c r="L80" t="str">
        <f t="shared" si="22"/>
        <v>JANUARY-4-MAJA1</v>
      </c>
      <c r="M80">
        <f t="shared" si="23"/>
        <v>2.1179757343550598E-2</v>
      </c>
      <c r="N80">
        <f t="shared" si="24"/>
        <v>-0.12498091425365476</v>
      </c>
      <c r="O80">
        <f t="shared" si="25"/>
        <v>866754</v>
      </c>
      <c r="P80">
        <f t="shared" si="26"/>
        <v>879535</v>
      </c>
      <c r="Q80">
        <f t="shared" si="27"/>
        <v>871282</v>
      </c>
      <c r="R80" s="33">
        <f t="shared" si="28"/>
        <v>5.224088957189732E-3</v>
      </c>
      <c r="S80" s="33">
        <f t="shared" si="29"/>
        <v>-9.3833673475188784E-3</v>
      </c>
    </row>
    <row r="81" spans="1:19" x14ac:dyDescent="0.25">
      <c r="A81" t="s">
        <v>38</v>
      </c>
      <c r="B81">
        <v>4</v>
      </c>
      <c r="C81" t="s">
        <v>14</v>
      </c>
      <c r="D81">
        <v>1440</v>
      </c>
      <c r="E81">
        <v>1490</v>
      </c>
      <c r="F81">
        <v>1472</v>
      </c>
      <c r="G81">
        <f t="shared" si="17"/>
        <v>-18</v>
      </c>
      <c r="H81" s="13">
        <f t="shared" si="18"/>
        <v>32</v>
      </c>
      <c r="I81" s="13">
        <f t="shared" si="19"/>
        <v>2.2222222222222143E-2</v>
      </c>
      <c r="J81" s="13">
        <f t="shared" si="20"/>
        <v>-1.2080536912751683E-2</v>
      </c>
      <c r="K81" s="13" t="str">
        <f t="shared" si="21"/>
        <v>GM2</v>
      </c>
      <c r="L81" t="str">
        <f t="shared" si="22"/>
        <v>JANUARY-4-GM2</v>
      </c>
      <c r="M81">
        <f t="shared" si="23"/>
        <v>0.1179952108944553</v>
      </c>
      <c r="N81">
        <f t="shared" si="24"/>
        <v>-0.12896181080747948</v>
      </c>
      <c r="O81">
        <f t="shared" si="25"/>
        <v>866754</v>
      </c>
      <c r="P81">
        <f t="shared" si="26"/>
        <v>879535</v>
      </c>
      <c r="Q81">
        <f t="shared" si="27"/>
        <v>871282</v>
      </c>
      <c r="R81" s="33">
        <f t="shared" si="28"/>
        <v>5.224088957189732E-3</v>
      </c>
      <c r="S81" s="33">
        <f t="shared" si="29"/>
        <v>-9.3833673475188784E-3</v>
      </c>
    </row>
    <row r="82" spans="1:19" x14ac:dyDescent="0.25">
      <c r="A82" t="s">
        <v>38</v>
      </c>
      <c r="B82">
        <v>4</v>
      </c>
      <c r="C82" t="s">
        <v>14</v>
      </c>
      <c r="D82">
        <v>4032</v>
      </c>
      <c r="E82">
        <v>4147</v>
      </c>
      <c r="F82">
        <v>4032</v>
      </c>
      <c r="G82">
        <f t="shared" si="17"/>
        <v>-115</v>
      </c>
      <c r="H82" s="13">
        <f t="shared" si="18"/>
        <v>0</v>
      </c>
      <c r="I82" s="13">
        <f t="shared" si="19"/>
        <v>0</v>
      </c>
      <c r="J82" s="13">
        <f t="shared" si="20"/>
        <v>-2.7730889799855274E-2</v>
      </c>
      <c r="K82" s="13" t="str">
        <f t="shared" si="21"/>
        <v>GM2</v>
      </c>
      <c r="L82" t="str">
        <f t="shared" si="22"/>
        <v>JANUARY-4-GM2</v>
      </c>
      <c r="M82">
        <f t="shared" si="23"/>
        <v>0.1179952108944553</v>
      </c>
      <c r="N82">
        <f t="shared" si="24"/>
        <v>-0.12896181080747948</v>
      </c>
      <c r="O82">
        <f t="shared" si="25"/>
        <v>866754</v>
      </c>
      <c r="P82">
        <f t="shared" si="26"/>
        <v>879535</v>
      </c>
      <c r="Q82">
        <f t="shared" si="27"/>
        <v>871282</v>
      </c>
      <c r="R82" s="33">
        <f t="shared" si="28"/>
        <v>5.224088957189732E-3</v>
      </c>
      <c r="S82" s="33">
        <f t="shared" si="29"/>
        <v>-9.3833673475188784E-3</v>
      </c>
    </row>
    <row r="83" spans="1:19" x14ac:dyDescent="0.25">
      <c r="A83" t="s">
        <v>38</v>
      </c>
      <c r="B83">
        <v>4</v>
      </c>
      <c r="C83" t="s">
        <v>14</v>
      </c>
      <c r="D83">
        <v>10512</v>
      </c>
      <c r="E83">
        <v>10830</v>
      </c>
      <c r="F83">
        <v>10748</v>
      </c>
      <c r="G83">
        <f t="shared" si="17"/>
        <v>-82</v>
      </c>
      <c r="H83" s="13">
        <f t="shared" si="18"/>
        <v>236</v>
      </c>
      <c r="I83" s="13">
        <f t="shared" si="19"/>
        <v>2.2450532724505257E-2</v>
      </c>
      <c r="J83" s="13">
        <f t="shared" si="20"/>
        <v>-7.5715604801477321E-3</v>
      </c>
      <c r="K83" s="13" t="str">
        <f t="shared" si="21"/>
        <v>GM2</v>
      </c>
      <c r="L83" t="str">
        <f t="shared" si="22"/>
        <v>JANUARY-4-GM2</v>
      </c>
      <c r="M83">
        <f t="shared" si="23"/>
        <v>0.1179952108944553</v>
      </c>
      <c r="N83">
        <f t="shared" si="24"/>
        <v>-0.12896181080747948</v>
      </c>
      <c r="O83">
        <f t="shared" si="25"/>
        <v>866754</v>
      </c>
      <c r="P83">
        <f t="shared" si="26"/>
        <v>879535</v>
      </c>
      <c r="Q83">
        <f t="shared" si="27"/>
        <v>871282</v>
      </c>
      <c r="R83" s="33">
        <f t="shared" si="28"/>
        <v>5.224088957189732E-3</v>
      </c>
      <c r="S83" s="33">
        <f t="shared" si="29"/>
        <v>-9.3833673475188784E-3</v>
      </c>
    </row>
    <row r="84" spans="1:19" x14ac:dyDescent="0.25">
      <c r="A84" t="s">
        <v>38</v>
      </c>
      <c r="B84">
        <v>4</v>
      </c>
      <c r="C84" t="s">
        <v>14</v>
      </c>
      <c r="D84">
        <v>3600</v>
      </c>
      <c r="E84">
        <v>3720</v>
      </c>
      <c r="F84">
        <v>3700</v>
      </c>
      <c r="G84">
        <f t="shared" si="17"/>
        <v>-20</v>
      </c>
      <c r="H84" s="13">
        <f t="shared" si="18"/>
        <v>100</v>
      </c>
      <c r="I84" s="13">
        <f t="shared" si="19"/>
        <v>2.7777777777777679E-2</v>
      </c>
      <c r="J84" s="13">
        <f t="shared" si="20"/>
        <v>-5.3763440860215006E-3</v>
      </c>
      <c r="K84" s="13" t="str">
        <f t="shared" si="21"/>
        <v>GM2</v>
      </c>
      <c r="L84" t="str">
        <f t="shared" si="22"/>
        <v>JANUARY-4-GM2</v>
      </c>
      <c r="M84">
        <f t="shared" si="23"/>
        <v>0.1179952108944553</v>
      </c>
      <c r="N84">
        <f t="shared" si="24"/>
        <v>-0.12896181080747948</v>
      </c>
      <c r="O84">
        <f t="shared" si="25"/>
        <v>866754</v>
      </c>
      <c r="P84">
        <f t="shared" si="26"/>
        <v>879535</v>
      </c>
      <c r="Q84">
        <f t="shared" si="27"/>
        <v>871282</v>
      </c>
      <c r="R84" s="33">
        <f t="shared" si="28"/>
        <v>5.224088957189732E-3</v>
      </c>
      <c r="S84" s="33">
        <f t="shared" si="29"/>
        <v>-9.3833673475188784E-3</v>
      </c>
    </row>
    <row r="85" spans="1:19" x14ac:dyDescent="0.25">
      <c r="A85" t="s">
        <v>38</v>
      </c>
      <c r="B85">
        <v>4</v>
      </c>
      <c r="C85" t="s">
        <v>14</v>
      </c>
      <c r="D85">
        <v>10656</v>
      </c>
      <c r="E85">
        <v>10951</v>
      </c>
      <c r="F85">
        <v>10712</v>
      </c>
      <c r="G85">
        <f t="shared" si="17"/>
        <v>-239</v>
      </c>
      <c r="H85" s="13">
        <f t="shared" si="18"/>
        <v>56</v>
      </c>
      <c r="I85" s="13">
        <f t="shared" si="19"/>
        <v>5.2552552552551646E-3</v>
      </c>
      <c r="J85" s="13">
        <f t="shared" si="20"/>
        <v>-2.1824490914071792E-2</v>
      </c>
      <c r="K85" s="13" t="str">
        <f t="shared" si="21"/>
        <v>GM2</v>
      </c>
      <c r="L85" t="str">
        <f t="shared" si="22"/>
        <v>JANUARY-4-GM2</v>
      </c>
      <c r="M85">
        <f t="shared" si="23"/>
        <v>0.1179952108944553</v>
      </c>
      <c r="N85">
        <f t="shared" si="24"/>
        <v>-0.12896181080747948</v>
      </c>
      <c r="O85">
        <f t="shared" si="25"/>
        <v>866754</v>
      </c>
      <c r="P85">
        <f t="shared" si="26"/>
        <v>879535</v>
      </c>
      <c r="Q85">
        <f t="shared" si="27"/>
        <v>871282</v>
      </c>
      <c r="R85" s="33">
        <f t="shared" si="28"/>
        <v>5.224088957189732E-3</v>
      </c>
      <c r="S85" s="33">
        <f t="shared" si="29"/>
        <v>-9.3833673475188784E-3</v>
      </c>
    </row>
    <row r="86" spans="1:19" x14ac:dyDescent="0.25">
      <c r="A86" t="s">
        <v>38</v>
      </c>
      <c r="B86">
        <v>4</v>
      </c>
      <c r="C86" t="s">
        <v>14</v>
      </c>
      <c r="D86">
        <v>11664</v>
      </c>
      <c r="E86">
        <v>11792</v>
      </c>
      <c r="F86">
        <v>11708</v>
      </c>
      <c r="G86">
        <f t="shared" si="17"/>
        <v>-84</v>
      </c>
      <c r="H86" s="13">
        <f t="shared" si="18"/>
        <v>44</v>
      </c>
      <c r="I86" s="13">
        <f t="shared" si="19"/>
        <v>3.7722908093278384E-3</v>
      </c>
      <c r="J86" s="13">
        <f t="shared" si="20"/>
        <v>-7.1234735413839845E-3</v>
      </c>
      <c r="K86" s="13" t="str">
        <f t="shared" si="21"/>
        <v>GM2</v>
      </c>
      <c r="L86" t="str">
        <f t="shared" si="22"/>
        <v>JANUARY-4-GM2</v>
      </c>
      <c r="M86">
        <f t="shared" si="23"/>
        <v>0.1179952108944553</v>
      </c>
      <c r="N86">
        <f t="shared" si="24"/>
        <v>-0.12896181080747948</v>
      </c>
      <c r="O86">
        <f t="shared" si="25"/>
        <v>866754</v>
      </c>
      <c r="P86">
        <f t="shared" si="26"/>
        <v>879535</v>
      </c>
      <c r="Q86">
        <f t="shared" si="27"/>
        <v>871282</v>
      </c>
      <c r="R86" s="33">
        <f t="shared" si="28"/>
        <v>5.224088957189732E-3</v>
      </c>
      <c r="S86" s="33">
        <f t="shared" si="29"/>
        <v>-9.3833673475188784E-3</v>
      </c>
    </row>
    <row r="87" spans="1:19" x14ac:dyDescent="0.25">
      <c r="A87" t="s">
        <v>38</v>
      </c>
      <c r="B87">
        <v>4</v>
      </c>
      <c r="C87" t="s">
        <v>14</v>
      </c>
      <c r="D87">
        <v>4896</v>
      </c>
      <c r="E87">
        <v>5022</v>
      </c>
      <c r="F87">
        <v>4980</v>
      </c>
      <c r="G87">
        <f t="shared" si="17"/>
        <v>-42</v>
      </c>
      <c r="H87" s="13">
        <f t="shared" si="18"/>
        <v>84</v>
      </c>
      <c r="I87" s="13">
        <f t="shared" si="19"/>
        <v>1.7156862745097978E-2</v>
      </c>
      <c r="J87" s="13">
        <f t="shared" si="20"/>
        <v>-8.3632019115890133E-3</v>
      </c>
      <c r="K87" s="13" t="str">
        <f t="shared" si="21"/>
        <v>GM2</v>
      </c>
      <c r="L87" t="str">
        <f t="shared" si="22"/>
        <v>JANUARY-4-GM2</v>
      </c>
      <c r="M87">
        <f t="shared" si="23"/>
        <v>0.1179952108944553</v>
      </c>
      <c r="N87">
        <f t="shared" si="24"/>
        <v>-0.12896181080747948</v>
      </c>
      <c r="O87">
        <f t="shared" si="25"/>
        <v>866754</v>
      </c>
      <c r="P87">
        <f t="shared" si="26"/>
        <v>879535</v>
      </c>
      <c r="Q87">
        <f t="shared" si="27"/>
        <v>871282</v>
      </c>
      <c r="R87" s="33">
        <f t="shared" si="28"/>
        <v>5.224088957189732E-3</v>
      </c>
      <c r="S87" s="33">
        <f t="shared" si="29"/>
        <v>-9.3833673475188784E-3</v>
      </c>
    </row>
    <row r="88" spans="1:19" x14ac:dyDescent="0.25">
      <c r="A88" t="s">
        <v>38</v>
      </c>
      <c r="B88">
        <v>4</v>
      </c>
      <c r="C88" t="s">
        <v>14</v>
      </c>
      <c r="D88">
        <v>3456</v>
      </c>
      <c r="E88">
        <v>3534</v>
      </c>
      <c r="F88">
        <v>3504</v>
      </c>
      <c r="G88">
        <f t="shared" si="17"/>
        <v>-30</v>
      </c>
      <c r="H88" s="13">
        <f t="shared" si="18"/>
        <v>48</v>
      </c>
      <c r="I88" s="13">
        <f t="shared" si="19"/>
        <v>1.388888888888884E-2</v>
      </c>
      <c r="J88" s="13">
        <f t="shared" si="20"/>
        <v>-8.4889643463497144E-3</v>
      </c>
      <c r="K88" s="13" t="str">
        <f t="shared" si="21"/>
        <v>GM2</v>
      </c>
      <c r="L88" t="str">
        <f t="shared" si="22"/>
        <v>JANUARY-4-GM2</v>
      </c>
      <c r="M88">
        <f t="shared" si="23"/>
        <v>0.1179952108944553</v>
      </c>
      <c r="N88">
        <f t="shared" si="24"/>
        <v>-0.12896181080747948</v>
      </c>
      <c r="O88">
        <f t="shared" si="25"/>
        <v>866754</v>
      </c>
      <c r="P88">
        <f t="shared" si="26"/>
        <v>879535</v>
      </c>
      <c r="Q88">
        <f t="shared" si="27"/>
        <v>871282</v>
      </c>
      <c r="R88" s="33">
        <f t="shared" si="28"/>
        <v>5.224088957189732E-3</v>
      </c>
      <c r="S88" s="33">
        <f t="shared" si="29"/>
        <v>-9.3833673475188784E-3</v>
      </c>
    </row>
    <row r="89" spans="1:19" x14ac:dyDescent="0.25">
      <c r="A89" t="s">
        <v>38</v>
      </c>
      <c r="B89">
        <v>4</v>
      </c>
      <c r="C89" t="s">
        <v>14</v>
      </c>
      <c r="D89">
        <v>9504</v>
      </c>
      <c r="E89">
        <v>9718</v>
      </c>
      <c r="F89">
        <v>9556</v>
      </c>
      <c r="G89">
        <f t="shared" si="17"/>
        <v>-162</v>
      </c>
      <c r="H89" s="13">
        <f t="shared" si="18"/>
        <v>52</v>
      </c>
      <c r="I89" s="13">
        <f t="shared" si="19"/>
        <v>5.4713804713804048E-3</v>
      </c>
      <c r="J89" s="13">
        <f t="shared" si="20"/>
        <v>-1.6670096727721795E-2</v>
      </c>
      <c r="K89" s="13" t="str">
        <f t="shared" si="21"/>
        <v>GM2</v>
      </c>
      <c r="L89" t="str">
        <f t="shared" si="22"/>
        <v>JANUARY-4-GM2</v>
      </c>
      <c r="M89">
        <f t="shared" si="23"/>
        <v>0.1179952108944553</v>
      </c>
      <c r="N89">
        <f t="shared" si="24"/>
        <v>-0.12896181080747948</v>
      </c>
      <c r="O89">
        <f t="shared" si="25"/>
        <v>866754</v>
      </c>
      <c r="P89">
        <f t="shared" si="26"/>
        <v>879535</v>
      </c>
      <c r="Q89">
        <f t="shared" si="27"/>
        <v>871282</v>
      </c>
      <c r="R89" s="33">
        <f t="shared" si="28"/>
        <v>5.224088957189732E-3</v>
      </c>
      <c r="S89" s="33">
        <f t="shared" si="29"/>
        <v>-9.3833673475188784E-3</v>
      </c>
    </row>
    <row r="90" spans="1:19" x14ac:dyDescent="0.25">
      <c r="A90" t="s">
        <v>38</v>
      </c>
      <c r="B90">
        <v>4</v>
      </c>
      <c r="C90" t="s">
        <v>11</v>
      </c>
      <c r="D90">
        <v>400</v>
      </c>
      <c r="E90">
        <v>402</v>
      </c>
      <c r="F90">
        <v>400</v>
      </c>
      <c r="G90">
        <f t="shared" si="17"/>
        <v>-2</v>
      </c>
      <c r="H90" s="13">
        <f t="shared" si="18"/>
        <v>0</v>
      </c>
      <c r="I90" s="13">
        <f t="shared" si="19"/>
        <v>0</v>
      </c>
      <c r="J90" s="13">
        <f t="shared" si="20"/>
        <v>-4.9751243781094301E-3</v>
      </c>
      <c r="K90" s="13" t="str">
        <f t="shared" si="21"/>
        <v>MAJA1</v>
      </c>
      <c r="L90" t="str">
        <f t="shared" si="22"/>
        <v>JANUARY-4-MAJA1</v>
      </c>
      <c r="M90">
        <f t="shared" si="23"/>
        <v>2.1179757343550598E-2</v>
      </c>
      <c r="N90">
        <f t="shared" si="24"/>
        <v>-0.12498091425365476</v>
      </c>
      <c r="O90">
        <f t="shared" si="25"/>
        <v>866754</v>
      </c>
      <c r="P90">
        <f t="shared" si="26"/>
        <v>879535</v>
      </c>
      <c r="Q90">
        <f t="shared" si="27"/>
        <v>871282</v>
      </c>
      <c r="R90" s="33">
        <f t="shared" si="28"/>
        <v>5.224088957189732E-3</v>
      </c>
      <c r="S90" s="33">
        <f t="shared" si="29"/>
        <v>-9.3833673475188784E-3</v>
      </c>
    </row>
    <row r="91" spans="1:19" x14ac:dyDescent="0.25">
      <c r="A91" t="s">
        <v>38</v>
      </c>
      <c r="B91">
        <v>4</v>
      </c>
      <c r="C91" t="s">
        <v>11</v>
      </c>
      <c r="D91">
        <v>30</v>
      </c>
      <c r="E91">
        <v>30</v>
      </c>
      <c r="F91">
        <v>30</v>
      </c>
      <c r="G91">
        <f t="shared" si="17"/>
        <v>0</v>
      </c>
      <c r="H91" s="13">
        <f t="shared" si="18"/>
        <v>0</v>
      </c>
      <c r="I91" s="13">
        <f t="shared" si="19"/>
        <v>0</v>
      </c>
      <c r="J91" s="13">
        <f t="shared" si="20"/>
        <v>0</v>
      </c>
      <c r="K91" s="13" t="str">
        <f t="shared" si="21"/>
        <v>MAJA1</v>
      </c>
      <c r="L91" t="str">
        <f t="shared" si="22"/>
        <v>JANUARY-4-MAJA1</v>
      </c>
      <c r="M91">
        <f t="shared" si="23"/>
        <v>2.1179757343550598E-2</v>
      </c>
      <c r="N91">
        <f t="shared" si="24"/>
        <v>-0.12498091425365476</v>
      </c>
      <c r="O91">
        <f t="shared" si="25"/>
        <v>866754</v>
      </c>
      <c r="P91">
        <f t="shared" si="26"/>
        <v>879535</v>
      </c>
      <c r="Q91">
        <f t="shared" si="27"/>
        <v>871282</v>
      </c>
      <c r="R91" s="33">
        <f t="shared" si="28"/>
        <v>5.224088957189732E-3</v>
      </c>
      <c r="S91" s="33">
        <f t="shared" si="29"/>
        <v>-9.3833673475188784E-3</v>
      </c>
    </row>
    <row r="92" spans="1:19" x14ac:dyDescent="0.25">
      <c r="A92" t="s">
        <v>38</v>
      </c>
      <c r="B92">
        <v>4</v>
      </c>
      <c r="C92" t="s">
        <v>11</v>
      </c>
      <c r="D92">
        <v>190</v>
      </c>
      <c r="E92">
        <v>191</v>
      </c>
      <c r="F92">
        <v>190</v>
      </c>
      <c r="G92">
        <f t="shared" si="17"/>
        <v>-1</v>
      </c>
      <c r="H92" s="13">
        <f t="shared" si="18"/>
        <v>0</v>
      </c>
      <c r="I92" s="13">
        <f t="shared" si="19"/>
        <v>0</v>
      </c>
      <c r="J92" s="13">
        <f t="shared" si="20"/>
        <v>-5.2356020942407877E-3</v>
      </c>
      <c r="K92" s="13" t="str">
        <f t="shared" si="21"/>
        <v>MAJA1</v>
      </c>
      <c r="L92" t="str">
        <f t="shared" si="22"/>
        <v>JANUARY-4-MAJA1</v>
      </c>
      <c r="M92">
        <f t="shared" si="23"/>
        <v>2.1179757343550598E-2</v>
      </c>
      <c r="N92">
        <f t="shared" si="24"/>
        <v>-0.12498091425365476</v>
      </c>
      <c r="O92">
        <f t="shared" si="25"/>
        <v>866754</v>
      </c>
      <c r="P92">
        <f t="shared" si="26"/>
        <v>879535</v>
      </c>
      <c r="Q92">
        <f t="shared" si="27"/>
        <v>871282</v>
      </c>
      <c r="R92" s="33">
        <f t="shared" si="28"/>
        <v>5.224088957189732E-3</v>
      </c>
      <c r="S92" s="33">
        <f t="shared" si="29"/>
        <v>-9.3833673475188784E-3</v>
      </c>
    </row>
    <row r="93" spans="1:19" x14ac:dyDescent="0.25">
      <c r="A93" t="s">
        <v>38</v>
      </c>
      <c r="B93">
        <v>4</v>
      </c>
      <c r="C93" t="s">
        <v>11</v>
      </c>
      <c r="D93">
        <v>310</v>
      </c>
      <c r="E93">
        <v>310</v>
      </c>
      <c r="F93">
        <v>310</v>
      </c>
      <c r="G93">
        <f t="shared" si="17"/>
        <v>0</v>
      </c>
      <c r="H93" s="13">
        <f t="shared" si="18"/>
        <v>0</v>
      </c>
      <c r="I93" s="13">
        <f t="shared" si="19"/>
        <v>0</v>
      </c>
      <c r="J93" s="13">
        <f t="shared" si="20"/>
        <v>0</v>
      </c>
      <c r="K93" s="13" t="str">
        <f t="shared" si="21"/>
        <v>MAJA1</v>
      </c>
      <c r="L93" t="str">
        <f t="shared" si="22"/>
        <v>JANUARY-4-MAJA1</v>
      </c>
      <c r="M93">
        <f t="shared" si="23"/>
        <v>2.1179757343550598E-2</v>
      </c>
      <c r="N93">
        <f t="shared" si="24"/>
        <v>-0.12498091425365476</v>
      </c>
      <c r="O93">
        <f t="shared" si="25"/>
        <v>866754</v>
      </c>
      <c r="P93">
        <f t="shared" si="26"/>
        <v>879535</v>
      </c>
      <c r="Q93">
        <f t="shared" si="27"/>
        <v>871282</v>
      </c>
      <c r="R93" s="33">
        <f t="shared" si="28"/>
        <v>5.224088957189732E-3</v>
      </c>
      <c r="S93" s="33">
        <f t="shared" si="29"/>
        <v>-9.3833673475188784E-3</v>
      </c>
    </row>
    <row r="94" spans="1:19" x14ac:dyDescent="0.25">
      <c r="A94" t="s">
        <v>38</v>
      </c>
      <c r="B94">
        <v>4</v>
      </c>
      <c r="C94" t="s">
        <v>11</v>
      </c>
      <c r="D94">
        <v>70</v>
      </c>
      <c r="E94">
        <v>70</v>
      </c>
      <c r="F94">
        <v>70</v>
      </c>
      <c r="G94">
        <f t="shared" si="17"/>
        <v>0</v>
      </c>
      <c r="H94" s="13">
        <f t="shared" si="18"/>
        <v>0</v>
      </c>
      <c r="I94" s="13">
        <f t="shared" si="19"/>
        <v>0</v>
      </c>
      <c r="J94" s="13">
        <f t="shared" si="20"/>
        <v>0</v>
      </c>
      <c r="K94" s="13" t="str">
        <f t="shared" si="21"/>
        <v>MAJA1</v>
      </c>
      <c r="L94" t="str">
        <f t="shared" si="22"/>
        <v>JANUARY-4-MAJA1</v>
      </c>
      <c r="M94">
        <f t="shared" si="23"/>
        <v>2.1179757343550598E-2</v>
      </c>
      <c r="N94">
        <f t="shared" si="24"/>
        <v>-0.12498091425365476</v>
      </c>
      <c r="O94">
        <f t="shared" si="25"/>
        <v>866754</v>
      </c>
      <c r="P94">
        <f t="shared" si="26"/>
        <v>879535</v>
      </c>
      <c r="Q94">
        <f t="shared" si="27"/>
        <v>871282</v>
      </c>
      <c r="R94" s="33">
        <f t="shared" si="28"/>
        <v>5.224088957189732E-3</v>
      </c>
      <c r="S94" s="33">
        <f t="shared" si="29"/>
        <v>-9.3833673475188784E-3</v>
      </c>
    </row>
    <row r="95" spans="1:19" x14ac:dyDescent="0.25">
      <c r="A95" t="s">
        <v>38</v>
      </c>
      <c r="B95">
        <v>4</v>
      </c>
      <c r="C95" t="s">
        <v>17</v>
      </c>
      <c r="D95">
        <v>3770</v>
      </c>
      <c r="E95">
        <v>3783</v>
      </c>
      <c r="F95">
        <v>3770</v>
      </c>
      <c r="G95">
        <f t="shared" si="17"/>
        <v>-13</v>
      </c>
      <c r="H95" s="13">
        <f t="shared" si="18"/>
        <v>0</v>
      </c>
      <c r="I95" s="13">
        <f t="shared" si="19"/>
        <v>0</v>
      </c>
      <c r="J95" s="13">
        <f t="shared" si="20"/>
        <v>-3.4364261168384758E-3</v>
      </c>
      <c r="K95" s="13" t="str">
        <f t="shared" si="21"/>
        <v>CBA</v>
      </c>
      <c r="L95" t="str">
        <f t="shared" si="22"/>
        <v>JANUARY-4-CBA</v>
      </c>
      <c r="M95">
        <f t="shared" si="23"/>
        <v>0</v>
      </c>
      <c r="N95">
        <f t="shared" si="24"/>
        <v>-2.2682987991527681E-2</v>
      </c>
      <c r="O95">
        <f t="shared" si="25"/>
        <v>866754</v>
      </c>
      <c r="P95">
        <f t="shared" si="26"/>
        <v>879535</v>
      </c>
      <c r="Q95">
        <f t="shared" si="27"/>
        <v>871282</v>
      </c>
      <c r="R95" s="33">
        <f t="shared" si="28"/>
        <v>5.224088957189732E-3</v>
      </c>
      <c r="S95" s="33">
        <f t="shared" si="29"/>
        <v>-9.3833673475188784E-3</v>
      </c>
    </row>
    <row r="96" spans="1:19" x14ac:dyDescent="0.25">
      <c r="A96" t="s">
        <v>38</v>
      </c>
      <c r="B96" t="s">
        <v>70</v>
      </c>
      <c r="C96" t="s">
        <v>10</v>
      </c>
      <c r="D96">
        <v>980</v>
      </c>
      <c r="E96">
        <v>986</v>
      </c>
      <c r="F96">
        <v>980</v>
      </c>
      <c r="G96">
        <f t="shared" si="17"/>
        <v>-6</v>
      </c>
      <c r="H96" s="13">
        <f t="shared" si="18"/>
        <v>0</v>
      </c>
      <c r="I96" s="13">
        <f t="shared" si="19"/>
        <v>0</v>
      </c>
      <c r="J96" s="13">
        <f t="shared" si="20"/>
        <v>-6.0851926977687487E-3</v>
      </c>
      <c r="K96" s="13" t="str">
        <f t="shared" si="21"/>
        <v>CNJ2</v>
      </c>
      <c r="L96" t="str">
        <f t="shared" si="22"/>
        <v>JANUARY-`-CNJ2</v>
      </c>
      <c r="M96">
        <f t="shared" si="23"/>
        <v>0</v>
      </c>
      <c r="N96">
        <f t="shared" si="24"/>
        <v>-6.0851926977687487E-3</v>
      </c>
      <c r="O96">
        <f t="shared" si="25"/>
        <v>866754</v>
      </c>
      <c r="P96">
        <f t="shared" si="26"/>
        <v>879535</v>
      </c>
      <c r="Q96">
        <f t="shared" si="27"/>
        <v>871282</v>
      </c>
      <c r="R96" s="33">
        <f t="shared" si="28"/>
        <v>5.224088957189732E-3</v>
      </c>
      <c r="S96" s="33">
        <f t="shared" si="29"/>
        <v>-9.3833673475188784E-3</v>
      </c>
    </row>
    <row r="97" spans="1:19" x14ac:dyDescent="0.25">
      <c r="A97" t="s">
        <v>38</v>
      </c>
      <c r="B97">
        <v>4</v>
      </c>
      <c r="C97" t="s">
        <v>10</v>
      </c>
      <c r="D97">
        <v>2250</v>
      </c>
      <c r="E97">
        <v>2264</v>
      </c>
      <c r="F97">
        <v>2250</v>
      </c>
      <c r="G97">
        <f t="shared" si="17"/>
        <v>-14</v>
      </c>
      <c r="H97" s="13">
        <f t="shared" si="18"/>
        <v>0</v>
      </c>
      <c r="I97" s="13">
        <f t="shared" si="19"/>
        <v>0</v>
      </c>
      <c r="J97" s="13">
        <f t="shared" si="20"/>
        <v>-6.1837455830389132E-3</v>
      </c>
      <c r="K97" s="13" t="str">
        <f t="shared" si="21"/>
        <v>CNJ2</v>
      </c>
      <c r="L97" t="str">
        <f t="shared" si="22"/>
        <v>JANUARY-4-CNJ2</v>
      </c>
      <c r="M97">
        <f t="shared" si="23"/>
        <v>0</v>
      </c>
      <c r="N97">
        <f t="shared" si="24"/>
        <v>-9.9769248285264012E-2</v>
      </c>
      <c r="O97">
        <f t="shared" si="25"/>
        <v>866754</v>
      </c>
      <c r="P97">
        <f t="shared" si="26"/>
        <v>879535</v>
      </c>
      <c r="Q97">
        <f t="shared" si="27"/>
        <v>871282</v>
      </c>
      <c r="R97" s="33">
        <f t="shared" si="28"/>
        <v>5.224088957189732E-3</v>
      </c>
      <c r="S97" s="33">
        <f t="shared" si="29"/>
        <v>-9.3833673475188784E-3</v>
      </c>
    </row>
    <row r="98" spans="1:19" x14ac:dyDescent="0.25">
      <c r="A98" t="s">
        <v>38</v>
      </c>
      <c r="B98">
        <v>4</v>
      </c>
      <c r="C98" t="s">
        <v>10</v>
      </c>
      <c r="D98">
        <v>750</v>
      </c>
      <c r="E98">
        <v>750</v>
      </c>
      <c r="F98">
        <v>750</v>
      </c>
      <c r="G98">
        <f t="shared" si="17"/>
        <v>0</v>
      </c>
      <c r="H98" s="13">
        <f t="shared" si="18"/>
        <v>0</v>
      </c>
      <c r="I98" s="13">
        <f t="shared" si="19"/>
        <v>0</v>
      </c>
      <c r="J98" s="13">
        <f t="shared" si="20"/>
        <v>0</v>
      </c>
      <c r="K98" s="13" t="str">
        <f t="shared" si="21"/>
        <v>CNJ2</v>
      </c>
      <c r="L98" t="str">
        <f t="shared" si="22"/>
        <v>JANUARY-4-CNJ2</v>
      </c>
      <c r="M98">
        <f t="shared" si="23"/>
        <v>0</v>
      </c>
      <c r="N98">
        <f t="shared" si="24"/>
        <v>-9.9769248285264012E-2</v>
      </c>
      <c r="O98">
        <f t="shared" si="25"/>
        <v>866754</v>
      </c>
      <c r="P98">
        <f t="shared" si="26"/>
        <v>879535</v>
      </c>
      <c r="Q98">
        <f t="shared" si="27"/>
        <v>871282</v>
      </c>
      <c r="R98" s="33">
        <f t="shared" si="28"/>
        <v>5.224088957189732E-3</v>
      </c>
      <c r="S98" s="33">
        <f t="shared" si="29"/>
        <v>-9.3833673475188784E-3</v>
      </c>
    </row>
    <row r="99" spans="1:19" x14ac:dyDescent="0.25">
      <c r="A99" t="s">
        <v>38</v>
      </c>
      <c r="B99">
        <v>4</v>
      </c>
      <c r="C99" t="s">
        <v>10</v>
      </c>
      <c r="D99">
        <v>520</v>
      </c>
      <c r="E99">
        <v>520</v>
      </c>
      <c r="F99">
        <v>520</v>
      </c>
      <c r="G99">
        <f t="shared" si="17"/>
        <v>0</v>
      </c>
      <c r="H99" s="13">
        <f t="shared" si="18"/>
        <v>0</v>
      </c>
      <c r="I99" s="13">
        <f t="shared" si="19"/>
        <v>0</v>
      </c>
      <c r="J99" s="13">
        <f t="shared" si="20"/>
        <v>0</v>
      </c>
      <c r="K99" s="13" t="str">
        <f t="shared" si="21"/>
        <v>CNJ2</v>
      </c>
      <c r="L99" t="str">
        <f t="shared" si="22"/>
        <v>JANUARY-4-CNJ2</v>
      </c>
      <c r="M99">
        <f t="shared" si="23"/>
        <v>0</v>
      </c>
      <c r="N99">
        <f t="shared" si="24"/>
        <v>-9.9769248285264012E-2</v>
      </c>
      <c r="O99">
        <f t="shared" si="25"/>
        <v>866754</v>
      </c>
      <c r="P99">
        <f t="shared" si="26"/>
        <v>879535</v>
      </c>
      <c r="Q99">
        <f t="shared" si="27"/>
        <v>871282</v>
      </c>
      <c r="R99" s="33">
        <f t="shared" si="28"/>
        <v>5.224088957189732E-3</v>
      </c>
      <c r="S99" s="33">
        <f t="shared" si="29"/>
        <v>-9.3833673475188784E-3</v>
      </c>
    </row>
    <row r="100" spans="1:19" x14ac:dyDescent="0.25">
      <c r="A100" t="s">
        <v>38</v>
      </c>
      <c r="B100">
        <v>4</v>
      </c>
      <c r="C100" t="s">
        <v>10</v>
      </c>
      <c r="D100">
        <v>2100</v>
      </c>
      <c r="E100">
        <v>2121</v>
      </c>
      <c r="F100">
        <v>2100</v>
      </c>
      <c r="G100">
        <f t="shared" si="17"/>
        <v>-21</v>
      </c>
      <c r="H100" s="13">
        <f t="shared" si="18"/>
        <v>0</v>
      </c>
      <c r="I100" s="13">
        <f t="shared" si="19"/>
        <v>0</v>
      </c>
      <c r="J100" s="13">
        <f t="shared" si="20"/>
        <v>-9.9009900990099098E-3</v>
      </c>
      <c r="K100" s="13" t="str">
        <f t="shared" si="21"/>
        <v>CNJ2</v>
      </c>
      <c r="L100" t="str">
        <f t="shared" si="22"/>
        <v>JANUARY-4-CNJ2</v>
      </c>
      <c r="M100">
        <f t="shared" si="23"/>
        <v>0</v>
      </c>
      <c r="N100">
        <f t="shared" si="24"/>
        <v>-9.9769248285264012E-2</v>
      </c>
      <c r="O100">
        <f t="shared" si="25"/>
        <v>866754</v>
      </c>
      <c r="P100">
        <f t="shared" si="26"/>
        <v>879535</v>
      </c>
      <c r="Q100">
        <f t="shared" si="27"/>
        <v>871282</v>
      </c>
      <c r="R100" s="33">
        <f t="shared" si="28"/>
        <v>5.224088957189732E-3</v>
      </c>
      <c r="S100" s="33">
        <f t="shared" si="29"/>
        <v>-9.3833673475188784E-3</v>
      </c>
    </row>
    <row r="101" spans="1:19" x14ac:dyDescent="0.25">
      <c r="A101" t="s">
        <v>38</v>
      </c>
      <c r="B101">
        <v>4</v>
      </c>
      <c r="C101" t="s">
        <v>10</v>
      </c>
      <c r="D101">
        <v>2000</v>
      </c>
      <c r="E101">
        <v>2020</v>
      </c>
      <c r="F101">
        <v>2000</v>
      </c>
      <c r="G101">
        <f t="shared" si="17"/>
        <v>-20</v>
      </c>
      <c r="H101" s="13">
        <f t="shared" si="18"/>
        <v>0</v>
      </c>
      <c r="I101" s="13">
        <f t="shared" si="19"/>
        <v>0</v>
      </c>
      <c r="J101" s="13">
        <f t="shared" si="20"/>
        <v>-9.9009900990099098E-3</v>
      </c>
      <c r="K101" s="13" t="str">
        <f t="shared" si="21"/>
        <v>CNJ2</v>
      </c>
      <c r="L101" t="str">
        <f t="shared" si="22"/>
        <v>JANUARY-4-CNJ2</v>
      </c>
      <c r="M101">
        <f t="shared" si="23"/>
        <v>0</v>
      </c>
      <c r="N101">
        <f t="shared" si="24"/>
        <v>-9.9769248285264012E-2</v>
      </c>
      <c r="O101">
        <f t="shared" si="25"/>
        <v>866754</v>
      </c>
      <c r="P101">
        <f t="shared" si="26"/>
        <v>879535</v>
      </c>
      <c r="Q101">
        <f t="shared" si="27"/>
        <v>871282</v>
      </c>
      <c r="R101" s="33">
        <f t="shared" si="28"/>
        <v>5.224088957189732E-3</v>
      </c>
      <c r="S101" s="33">
        <f t="shared" si="29"/>
        <v>-9.3833673475188784E-3</v>
      </c>
    </row>
    <row r="102" spans="1:19" x14ac:dyDescent="0.25">
      <c r="A102" t="s">
        <v>38</v>
      </c>
      <c r="B102">
        <v>4</v>
      </c>
      <c r="C102" t="s">
        <v>17</v>
      </c>
      <c r="D102">
        <v>1440</v>
      </c>
      <c r="E102">
        <v>1449</v>
      </c>
      <c r="F102">
        <v>1440</v>
      </c>
      <c r="G102">
        <f t="shared" si="17"/>
        <v>-9</v>
      </c>
      <c r="H102" s="13">
        <f t="shared" si="18"/>
        <v>0</v>
      </c>
      <c r="I102" s="13">
        <f t="shared" si="19"/>
        <v>0</v>
      </c>
      <c r="J102" s="13">
        <f t="shared" si="20"/>
        <v>-6.2111801242236142E-3</v>
      </c>
      <c r="K102" s="13" t="str">
        <f t="shared" si="21"/>
        <v>CBA</v>
      </c>
      <c r="L102" t="str">
        <f t="shared" si="22"/>
        <v>JANUARY-4-CBA</v>
      </c>
      <c r="M102">
        <f t="shared" si="23"/>
        <v>0</v>
      </c>
      <c r="N102">
        <f t="shared" si="24"/>
        <v>-2.2682987991527681E-2</v>
      </c>
      <c r="O102">
        <f t="shared" si="25"/>
        <v>866754</v>
      </c>
      <c r="P102">
        <f t="shared" si="26"/>
        <v>879535</v>
      </c>
      <c r="Q102">
        <f t="shared" si="27"/>
        <v>871282</v>
      </c>
      <c r="R102" s="33">
        <f t="shared" si="28"/>
        <v>5.224088957189732E-3</v>
      </c>
      <c r="S102" s="33">
        <f t="shared" si="29"/>
        <v>-9.3833673475188784E-3</v>
      </c>
    </row>
    <row r="103" spans="1:19" x14ac:dyDescent="0.25">
      <c r="A103" t="s">
        <v>38</v>
      </c>
      <c r="B103">
        <v>4</v>
      </c>
      <c r="C103" t="s">
        <v>10</v>
      </c>
      <c r="D103">
        <v>3750</v>
      </c>
      <c r="E103">
        <v>3768</v>
      </c>
      <c r="F103">
        <v>3750</v>
      </c>
      <c r="G103">
        <f t="shared" si="17"/>
        <v>-18</v>
      </c>
      <c r="H103" s="13">
        <f t="shared" si="18"/>
        <v>0</v>
      </c>
      <c r="I103" s="13">
        <f t="shared" si="19"/>
        <v>0</v>
      </c>
      <c r="J103" s="13">
        <f t="shared" si="20"/>
        <v>-4.777070063694322E-3</v>
      </c>
      <c r="K103" s="13" t="str">
        <f t="shared" si="21"/>
        <v>CNJ2</v>
      </c>
      <c r="L103" t="str">
        <f t="shared" si="22"/>
        <v>JANUARY-4-CNJ2</v>
      </c>
      <c r="M103">
        <f t="shared" si="23"/>
        <v>0</v>
      </c>
      <c r="N103">
        <f t="shared" si="24"/>
        <v>-9.9769248285264012E-2</v>
      </c>
      <c r="O103">
        <f t="shared" si="25"/>
        <v>866754</v>
      </c>
      <c r="P103">
        <f t="shared" si="26"/>
        <v>879535</v>
      </c>
      <c r="Q103">
        <f t="shared" si="27"/>
        <v>871282</v>
      </c>
      <c r="R103" s="33">
        <f t="shared" si="28"/>
        <v>5.224088957189732E-3</v>
      </c>
      <c r="S103" s="33">
        <f t="shared" si="29"/>
        <v>-9.3833673475188784E-3</v>
      </c>
    </row>
    <row r="104" spans="1:19" x14ac:dyDescent="0.25">
      <c r="A104" t="s">
        <v>38</v>
      </c>
      <c r="B104">
        <v>4</v>
      </c>
      <c r="C104" t="s">
        <v>10</v>
      </c>
      <c r="D104">
        <v>403</v>
      </c>
      <c r="E104">
        <v>405</v>
      </c>
      <c r="F104">
        <v>403</v>
      </c>
      <c r="G104">
        <f t="shared" si="17"/>
        <v>-2</v>
      </c>
      <c r="H104" s="13">
        <f t="shared" si="18"/>
        <v>0</v>
      </c>
      <c r="I104" s="13">
        <f t="shared" si="19"/>
        <v>0</v>
      </c>
      <c r="J104" s="13">
        <f t="shared" si="20"/>
        <v>-4.9382716049383157E-3</v>
      </c>
      <c r="K104" s="13" t="str">
        <f t="shared" si="21"/>
        <v>CNJ2</v>
      </c>
      <c r="L104" t="str">
        <f t="shared" si="22"/>
        <v>JANUARY-4-CNJ2</v>
      </c>
      <c r="M104">
        <f t="shared" si="23"/>
        <v>0</v>
      </c>
      <c r="N104">
        <f t="shared" si="24"/>
        <v>-9.9769248285264012E-2</v>
      </c>
      <c r="O104">
        <f t="shared" si="25"/>
        <v>866754</v>
      </c>
      <c r="P104">
        <f t="shared" si="26"/>
        <v>879535</v>
      </c>
      <c r="Q104">
        <f t="shared" si="27"/>
        <v>871282</v>
      </c>
      <c r="R104" s="33">
        <f t="shared" si="28"/>
        <v>5.224088957189732E-3</v>
      </c>
      <c r="S104" s="33">
        <f t="shared" si="29"/>
        <v>-9.3833673475188784E-3</v>
      </c>
    </row>
    <row r="105" spans="1:19" x14ac:dyDescent="0.25">
      <c r="A105" t="s">
        <v>38</v>
      </c>
      <c r="B105">
        <v>4</v>
      </c>
      <c r="C105" t="s">
        <v>10</v>
      </c>
      <c r="D105">
        <v>403</v>
      </c>
      <c r="E105">
        <v>422</v>
      </c>
      <c r="F105">
        <v>403</v>
      </c>
      <c r="G105">
        <f t="shared" si="17"/>
        <v>-19</v>
      </c>
      <c r="H105" s="13">
        <f t="shared" si="18"/>
        <v>0</v>
      </c>
      <c r="I105" s="13">
        <f t="shared" si="19"/>
        <v>0</v>
      </c>
      <c r="J105" s="13">
        <f t="shared" si="20"/>
        <v>-4.502369668246442E-2</v>
      </c>
      <c r="K105" s="13" t="str">
        <f t="shared" si="21"/>
        <v>CNJ2</v>
      </c>
      <c r="L105" t="str">
        <f t="shared" si="22"/>
        <v>JANUARY-4-CNJ2</v>
      </c>
      <c r="M105">
        <f t="shared" si="23"/>
        <v>0</v>
      </c>
      <c r="N105">
        <f t="shared" si="24"/>
        <v>-9.9769248285264012E-2</v>
      </c>
      <c r="O105">
        <f t="shared" si="25"/>
        <v>866754</v>
      </c>
      <c r="P105">
        <f t="shared" si="26"/>
        <v>879535</v>
      </c>
      <c r="Q105">
        <f t="shared" si="27"/>
        <v>871282</v>
      </c>
      <c r="R105" s="33">
        <f t="shared" si="28"/>
        <v>5.224088957189732E-3</v>
      </c>
      <c r="S105" s="33">
        <f t="shared" si="29"/>
        <v>-9.3833673475188784E-3</v>
      </c>
    </row>
    <row r="106" spans="1:19" x14ac:dyDescent="0.25">
      <c r="A106" t="s">
        <v>38</v>
      </c>
      <c r="B106">
        <v>4</v>
      </c>
      <c r="C106" t="s">
        <v>10</v>
      </c>
      <c r="D106">
        <v>342</v>
      </c>
      <c r="E106">
        <v>343</v>
      </c>
      <c r="F106">
        <v>342</v>
      </c>
      <c r="G106">
        <f t="shared" si="17"/>
        <v>-1</v>
      </c>
      <c r="H106" s="13">
        <f t="shared" si="18"/>
        <v>0</v>
      </c>
      <c r="I106" s="13">
        <f t="shared" si="19"/>
        <v>0</v>
      </c>
      <c r="J106" s="13">
        <f t="shared" si="20"/>
        <v>-2.9154518950437192E-3</v>
      </c>
      <c r="K106" s="13" t="str">
        <f t="shared" si="21"/>
        <v>CNJ2</v>
      </c>
      <c r="L106" t="str">
        <f t="shared" si="22"/>
        <v>JANUARY-4-CNJ2</v>
      </c>
      <c r="M106">
        <f t="shared" si="23"/>
        <v>0</v>
      </c>
      <c r="N106">
        <f t="shared" si="24"/>
        <v>-9.9769248285264012E-2</v>
      </c>
      <c r="O106">
        <f t="shared" si="25"/>
        <v>866754</v>
      </c>
      <c r="P106">
        <f t="shared" si="26"/>
        <v>879535</v>
      </c>
      <c r="Q106">
        <f t="shared" si="27"/>
        <v>871282</v>
      </c>
      <c r="R106" s="33">
        <f t="shared" si="28"/>
        <v>5.224088957189732E-3</v>
      </c>
      <c r="S106" s="33">
        <f t="shared" si="29"/>
        <v>-9.3833673475188784E-3</v>
      </c>
    </row>
    <row r="107" spans="1:19" x14ac:dyDescent="0.25">
      <c r="A107" t="s">
        <v>38</v>
      </c>
      <c r="B107">
        <v>4</v>
      </c>
      <c r="C107" t="s">
        <v>10</v>
      </c>
      <c r="D107">
        <v>61</v>
      </c>
      <c r="E107">
        <v>62</v>
      </c>
      <c r="F107">
        <v>61</v>
      </c>
      <c r="G107">
        <f t="shared" si="17"/>
        <v>-1</v>
      </c>
      <c r="H107" s="13">
        <f t="shared" si="18"/>
        <v>0</v>
      </c>
      <c r="I107" s="13">
        <f t="shared" si="19"/>
        <v>0</v>
      </c>
      <c r="J107" s="13">
        <f t="shared" si="20"/>
        <v>-1.6129032258064502E-2</v>
      </c>
      <c r="K107" s="13" t="str">
        <f t="shared" si="21"/>
        <v>CNJ2</v>
      </c>
      <c r="L107" t="str">
        <f t="shared" si="22"/>
        <v>JANUARY-4-CNJ2</v>
      </c>
      <c r="M107">
        <f t="shared" si="23"/>
        <v>0</v>
      </c>
      <c r="N107">
        <f t="shared" si="24"/>
        <v>-9.9769248285264012E-2</v>
      </c>
      <c r="O107">
        <f t="shared" si="25"/>
        <v>866754</v>
      </c>
      <c r="P107">
        <f t="shared" si="26"/>
        <v>879535</v>
      </c>
      <c r="Q107">
        <f t="shared" si="27"/>
        <v>871282</v>
      </c>
      <c r="R107" s="33">
        <f t="shared" si="28"/>
        <v>5.224088957189732E-3</v>
      </c>
      <c r="S107" s="33">
        <f t="shared" si="29"/>
        <v>-9.3833673475188784E-3</v>
      </c>
    </row>
    <row r="108" spans="1:19" x14ac:dyDescent="0.25">
      <c r="A108" t="s">
        <v>38</v>
      </c>
      <c r="B108">
        <v>4</v>
      </c>
      <c r="C108" t="s">
        <v>17</v>
      </c>
      <c r="D108">
        <v>1060</v>
      </c>
      <c r="E108">
        <v>1074</v>
      </c>
      <c r="F108">
        <v>1060</v>
      </c>
      <c r="G108">
        <f t="shared" si="17"/>
        <v>-14</v>
      </c>
      <c r="H108" s="13">
        <f t="shared" si="18"/>
        <v>0</v>
      </c>
      <c r="I108" s="13">
        <f t="shared" si="19"/>
        <v>0</v>
      </c>
      <c r="J108" s="13">
        <f t="shared" si="20"/>
        <v>-1.3035381750465591E-2</v>
      </c>
      <c r="K108" s="13" t="str">
        <f t="shared" si="21"/>
        <v>CBA</v>
      </c>
      <c r="L108" t="str">
        <f t="shared" si="22"/>
        <v>JANUARY-4-CBA</v>
      </c>
      <c r="M108">
        <f t="shared" si="23"/>
        <v>0</v>
      </c>
      <c r="N108">
        <f t="shared" si="24"/>
        <v>-2.2682987991527681E-2</v>
      </c>
      <c r="O108">
        <f t="shared" si="25"/>
        <v>866754</v>
      </c>
      <c r="P108">
        <f t="shared" si="26"/>
        <v>879535</v>
      </c>
      <c r="Q108">
        <f t="shared" si="27"/>
        <v>871282</v>
      </c>
      <c r="R108" s="33">
        <f t="shared" si="28"/>
        <v>5.224088957189732E-3</v>
      </c>
      <c r="S108" s="33">
        <f t="shared" si="29"/>
        <v>-9.3833673475188784E-3</v>
      </c>
    </row>
    <row r="109" spans="1:19" x14ac:dyDescent="0.25">
      <c r="A109" s="9"/>
      <c r="H109" s="13"/>
      <c r="I109" s="13"/>
      <c r="J109" s="13"/>
      <c r="K109" s="13"/>
      <c r="R109" s="33"/>
    </row>
    <row r="110" spans="1:19" x14ac:dyDescent="0.25">
      <c r="A110" s="9"/>
      <c r="H110" s="13"/>
      <c r="I110" s="13"/>
      <c r="J110" s="13"/>
      <c r="K110" s="13"/>
      <c r="R110" s="33"/>
    </row>
    <row r="111" spans="1:19" x14ac:dyDescent="0.25">
      <c r="A111" s="9"/>
      <c r="H111" s="13"/>
      <c r="I111" s="13"/>
      <c r="J111" s="13"/>
      <c r="K111" s="13"/>
      <c r="R111" s="33"/>
    </row>
    <row r="112" spans="1:19" x14ac:dyDescent="0.25">
      <c r="A112" s="9"/>
      <c r="H112" s="13"/>
      <c r="I112" s="13"/>
      <c r="J112" s="13"/>
      <c r="K112" s="13"/>
      <c r="R112" s="33"/>
    </row>
    <row r="113" spans="1:18" x14ac:dyDescent="0.25">
      <c r="A113" s="9"/>
      <c r="H113" s="13"/>
      <c r="I113" s="13"/>
      <c r="J113" s="13"/>
      <c r="K113" s="13"/>
      <c r="R113" s="33"/>
    </row>
    <row r="114" spans="1:18" x14ac:dyDescent="0.25">
      <c r="A114" s="9"/>
      <c r="H114" s="13"/>
      <c r="I114" s="13"/>
      <c r="J114" s="13"/>
      <c r="K114" s="13"/>
      <c r="R114" s="33"/>
    </row>
    <row r="115" spans="1:18" x14ac:dyDescent="0.25">
      <c r="A115" s="9"/>
      <c r="H115" s="13"/>
      <c r="I115" s="13"/>
      <c r="J115" s="13"/>
      <c r="K115" s="13"/>
      <c r="R115" s="33"/>
    </row>
    <row r="116" spans="1:18" x14ac:dyDescent="0.25">
      <c r="A116" s="9"/>
      <c r="H116" s="13"/>
      <c r="I116" s="13"/>
      <c r="J116" s="13"/>
      <c r="K116" s="13"/>
      <c r="R116" s="33"/>
    </row>
    <row r="117" spans="1:18" x14ac:dyDescent="0.25">
      <c r="A117" s="9"/>
      <c r="H117" s="13"/>
      <c r="I117" s="13"/>
      <c r="J117" s="13"/>
      <c r="K117" s="13"/>
      <c r="R117" s="33"/>
    </row>
    <row r="118" spans="1:18" x14ac:dyDescent="0.25">
      <c r="A118" s="9"/>
      <c r="H118" s="13"/>
      <c r="I118" s="13"/>
      <c r="J118" s="13"/>
      <c r="K118" s="13"/>
      <c r="R118" s="33"/>
    </row>
    <row r="119" spans="1:18" x14ac:dyDescent="0.25">
      <c r="A119" s="9"/>
      <c r="H119" s="13"/>
      <c r="I119" s="13"/>
      <c r="J119" s="13"/>
      <c r="K119" s="13"/>
      <c r="R119" s="33"/>
    </row>
    <row r="120" spans="1:18" x14ac:dyDescent="0.25">
      <c r="A120" s="9"/>
      <c r="H120" s="13"/>
      <c r="I120" s="13"/>
      <c r="J120" s="13"/>
      <c r="K120" s="13"/>
      <c r="R120" s="33"/>
    </row>
    <row r="121" spans="1:18" x14ac:dyDescent="0.25">
      <c r="A121" s="9"/>
      <c r="H121" s="13"/>
      <c r="I121" s="13"/>
      <c r="J121" s="13"/>
      <c r="K121" s="13"/>
      <c r="R121" s="33"/>
    </row>
    <row r="122" spans="1:18" x14ac:dyDescent="0.25">
      <c r="A122" s="9"/>
      <c r="H122" s="13"/>
      <c r="I122" s="13"/>
      <c r="J122" s="13"/>
      <c r="K122" s="13"/>
      <c r="R122" s="33"/>
    </row>
    <row r="123" spans="1:18" x14ac:dyDescent="0.25">
      <c r="A123" s="9"/>
      <c r="H123" s="13"/>
      <c r="I123" s="13"/>
      <c r="J123" s="13"/>
      <c r="K123" s="13"/>
      <c r="R123" s="33"/>
    </row>
    <row r="124" spans="1:18" x14ac:dyDescent="0.25">
      <c r="A124" s="9"/>
      <c r="H124" s="13"/>
      <c r="I124" s="13"/>
      <c r="J124" s="13"/>
      <c r="K124" s="13"/>
      <c r="R124" s="33"/>
    </row>
    <row r="125" spans="1:18" x14ac:dyDescent="0.25">
      <c r="A125" s="9"/>
      <c r="H125" s="13"/>
      <c r="I125" s="13"/>
      <c r="J125" s="13"/>
      <c r="K125" s="13"/>
      <c r="R125" s="33"/>
    </row>
    <row r="126" spans="1:18" x14ac:dyDescent="0.25">
      <c r="A126" s="9"/>
      <c r="H126" s="13"/>
      <c r="I126" s="13"/>
      <c r="J126" s="13"/>
      <c r="K126" s="13"/>
      <c r="R126" s="33"/>
    </row>
    <row r="127" spans="1:18" x14ac:dyDescent="0.25">
      <c r="A127" s="9"/>
      <c r="H127" s="13"/>
      <c r="I127" s="13"/>
      <c r="J127" s="13"/>
      <c r="K127" s="13"/>
      <c r="R127" s="33"/>
    </row>
    <row r="128" spans="1:18" x14ac:dyDescent="0.25">
      <c r="A128" s="9"/>
      <c r="H128" s="13"/>
      <c r="I128" s="13"/>
      <c r="J128" s="13"/>
      <c r="K128" s="13"/>
      <c r="R128" s="33"/>
    </row>
    <row r="129" spans="1:18" x14ac:dyDescent="0.25">
      <c r="A129" s="9"/>
      <c r="H129" s="13"/>
      <c r="I129" s="13"/>
      <c r="J129" s="13"/>
      <c r="K129" s="13"/>
      <c r="R129" s="33"/>
    </row>
    <row r="130" spans="1:18" x14ac:dyDescent="0.25">
      <c r="A130" s="9"/>
      <c r="H130" s="13"/>
      <c r="I130" s="13"/>
      <c r="J130" s="13"/>
      <c r="K130" s="13"/>
      <c r="R130" s="33"/>
    </row>
    <row r="131" spans="1:18" x14ac:dyDescent="0.25">
      <c r="A131" s="9"/>
      <c r="H131" s="13"/>
      <c r="I131" s="13"/>
      <c r="J131" s="13"/>
      <c r="K131" s="13"/>
      <c r="R131" s="33"/>
    </row>
    <row r="132" spans="1:18" x14ac:dyDescent="0.25">
      <c r="A132" s="9"/>
      <c r="H132" s="13"/>
      <c r="I132" s="13"/>
      <c r="J132" s="13"/>
      <c r="K132" s="13"/>
      <c r="R132" s="33"/>
    </row>
    <row r="133" spans="1:18" x14ac:dyDescent="0.25">
      <c r="A133" s="9"/>
      <c r="H133" s="13"/>
      <c r="I133" s="13"/>
      <c r="J133" s="13"/>
      <c r="K133" s="13"/>
      <c r="R133" s="33"/>
    </row>
    <row r="134" spans="1:18" x14ac:dyDescent="0.25">
      <c r="A134" s="9"/>
      <c r="H134" s="13"/>
      <c r="I134" s="13"/>
      <c r="J134" s="13"/>
      <c r="K134" s="13"/>
      <c r="R134" s="33"/>
    </row>
    <row r="135" spans="1:18" x14ac:dyDescent="0.25">
      <c r="A135" s="9"/>
      <c r="H135" s="13"/>
      <c r="I135" s="13"/>
      <c r="J135" s="13"/>
      <c r="K135" s="13"/>
      <c r="R135" s="33"/>
    </row>
    <row r="136" spans="1:18" x14ac:dyDescent="0.25">
      <c r="A136" s="9"/>
      <c r="H136" s="13"/>
      <c r="I136" s="13"/>
      <c r="J136" s="13"/>
      <c r="K136" s="13"/>
      <c r="R136" s="33"/>
    </row>
    <row r="137" spans="1:18" x14ac:dyDescent="0.25">
      <c r="A137" s="9"/>
      <c r="H137" s="13"/>
      <c r="I137" s="13"/>
      <c r="J137" s="13"/>
      <c r="K137" s="13"/>
      <c r="R137" s="33"/>
    </row>
    <row r="138" spans="1:18" x14ac:dyDescent="0.25">
      <c r="A138" s="9"/>
      <c r="H138" s="13"/>
      <c r="I138" s="13"/>
      <c r="J138" s="13"/>
      <c r="K138" s="13"/>
      <c r="R138" s="33"/>
    </row>
    <row r="139" spans="1:18" x14ac:dyDescent="0.25">
      <c r="A139" s="9"/>
      <c r="H139" s="13"/>
      <c r="I139" s="13"/>
      <c r="J139" s="13"/>
      <c r="K139" s="13"/>
      <c r="R139" s="33"/>
    </row>
    <row r="140" spans="1:18" x14ac:dyDescent="0.25">
      <c r="A140" s="9"/>
      <c r="H140" s="13"/>
      <c r="I140" s="13"/>
      <c r="J140" s="13"/>
      <c r="K140" s="13"/>
      <c r="R140" s="33"/>
    </row>
    <row r="141" spans="1:18" x14ac:dyDescent="0.25">
      <c r="A141" s="9"/>
      <c r="H141" s="13"/>
      <c r="I141" s="13"/>
      <c r="J141" s="13"/>
      <c r="K141" s="13"/>
      <c r="R141" s="33"/>
    </row>
    <row r="142" spans="1:18" x14ac:dyDescent="0.25">
      <c r="A142" s="9"/>
      <c r="H142" s="13"/>
      <c r="I142" s="13"/>
      <c r="J142" s="13"/>
      <c r="K142" s="13"/>
      <c r="R142" s="33"/>
    </row>
    <row r="143" spans="1:18" x14ac:dyDescent="0.25">
      <c r="A143" s="9"/>
      <c r="H143" s="13"/>
      <c r="I143" s="13"/>
      <c r="J143" s="13"/>
      <c r="K143" s="13"/>
      <c r="R143" s="33"/>
    </row>
    <row r="144" spans="1:18" x14ac:dyDescent="0.25">
      <c r="A144" s="9"/>
      <c r="H144" s="13"/>
      <c r="I144" s="13"/>
      <c r="J144" s="13"/>
      <c r="K144" s="13"/>
      <c r="R144" s="33"/>
    </row>
    <row r="145" spans="1:18" x14ac:dyDescent="0.25">
      <c r="A145" s="9"/>
      <c r="H145" s="13"/>
      <c r="I145" s="13"/>
      <c r="J145" s="13"/>
      <c r="K145" s="13"/>
      <c r="R145" s="33"/>
    </row>
    <row r="146" spans="1:18" x14ac:dyDescent="0.25">
      <c r="A146" s="9"/>
      <c r="H146" s="13"/>
      <c r="I146" s="13"/>
      <c r="J146" s="13"/>
      <c r="K146" s="13"/>
      <c r="R146" s="33"/>
    </row>
    <row r="147" spans="1:18" x14ac:dyDescent="0.25">
      <c r="A147" s="9"/>
      <c r="H147" s="13"/>
      <c r="I147" s="13"/>
      <c r="J147" s="13"/>
      <c r="K147" s="13"/>
      <c r="R147" s="33"/>
    </row>
    <row r="148" spans="1:18" x14ac:dyDescent="0.25">
      <c r="A148" s="9"/>
      <c r="H148" s="13"/>
      <c r="I148" s="13"/>
      <c r="J148" s="13"/>
      <c r="K148" s="13"/>
      <c r="R148" s="33"/>
    </row>
    <row r="149" spans="1:18" x14ac:dyDescent="0.25">
      <c r="A149" s="9"/>
      <c r="H149" s="13"/>
      <c r="I149" s="13"/>
      <c r="J149" s="13"/>
      <c r="K149" s="13"/>
      <c r="R149" s="33"/>
    </row>
    <row r="150" spans="1:18" x14ac:dyDescent="0.25">
      <c r="A150" s="9"/>
      <c r="H150" s="13"/>
      <c r="I150" s="13"/>
      <c r="J150" s="13"/>
      <c r="K150" s="13"/>
      <c r="R150" s="33"/>
    </row>
    <row r="151" spans="1:18" x14ac:dyDescent="0.25">
      <c r="A151" s="9"/>
      <c r="H151" s="13"/>
      <c r="I151" s="13"/>
      <c r="J151" s="13"/>
      <c r="K151" s="13"/>
      <c r="R151" s="33"/>
    </row>
    <row r="152" spans="1:18" x14ac:dyDescent="0.25">
      <c r="A152" s="9"/>
      <c r="H152" s="13"/>
      <c r="I152" s="13"/>
      <c r="J152" s="13"/>
      <c r="K152" s="13"/>
      <c r="R152" s="33"/>
    </row>
    <row r="153" spans="1:18" x14ac:dyDescent="0.25">
      <c r="A153" s="9"/>
      <c r="H153" s="13"/>
      <c r="I153" s="13"/>
      <c r="J153" s="13"/>
      <c r="K153" s="13"/>
      <c r="R153" s="33"/>
    </row>
    <row r="154" spans="1:18" x14ac:dyDescent="0.25">
      <c r="A154" s="9"/>
      <c r="H154" s="13"/>
      <c r="I154" s="13"/>
      <c r="J154" s="13"/>
      <c r="K154" s="13"/>
      <c r="R154" s="33"/>
    </row>
    <row r="155" spans="1:18" x14ac:dyDescent="0.25">
      <c r="A155" s="9"/>
      <c r="H155" s="13"/>
      <c r="I155" s="13"/>
      <c r="J155" s="13"/>
      <c r="K155" s="13"/>
      <c r="R155" s="33"/>
    </row>
    <row r="156" spans="1:18" x14ac:dyDescent="0.25">
      <c r="A156" s="9"/>
      <c r="H156" s="13"/>
      <c r="I156" s="13"/>
      <c r="J156" s="13"/>
      <c r="K156" s="13"/>
      <c r="R156" s="33"/>
    </row>
    <row r="157" spans="1:18" x14ac:dyDescent="0.25">
      <c r="A157" s="9"/>
      <c r="H157" s="13"/>
      <c r="I157" s="13"/>
      <c r="J157" s="13"/>
      <c r="K157" s="13"/>
      <c r="R157" s="33"/>
    </row>
    <row r="158" spans="1:18" x14ac:dyDescent="0.25">
      <c r="A158" s="9"/>
      <c r="H158" s="13"/>
      <c r="I158" s="13"/>
      <c r="J158" s="13"/>
      <c r="K158" s="13"/>
      <c r="R158" s="33"/>
    </row>
    <row r="159" spans="1:18" x14ac:dyDescent="0.25">
      <c r="A159" s="9"/>
      <c r="H159" s="13"/>
      <c r="I159" s="13"/>
      <c r="J159" s="13"/>
      <c r="K159" s="13"/>
      <c r="R159" s="33"/>
    </row>
    <row r="160" spans="1:18" x14ac:dyDescent="0.25">
      <c r="A160" s="9"/>
      <c r="H160" s="13"/>
      <c r="I160" s="13"/>
      <c r="J160" s="13"/>
      <c r="K160" s="13"/>
      <c r="R160" s="33"/>
    </row>
    <row r="161" spans="1:18" x14ac:dyDescent="0.25">
      <c r="A161" s="9"/>
      <c r="H161" s="13"/>
      <c r="I161" s="13"/>
      <c r="J161" s="13"/>
      <c r="K161" s="13"/>
      <c r="R161" s="33"/>
    </row>
    <row r="162" spans="1:18" x14ac:dyDescent="0.25">
      <c r="A162" s="9"/>
      <c r="H162" s="13"/>
      <c r="I162" s="13"/>
      <c r="J162" s="13"/>
      <c r="K162" s="13"/>
      <c r="R162" s="33"/>
    </row>
    <row r="163" spans="1:18" x14ac:dyDescent="0.25">
      <c r="A163" s="9"/>
      <c r="H163" s="13"/>
      <c r="I163" s="13"/>
      <c r="J163" s="13"/>
      <c r="K163" s="13"/>
      <c r="R163" s="33"/>
    </row>
    <row r="164" spans="1:18" x14ac:dyDescent="0.25">
      <c r="A164" s="9"/>
      <c r="H164" s="13"/>
      <c r="I164" s="13"/>
      <c r="J164" s="13"/>
      <c r="K164" s="13"/>
      <c r="R164" s="33"/>
    </row>
    <row r="165" spans="1:18" x14ac:dyDescent="0.25">
      <c r="A165" s="9"/>
      <c r="H165" s="13"/>
      <c r="I165" s="13"/>
      <c r="J165" s="13"/>
      <c r="K165" s="13"/>
      <c r="R165" s="33"/>
    </row>
    <row r="166" spans="1:18" x14ac:dyDescent="0.25">
      <c r="A166" s="9"/>
      <c r="H166" s="13"/>
      <c r="I166" s="13"/>
      <c r="J166" s="13"/>
      <c r="K166" s="13"/>
      <c r="R166" s="33"/>
    </row>
    <row r="167" spans="1:18" x14ac:dyDescent="0.25">
      <c r="A167" s="9"/>
      <c r="H167" s="13"/>
      <c r="I167" s="13"/>
      <c r="J167" s="13"/>
      <c r="K167" s="13"/>
      <c r="R167" s="33"/>
    </row>
    <row r="168" spans="1:18" x14ac:dyDescent="0.25">
      <c r="A168" s="9"/>
      <c r="H168" s="13"/>
      <c r="I168" s="13"/>
      <c r="J168" s="13"/>
      <c r="K168" s="13"/>
      <c r="R168" s="33"/>
    </row>
    <row r="169" spans="1:18" x14ac:dyDescent="0.25">
      <c r="A169" s="9"/>
      <c r="H169" s="13"/>
      <c r="I169" s="13"/>
      <c r="J169" s="13"/>
      <c r="K169" s="13"/>
      <c r="R169" s="33"/>
    </row>
    <row r="170" spans="1:18" x14ac:dyDescent="0.25">
      <c r="A170" s="9"/>
      <c r="H170" s="13"/>
      <c r="I170" s="13"/>
      <c r="J170" s="13"/>
      <c r="K170" s="13"/>
      <c r="R170" s="33"/>
    </row>
    <row r="171" spans="1:18" x14ac:dyDescent="0.25">
      <c r="A171" s="9"/>
      <c r="H171" s="13"/>
      <c r="I171" s="13"/>
      <c r="J171" s="13"/>
      <c r="K171" s="13"/>
      <c r="R171" s="33"/>
    </row>
    <row r="172" spans="1:18" x14ac:dyDescent="0.25">
      <c r="A172" s="9"/>
      <c r="H172" s="13"/>
      <c r="I172" s="13"/>
      <c r="J172" s="13"/>
      <c r="K172" s="13"/>
      <c r="R172" s="33"/>
    </row>
    <row r="173" spans="1:18" x14ac:dyDescent="0.25">
      <c r="A173" s="9"/>
      <c r="H173" s="13"/>
      <c r="I173" s="13"/>
      <c r="J173" s="13"/>
      <c r="K173" s="13"/>
      <c r="R173" s="33"/>
    </row>
    <row r="174" spans="1:18" x14ac:dyDescent="0.25">
      <c r="A174" s="9"/>
      <c r="H174" s="13"/>
      <c r="I174" s="13"/>
      <c r="J174" s="13"/>
      <c r="K174" s="13"/>
      <c r="R174" s="33"/>
    </row>
    <row r="175" spans="1:18" x14ac:dyDescent="0.25">
      <c r="A175" s="9"/>
      <c r="H175" s="13"/>
      <c r="I175" s="13"/>
      <c r="J175" s="13"/>
      <c r="K175" s="13"/>
      <c r="R175" s="33"/>
    </row>
    <row r="176" spans="1:18" x14ac:dyDescent="0.25">
      <c r="A176" s="9"/>
      <c r="H176" s="13"/>
      <c r="I176" s="13"/>
      <c r="J176" s="13"/>
      <c r="K176" s="13"/>
      <c r="R176" s="33"/>
    </row>
    <row r="177" spans="1:18" x14ac:dyDescent="0.25">
      <c r="A177" s="9"/>
      <c r="H177" s="13"/>
      <c r="I177" s="13"/>
      <c r="J177" s="13"/>
      <c r="K177" s="13"/>
      <c r="R177" s="33"/>
    </row>
    <row r="178" spans="1:18" x14ac:dyDescent="0.25">
      <c r="A178" s="9"/>
      <c r="H178" s="13"/>
      <c r="I178" s="13"/>
      <c r="J178" s="13"/>
      <c r="K178" s="13"/>
      <c r="R178" s="33"/>
    </row>
    <row r="179" spans="1:18" x14ac:dyDescent="0.25">
      <c r="A179" s="9"/>
      <c r="H179" s="13"/>
      <c r="I179" s="13"/>
      <c r="J179" s="13"/>
      <c r="K179" s="13"/>
      <c r="R179" s="33"/>
    </row>
    <row r="180" spans="1:18" x14ac:dyDescent="0.25">
      <c r="A180" s="9"/>
      <c r="H180" s="13"/>
      <c r="I180" s="13"/>
      <c r="J180" s="13"/>
      <c r="K180" s="13"/>
      <c r="R180" s="33"/>
    </row>
    <row r="181" spans="1:18" x14ac:dyDescent="0.25">
      <c r="A181" s="9"/>
      <c r="H181" s="13"/>
      <c r="I181" s="13"/>
      <c r="J181" s="13"/>
      <c r="K181" s="13"/>
      <c r="R181" s="33"/>
    </row>
    <row r="182" spans="1:18" x14ac:dyDescent="0.25">
      <c r="A182" s="9"/>
      <c r="H182" s="13"/>
      <c r="I182" s="13"/>
      <c r="J182" s="13"/>
      <c r="K182" s="13"/>
      <c r="R182" s="33"/>
    </row>
    <row r="183" spans="1:18" x14ac:dyDescent="0.25">
      <c r="A183" s="9"/>
      <c r="H183" s="13"/>
      <c r="I183" s="13"/>
      <c r="J183" s="13"/>
      <c r="K183" s="13"/>
      <c r="R183" s="33"/>
    </row>
    <row r="184" spans="1:18" x14ac:dyDescent="0.25">
      <c r="A184" s="9"/>
      <c r="H184" s="13"/>
      <c r="I184" s="13"/>
      <c r="J184" s="13"/>
      <c r="K184" s="13"/>
      <c r="R184" s="33"/>
    </row>
    <row r="185" spans="1:18" x14ac:dyDescent="0.25">
      <c r="A185" s="9"/>
      <c r="H185" s="13"/>
      <c r="I185" s="13"/>
      <c r="J185" s="13"/>
      <c r="K185" s="13"/>
      <c r="R185" s="33"/>
    </row>
    <row r="186" spans="1:18" x14ac:dyDescent="0.25">
      <c r="A186" s="9"/>
      <c r="H186" s="13"/>
      <c r="I186" s="13"/>
      <c r="J186" s="13"/>
      <c r="K186" s="13"/>
      <c r="R186" s="33"/>
    </row>
    <row r="187" spans="1:18" x14ac:dyDescent="0.25">
      <c r="A187" s="9"/>
      <c r="H187" s="13"/>
      <c r="I187" s="13"/>
      <c r="J187" s="13"/>
      <c r="K187" s="13"/>
      <c r="R187" s="33"/>
    </row>
    <row r="188" spans="1:18" x14ac:dyDescent="0.25">
      <c r="A188" s="9"/>
      <c r="H188" s="13"/>
      <c r="I188" s="13"/>
      <c r="J188" s="13"/>
      <c r="K188" s="13"/>
      <c r="R188" s="33"/>
    </row>
    <row r="189" spans="1:18" x14ac:dyDescent="0.25">
      <c r="A189" s="9"/>
      <c r="H189" s="13"/>
      <c r="I189" s="13"/>
      <c r="J189" s="13"/>
      <c r="K189" s="13"/>
      <c r="R189" s="33"/>
    </row>
    <row r="190" spans="1:18" x14ac:dyDescent="0.25">
      <c r="A190" s="9"/>
      <c r="H190" s="13"/>
      <c r="I190" s="13"/>
      <c r="J190" s="13"/>
      <c r="K190" s="13"/>
      <c r="R190" s="33"/>
    </row>
    <row r="191" spans="1:18" x14ac:dyDescent="0.25">
      <c r="A191" s="9"/>
      <c r="H191" s="13"/>
      <c r="I191" s="13"/>
      <c r="J191" s="13"/>
      <c r="K191" s="13"/>
      <c r="R191" s="33"/>
    </row>
    <row r="192" spans="1:18" x14ac:dyDescent="0.25">
      <c r="A192" s="9"/>
      <c r="H192" s="13"/>
      <c r="I192" s="13"/>
      <c r="J192" s="13"/>
      <c r="K192" s="13"/>
      <c r="R192" s="33"/>
    </row>
    <row r="193" spans="1:18" x14ac:dyDescent="0.25">
      <c r="A193" s="9"/>
      <c r="H193" s="13"/>
      <c r="I193" s="13"/>
      <c r="J193" s="13"/>
      <c r="K193" s="13"/>
      <c r="R193" s="33"/>
    </row>
    <row r="194" spans="1:18" x14ac:dyDescent="0.25">
      <c r="A194" s="9"/>
      <c r="H194" s="13"/>
      <c r="I194" s="13"/>
      <c r="J194" s="13"/>
      <c r="K194" s="13"/>
      <c r="R194" s="33"/>
    </row>
    <row r="195" spans="1:18" x14ac:dyDescent="0.25">
      <c r="A195" s="9"/>
      <c r="H195" s="13"/>
      <c r="I195" s="13"/>
      <c r="J195" s="13"/>
      <c r="K195" s="13"/>
      <c r="R195" s="33"/>
    </row>
    <row r="196" spans="1:18" x14ac:dyDescent="0.25">
      <c r="A196" s="9"/>
      <c r="H196" s="13"/>
      <c r="I196" s="13"/>
      <c r="J196" s="13"/>
      <c r="K196" s="13"/>
      <c r="R196" s="33"/>
    </row>
    <row r="197" spans="1:18" x14ac:dyDescent="0.25">
      <c r="A197" s="9"/>
      <c r="H197" s="13"/>
      <c r="I197" s="13"/>
      <c r="J197" s="13"/>
      <c r="K197" s="13"/>
      <c r="R197" s="33"/>
    </row>
    <row r="198" spans="1:18" x14ac:dyDescent="0.25">
      <c r="A198" s="9"/>
      <c r="H198" s="13"/>
      <c r="I198" s="13"/>
      <c r="J198" s="13"/>
      <c r="K198" s="13"/>
      <c r="R198" s="33"/>
    </row>
    <row r="199" spans="1:18" x14ac:dyDescent="0.25">
      <c r="A199" s="9"/>
      <c r="H199" s="13"/>
      <c r="I199" s="13"/>
      <c r="J199" s="13"/>
      <c r="K199" s="13"/>
      <c r="R199" s="33"/>
    </row>
    <row r="200" spans="1:18" x14ac:dyDescent="0.25">
      <c r="A200" s="9"/>
      <c r="H200" s="13"/>
      <c r="I200" s="13"/>
      <c r="J200" s="13"/>
      <c r="K200" s="13"/>
      <c r="R200" s="33"/>
    </row>
    <row r="201" spans="1:18" x14ac:dyDescent="0.25">
      <c r="A201" s="9"/>
      <c r="H201" s="13"/>
      <c r="I201" s="13"/>
      <c r="J201" s="13"/>
      <c r="K201" s="13"/>
      <c r="R201" s="33"/>
    </row>
    <row r="202" spans="1:18" x14ac:dyDescent="0.25">
      <c r="A202" s="9"/>
      <c r="H202" s="13"/>
      <c r="I202" s="13"/>
      <c r="J202" s="13"/>
      <c r="K202" s="13"/>
      <c r="R202" s="33"/>
    </row>
    <row r="203" spans="1:18" x14ac:dyDescent="0.25">
      <c r="A203" s="9"/>
      <c r="H203" s="13"/>
      <c r="I203" s="13"/>
      <c r="J203" s="13"/>
      <c r="K203" s="13"/>
      <c r="R203" s="33"/>
    </row>
    <row r="204" spans="1:18" x14ac:dyDescent="0.25">
      <c r="A204" s="9"/>
      <c r="H204" s="13"/>
      <c r="I204" s="13"/>
      <c r="J204" s="13"/>
      <c r="K204" s="13"/>
      <c r="R204" s="33"/>
    </row>
    <row r="205" spans="1:18" x14ac:dyDescent="0.25">
      <c r="A205" s="9"/>
      <c r="H205" s="13"/>
      <c r="I205" s="13"/>
      <c r="J205" s="13"/>
      <c r="K205" s="13"/>
      <c r="R205" s="33"/>
    </row>
    <row r="206" spans="1:18" x14ac:dyDescent="0.25">
      <c r="A206" s="9"/>
      <c r="H206" s="13"/>
      <c r="I206" s="13"/>
      <c r="J206" s="13"/>
      <c r="K206" s="13"/>
      <c r="R206" s="33"/>
    </row>
    <row r="207" spans="1:18" x14ac:dyDescent="0.25">
      <c r="A207" s="9"/>
      <c r="H207" s="13"/>
      <c r="I207" s="13"/>
      <c r="J207" s="13"/>
      <c r="K207" s="13"/>
      <c r="R207" s="33"/>
    </row>
    <row r="208" spans="1:18" x14ac:dyDescent="0.25">
      <c r="A208" s="9"/>
      <c r="H208" s="13"/>
      <c r="I208" s="13"/>
      <c r="J208" s="13"/>
      <c r="K208" s="13"/>
      <c r="R208" s="33"/>
    </row>
    <row r="209" spans="1:18" x14ac:dyDescent="0.25">
      <c r="A209" s="9"/>
      <c r="H209" s="13"/>
      <c r="I209" s="13"/>
      <c r="J209" s="13"/>
      <c r="K209" s="13"/>
      <c r="R209" s="33"/>
    </row>
    <row r="210" spans="1:18" x14ac:dyDescent="0.25">
      <c r="A210" s="9"/>
      <c r="H210" s="13"/>
      <c r="I210" s="13"/>
      <c r="J210" s="13"/>
      <c r="K210" s="13"/>
      <c r="R210" s="33"/>
    </row>
    <row r="211" spans="1:18" x14ac:dyDescent="0.25">
      <c r="A211" s="9"/>
      <c r="H211" s="13"/>
      <c r="I211" s="13"/>
      <c r="J211" s="13"/>
      <c r="K211" s="13"/>
      <c r="R211" s="33"/>
    </row>
    <row r="212" spans="1:18" x14ac:dyDescent="0.25">
      <c r="A212" s="9"/>
      <c r="H212" s="13"/>
      <c r="I212" s="13"/>
      <c r="J212" s="13"/>
      <c r="K212" s="13"/>
      <c r="R212" s="33"/>
    </row>
    <row r="213" spans="1:18" x14ac:dyDescent="0.25">
      <c r="A213" s="9"/>
      <c r="H213" s="13"/>
      <c r="I213" s="13"/>
      <c r="J213" s="13"/>
      <c r="K213" s="13"/>
      <c r="R213" s="33"/>
    </row>
    <row r="214" spans="1:18" x14ac:dyDescent="0.25">
      <c r="A214" s="9"/>
      <c r="H214" s="13"/>
      <c r="I214" s="13"/>
      <c r="J214" s="13"/>
      <c r="K214" s="13"/>
      <c r="R214" s="33"/>
    </row>
    <row r="215" spans="1:18" x14ac:dyDescent="0.25">
      <c r="A215" s="9"/>
      <c r="H215" s="13"/>
      <c r="I215" s="13"/>
      <c r="J215" s="13"/>
      <c r="K215" s="13"/>
      <c r="R215" s="33"/>
    </row>
    <row r="216" spans="1:18" x14ac:dyDescent="0.25">
      <c r="A216" s="9"/>
      <c r="H216" s="13"/>
      <c r="I216" s="13"/>
      <c r="J216" s="13"/>
      <c r="K216" s="13"/>
      <c r="R216" s="33"/>
    </row>
    <row r="217" spans="1:18" x14ac:dyDescent="0.25">
      <c r="A217" s="9"/>
      <c r="H217" s="13"/>
      <c r="I217" s="13"/>
      <c r="J217" s="13"/>
      <c r="K217" s="13"/>
      <c r="R217" s="33"/>
    </row>
    <row r="218" spans="1:18" x14ac:dyDescent="0.25">
      <c r="A218" s="9"/>
      <c r="H218" s="13"/>
      <c r="I218" s="13"/>
      <c r="J218" s="13"/>
      <c r="K218" s="13"/>
      <c r="R218" s="33"/>
    </row>
    <row r="219" spans="1:18" x14ac:dyDescent="0.25">
      <c r="A219" s="9"/>
      <c r="H219" s="13"/>
      <c r="I219" s="13"/>
      <c r="J219" s="13"/>
      <c r="K219" s="13"/>
      <c r="R219" s="33"/>
    </row>
    <row r="220" spans="1:18" x14ac:dyDescent="0.25">
      <c r="A220" s="9"/>
      <c r="H220" s="13"/>
      <c r="I220" s="13"/>
      <c r="J220" s="13"/>
      <c r="K220" s="13"/>
      <c r="R220" s="33"/>
    </row>
    <row r="221" spans="1:18" x14ac:dyDescent="0.25">
      <c r="A221" s="9"/>
      <c r="H221" s="13"/>
      <c r="I221" s="13"/>
      <c r="J221" s="13"/>
      <c r="K221" s="13"/>
      <c r="R221" s="33"/>
    </row>
    <row r="222" spans="1:18" x14ac:dyDescent="0.25">
      <c r="A222" s="9"/>
      <c r="H222" s="13"/>
      <c r="I222" s="13"/>
      <c r="J222" s="13"/>
      <c r="K222" s="13"/>
      <c r="R222" s="33"/>
    </row>
    <row r="223" spans="1:18" x14ac:dyDescent="0.25">
      <c r="A223" s="9"/>
      <c r="H223" s="13"/>
      <c r="I223" s="13"/>
      <c r="J223" s="13"/>
      <c r="K223" s="13"/>
      <c r="R223" s="33"/>
    </row>
    <row r="224" spans="1:18" x14ac:dyDescent="0.25">
      <c r="A224" s="9"/>
      <c r="H224" s="13"/>
      <c r="I224" s="13"/>
      <c r="J224" s="13"/>
      <c r="K224" s="13"/>
      <c r="R224" s="33"/>
    </row>
    <row r="225" spans="1:18" x14ac:dyDescent="0.25">
      <c r="A225" s="9"/>
      <c r="H225" s="13"/>
      <c r="I225" s="13"/>
      <c r="J225" s="13"/>
      <c r="K225" s="13"/>
      <c r="R225" s="33"/>
    </row>
    <row r="226" spans="1:18" x14ac:dyDescent="0.25">
      <c r="A226" s="9"/>
      <c r="H226" s="13"/>
      <c r="I226" s="13"/>
      <c r="J226" s="13"/>
      <c r="K226" s="13"/>
      <c r="R226" s="33"/>
    </row>
    <row r="227" spans="1:18" x14ac:dyDescent="0.25">
      <c r="A227" s="9"/>
      <c r="H227" s="13"/>
      <c r="I227" s="13"/>
      <c r="J227" s="13"/>
      <c r="K227" s="13"/>
      <c r="R227" s="33"/>
    </row>
    <row r="228" spans="1:18" x14ac:dyDescent="0.25">
      <c r="A228" s="9"/>
      <c r="H228" s="13"/>
      <c r="I228" s="13"/>
      <c r="J228" s="13"/>
      <c r="K228" s="13"/>
      <c r="R228" s="33"/>
    </row>
    <row r="229" spans="1:18" x14ac:dyDescent="0.25">
      <c r="A229" s="9"/>
      <c r="H229" s="13"/>
      <c r="I229" s="13"/>
      <c r="J229" s="13"/>
      <c r="K229" s="13"/>
      <c r="R229" s="33"/>
    </row>
    <row r="230" spans="1:18" x14ac:dyDescent="0.25">
      <c r="A230" s="9"/>
      <c r="H230" s="13"/>
      <c r="I230" s="13"/>
      <c r="J230" s="13"/>
      <c r="K230" s="13"/>
      <c r="R230" s="33"/>
    </row>
    <row r="231" spans="1:18" x14ac:dyDescent="0.25">
      <c r="A231" s="9"/>
      <c r="H231" s="13"/>
      <c r="I231" s="13"/>
      <c r="J231" s="13"/>
      <c r="K231" s="13"/>
      <c r="R231" s="33"/>
    </row>
    <row r="232" spans="1:18" x14ac:dyDescent="0.25">
      <c r="A232" s="9"/>
      <c r="H232" s="13"/>
      <c r="I232" s="13"/>
      <c r="J232" s="13"/>
      <c r="K232" s="13"/>
      <c r="R232" s="33"/>
    </row>
    <row r="233" spans="1:18" x14ac:dyDescent="0.25">
      <c r="A233" s="9"/>
      <c r="H233" s="13"/>
      <c r="I233" s="13"/>
      <c r="J233" s="13"/>
      <c r="K233" s="13"/>
      <c r="R233" s="33"/>
    </row>
    <row r="234" spans="1:18" x14ac:dyDescent="0.25">
      <c r="A234" s="9"/>
      <c r="H234" s="13"/>
      <c r="I234" s="13"/>
      <c r="J234" s="13"/>
      <c r="K234" s="13"/>
      <c r="R234" s="33"/>
    </row>
    <row r="235" spans="1:18" x14ac:dyDescent="0.25">
      <c r="A235" s="9"/>
      <c r="H235" s="13"/>
      <c r="I235" s="13"/>
      <c r="J235" s="13"/>
      <c r="K235" s="13"/>
      <c r="R235" s="33"/>
    </row>
    <row r="236" spans="1:18" x14ac:dyDescent="0.25">
      <c r="A236" s="9"/>
      <c r="H236" s="13"/>
      <c r="I236" s="13"/>
      <c r="J236" s="13"/>
      <c r="K236" s="13"/>
      <c r="R236" s="33"/>
    </row>
    <row r="237" spans="1:18" x14ac:dyDescent="0.25">
      <c r="A237" s="9"/>
      <c r="H237" s="13"/>
      <c r="I237" s="13"/>
      <c r="J237" s="13"/>
      <c r="K237" s="13"/>
      <c r="R237" s="33"/>
    </row>
    <row r="238" spans="1:18" x14ac:dyDescent="0.25">
      <c r="A238" s="9"/>
      <c r="H238" s="13"/>
      <c r="I238" s="13"/>
      <c r="J238" s="13"/>
      <c r="K238" s="13"/>
      <c r="R238" s="33"/>
    </row>
    <row r="239" spans="1:18" x14ac:dyDescent="0.25">
      <c r="A239" s="9"/>
      <c r="H239" s="13"/>
      <c r="I239" s="13"/>
      <c r="J239" s="13"/>
      <c r="K239" s="13"/>
      <c r="R239" s="33"/>
    </row>
    <row r="240" spans="1:18" x14ac:dyDescent="0.25">
      <c r="A240" s="9"/>
      <c r="H240" s="13"/>
      <c r="I240" s="13"/>
      <c r="J240" s="13"/>
      <c r="K240" s="13"/>
      <c r="R240" s="33"/>
    </row>
    <row r="241" spans="1:18" x14ac:dyDescent="0.25">
      <c r="A241" s="9"/>
      <c r="H241" s="13"/>
      <c r="I241" s="13"/>
      <c r="J241" s="13"/>
      <c r="K241" s="13"/>
      <c r="R241" s="33"/>
    </row>
    <row r="242" spans="1:18" x14ac:dyDescent="0.25">
      <c r="A242" s="9"/>
      <c r="H242" s="13"/>
      <c r="I242" s="13"/>
      <c r="J242" s="13"/>
      <c r="K242" s="13"/>
      <c r="R242" s="33"/>
    </row>
    <row r="243" spans="1:18" x14ac:dyDescent="0.25">
      <c r="A243" s="9"/>
      <c r="H243" s="13"/>
      <c r="I243" s="13"/>
      <c r="J243" s="13"/>
      <c r="K243" s="13"/>
      <c r="R243" s="33"/>
    </row>
    <row r="244" spans="1:18" x14ac:dyDescent="0.25">
      <c r="A244" s="9"/>
      <c r="H244" s="13"/>
      <c r="I244" s="13"/>
      <c r="J244" s="13"/>
      <c r="K244" s="13"/>
      <c r="R244" s="33"/>
    </row>
    <row r="245" spans="1:18" x14ac:dyDescent="0.25">
      <c r="A245" s="9"/>
      <c r="H245" s="13"/>
      <c r="I245" s="13"/>
      <c r="J245" s="13"/>
      <c r="K245" s="13"/>
      <c r="R245" s="33"/>
    </row>
    <row r="246" spans="1:18" x14ac:dyDescent="0.25">
      <c r="A246" s="9"/>
      <c r="H246" s="13"/>
      <c r="I246" s="13"/>
      <c r="J246" s="13"/>
      <c r="K246" s="13"/>
      <c r="R246" s="33"/>
    </row>
    <row r="247" spans="1:18" x14ac:dyDescent="0.25">
      <c r="A247" s="9"/>
      <c r="H247" s="13"/>
      <c r="I247" s="13"/>
      <c r="J247" s="13"/>
      <c r="K247" s="13"/>
      <c r="R247" s="33"/>
    </row>
    <row r="248" spans="1:18" x14ac:dyDescent="0.25">
      <c r="A248" s="9"/>
      <c r="H248" s="13"/>
      <c r="I248" s="13"/>
      <c r="J248" s="13"/>
      <c r="K248" s="13"/>
      <c r="R248" s="33"/>
    </row>
    <row r="249" spans="1:18" x14ac:dyDescent="0.25">
      <c r="A249" s="9"/>
      <c r="H249" s="13"/>
      <c r="I249" s="13"/>
      <c r="J249" s="13"/>
      <c r="K249" s="13"/>
      <c r="R249" s="33"/>
    </row>
    <row r="250" spans="1:18" x14ac:dyDescent="0.25">
      <c r="A250" s="9"/>
      <c r="H250" s="13"/>
      <c r="I250" s="13"/>
      <c r="J250" s="13"/>
      <c r="K250" s="13"/>
      <c r="R250" s="33"/>
    </row>
    <row r="251" spans="1:18" x14ac:dyDescent="0.25">
      <c r="A251" s="9"/>
      <c r="H251" s="13"/>
      <c r="I251" s="13"/>
      <c r="J251" s="13"/>
      <c r="K251" s="13"/>
      <c r="R251" s="33"/>
    </row>
    <row r="252" spans="1:18" x14ac:dyDescent="0.25">
      <c r="A252" s="9"/>
      <c r="H252" s="13"/>
      <c r="I252" s="13"/>
      <c r="J252" s="13"/>
      <c r="K252" s="13"/>
      <c r="R252" s="33"/>
    </row>
    <row r="253" spans="1:18" x14ac:dyDescent="0.25">
      <c r="A253" s="9"/>
      <c r="H253" s="13"/>
      <c r="I253" s="13"/>
      <c r="J253" s="13"/>
      <c r="K253" s="13"/>
      <c r="R253" s="33"/>
    </row>
    <row r="254" spans="1:18" x14ac:dyDescent="0.25">
      <c r="A254" s="9"/>
      <c r="H254" s="13"/>
      <c r="I254" s="13"/>
      <c r="J254" s="13"/>
      <c r="K254" s="13"/>
      <c r="R254" s="33"/>
    </row>
    <row r="255" spans="1:18" x14ac:dyDescent="0.25">
      <c r="A255" s="9"/>
      <c r="H255" s="13"/>
      <c r="I255" s="13"/>
      <c r="J255" s="13"/>
      <c r="K255" s="13"/>
      <c r="R255" s="33"/>
    </row>
    <row r="256" spans="1:18" x14ac:dyDescent="0.25">
      <c r="A256" s="9"/>
      <c r="H256" s="13"/>
      <c r="I256" s="13"/>
      <c r="J256" s="13"/>
      <c r="K256" s="13"/>
      <c r="R256" s="33"/>
    </row>
    <row r="257" spans="1:18" x14ac:dyDescent="0.25">
      <c r="A257" s="9"/>
      <c r="H257" s="13"/>
      <c r="I257" s="13"/>
      <c r="J257" s="13"/>
      <c r="K257" s="13"/>
      <c r="R257" s="33"/>
    </row>
    <row r="258" spans="1:18" x14ac:dyDescent="0.25">
      <c r="A258" s="9"/>
      <c r="H258" s="13"/>
      <c r="I258" s="13"/>
      <c r="J258" s="13"/>
      <c r="K258" s="13"/>
      <c r="R258" s="33"/>
    </row>
    <row r="259" spans="1:18" x14ac:dyDescent="0.25">
      <c r="A259" s="9"/>
      <c r="H259" s="13"/>
      <c r="I259" s="13"/>
      <c r="J259" s="13"/>
      <c r="K259" s="13"/>
      <c r="R259" s="33"/>
    </row>
    <row r="260" spans="1:18" x14ac:dyDescent="0.25">
      <c r="A260" s="9"/>
      <c r="H260" s="13"/>
      <c r="I260" s="13"/>
      <c r="J260" s="13"/>
      <c r="K260" s="13"/>
      <c r="R260" s="33"/>
    </row>
    <row r="261" spans="1:18" x14ac:dyDescent="0.25">
      <c r="A261" s="9"/>
      <c r="H261" s="13"/>
      <c r="I261" s="13"/>
      <c r="J261" s="13"/>
      <c r="K261" s="13"/>
      <c r="R261" s="33"/>
    </row>
    <row r="262" spans="1:18" x14ac:dyDescent="0.25">
      <c r="A262" s="9"/>
      <c r="H262" s="13"/>
      <c r="I262" s="13"/>
      <c r="J262" s="13"/>
      <c r="K262" s="13"/>
      <c r="R262" s="33"/>
    </row>
    <row r="263" spans="1:18" x14ac:dyDescent="0.25">
      <c r="A263" s="9"/>
      <c r="H263" s="13"/>
      <c r="I263" s="13"/>
      <c r="J263" s="13"/>
      <c r="K263" s="13"/>
      <c r="R263" s="33"/>
    </row>
    <row r="264" spans="1:18" x14ac:dyDescent="0.25">
      <c r="A264" s="9"/>
      <c r="H264" s="13"/>
      <c r="I264" s="13"/>
      <c r="J264" s="13"/>
      <c r="K264" s="13"/>
      <c r="R264" s="33"/>
    </row>
    <row r="265" spans="1:18" x14ac:dyDescent="0.25">
      <c r="A265" s="9"/>
      <c r="H265" s="13"/>
      <c r="I265" s="13"/>
      <c r="J265" s="13"/>
      <c r="K265" s="13"/>
      <c r="R265" s="33"/>
    </row>
    <row r="266" spans="1:18" x14ac:dyDescent="0.25">
      <c r="A266" s="9"/>
      <c r="H266" s="13"/>
      <c r="I266" s="13"/>
      <c r="J266" s="13"/>
      <c r="K266" s="13"/>
      <c r="R266" s="33"/>
    </row>
    <row r="267" spans="1:18" x14ac:dyDescent="0.25">
      <c r="A267" s="9"/>
      <c r="H267" s="13"/>
      <c r="I267" s="13"/>
      <c r="J267" s="13"/>
      <c r="K267" s="13"/>
      <c r="R267" s="33"/>
    </row>
    <row r="268" spans="1:18" x14ac:dyDescent="0.25">
      <c r="A268" s="9"/>
      <c r="H268" s="13"/>
      <c r="I268" s="13"/>
      <c r="J268" s="13"/>
      <c r="K268" s="13"/>
      <c r="R268" s="33"/>
    </row>
    <row r="269" spans="1:18" x14ac:dyDescent="0.25">
      <c r="A269" s="9"/>
      <c r="H269" s="13"/>
      <c r="I269" s="13"/>
      <c r="J269" s="13"/>
      <c r="K269" s="13"/>
      <c r="R269" s="33"/>
    </row>
    <row r="270" spans="1:18" x14ac:dyDescent="0.25">
      <c r="A270" s="9"/>
      <c r="H270" s="13"/>
      <c r="I270" s="13"/>
      <c r="J270" s="13"/>
      <c r="K270" s="13"/>
      <c r="R270" s="33"/>
    </row>
    <row r="271" spans="1:18" x14ac:dyDescent="0.25">
      <c r="A271" s="9"/>
      <c r="H271" s="13"/>
      <c r="I271" s="13"/>
      <c r="J271" s="13"/>
      <c r="K271" s="13"/>
      <c r="R271" s="33"/>
    </row>
    <row r="272" spans="1:18" x14ac:dyDescent="0.25">
      <c r="A272" s="9"/>
      <c r="H272" s="13"/>
      <c r="I272" s="13"/>
      <c r="J272" s="13"/>
      <c r="K272" s="13"/>
      <c r="R272" s="33"/>
    </row>
    <row r="273" spans="1:18" x14ac:dyDescent="0.25">
      <c r="A273" s="9"/>
      <c r="H273" s="13"/>
      <c r="I273" s="13"/>
      <c r="J273" s="13"/>
      <c r="K273" s="13"/>
      <c r="R273" s="33"/>
    </row>
    <row r="274" spans="1:18" x14ac:dyDescent="0.25">
      <c r="A274" s="9"/>
      <c r="H274" s="13"/>
      <c r="I274" s="13"/>
      <c r="J274" s="13"/>
      <c r="K274" s="13"/>
      <c r="R274" s="33"/>
    </row>
    <row r="275" spans="1:18" x14ac:dyDescent="0.25">
      <c r="A275" s="9"/>
      <c r="H275" s="13"/>
      <c r="I275" s="13"/>
      <c r="J275" s="13"/>
      <c r="K275" s="13"/>
      <c r="R275" s="33"/>
    </row>
    <row r="276" spans="1:18" x14ac:dyDescent="0.25">
      <c r="A276" s="9"/>
      <c r="H276" s="13"/>
      <c r="I276" s="13"/>
      <c r="J276" s="13"/>
      <c r="K276" s="13"/>
      <c r="R276" s="33"/>
    </row>
    <row r="277" spans="1:18" x14ac:dyDescent="0.25">
      <c r="A277" s="9"/>
      <c r="H277" s="13"/>
      <c r="I277" s="13"/>
      <c r="J277" s="13"/>
      <c r="K277" s="13"/>
      <c r="R277" s="33"/>
    </row>
    <row r="278" spans="1:18" x14ac:dyDescent="0.25">
      <c r="A278" s="9"/>
      <c r="H278" s="13"/>
      <c r="I278" s="13"/>
      <c r="J278" s="13"/>
      <c r="K278" s="13"/>
      <c r="R278" s="33"/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B8A2-1D2B-40CD-9181-60B098D0D7FD}">
  <sheetPr codeName="Sheet5"/>
  <dimension ref="A1:D10"/>
  <sheetViews>
    <sheetView workbookViewId="0">
      <selection activeCell="A10" sqref="A1:A10"/>
    </sheetView>
  </sheetViews>
  <sheetFormatPr defaultRowHeight="15" x14ac:dyDescent="0.25"/>
  <cols>
    <col min="1" max="1" width="12.7109375" customWidth="1"/>
  </cols>
  <sheetData>
    <row r="1" spans="1:4" x14ac:dyDescent="0.25">
      <c r="A1" t="s">
        <v>16</v>
      </c>
      <c r="C1" t="s">
        <v>30</v>
      </c>
    </row>
    <row r="2" spans="1:4" x14ac:dyDescent="0.25">
      <c r="A2" t="s">
        <v>12</v>
      </c>
    </row>
    <row r="3" spans="1:4" x14ac:dyDescent="0.25">
      <c r="A3" t="s">
        <v>17</v>
      </c>
    </row>
    <row r="4" spans="1:4" x14ac:dyDescent="0.25">
      <c r="A4" t="s">
        <v>15</v>
      </c>
    </row>
    <row r="5" spans="1:4" x14ac:dyDescent="0.25">
      <c r="A5" t="s">
        <v>27</v>
      </c>
    </row>
    <row r="6" spans="1:4" x14ac:dyDescent="0.25">
      <c r="A6" t="s">
        <v>29</v>
      </c>
    </row>
    <row r="7" spans="1:4" x14ac:dyDescent="0.25">
      <c r="A7" t="s">
        <v>13</v>
      </c>
    </row>
    <row r="8" spans="1:4" x14ac:dyDescent="0.25">
      <c r="A8" t="s">
        <v>28</v>
      </c>
    </row>
    <row r="9" spans="1:4" x14ac:dyDescent="0.25">
      <c r="A9" t="s">
        <v>71</v>
      </c>
    </row>
    <row r="10" spans="1:4" x14ac:dyDescent="0.25">
      <c r="A10" t="s">
        <v>72</v>
      </c>
      <c r="C10">
        <v>10</v>
      </c>
      <c r="D10">
        <f>C10-9</f>
        <v>1</v>
      </c>
    </row>
  </sheetData>
  <sortState xmlns:xlrd2="http://schemas.microsoft.com/office/spreadsheetml/2017/richdata2" ref="A1:A8">
    <sortCondition ref="A1:A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0CEB-C818-4FF0-A447-6FE23EAD83BE}">
  <sheetPr codeName="Sheet7"/>
  <dimension ref="A1:EC32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F12" sqref="F12"/>
    </sheetView>
  </sheetViews>
  <sheetFormatPr defaultRowHeight="16.5" x14ac:dyDescent="0.3"/>
  <cols>
    <col min="1" max="1" width="25" style="17" customWidth="1"/>
    <col min="2" max="11" width="11.5703125" style="16" customWidth="1"/>
    <col min="12" max="12" width="0.28515625" style="19" customWidth="1"/>
    <col min="13" max="22" width="11.5703125" style="16" customWidth="1"/>
    <col min="23" max="23" width="0.28515625" style="19" customWidth="1"/>
    <col min="24" max="33" width="11.5703125" style="16" customWidth="1"/>
    <col min="34" max="34" width="0.28515625" style="19" customWidth="1"/>
    <col min="35" max="44" width="11.5703125" style="16" customWidth="1"/>
    <col min="45" max="45" width="0.28515625" style="19" customWidth="1"/>
    <col min="46" max="55" width="11.5703125" style="16" customWidth="1"/>
    <col min="56" max="56" width="0.28515625" style="19" customWidth="1"/>
    <col min="57" max="66" width="11.5703125" style="16" customWidth="1"/>
    <col min="67" max="67" width="0.28515625" style="19" customWidth="1"/>
    <col min="68" max="77" width="11.5703125" style="16" customWidth="1"/>
    <col min="78" max="78" width="0.28515625" style="19" customWidth="1"/>
    <col min="79" max="88" width="11.5703125" style="16" customWidth="1"/>
    <col min="89" max="89" width="0.28515625" style="19" customWidth="1"/>
    <col min="90" max="99" width="11.5703125" style="16" customWidth="1"/>
    <col min="100" max="100" width="0.28515625" style="19" customWidth="1"/>
    <col min="101" max="110" width="11.5703125" style="16" customWidth="1"/>
    <col min="111" max="111" width="0.28515625" style="19" customWidth="1"/>
    <col min="112" max="121" width="11.5703125" style="16" customWidth="1"/>
    <col min="122" max="122" width="0.28515625" style="19" customWidth="1"/>
    <col min="123" max="132" width="11.5703125" style="16" customWidth="1"/>
    <col min="133" max="133" width="0.28515625" style="19" customWidth="1"/>
    <col min="134" max="16384" width="9.140625" style="55"/>
  </cols>
  <sheetData>
    <row r="1" spans="1:133" s="54" customFormat="1" ht="36.950000000000003" customHeight="1" x14ac:dyDescent="0.25">
      <c r="A1" s="31" t="s">
        <v>50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</row>
    <row r="2" spans="1:133" ht="18" x14ac:dyDescent="0.3">
      <c r="A2" s="68" t="s">
        <v>60</v>
      </c>
      <c r="B2" s="65" t="s">
        <v>38</v>
      </c>
      <c r="C2" s="66"/>
      <c r="D2" s="66"/>
      <c r="E2" s="66"/>
      <c r="F2" s="66"/>
      <c r="G2" s="66"/>
      <c r="H2" s="66"/>
      <c r="I2" s="66"/>
      <c r="J2" s="66"/>
      <c r="K2" s="67"/>
      <c r="L2" s="21"/>
      <c r="M2" s="65" t="s">
        <v>36</v>
      </c>
      <c r="N2" s="66"/>
      <c r="O2" s="66"/>
      <c r="P2" s="66"/>
      <c r="Q2" s="66"/>
      <c r="R2" s="66"/>
      <c r="S2" s="66"/>
      <c r="T2" s="66"/>
      <c r="U2" s="66"/>
      <c r="V2" s="67"/>
      <c r="W2" s="21"/>
      <c r="X2" s="65" t="s">
        <v>39</v>
      </c>
      <c r="Y2" s="66"/>
      <c r="Z2" s="66"/>
      <c r="AA2" s="66"/>
      <c r="AB2" s="66"/>
      <c r="AC2" s="66"/>
      <c r="AD2" s="66"/>
      <c r="AE2" s="66"/>
      <c r="AF2" s="66"/>
      <c r="AG2" s="67"/>
      <c r="AH2" s="21"/>
      <c r="AI2" s="65" t="s">
        <v>40</v>
      </c>
      <c r="AJ2" s="66"/>
      <c r="AK2" s="66"/>
      <c r="AL2" s="66"/>
      <c r="AM2" s="66"/>
      <c r="AN2" s="66"/>
      <c r="AO2" s="66"/>
      <c r="AP2" s="66"/>
      <c r="AQ2" s="66"/>
      <c r="AR2" s="67"/>
      <c r="AS2" s="21"/>
      <c r="AT2" s="65" t="s">
        <v>41</v>
      </c>
      <c r="AU2" s="66"/>
      <c r="AV2" s="66"/>
      <c r="AW2" s="66"/>
      <c r="AX2" s="66"/>
      <c r="AY2" s="66"/>
      <c r="AZ2" s="66"/>
      <c r="BA2" s="66"/>
      <c r="BB2" s="66"/>
      <c r="BC2" s="67"/>
      <c r="BD2" s="21"/>
      <c r="BE2" s="65" t="s">
        <v>42</v>
      </c>
      <c r="BF2" s="66"/>
      <c r="BG2" s="66"/>
      <c r="BH2" s="66"/>
      <c r="BI2" s="66"/>
      <c r="BJ2" s="66"/>
      <c r="BK2" s="66"/>
      <c r="BL2" s="66"/>
      <c r="BM2" s="66"/>
      <c r="BN2" s="67"/>
      <c r="BO2" s="21"/>
      <c r="BP2" s="65" t="s">
        <v>43</v>
      </c>
      <c r="BQ2" s="66"/>
      <c r="BR2" s="66"/>
      <c r="BS2" s="66"/>
      <c r="BT2" s="66"/>
      <c r="BU2" s="66"/>
      <c r="BV2" s="66"/>
      <c r="BW2" s="66"/>
      <c r="BX2" s="66"/>
      <c r="BY2" s="67"/>
      <c r="BZ2" s="21"/>
      <c r="CA2" s="65" t="s">
        <v>44</v>
      </c>
      <c r="CB2" s="66"/>
      <c r="CC2" s="66"/>
      <c r="CD2" s="66"/>
      <c r="CE2" s="66"/>
      <c r="CF2" s="66"/>
      <c r="CG2" s="66"/>
      <c r="CH2" s="66"/>
      <c r="CI2" s="66"/>
      <c r="CJ2" s="67"/>
      <c r="CK2" s="21"/>
      <c r="CL2" s="65" t="s">
        <v>45</v>
      </c>
      <c r="CM2" s="66"/>
      <c r="CN2" s="66"/>
      <c r="CO2" s="66"/>
      <c r="CP2" s="66"/>
      <c r="CQ2" s="66"/>
      <c r="CR2" s="66"/>
      <c r="CS2" s="66"/>
      <c r="CT2" s="66"/>
      <c r="CU2" s="67"/>
      <c r="CV2" s="21"/>
      <c r="CW2" s="65" t="s">
        <v>46</v>
      </c>
      <c r="CX2" s="66"/>
      <c r="CY2" s="66"/>
      <c r="CZ2" s="66"/>
      <c r="DA2" s="66"/>
      <c r="DB2" s="66"/>
      <c r="DC2" s="66"/>
      <c r="DD2" s="66"/>
      <c r="DE2" s="66"/>
      <c r="DF2" s="67"/>
      <c r="DG2" s="21"/>
      <c r="DH2" s="65" t="s">
        <v>47</v>
      </c>
      <c r="DI2" s="66"/>
      <c r="DJ2" s="66"/>
      <c r="DK2" s="66"/>
      <c r="DL2" s="66"/>
      <c r="DM2" s="66"/>
      <c r="DN2" s="66"/>
      <c r="DO2" s="66"/>
      <c r="DP2" s="66"/>
      <c r="DQ2" s="67"/>
      <c r="DR2" s="21"/>
      <c r="DS2" s="65" t="s">
        <v>48</v>
      </c>
      <c r="DT2" s="66"/>
      <c r="DU2" s="66"/>
      <c r="DV2" s="66"/>
      <c r="DW2" s="66"/>
      <c r="DX2" s="66"/>
      <c r="DY2" s="66"/>
      <c r="DZ2" s="66"/>
      <c r="EA2" s="66"/>
      <c r="EB2" s="67"/>
      <c r="EC2" s="21"/>
    </row>
    <row r="3" spans="1:133" ht="15.75" x14ac:dyDescent="0.3">
      <c r="A3" s="68"/>
      <c r="B3" s="71" t="s">
        <v>23</v>
      </c>
      <c r="C3" s="71"/>
      <c r="D3" s="71"/>
      <c r="E3" s="71"/>
      <c r="F3" s="71"/>
      <c r="G3" s="70" t="s">
        <v>24</v>
      </c>
      <c r="H3" s="70"/>
      <c r="I3" s="70"/>
      <c r="J3" s="70"/>
      <c r="K3" s="70"/>
      <c r="L3" s="28"/>
      <c r="M3" s="71" t="s">
        <v>23</v>
      </c>
      <c r="N3" s="71"/>
      <c r="O3" s="71"/>
      <c r="P3" s="71"/>
      <c r="Q3" s="71"/>
      <c r="R3" s="70" t="s">
        <v>24</v>
      </c>
      <c r="S3" s="70"/>
      <c r="T3" s="70"/>
      <c r="U3" s="70"/>
      <c r="V3" s="70"/>
      <c r="W3" s="28"/>
      <c r="X3" s="71" t="s">
        <v>23</v>
      </c>
      <c r="Y3" s="71"/>
      <c r="Z3" s="71"/>
      <c r="AA3" s="71"/>
      <c r="AB3" s="71"/>
      <c r="AC3" s="70" t="s">
        <v>24</v>
      </c>
      <c r="AD3" s="70"/>
      <c r="AE3" s="70"/>
      <c r="AF3" s="70"/>
      <c r="AG3" s="70"/>
      <c r="AH3" s="28"/>
      <c r="AI3" s="71" t="s">
        <v>23</v>
      </c>
      <c r="AJ3" s="71"/>
      <c r="AK3" s="71"/>
      <c r="AL3" s="71"/>
      <c r="AM3" s="71"/>
      <c r="AN3" s="70" t="s">
        <v>24</v>
      </c>
      <c r="AO3" s="70"/>
      <c r="AP3" s="70"/>
      <c r="AQ3" s="70"/>
      <c r="AR3" s="70"/>
      <c r="AS3" s="28"/>
      <c r="AT3" s="71" t="s">
        <v>23</v>
      </c>
      <c r="AU3" s="71"/>
      <c r="AV3" s="71"/>
      <c r="AW3" s="71"/>
      <c r="AX3" s="71"/>
      <c r="AY3" s="70" t="s">
        <v>24</v>
      </c>
      <c r="AZ3" s="70"/>
      <c r="BA3" s="70"/>
      <c r="BB3" s="70"/>
      <c r="BC3" s="70"/>
      <c r="BD3" s="28"/>
      <c r="BE3" s="71" t="s">
        <v>23</v>
      </c>
      <c r="BF3" s="71"/>
      <c r="BG3" s="71"/>
      <c r="BH3" s="71"/>
      <c r="BI3" s="71"/>
      <c r="BJ3" s="70" t="s">
        <v>24</v>
      </c>
      <c r="BK3" s="70"/>
      <c r="BL3" s="70"/>
      <c r="BM3" s="70"/>
      <c r="BN3" s="70"/>
      <c r="BO3" s="28"/>
      <c r="BP3" s="71" t="s">
        <v>23</v>
      </c>
      <c r="BQ3" s="71"/>
      <c r="BR3" s="71"/>
      <c r="BS3" s="71"/>
      <c r="BT3" s="71"/>
      <c r="BU3" s="70" t="s">
        <v>24</v>
      </c>
      <c r="BV3" s="70"/>
      <c r="BW3" s="70"/>
      <c r="BX3" s="70"/>
      <c r="BY3" s="70"/>
      <c r="BZ3" s="28"/>
      <c r="CA3" s="71" t="s">
        <v>23</v>
      </c>
      <c r="CB3" s="71"/>
      <c r="CC3" s="71"/>
      <c r="CD3" s="71"/>
      <c r="CE3" s="71"/>
      <c r="CF3" s="70" t="s">
        <v>24</v>
      </c>
      <c r="CG3" s="70"/>
      <c r="CH3" s="70"/>
      <c r="CI3" s="70"/>
      <c r="CJ3" s="70"/>
      <c r="CK3" s="28"/>
      <c r="CL3" s="71" t="s">
        <v>23</v>
      </c>
      <c r="CM3" s="71"/>
      <c r="CN3" s="71"/>
      <c r="CO3" s="71"/>
      <c r="CP3" s="71"/>
      <c r="CQ3" s="70" t="s">
        <v>24</v>
      </c>
      <c r="CR3" s="70"/>
      <c r="CS3" s="70"/>
      <c r="CT3" s="70"/>
      <c r="CU3" s="70"/>
      <c r="CV3" s="28"/>
      <c r="CW3" s="71" t="s">
        <v>23</v>
      </c>
      <c r="CX3" s="71"/>
      <c r="CY3" s="71"/>
      <c r="CZ3" s="71"/>
      <c r="DA3" s="71"/>
      <c r="DB3" s="70" t="s">
        <v>24</v>
      </c>
      <c r="DC3" s="70"/>
      <c r="DD3" s="70"/>
      <c r="DE3" s="70"/>
      <c r="DF3" s="70"/>
      <c r="DG3" s="28"/>
      <c r="DH3" s="71" t="s">
        <v>23</v>
      </c>
      <c r="DI3" s="71"/>
      <c r="DJ3" s="71"/>
      <c r="DK3" s="71"/>
      <c r="DL3" s="71"/>
      <c r="DM3" s="70" t="s">
        <v>24</v>
      </c>
      <c r="DN3" s="70"/>
      <c r="DO3" s="70"/>
      <c r="DP3" s="70"/>
      <c r="DQ3" s="70"/>
      <c r="DR3" s="28"/>
      <c r="DS3" s="71" t="s">
        <v>23</v>
      </c>
      <c r="DT3" s="71"/>
      <c r="DU3" s="71"/>
      <c r="DV3" s="71"/>
      <c r="DW3" s="71"/>
      <c r="DX3" s="70" t="s">
        <v>24</v>
      </c>
      <c r="DY3" s="70"/>
      <c r="DZ3" s="70"/>
      <c r="EA3" s="70"/>
      <c r="EB3" s="70"/>
      <c r="EC3" s="28"/>
    </row>
    <row r="4" spans="1:133" s="56" customFormat="1" ht="15" x14ac:dyDescent="0.35">
      <c r="A4" s="69"/>
      <c r="B4" s="34" t="s">
        <v>31</v>
      </c>
      <c r="C4" s="34" t="s">
        <v>32</v>
      </c>
      <c r="D4" s="34" t="s">
        <v>33</v>
      </c>
      <c r="E4" s="34" t="s">
        <v>34</v>
      </c>
      <c r="F4" s="34" t="s">
        <v>35</v>
      </c>
      <c r="G4" s="34" t="s">
        <v>31</v>
      </c>
      <c r="H4" s="34" t="s">
        <v>32</v>
      </c>
      <c r="I4" s="34" t="s">
        <v>33</v>
      </c>
      <c r="J4" s="34" t="s">
        <v>34</v>
      </c>
      <c r="K4" s="34" t="s">
        <v>35</v>
      </c>
      <c r="L4" s="35"/>
      <c r="M4" s="34" t="s">
        <v>31</v>
      </c>
      <c r="N4" s="34" t="s">
        <v>32</v>
      </c>
      <c r="O4" s="34" t="s">
        <v>33</v>
      </c>
      <c r="P4" s="34" t="s">
        <v>34</v>
      </c>
      <c r="Q4" s="34" t="s">
        <v>35</v>
      </c>
      <c r="R4" s="34" t="s">
        <v>31</v>
      </c>
      <c r="S4" s="34" t="s">
        <v>32</v>
      </c>
      <c r="T4" s="34" t="s">
        <v>33</v>
      </c>
      <c r="U4" s="34" t="s">
        <v>34</v>
      </c>
      <c r="V4" s="34" t="s">
        <v>35</v>
      </c>
      <c r="W4" s="35"/>
      <c r="X4" s="34" t="s">
        <v>31</v>
      </c>
      <c r="Y4" s="34" t="s">
        <v>32</v>
      </c>
      <c r="Z4" s="34" t="s">
        <v>33</v>
      </c>
      <c r="AA4" s="34" t="s">
        <v>34</v>
      </c>
      <c r="AB4" s="34" t="s">
        <v>35</v>
      </c>
      <c r="AC4" s="34" t="s">
        <v>31</v>
      </c>
      <c r="AD4" s="34" t="s">
        <v>32</v>
      </c>
      <c r="AE4" s="34" t="s">
        <v>33</v>
      </c>
      <c r="AF4" s="34" t="s">
        <v>34</v>
      </c>
      <c r="AG4" s="34" t="s">
        <v>35</v>
      </c>
      <c r="AH4" s="35"/>
      <c r="AI4" s="34" t="s">
        <v>31</v>
      </c>
      <c r="AJ4" s="34" t="s">
        <v>32</v>
      </c>
      <c r="AK4" s="34" t="s">
        <v>33</v>
      </c>
      <c r="AL4" s="34" t="s">
        <v>34</v>
      </c>
      <c r="AM4" s="34" t="s">
        <v>35</v>
      </c>
      <c r="AN4" s="34" t="s">
        <v>31</v>
      </c>
      <c r="AO4" s="34" t="s">
        <v>32</v>
      </c>
      <c r="AP4" s="34" t="s">
        <v>33</v>
      </c>
      <c r="AQ4" s="34" t="s">
        <v>34</v>
      </c>
      <c r="AR4" s="34" t="s">
        <v>35</v>
      </c>
      <c r="AS4" s="35"/>
      <c r="AT4" s="34" t="s">
        <v>31</v>
      </c>
      <c r="AU4" s="34" t="s">
        <v>32</v>
      </c>
      <c r="AV4" s="34" t="s">
        <v>33</v>
      </c>
      <c r="AW4" s="34" t="s">
        <v>34</v>
      </c>
      <c r="AX4" s="34" t="s">
        <v>35</v>
      </c>
      <c r="AY4" s="34" t="s">
        <v>31</v>
      </c>
      <c r="AZ4" s="34" t="s">
        <v>32</v>
      </c>
      <c r="BA4" s="34" t="s">
        <v>33</v>
      </c>
      <c r="BB4" s="34" t="s">
        <v>34</v>
      </c>
      <c r="BC4" s="34" t="s">
        <v>35</v>
      </c>
      <c r="BD4" s="35"/>
      <c r="BE4" s="34" t="s">
        <v>31</v>
      </c>
      <c r="BF4" s="34" t="s">
        <v>32</v>
      </c>
      <c r="BG4" s="34" t="s">
        <v>33</v>
      </c>
      <c r="BH4" s="34" t="s">
        <v>34</v>
      </c>
      <c r="BI4" s="34" t="s">
        <v>35</v>
      </c>
      <c r="BJ4" s="34" t="s">
        <v>31</v>
      </c>
      <c r="BK4" s="34" t="s">
        <v>32</v>
      </c>
      <c r="BL4" s="34" t="s">
        <v>33</v>
      </c>
      <c r="BM4" s="34" t="s">
        <v>34</v>
      </c>
      <c r="BN4" s="34" t="s">
        <v>35</v>
      </c>
      <c r="BO4" s="35"/>
      <c r="BP4" s="34" t="s">
        <v>31</v>
      </c>
      <c r="BQ4" s="34" t="s">
        <v>32</v>
      </c>
      <c r="BR4" s="34" t="s">
        <v>33</v>
      </c>
      <c r="BS4" s="34" t="s">
        <v>34</v>
      </c>
      <c r="BT4" s="34" t="s">
        <v>35</v>
      </c>
      <c r="BU4" s="34" t="s">
        <v>31</v>
      </c>
      <c r="BV4" s="34" t="s">
        <v>32</v>
      </c>
      <c r="BW4" s="34" t="s">
        <v>33</v>
      </c>
      <c r="BX4" s="34" t="s">
        <v>34</v>
      </c>
      <c r="BY4" s="34" t="s">
        <v>35</v>
      </c>
      <c r="BZ4" s="35"/>
      <c r="CA4" s="34" t="s">
        <v>31</v>
      </c>
      <c r="CB4" s="34" t="s">
        <v>32</v>
      </c>
      <c r="CC4" s="34" t="s">
        <v>33</v>
      </c>
      <c r="CD4" s="34" t="s">
        <v>34</v>
      </c>
      <c r="CE4" s="34" t="s">
        <v>35</v>
      </c>
      <c r="CF4" s="34" t="s">
        <v>31</v>
      </c>
      <c r="CG4" s="34" t="s">
        <v>32</v>
      </c>
      <c r="CH4" s="34" t="s">
        <v>33</v>
      </c>
      <c r="CI4" s="34" t="s">
        <v>34</v>
      </c>
      <c r="CJ4" s="34" t="s">
        <v>35</v>
      </c>
      <c r="CK4" s="35"/>
      <c r="CL4" s="34" t="s">
        <v>31</v>
      </c>
      <c r="CM4" s="34" t="s">
        <v>32</v>
      </c>
      <c r="CN4" s="34" t="s">
        <v>33</v>
      </c>
      <c r="CO4" s="34" t="s">
        <v>34</v>
      </c>
      <c r="CP4" s="34" t="s">
        <v>35</v>
      </c>
      <c r="CQ4" s="34" t="s">
        <v>31</v>
      </c>
      <c r="CR4" s="34" t="s">
        <v>32</v>
      </c>
      <c r="CS4" s="34" t="s">
        <v>33</v>
      </c>
      <c r="CT4" s="34" t="s">
        <v>34</v>
      </c>
      <c r="CU4" s="34" t="s">
        <v>35</v>
      </c>
      <c r="CV4" s="35"/>
      <c r="CW4" s="34" t="s">
        <v>31</v>
      </c>
      <c r="CX4" s="34" t="s">
        <v>32</v>
      </c>
      <c r="CY4" s="34" t="s">
        <v>33</v>
      </c>
      <c r="CZ4" s="34" t="s">
        <v>34</v>
      </c>
      <c r="DA4" s="34" t="s">
        <v>35</v>
      </c>
      <c r="DB4" s="34" t="s">
        <v>31</v>
      </c>
      <c r="DC4" s="34" t="s">
        <v>32</v>
      </c>
      <c r="DD4" s="34" t="s">
        <v>33</v>
      </c>
      <c r="DE4" s="34" t="s">
        <v>34</v>
      </c>
      <c r="DF4" s="34" t="s">
        <v>35</v>
      </c>
      <c r="DG4" s="35"/>
      <c r="DH4" s="34" t="s">
        <v>31</v>
      </c>
      <c r="DI4" s="34" t="s">
        <v>32</v>
      </c>
      <c r="DJ4" s="34" t="s">
        <v>33</v>
      </c>
      <c r="DK4" s="34" t="s">
        <v>34</v>
      </c>
      <c r="DL4" s="34" t="s">
        <v>35</v>
      </c>
      <c r="DM4" s="34" t="s">
        <v>31</v>
      </c>
      <c r="DN4" s="34" t="s">
        <v>32</v>
      </c>
      <c r="DO4" s="34" t="s">
        <v>33</v>
      </c>
      <c r="DP4" s="34" t="s">
        <v>34</v>
      </c>
      <c r="DQ4" s="34" t="s">
        <v>35</v>
      </c>
      <c r="DR4" s="35"/>
      <c r="DS4" s="34" t="s">
        <v>31</v>
      </c>
      <c r="DT4" s="34" t="s">
        <v>32</v>
      </c>
      <c r="DU4" s="34" t="s">
        <v>33</v>
      </c>
      <c r="DV4" s="34" t="s">
        <v>34</v>
      </c>
      <c r="DW4" s="34" t="s">
        <v>35</v>
      </c>
      <c r="DX4" s="34" t="s">
        <v>31</v>
      </c>
      <c r="DY4" s="34" t="s">
        <v>32</v>
      </c>
      <c r="DZ4" s="34" t="s">
        <v>33</v>
      </c>
      <c r="EA4" s="34" t="s">
        <v>34</v>
      </c>
      <c r="EB4" s="34" t="s">
        <v>35</v>
      </c>
      <c r="EC4" s="35"/>
    </row>
    <row r="5" spans="1:133" ht="2.1" customHeight="1" x14ac:dyDescent="0.3">
      <c r="A5" s="20"/>
      <c r="B5" s="27"/>
      <c r="C5" s="27"/>
      <c r="D5" s="27"/>
      <c r="E5" s="27"/>
      <c r="F5" s="27"/>
      <c r="G5" s="27"/>
      <c r="H5" s="27"/>
      <c r="I5" s="27"/>
      <c r="J5" s="27"/>
      <c r="K5" s="27"/>
      <c r="L5" s="18"/>
      <c r="M5" s="27"/>
      <c r="N5" s="27"/>
      <c r="O5" s="27"/>
      <c r="P5" s="27"/>
      <c r="Q5" s="27"/>
      <c r="R5" s="27"/>
      <c r="S5" s="27"/>
      <c r="T5" s="27"/>
      <c r="U5" s="27"/>
      <c r="V5" s="27"/>
      <c r="W5" s="18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18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18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18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18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18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18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18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18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18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18"/>
    </row>
    <row r="6" spans="1:133" x14ac:dyDescent="0.3">
      <c r="A6" s="22" t="s">
        <v>16</v>
      </c>
      <c r="B6" s="23">
        <f>IFERROR(VLOOKUP($B$2&amp;"-"&amp; RIGHT(B$4,1)&amp;"-"&amp;$A6,CC1_UserInput!$L:$N,2,FALSE),0)</f>
        <v>0</v>
      </c>
      <c r="C6" s="23">
        <f>IFERROR(VLOOKUP($B$2&amp;"-"&amp; RIGHT(C$4,1)&amp;"-"&amp;$A6,CC1_UserInput!$L:$N,2,FALSE),0)</f>
        <v>0</v>
      </c>
      <c r="D6" s="23">
        <f>IFERROR(VLOOKUP($B$2&amp;"-"&amp; RIGHT(D$4,1)&amp;"-"&amp;$A6,CC1_UserInput!$L:$N,2,FALSE),0)</f>
        <v>-8.2981238141079161E-2</v>
      </c>
      <c r="E6" s="23">
        <f>IFERROR(VLOOKUP($B$2&amp;"-"&amp; RIGHT(E$4,1)&amp;"-"&amp;$A6,CC1_UserInput!$L:$N,2,FALSE),0)</f>
        <v>0</v>
      </c>
      <c r="F6" s="23">
        <f>IFERROR(VLOOKUP($B$2&amp;"-"&amp; RIGHT(F$4,1)&amp;"-"&amp;$A6,CC1_UserInput!$L:$N,2,FALSE),0)</f>
        <v>0</v>
      </c>
      <c r="G6" s="23">
        <f>IFERROR(VLOOKUP($B$2&amp;"-"&amp; RIGHT(G$4,1)&amp;"-"&amp;$A6,CC1_UserInput!$L:$N,3,FALSE),0)</f>
        <v>0</v>
      </c>
      <c r="H6" s="23">
        <f>IFERROR(VLOOKUP($B$2&amp;"-"&amp; RIGHT(H$4,1)&amp;"-"&amp;$A6,CC1_UserInput!$L:$N,3,FALSE),0)</f>
        <v>0</v>
      </c>
      <c r="I6" s="23">
        <f>IFERROR(VLOOKUP($B$2&amp;"-"&amp; RIGHT(I$4,1)&amp;"-"&amp;$A6,CC1_UserInput!$L:$N,3,FALSE),0)</f>
        <v>-0.18982183352462934</v>
      </c>
      <c r="J6" s="23">
        <f>IFERROR(VLOOKUP($B$2&amp;"-"&amp; RIGHT(J$4,1)&amp;"-"&amp;$A6,CC1_UserInput!$L:$N,3,FALSE),0)</f>
        <v>0</v>
      </c>
      <c r="K6" s="23">
        <f>IFERROR(VLOOKUP($B$2&amp;"-"&amp; RIGHT(K$4,1)&amp;"-"&amp;$A6,CC1_UserInput!$L:$N,3,FALSE),0)</f>
        <v>0</v>
      </c>
      <c r="L6" s="24"/>
      <c r="M6" s="23">
        <f>IFERROR(VLOOKUP($M$2&amp;"-"&amp; RIGHT(M$4,1)&amp;"-"&amp;$A6,CC1_UserInput!$L:$N,2,FALSE),0)</f>
        <v>0</v>
      </c>
      <c r="N6" s="23">
        <f>IFERROR(VLOOKUP($M$2&amp;"-"&amp; RIGHT(N$4,1)&amp;"-"&amp;$A6,CC1_UserInput!$L:$N,2,FALSE),0)</f>
        <v>0</v>
      </c>
      <c r="O6" s="23">
        <f>IFERROR(VLOOKUP($M$2&amp;"-"&amp; RIGHT(O$4,1)&amp;"-"&amp;$A6,CC1_UserInput!$L:$N,2,FALSE),0)</f>
        <v>0</v>
      </c>
      <c r="P6" s="23">
        <f>IFERROR(VLOOKUP($M$2&amp;"-"&amp; RIGHT(P$4,1)&amp;"-"&amp;$A6,CC1_UserInput!$L:$N,2,FALSE),0)</f>
        <v>0</v>
      </c>
      <c r="Q6" s="23">
        <f>IFERROR(VLOOKUP($M$2&amp;"-"&amp; RIGHT(Q$4,1)&amp;"-"&amp;$A6,CC1_UserInput!$L:$N,2,FALSE),0)</f>
        <v>0</v>
      </c>
      <c r="R6" s="23">
        <f>IFERROR(VLOOKUP($M$2&amp;"-"&amp; RIGHT(R$4,1)&amp;"-"&amp;$A6,CC1_UserInput!$L:$N,3,FALSE),0)</f>
        <v>0</v>
      </c>
      <c r="S6" s="23">
        <f>IFERROR(VLOOKUP($M$2&amp;"-"&amp; RIGHT(S$4,1)&amp;"-"&amp;$A6,CC1_UserInput!$L:$N,3,FALSE),0)</f>
        <v>0</v>
      </c>
      <c r="T6" s="23">
        <f>IFERROR(VLOOKUP($M$2&amp;"-"&amp; RIGHT(T$4,1)&amp;"-"&amp;$A6,CC1_UserInput!$L:$N,3,FALSE),0)</f>
        <v>0</v>
      </c>
      <c r="U6" s="23">
        <f>IFERROR(VLOOKUP($M$2&amp;"-"&amp; RIGHT(U$4,1)&amp;"-"&amp;$A6,CC1_UserInput!$L:$N,3,FALSE),0)</f>
        <v>0</v>
      </c>
      <c r="V6" s="23">
        <f>IFERROR(VLOOKUP($M$2&amp;"-"&amp; RIGHT(V$4,1)&amp;"-"&amp;$A6,CC1_UserInput!$L:$N,3,FALSE),0)</f>
        <v>0</v>
      </c>
      <c r="W6" s="24"/>
      <c r="X6" s="23">
        <f>IFERROR(VLOOKUP($X$2&amp;"-"&amp; RIGHT(X$4,1)&amp;"-"&amp;$A6,CC1_UserInput!$L:$N,2,FALSE),0)</f>
        <v>0</v>
      </c>
      <c r="Y6" s="23">
        <f>IFERROR(VLOOKUP($X$2&amp;"-"&amp; RIGHT(Y$4,1)&amp;"-"&amp;$A6,CC1_UserInput!$L:$N,2,FALSE),0)</f>
        <v>0</v>
      </c>
      <c r="Z6" s="23">
        <f>IFERROR(VLOOKUP($X$2&amp;"-"&amp; RIGHT(Z$4,1)&amp;"-"&amp;$A6,CC1_UserInput!$L:$N,2,FALSE),0)</f>
        <v>0</v>
      </c>
      <c r="AA6" s="23">
        <f>IFERROR(VLOOKUP($X$2&amp;"-"&amp; RIGHT(AA$4,1)&amp;"-"&amp;$A6,CC1_UserInput!$L:$N,2,FALSE),0)</f>
        <v>0</v>
      </c>
      <c r="AB6" s="23">
        <f>IFERROR(VLOOKUP($X$2&amp;"-"&amp; RIGHT(AB$4,1)&amp;"-"&amp;$A6,CC1_UserInput!$L:$N,2,FALSE),0)</f>
        <v>0</v>
      </c>
      <c r="AC6" s="23">
        <f>IFERROR(VLOOKUP($X$2&amp;"-"&amp; RIGHT(AC$4,1)&amp;"-"&amp;$A6,CC1_UserInput!$L:$N,3,FALSE),0)</f>
        <v>0</v>
      </c>
      <c r="AD6" s="23">
        <f>IFERROR(VLOOKUP($X$2&amp;"-"&amp; RIGHT(AD$4,1)&amp;"-"&amp;$A6,CC1_UserInput!$L:$N,3,FALSE),0)</f>
        <v>0</v>
      </c>
      <c r="AE6" s="23">
        <f>IFERROR(VLOOKUP($X$2&amp;"-"&amp; RIGHT(AE$4,1)&amp;"-"&amp;$A6,CC1_UserInput!$L:$N,3,FALSE),0)</f>
        <v>0</v>
      </c>
      <c r="AF6" s="23">
        <f>IFERROR(VLOOKUP($X$2&amp;"-"&amp; RIGHT(AF$4,1)&amp;"-"&amp;$A6,CC1_UserInput!$L:$N,3,FALSE),0)</f>
        <v>0</v>
      </c>
      <c r="AG6" s="23">
        <f>IFERROR(VLOOKUP($X$2&amp;"-"&amp; RIGHT(AG$4,1)&amp;"-"&amp;$A6,CC1_UserInput!$L:$N,3,FALSE),0)</f>
        <v>0</v>
      </c>
      <c r="AH6" s="24"/>
      <c r="AI6" s="23">
        <f>IFERROR(VLOOKUP($AI$2&amp;"-"&amp; RIGHT(AI$4,1)&amp;"-"&amp;$A6,CC1_UserInput!$L:$N,2,FALSE),0)</f>
        <v>0</v>
      </c>
      <c r="AJ6" s="23">
        <f>IFERROR(VLOOKUP($AI$2&amp;"-"&amp; RIGHT(AJ$4,1)&amp;"-"&amp;$A6,CC1_UserInput!$L:$N,2,FALSE),0)</f>
        <v>0</v>
      </c>
      <c r="AK6" s="23">
        <f>IFERROR(VLOOKUP($AI$2&amp;"-"&amp; RIGHT(AK$4,1)&amp;"-"&amp;$A6,CC1_UserInput!$L:$N,2,FALSE),0)</f>
        <v>0</v>
      </c>
      <c r="AL6" s="23">
        <f>IFERROR(VLOOKUP($AI$2&amp;"-"&amp; RIGHT(AL$4,1)&amp;"-"&amp;$A6,CC1_UserInput!$L:$N,2,FALSE),0)</f>
        <v>0</v>
      </c>
      <c r="AM6" s="23">
        <f>IFERROR(VLOOKUP($AI$2&amp;"-"&amp; RIGHT(AM$4,1)&amp;"-"&amp;$A6,CC1_UserInput!$L:$N,2,FALSE),0)</f>
        <v>0</v>
      </c>
      <c r="AN6" s="23">
        <f>IFERROR(VLOOKUP($AI$2&amp;"-"&amp; RIGHT(AN$4,1)&amp;"-"&amp;$A6,CC1_UserInput!$L:$N,3,FALSE),0)</f>
        <v>0</v>
      </c>
      <c r="AO6" s="23">
        <f>IFERROR(VLOOKUP($AI$2&amp;"-"&amp; RIGHT(AO$4,1)&amp;"-"&amp;$A6,CC1_UserInput!$L:$N,3,FALSE),0)</f>
        <v>0</v>
      </c>
      <c r="AP6" s="23">
        <f>IFERROR(VLOOKUP($AI$2&amp;"-"&amp; RIGHT(AP$4,1)&amp;"-"&amp;$A6,CC1_UserInput!$L:$N,3,FALSE),0)</f>
        <v>0</v>
      </c>
      <c r="AQ6" s="23">
        <f>IFERROR(VLOOKUP($AI$2&amp;"-"&amp; RIGHT(AQ$4,1)&amp;"-"&amp;$A6,CC1_UserInput!$L:$N,3,FALSE),0)</f>
        <v>0</v>
      </c>
      <c r="AR6" s="23">
        <f>IFERROR(VLOOKUP($AI$2&amp;"-"&amp; RIGHT(AR$4,1)&amp;"-"&amp;$A6,CC1_UserInput!$L:$N,3,FALSE),0)</f>
        <v>0</v>
      </c>
      <c r="AS6" s="23">
        <f>IFERROR(VLOOKUP($AI$2&amp;"-"&amp; RIGHT(AS$4,1)&amp;"-"&amp;$A6,CC1_UserInput!$L:$N,3,FALSE),0)</f>
        <v>0</v>
      </c>
      <c r="AT6" s="23">
        <f>IFERROR(VLOOKUP($AT$2&amp;"-"&amp; RIGHT(AT$4,1)&amp;"-"&amp;$A6,CC1_UserInput!$L:$N,2,FALSE),0)</f>
        <v>0</v>
      </c>
      <c r="AU6" s="23">
        <f>IFERROR(VLOOKUP($AT$2&amp;"-"&amp; RIGHT(AU$4,1)&amp;"-"&amp;$A6,CC1_UserInput!$L:$N,2,FALSE),0)</f>
        <v>0</v>
      </c>
      <c r="AV6" s="23">
        <f>IFERROR(VLOOKUP($AT$2&amp;"-"&amp; RIGHT(AV$4,1)&amp;"-"&amp;$A6,CC1_UserInput!$L:$N,2,FALSE),0)</f>
        <v>0</v>
      </c>
      <c r="AW6" s="23">
        <f>IFERROR(VLOOKUP($AT$2&amp;"-"&amp; RIGHT(AW$4,1)&amp;"-"&amp;$A6,CC1_UserInput!$L:$N,2,FALSE),0)</f>
        <v>0</v>
      </c>
      <c r="AX6" s="23">
        <f>IFERROR(VLOOKUP($AT$2&amp;"-"&amp; RIGHT(AX$4,1)&amp;"-"&amp;$A6,CC1_UserInput!$L:$N,2,FALSE),0)</f>
        <v>0</v>
      </c>
      <c r="AY6" s="23">
        <f>IFERROR(VLOOKUP($AT$2&amp;"-"&amp; RIGHT(AY$4,1)&amp;"-"&amp;$A6,CC1_UserInput!$L:$N,3,FALSE),0)</f>
        <v>0</v>
      </c>
      <c r="AZ6" s="23">
        <f>IFERROR(VLOOKUP($AT$2&amp;"-"&amp; RIGHT(AZ$4,1)&amp;"-"&amp;$A6,CC1_UserInput!$L:$N,3,FALSE),0)</f>
        <v>0</v>
      </c>
      <c r="BA6" s="23">
        <f>IFERROR(VLOOKUP($AT$2&amp;"-"&amp; RIGHT(BA$4,1)&amp;"-"&amp;$A6,CC1_UserInput!$L:$N,3,FALSE),0)</f>
        <v>0</v>
      </c>
      <c r="BB6" s="23">
        <f>IFERROR(VLOOKUP($AT$2&amp;"-"&amp; RIGHT(BB$4,1)&amp;"-"&amp;$A6,CC1_UserInput!$L:$N,3,FALSE),0)</f>
        <v>0</v>
      </c>
      <c r="BC6" s="23">
        <f>IFERROR(VLOOKUP($AT$2&amp;"-"&amp; RIGHT(BC$4,1)&amp;"-"&amp;$A6,CC1_UserInput!$L:$N,3,FALSE),0)</f>
        <v>0</v>
      </c>
      <c r="BD6" s="24"/>
      <c r="BE6" s="23">
        <f>IFERROR(VLOOKUP($BE$2&amp;"-"&amp; RIGHT(BE$4,1)&amp;"-"&amp;$A6,CC1_UserInput!$L:$N,2,FALSE),0)</f>
        <v>0</v>
      </c>
      <c r="BF6" s="23">
        <f>IFERROR(VLOOKUP($BE$2&amp;"-"&amp; RIGHT(BF$4,1)&amp;"-"&amp;$A6,CC1_UserInput!$L:$N,2,FALSE),0)</f>
        <v>0</v>
      </c>
      <c r="BG6" s="23">
        <f>IFERROR(VLOOKUP($BE$2&amp;"-"&amp; RIGHT(BG$4,1)&amp;"-"&amp;$A6,CC1_UserInput!$L:$N,2,FALSE),0)</f>
        <v>0</v>
      </c>
      <c r="BH6" s="23">
        <f>IFERROR(VLOOKUP($BE$2&amp;"-"&amp; RIGHT(BH$4,1)&amp;"-"&amp;$A6,CC1_UserInput!$L:$N,2,FALSE),0)</f>
        <v>0</v>
      </c>
      <c r="BI6" s="23">
        <f>IFERROR(VLOOKUP($BE$2&amp;"-"&amp; RIGHT(BI$4,1)&amp;"-"&amp;$A6,CC1_UserInput!$L:$N,2,FALSE),0)</f>
        <v>0</v>
      </c>
      <c r="BJ6" s="23">
        <f>IFERROR(VLOOKUP($BE$2&amp;"-"&amp; RIGHT(BJ$4,1)&amp;"-"&amp;$A6,CC1_UserInput!$L:$N,3,FALSE),0)</f>
        <v>0</v>
      </c>
      <c r="BK6" s="23">
        <f>IFERROR(VLOOKUP($BE$2&amp;"-"&amp; RIGHT(BK$4,1)&amp;"-"&amp;$A6,CC1_UserInput!$L:$N,3,FALSE),0)</f>
        <v>0</v>
      </c>
      <c r="BL6" s="23">
        <f>IFERROR(VLOOKUP($BE$2&amp;"-"&amp; RIGHT(BL$4,1)&amp;"-"&amp;$A6,CC1_UserInput!$L:$N,3,FALSE),0)</f>
        <v>0</v>
      </c>
      <c r="BM6" s="23">
        <f>IFERROR(VLOOKUP($BE$2&amp;"-"&amp; RIGHT(BM$4,1)&amp;"-"&amp;$A6,CC1_UserInput!$L:$N,3,FALSE),0)</f>
        <v>0</v>
      </c>
      <c r="BN6" s="23">
        <f>IFERROR(VLOOKUP($BE$2&amp;"-"&amp; RIGHT(BN$4,1)&amp;"-"&amp;$A6,CC1_UserInput!$L:$N,3,FALSE),0)</f>
        <v>0</v>
      </c>
      <c r="BO6" s="24"/>
      <c r="BP6" s="23">
        <f>IFERROR(VLOOKUP($BP$2&amp;"-"&amp; RIGHT(BP$4,1)&amp;"-"&amp;$A6,CC1_UserInput!$L:$N,2,FALSE),0)</f>
        <v>0</v>
      </c>
      <c r="BQ6" s="23">
        <f>IFERROR(VLOOKUP($BP$2&amp;"-"&amp; RIGHT(BQ$4,1)&amp;"-"&amp;$A6,CC1_UserInput!$L:$N,2,FALSE),0)</f>
        <v>0</v>
      </c>
      <c r="BR6" s="23">
        <f>IFERROR(VLOOKUP($BP$2&amp;"-"&amp; RIGHT(BR$4,1)&amp;"-"&amp;$A6,CC1_UserInput!$L:$N,2,FALSE),0)</f>
        <v>0</v>
      </c>
      <c r="BS6" s="23">
        <f>IFERROR(VLOOKUP($BP$2&amp;"-"&amp; RIGHT(BS$4,1)&amp;"-"&amp;$A6,CC1_UserInput!$L:$N,2,FALSE),0)</f>
        <v>0</v>
      </c>
      <c r="BT6" s="23">
        <f>IFERROR(VLOOKUP($BP$2&amp;"-"&amp; RIGHT(BT$4,1)&amp;"-"&amp;$A6,CC1_UserInput!$L:$N,2,FALSE),0)</f>
        <v>0</v>
      </c>
      <c r="BU6" s="23">
        <f>IFERROR(VLOOKUP($BP$2&amp;"-"&amp; RIGHT(BU$4,1)&amp;"-"&amp;$A6,CC1_UserInput!$L:$N,3,FALSE),0)</f>
        <v>0</v>
      </c>
      <c r="BV6" s="23">
        <f>IFERROR(VLOOKUP($BP$2&amp;"-"&amp; RIGHT(BV$4,1)&amp;"-"&amp;$A6,CC1_UserInput!$L:$N,3,FALSE),0)</f>
        <v>0</v>
      </c>
      <c r="BW6" s="23">
        <f>IFERROR(VLOOKUP($BP$2&amp;"-"&amp; RIGHT(BW$4,1)&amp;"-"&amp;$A6,CC1_UserInput!$L:$N,3,FALSE),0)</f>
        <v>0</v>
      </c>
      <c r="BX6" s="23">
        <f>IFERROR(VLOOKUP($BP$2&amp;"-"&amp; RIGHT(BX$4,1)&amp;"-"&amp;$A6,CC1_UserInput!$L:$N,3,FALSE),0)</f>
        <v>0</v>
      </c>
      <c r="BY6" s="23">
        <f>IFERROR(VLOOKUP($BP$2&amp;"-"&amp; RIGHT(BY$4,1)&amp;"-"&amp;$A6,CC1_UserInput!$L:$N,3,FALSE),0)</f>
        <v>0</v>
      </c>
      <c r="BZ6" s="24"/>
      <c r="CA6" s="23">
        <f>IFERROR(VLOOKUP($CA$2&amp;"-"&amp; RIGHT(CA$4,1)&amp;"-"&amp;$A6,CC1_UserInput!$L:$N,2,FALSE),0)</f>
        <v>0</v>
      </c>
      <c r="CB6" s="23">
        <f>IFERROR(VLOOKUP($CA$2&amp;"-"&amp; RIGHT(CB$4,1)&amp;"-"&amp;$A6,CC1_UserInput!$L:$N,2,FALSE),0)</f>
        <v>0</v>
      </c>
      <c r="CC6" s="23">
        <f>IFERROR(VLOOKUP($CA$2&amp;"-"&amp; RIGHT(CC$4,1)&amp;"-"&amp;$A6,CC1_UserInput!$L:$N,2,FALSE),0)</f>
        <v>0</v>
      </c>
      <c r="CD6" s="23">
        <f>IFERROR(VLOOKUP($CA$2&amp;"-"&amp; RIGHT(CD$4,1)&amp;"-"&amp;$A6,CC1_UserInput!$L:$N,2,FALSE),0)</f>
        <v>0</v>
      </c>
      <c r="CE6" s="23">
        <f>IFERROR(VLOOKUP($CA$2&amp;"-"&amp; RIGHT(CE$4,1)&amp;"-"&amp;$A6,CC1_UserInput!$L:$N,2,FALSE),0)</f>
        <v>0</v>
      </c>
      <c r="CF6" s="23">
        <f>IFERROR(VLOOKUP($CA$2&amp;"-"&amp; RIGHT(CF$4,1)&amp;"-"&amp;$A6,CC1_UserInput!$L:$N,3,FALSE),0)</f>
        <v>0</v>
      </c>
      <c r="CG6" s="23">
        <f>IFERROR(VLOOKUP($CA$2&amp;"-"&amp; RIGHT(CG$4,1)&amp;"-"&amp;$A6,CC1_UserInput!$L:$N,3,FALSE),0)</f>
        <v>0</v>
      </c>
      <c r="CH6" s="23">
        <f>IFERROR(VLOOKUP($CA$2&amp;"-"&amp; RIGHT(CH$4,1)&amp;"-"&amp;$A6,CC1_UserInput!$L:$N,3,FALSE),0)</f>
        <v>0</v>
      </c>
      <c r="CI6" s="23">
        <f>IFERROR(VLOOKUP($CA$2&amp;"-"&amp; RIGHT(CI$4,1)&amp;"-"&amp;$A6,CC1_UserInput!$L:$N,3,FALSE),0)</f>
        <v>0</v>
      </c>
      <c r="CJ6" s="23">
        <f>IFERROR(VLOOKUP($CA$2&amp;"-"&amp; RIGHT(CJ$4,1)&amp;"-"&amp;$A6,CC1_UserInput!$L:$N,3,FALSE),0)</f>
        <v>0</v>
      </c>
      <c r="CK6" s="24"/>
      <c r="CL6" s="23">
        <f>IFERROR(VLOOKUP($CL$2&amp;"-"&amp; RIGHT(CL$4,1)&amp;"-"&amp;$A6,CC1_UserInput!$L:$N,2,FALSE),0)</f>
        <v>0</v>
      </c>
      <c r="CM6" s="23">
        <f>IFERROR(VLOOKUP($CL$2&amp;"-"&amp; RIGHT(CM$4,1)&amp;"-"&amp;$A6,CC1_UserInput!$L:$N,2,FALSE),0)</f>
        <v>0</v>
      </c>
      <c r="CN6" s="23">
        <f>IFERROR(VLOOKUP($CL$2&amp;"-"&amp; RIGHT(CN$4,1)&amp;"-"&amp;$A6,CC1_UserInput!$L:$N,2,FALSE),0)</f>
        <v>0</v>
      </c>
      <c r="CO6" s="23">
        <f>IFERROR(VLOOKUP($CL$2&amp;"-"&amp; RIGHT(CO$4,1)&amp;"-"&amp;$A6,CC1_UserInput!$L:$N,2,FALSE),0)</f>
        <v>0</v>
      </c>
      <c r="CP6" s="23">
        <f>IFERROR(VLOOKUP($CL$2&amp;"-"&amp; RIGHT(CP$4,1)&amp;"-"&amp;$A6,CC1_UserInput!$L:$N,2,FALSE),0)</f>
        <v>0</v>
      </c>
      <c r="CQ6" s="23">
        <f>IFERROR(VLOOKUP($CL$2&amp;"-"&amp; RIGHT(CQ$4,1)&amp;"-"&amp;$A6,CC1_UserInput!$L:$N,3,FALSE),0)</f>
        <v>0</v>
      </c>
      <c r="CR6" s="23">
        <f>IFERROR(VLOOKUP($CL$2&amp;"-"&amp; RIGHT(CR$4,1)&amp;"-"&amp;$A6,CC1_UserInput!$L:$N,3,FALSE),0)</f>
        <v>0</v>
      </c>
      <c r="CS6" s="23">
        <f>IFERROR(VLOOKUP($CL$2&amp;"-"&amp; RIGHT(CS$4,1)&amp;"-"&amp;$A6,CC1_UserInput!$L:$N,3,FALSE),0)</f>
        <v>0</v>
      </c>
      <c r="CT6" s="23">
        <f>IFERROR(VLOOKUP($CL$2&amp;"-"&amp; RIGHT(CT$4,1)&amp;"-"&amp;$A6,CC1_UserInput!$L:$N,3,FALSE),0)</f>
        <v>0</v>
      </c>
      <c r="CU6" s="23">
        <f>IFERROR(VLOOKUP($CL$2&amp;"-"&amp; RIGHT(CU$4,1)&amp;"-"&amp;$A6,CC1_UserInput!$L:$N,3,FALSE),0)</f>
        <v>0</v>
      </c>
      <c r="CV6" s="24"/>
      <c r="CW6" s="23">
        <f>IFERROR(VLOOKUP($CW$2&amp;"-"&amp; RIGHT(CW$4,1)&amp;"-"&amp;$A6,CC1_UserInput!$L:$N,2,FALSE),0)</f>
        <v>0</v>
      </c>
      <c r="CX6" s="23">
        <f>IFERROR(VLOOKUP($CW$2&amp;"-"&amp; RIGHT(CX$4,1)&amp;"-"&amp;$A6,CC1_UserInput!$L:$N,2,FALSE),0)</f>
        <v>0</v>
      </c>
      <c r="CY6" s="23">
        <f>IFERROR(VLOOKUP($CW$2&amp;"-"&amp; RIGHT(CY$4,1)&amp;"-"&amp;$A6,CC1_UserInput!$L:$N,2,FALSE),0)</f>
        <v>0</v>
      </c>
      <c r="CZ6" s="23">
        <f>IFERROR(VLOOKUP($CW$2&amp;"-"&amp; RIGHT(CZ$4,1)&amp;"-"&amp;$A6,CC1_UserInput!$L:$N,2,FALSE),0)</f>
        <v>0</v>
      </c>
      <c r="DA6" s="23">
        <f>IFERROR(VLOOKUP($CW$2&amp;"-"&amp; RIGHT(DA$4,1)&amp;"-"&amp;$A6,CC1_UserInput!$L:$N,2,FALSE),0)</f>
        <v>0</v>
      </c>
      <c r="DB6" s="23">
        <f>IFERROR(VLOOKUP($CW$2&amp;"-"&amp; RIGHT(DB$4,1)&amp;"-"&amp;$A6,CC1_UserInput!$L:$N,3,FALSE),0)</f>
        <v>0</v>
      </c>
      <c r="DC6" s="23">
        <f>IFERROR(VLOOKUP($CW$2&amp;"-"&amp; RIGHT(DC$4,1)&amp;"-"&amp;$A6,CC1_UserInput!$L:$N,3,FALSE),0)</f>
        <v>0</v>
      </c>
      <c r="DD6" s="23">
        <f>IFERROR(VLOOKUP($CW$2&amp;"-"&amp; RIGHT(DD$4,1)&amp;"-"&amp;$A6,CC1_UserInput!$L:$N,3,FALSE),0)</f>
        <v>0</v>
      </c>
      <c r="DE6" s="23">
        <f>IFERROR(VLOOKUP($CW$2&amp;"-"&amp; RIGHT(DE$4,1)&amp;"-"&amp;$A6,CC1_UserInput!$L:$N,3,FALSE),0)</f>
        <v>0</v>
      </c>
      <c r="DF6" s="23">
        <f>IFERROR(VLOOKUP($CW$2&amp;"-"&amp; RIGHT(DF$4,1)&amp;"-"&amp;$A6,CC1_UserInput!$L:$N,3,FALSE),0)</f>
        <v>0</v>
      </c>
      <c r="DG6" s="24"/>
      <c r="DH6" s="23">
        <f>IFERROR(VLOOKUP($DH$2&amp;"-"&amp; RIGHT(DH$4,1)&amp;"-"&amp;$A6,CC1_UserInput!$L:$N,2,FALSE),0)</f>
        <v>0</v>
      </c>
      <c r="DI6" s="23">
        <f>IFERROR(VLOOKUP($DH$2&amp;"-"&amp; RIGHT(DI$4,1)&amp;"-"&amp;$A6,CC1_UserInput!$L:$N,2,FALSE),0)</f>
        <v>0</v>
      </c>
      <c r="DJ6" s="23">
        <f>IFERROR(VLOOKUP($DH$2&amp;"-"&amp; RIGHT(DJ$4,1)&amp;"-"&amp;$A6,CC1_UserInput!$L:$N,2,FALSE),0)</f>
        <v>0</v>
      </c>
      <c r="DK6" s="23">
        <f>IFERROR(VLOOKUP($DH$2&amp;"-"&amp; RIGHT(DK$4,1)&amp;"-"&amp;$A6,CC1_UserInput!$L:$N,2,FALSE),0)</f>
        <v>0</v>
      </c>
      <c r="DL6" s="23">
        <f>IFERROR(VLOOKUP($DH$2&amp;"-"&amp; RIGHT(DL$4,1)&amp;"-"&amp;$A6,CC1_UserInput!$L:$N,2,FALSE),0)</f>
        <v>0</v>
      </c>
      <c r="DM6" s="23">
        <f>IFERROR(VLOOKUP($DH$2&amp;"-"&amp; RIGHT(DM$4,1)&amp;"-"&amp;$A6,CC1_UserInput!$L:$N,3,FALSE),0)</f>
        <v>0</v>
      </c>
      <c r="DN6" s="23">
        <f>IFERROR(VLOOKUP($DH$2&amp;"-"&amp; RIGHT(DN$4,1)&amp;"-"&amp;$A6,CC1_UserInput!$L:$N,3,FALSE),0)</f>
        <v>0</v>
      </c>
      <c r="DO6" s="23">
        <f>IFERROR(VLOOKUP($DH$2&amp;"-"&amp; RIGHT(DO$4,1)&amp;"-"&amp;$A6,CC1_UserInput!$L:$N,3,FALSE),0)</f>
        <v>0</v>
      </c>
      <c r="DP6" s="23">
        <f>IFERROR(VLOOKUP($DH$2&amp;"-"&amp; RIGHT(DP$4,1)&amp;"-"&amp;$A6,CC1_UserInput!$L:$N,3,FALSE),0)</f>
        <v>0</v>
      </c>
      <c r="DQ6" s="23">
        <f>IFERROR(VLOOKUP($DH$2&amp;"-"&amp; RIGHT(DQ$4,1)&amp;"-"&amp;$A6,CC1_UserInput!$L:$N,3,FALSE),0)</f>
        <v>0</v>
      </c>
      <c r="DR6" s="24"/>
      <c r="DS6" s="23">
        <f>IFERROR(VLOOKUP($DS$2&amp;"-"&amp; RIGHT(DS$4,1)&amp;"-"&amp;$A6,CC1_UserInput!$L:$N,2,FALSE),0)</f>
        <v>0</v>
      </c>
      <c r="DT6" s="23">
        <f>IFERROR(VLOOKUP($DS$2&amp;"-"&amp; RIGHT(DT$4,1)&amp;"-"&amp;$A6,CC1_UserInput!$L:$N,2,FALSE),0)</f>
        <v>0</v>
      </c>
      <c r="DU6" s="23">
        <f>IFERROR(VLOOKUP($DS$2&amp;"-"&amp; RIGHT(DU$4,1)&amp;"-"&amp;$A6,CC1_UserInput!$L:$N,2,FALSE),0)</f>
        <v>0</v>
      </c>
      <c r="DV6" s="23">
        <f>IFERROR(VLOOKUP($DS$2&amp;"-"&amp; RIGHT(DV$4,1)&amp;"-"&amp;$A6,CC1_UserInput!$L:$N,2,FALSE),0)</f>
        <v>0</v>
      </c>
      <c r="DW6" s="23">
        <f>IFERROR(VLOOKUP($DS$2&amp;"-"&amp; RIGHT(DW$4,1)&amp;"-"&amp;$A6,CC1_UserInput!$L:$N,2,FALSE),0)</f>
        <v>0</v>
      </c>
      <c r="DX6" s="23">
        <f>IFERROR(VLOOKUP($DS$2&amp;"-"&amp; RIGHT(DX$4,1)&amp;"-"&amp;$A6,CC1_UserInput!$L:$N,3,FALSE),0)</f>
        <v>0</v>
      </c>
      <c r="DY6" s="23">
        <f>IFERROR(VLOOKUP($DS$2&amp;"-"&amp; RIGHT(DY$4,1)&amp;"-"&amp;$A6,CC1_UserInput!$L:$N,3,FALSE),0)</f>
        <v>0</v>
      </c>
      <c r="DZ6" s="23">
        <f>IFERROR(VLOOKUP($DS$2&amp;"-"&amp; RIGHT(DZ$4,1)&amp;"-"&amp;$A6,CC1_UserInput!$L:$N,3,FALSE),0)</f>
        <v>0</v>
      </c>
      <c r="EA6" s="23">
        <f>IFERROR(VLOOKUP($DS$2&amp;"-"&amp; RIGHT(EA$4,1)&amp;"-"&amp;$A6,CC1_UserInput!$L:$N,3,FALSE),0)</f>
        <v>0</v>
      </c>
      <c r="EB6" s="23">
        <f>IFERROR(VLOOKUP($DS$2&amp;"-"&amp; RIGHT(EB$4,1)&amp;"-"&amp;$A6,CC1_UserInput!$L:$N,3,FALSE),0)</f>
        <v>0</v>
      </c>
      <c r="EC6" s="24"/>
    </row>
    <row r="7" spans="1:133" x14ac:dyDescent="0.3">
      <c r="A7" s="25" t="s">
        <v>12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6"/>
      <c r="M7" s="23"/>
      <c r="N7" s="23"/>
      <c r="O7" s="23"/>
      <c r="P7" s="23"/>
      <c r="Q7" s="23"/>
      <c r="R7" s="23"/>
      <c r="S7" s="23"/>
      <c r="T7" s="23"/>
      <c r="U7" s="23"/>
      <c r="V7" s="23"/>
      <c r="W7" s="26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6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6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6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6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6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6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6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6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6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6"/>
    </row>
    <row r="8" spans="1:133" x14ac:dyDescent="0.3">
      <c r="A8" s="25" t="s">
        <v>17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6"/>
      <c r="M8" s="23"/>
      <c r="N8" s="23"/>
      <c r="O8" s="23"/>
      <c r="P8" s="23"/>
      <c r="Q8" s="23"/>
      <c r="R8" s="23"/>
      <c r="S8" s="23"/>
      <c r="T8" s="23"/>
      <c r="U8" s="23"/>
      <c r="V8" s="23"/>
      <c r="W8" s="26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6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6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6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6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6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6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6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6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6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6"/>
    </row>
    <row r="9" spans="1:133" x14ac:dyDescent="0.3">
      <c r="A9" s="22" t="s">
        <v>15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4"/>
      <c r="M9" s="23"/>
      <c r="N9" s="23"/>
      <c r="O9" s="23"/>
      <c r="P9" s="23"/>
      <c r="Q9" s="23"/>
      <c r="R9" s="23"/>
      <c r="S9" s="23"/>
      <c r="T9" s="23"/>
      <c r="U9" s="23"/>
      <c r="V9" s="23"/>
      <c r="W9" s="24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4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4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4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4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4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4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4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4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4"/>
    </row>
    <row r="10" spans="1:133" x14ac:dyDescent="0.3">
      <c r="A10" s="25" t="s">
        <v>27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6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6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6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6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6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6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6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6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6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6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6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6"/>
    </row>
    <row r="11" spans="1:133" x14ac:dyDescent="0.3">
      <c r="A11" s="22" t="s">
        <v>29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4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4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4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4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4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4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4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4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4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4"/>
    </row>
    <row r="12" spans="1:133" x14ac:dyDescent="0.3">
      <c r="A12" s="25" t="s">
        <v>13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6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6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6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6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6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6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6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6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6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6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6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6"/>
    </row>
    <row r="13" spans="1:133" x14ac:dyDescent="0.3">
      <c r="A13" s="22" t="s">
        <v>28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4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4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4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4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4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4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4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4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4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4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4"/>
    </row>
    <row r="14" spans="1:133" x14ac:dyDescent="0.3">
      <c r="A14" s="25" t="s">
        <v>71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6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6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6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6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6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6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6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6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6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6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6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6"/>
    </row>
    <row r="15" spans="1:133" x14ac:dyDescent="0.3">
      <c r="A15" s="25" t="s">
        <v>72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6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6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6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6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6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6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6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6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6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6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6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6"/>
    </row>
    <row r="16" spans="1:133" ht="2.1" customHeight="1" x14ac:dyDescent="0.3">
      <c r="A16" s="20"/>
      <c r="B16" s="20"/>
      <c r="C16" s="20"/>
      <c r="D16" s="20"/>
      <c r="E16" s="20"/>
      <c r="F16" s="29"/>
      <c r="G16" s="20"/>
      <c r="H16" s="20"/>
      <c r="I16" s="20"/>
      <c r="J16" s="20"/>
      <c r="K16" s="20"/>
      <c r="L16" s="18"/>
      <c r="M16" s="20"/>
      <c r="N16" s="20"/>
      <c r="O16" s="20"/>
      <c r="P16" s="20"/>
      <c r="Q16" s="29"/>
      <c r="R16" s="20"/>
      <c r="S16" s="20"/>
      <c r="T16" s="20"/>
      <c r="U16" s="20"/>
      <c r="V16" s="20"/>
      <c r="W16" s="18"/>
      <c r="X16" s="20"/>
      <c r="Y16" s="20"/>
      <c r="Z16" s="20"/>
      <c r="AA16" s="20"/>
      <c r="AB16" s="29"/>
      <c r="AC16" s="20"/>
      <c r="AD16" s="20"/>
      <c r="AE16" s="20"/>
      <c r="AF16" s="20"/>
      <c r="AG16" s="20"/>
      <c r="AH16" s="18"/>
      <c r="AI16" s="20"/>
      <c r="AJ16" s="20"/>
      <c r="AK16" s="20"/>
      <c r="AL16" s="20"/>
      <c r="AM16" s="29"/>
      <c r="AN16" s="20"/>
      <c r="AO16" s="20"/>
      <c r="AP16" s="20"/>
      <c r="AQ16" s="20"/>
      <c r="AR16" s="20"/>
      <c r="AS16" s="18"/>
      <c r="AT16" s="20"/>
      <c r="AU16" s="20"/>
      <c r="AV16" s="20"/>
      <c r="AW16" s="20"/>
      <c r="AX16" s="29"/>
      <c r="AY16" s="20"/>
      <c r="AZ16" s="20"/>
      <c r="BA16" s="20"/>
      <c r="BB16" s="20"/>
      <c r="BC16" s="20"/>
      <c r="BD16" s="18"/>
      <c r="BE16" s="20"/>
      <c r="BF16" s="20"/>
      <c r="BG16" s="20"/>
      <c r="BH16" s="20"/>
      <c r="BI16" s="29"/>
      <c r="BJ16" s="20"/>
      <c r="BK16" s="20"/>
      <c r="BL16" s="20"/>
      <c r="BM16" s="20"/>
      <c r="BN16" s="20"/>
      <c r="BO16" s="18"/>
      <c r="BP16" s="20"/>
      <c r="BQ16" s="20"/>
      <c r="BR16" s="20"/>
      <c r="BS16" s="20"/>
      <c r="BT16" s="29"/>
      <c r="BU16" s="20"/>
      <c r="BV16" s="20"/>
      <c r="BW16" s="20"/>
      <c r="BX16" s="20"/>
      <c r="BY16" s="20"/>
      <c r="BZ16" s="18"/>
      <c r="CA16" s="20"/>
      <c r="CB16" s="20"/>
      <c r="CC16" s="20"/>
      <c r="CD16" s="20"/>
      <c r="CE16" s="29"/>
      <c r="CF16" s="20"/>
      <c r="CG16" s="20"/>
      <c r="CH16" s="20"/>
      <c r="CI16" s="20"/>
      <c r="CJ16" s="20"/>
      <c r="CK16" s="18"/>
      <c r="CL16" s="20"/>
      <c r="CM16" s="20"/>
      <c r="CN16" s="20"/>
      <c r="CO16" s="20"/>
      <c r="CP16" s="29"/>
      <c r="CQ16" s="20"/>
      <c r="CR16" s="20"/>
      <c r="CS16" s="20"/>
      <c r="CT16" s="20"/>
      <c r="CU16" s="20"/>
      <c r="CV16" s="18"/>
      <c r="CW16" s="20"/>
      <c r="CX16" s="20"/>
      <c r="CY16" s="20"/>
      <c r="CZ16" s="20"/>
      <c r="DA16" s="29"/>
      <c r="DB16" s="20"/>
      <c r="DC16" s="20"/>
      <c r="DD16" s="20"/>
      <c r="DE16" s="20"/>
      <c r="DF16" s="20"/>
      <c r="DG16" s="18"/>
      <c r="DH16" s="20"/>
      <c r="DI16" s="20"/>
      <c r="DJ16" s="20"/>
      <c r="DK16" s="20"/>
      <c r="DL16" s="29"/>
      <c r="DM16" s="20"/>
      <c r="DN16" s="20"/>
      <c r="DO16" s="20"/>
      <c r="DP16" s="20"/>
      <c r="DQ16" s="20"/>
      <c r="DR16" s="18"/>
      <c r="DS16" s="20"/>
      <c r="DT16" s="20"/>
      <c r="DU16" s="20"/>
      <c r="DV16" s="20"/>
      <c r="DW16" s="29"/>
      <c r="DX16" s="20"/>
      <c r="DY16" s="20"/>
      <c r="DZ16" s="20"/>
      <c r="EA16" s="20"/>
      <c r="EB16" s="20"/>
      <c r="EC16" s="18"/>
    </row>
    <row r="17" spans="1:133" s="57" customFormat="1" ht="24.95" customHeight="1" x14ac:dyDescent="0.25">
      <c r="A17" s="43" t="s">
        <v>51</v>
      </c>
      <c r="B17" s="59">
        <f t="shared" ref="B17:K17" si="0">SUM(B6:B14)</f>
        <v>0</v>
      </c>
      <c r="C17" s="59">
        <f t="shared" si="0"/>
        <v>0</v>
      </c>
      <c r="D17" s="59">
        <f t="shared" si="0"/>
        <v>-8.2981238141079161E-2</v>
      </c>
      <c r="E17" s="59">
        <f t="shared" si="0"/>
        <v>0</v>
      </c>
      <c r="F17" s="59">
        <f t="shared" si="0"/>
        <v>0</v>
      </c>
      <c r="G17" s="58">
        <f t="shared" si="0"/>
        <v>0</v>
      </c>
      <c r="H17" s="58">
        <f t="shared" si="0"/>
        <v>0</v>
      </c>
      <c r="I17" s="58">
        <f t="shared" si="0"/>
        <v>-0.18982183352462934</v>
      </c>
      <c r="J17" s="58">
        <f t="shared" si="0"/>
        <v>0</v>
      </c>
      <c r="K17" s="58">
        <f t="shared" si="0"/>
        <v>0</v>
      </c>
      <c r="L17" s="63"/>
      <c r="M17" s="61">
        <f t="shared" ref="M17:V17" si="1">SUM(M6:M14)</f>
        <v>0</v>
      </c>
      <c r="N17" s="61">
        <f t="shared" si="1"/>
        <v>0</v>
      </c>
      <c r="O17" s="61">
        <f t="shared" si="1"/>
        <v>0</v>
      </c>
      <c r="P17" s="61">
        <f t="shared" si="1"/>
        <v>0</v>
      </c>
      <c r="Q17" s="61">
        <f t="shared" si="1"/>
        <v>0</v>
      </c>
      <c r="R17" s="58">
        <f t="shared" si="1"/>
        <v>0</v>
      </c>
      <c r="S17" s="58">
        <f t="shared" si="1"/>
        <v>0</v>
      </c>
      <c r="T17" s="58">
        <f t="shared" si="1"/>
        <v>0</v>
      </c>
      <c r="U17" s="58">
        <f t="shared" si="1"/>
        <v>0</v>
      </c>
      <c r="V17" s="58">
        <f t="shared" si="1"/>
        <v>0</v>
      </c>
      <c r="W17" s="63"/>
      <c r="X17" s="61">
        <f t="shared" ref="X17:AG17" si="2">SUM(X6:X14)</f>
        <v>0</v>
      </c>
      <c r="Y17" s="61">
        <f t="shared" si="2"/>
        <v>0</v>
      </c>
      <c r="Z17" s="61">
        <f t="shared" si="2"/>
        <v>0</v>
      </c>
      <c r="AA17" s="61">
        <f t="shared" si="2"/>
        <v>0</v>
      </c>
      <c r="AB17" s="61">
        <f t="shared" si="2"/>
        <v>0</v>
      </c>
      <c r="AC17" s="58">
        <f t="shared" si="2"/>
        <v>0</v>
      </c>
      <c r="AD17" s="58">
        <f t="shared" si="2"/>
        <v>0</v>
      </c>
      <c r="AE17" s="58">
        <f t="shared" si="2"/>
        <v>0</v>
      </c>
      <c r="AF17" s="58">
        <f t="shared" si="2"/>
        <v>0</v>
      </c>
      <c r="AG17" s="58">
        <f t="shared" si="2"/>
        <v>0</v>
      </c>
      <c r="AH17" s="63"/>
      <c r="AI17" s="61">
        <f t="shared" ref="AI17:AR17" si="3">SUM(AI6:AI14)</f>
        <v>0</v>
      </c>
      <c r="AJ17" s="61">
        <f t="shared" si="3"/>
        <v>0</v>
      </c>
      <c r="AK17" s="61">
        <f t="shared" si="3"/>
        <v>0</v>
      </c>
      <c r="AL17" s="61">
        <f t="shared" si="3"/>
        <v>0</v>
      </c>
      <c r="AM17" s="61">
        <f t="shared" si="3"/>
        <v>0</v>
      </c>
      <c r="AN17" s="58">
        <f t="shared" si="3"/>
        <v>0</v>
      </c>
      <c r="AO17" s="58">
        <f t="shared" si="3"/>
        <v>0</v>
      </c>
      <c r="AP17" s="58">
        <f t="shared" si="3"/>
        <v>0</v>
      </c>
      <c r="AQ17" s="58">
        <f t="shared" si="3"/>
        <v>0</v>
      </c>
      <c r="AR17" s="58">
        <f t="shared" si="3"/>
        <v>0</v>
      </c>
      <c r="AS17" s="63"/>
      <c r="AT17" s="61">
        <f t="shared" ref="AT17:BC17" si="4">SUM(AT6:AT14)</f>
        <v>0</v>
      </c>
      <c r="AU17" s="61">
        <f t="shared" si="4"/>
        <v>0</v>
      </c>
      <c r="AV17" s="61">
        <f t="shared" si="4"/>
        <v>0</v>
      </c>
      <c r="AW17" s="61">
        <f t="shared" si="4"/>
        <v>0</v>
      </c>
      <c r="AX17" s="61">
        <f t="shared" si="4"/>
        <v>0</v>
      </c>
      <c r="AY17" s="58">
        <f t="shared" si="4"/>
        <v>0</v>
      </c>
      <c r="AZ17" s="58">
        <f t="shared" si="4"/>
        <v>0</v>
      </c>
      <c r="BA17" s="58">
        <f t="shared" si="4"/>
        <v>0</v>
      </c>
      <c r="BB17" s="58">
        <f t="shared" si="4"/>
        <v>0</v>
      </c>
      <c r="BC17" s="58">
        <f t="shared" si="4"/>
        <v>0</v>
      </c>
      <c r="BD17" s="63"/>
      <c r="BE17" s="61">
        <f t="shared" ref="BE17:BN17" si="5">SUM(BE6:BE14)</f>
        <v>0</v>
      </c>
      <c r="BF17" s="61">
        <f t="shared" si="5"/>
        <v>0</v>
      </c>
      <c r="BG17" s="61">
        <f t="shared" si="5"/>
        <v>0</v>
      </c>
      <c r="BH17" s="61">
        <f t="shared" si="5"/>
        <v>0</v>
      </c>
      <c r="BI17" s="61">
        <f t="shared" si="5"/>
        <v>0</v>
      </c>
      <c r="BJ17" s="58">
        <f t="shared" si="5"/>
        <v>0</v>
      </c>
      <c r="BK17" s="58">
        <f t="shared" si="5"/>
        <v>0</v>
      </c>
      <c r="BL17" s="58">
        <f t="shared" si="5"/>
        <v>0</v>
      </c>
      <c r="BM17" s="58">
        <f t="shared" si="5"/>
        <v>0</v>
      </c>
      <c r="BN17" s="58">
        <f t="shared" si="5"/>
        <v>0</v>
      </c>
      <c r="BO17" s="63"/>
      <c r="BP17" s="61">
        <f t="shared" ref="BP17:BY17" si="6">SUM(BP6:BP14)</f>
        <v>0</v>
      </c>
      <c r="BQ17" s="61">
        <f t="shared" si="6"/>
        <v>0</v>
      </c>
      <c r="BR17" s="61">
        <f t="shared" si="6"/>
        <v>0</v>
      </c>
      <c r="BS17" s="61">
        <f t="shared" si="6"/>
        <v>0</v>
      </c>
      <c r="BT17" s="61">
        <f t="shared" si="6"/>
        <v>0</v>
      </c>
      <c r="BU17" s="58">
        <f t="shared" si="6"/>
        <v>0</v>
      </c>
      <c r="BV17" s="58">
        <f t="shared" si="6"/>
        <v>0</v>
      </c>
      <c r="BW17" s="58">
        <f t="shared" si="6"/>
        <v>0</v>
      </c>
      <c r="BX17" s="58">
        <f t="shared" si="6"/>
        <v>0</v>
      </c>
      <c r="BY17" s="58">
        <f t="shared" si="6"/>
        <v>0</v>
      </c>
      <c r="BZ17" s="63"/>
      <c r="CA17" s="61">
        <f t="shared" ref="CA17:CJ17" si="7">SUM(CA6:CA14)</f>
        <v>0</v>
      </c>
      <c r="CB17" s="61">
        <f t="shared" si="7"/>
        <v>0</v>
      </c>
      <c r="CC17" s="61">
        <f t="shared" si="7"/>
        <v>0</v>
      </c>
      <c r="CD17" s="61">
        <f t="shared" si="7"/>
        <v>0</v>
      </c>
      <c r="CE17" s="61">
        <f t="shared" si="7"/>
        <v>0</v>
      </c>
      <c r="CF17" s="58">
        <f t="shared" si="7"/>
        <v>0</v>
      </c>
      <c r="CG17" s="58">
        <f t="shared" si="7"/>
        <v>0</v>
      </c>
      <c r="CH17" s="58">
        <f t="shared" si="7"/>
        <v>0</v>
      </c>
      <c r="CI17" s="58">
        <f t="shared" si="7"/>
        <v>0</v>
      </c>
      <c r="CJ17" s="58">
        <f t="shared" si="7"/>
        <v>0</v>
      </c>
      <c r="CK17" s="63"/>
      <c r="CL17" s="61">
        <f t="shared" ref="CL17:CU17" si="8">SUM(CL6:CL14)</f>
        <v>0</v>
      </c>
      <c r="CM17" s="61">
        <f t="shared" si="8"/>
        <v>0</v>
      </c>
      <c r="CN17" s="61">
        <f t="shared" si="8"/>
        <v>0</v>
      </c>
      <c r="CO17" s="61">
        <f t="shared" si="8"/>
        <v>0</v>
      </c>
      <c r="CP17" s="61">
        <f t="shared" si="8"/>
        <v>0</v>
      </c>
      <c r="CQ17" s="58">
        <f t="shared" si="8"/>
        <v>0</v>
      </c>
      <c r="CR17" s="58">
        <f t="shared" si="8"/>
        <v>0</v>
      </c>
      <c r="CS17" s="58">
        <f t="shared" si="8"/>
        <v>0</v>
      </c>
      <c r="CT17" s="58">
        <f t="shared" si="8"/>
        <v>0</v>
      </c>
      <c r="CU17" s="58">
        <f t="shared" si="8"/>
        <v>0</v>
      </c>
      <c r="CV17" s="63"/>
      <c r="CW17" s="61">
        <f t="shared" ref="CW17:DF17" si="9">SUM(CW6:CW14)</f>
        <v>0</v>
      </c>
      <c r="CX17" s="61">
        <f t="shared" si="9"/>
        <v>0</v>
      </c>
      <c r="CY17" s="61">
        <f t="shared" si="9"/>
        <v>0</v>
      </c>
      <c r="CZ17" s="61">
        <f t="shared" si="9"/>
        <v>0</v>
      </c>
      <c r="DA17" s="61">
        <f t="shared" si="9"/>
        <v>0</v>
      </c>
      <c r="DB17" s="58">
        <f t="shared" si="9"/>
        <v>0</v>
      </c>
      <c r="DC17" s="58">
        <f t="shared" si="9"/>
        <v>0</v>
      </c>
      <c r="DD17" s="58">
        <f t="shared" si="9"/>
        <v>0</v>
      </c>
      <c r="DE17" s="58">
        <f t="shared" si="9"/>
        <v>0</v>
      </c>
      <c r="DF17" s="58">
        <f t="shared" si="9"/>
        <v>0</v>
      </c>
      <c r="DG17" s="63"/>
      <c r="DH17" s="61">
        <f t="shared" ref="DH17:DQ17" si="10">SUM(DH6:DH14)</f>
        <v>0</v>
      </c>
      <c r="DI17" s="61">
        <f t="shared" si="10"/>
        <v>0</v>
      </c>
      <c r="DJ17" s="61">
        <f t="shared" si="10"/>
        <v>0</v>
      </c>
      <c r="DK17" s="61">
        <f t="shared" si="10"/>
        <v>0</v>
      </c>
      <c r="DL17" s="61">
        <f t="shared" si="10"/>
        <v>0</v>
      </c>
      <c r="DM17" s="58">
        <f t="shared" si="10"/>
        <v>0</v>
      </c>
      <c r="DN17" s="58">
        <f t="shared" si="10"/>
        <v>0</v>
      </c>
      <c r="DO17" s="58">
        <f t="shared" si="10"/>
        <v>0</v>
      </c>
      <c r="DP17" s="58">
        <f t="shared" si="10"/>
        <v>0</v>
      </c>
      <c r="DQ17" s="58">
        <f t="shared" si="10"/>
        <v>0</v>
      </c>
      <c r="DR17" s="63"/>
      <c r="DS17" s="61">
        <f t="shared" ref="DS17:EB17" si="11">SUM(DS6:DS14)</f>
        <v>0</v>
      </c>
      <c r="DT17" s="61">
        <f t="shared" si="11"/>
        <v>0</v>
      </c>
      <c r="DU17" s="61">
        <f t="shared" si="11"/>
        <v>0</v>
      </c>
      <c r="DV17" s="61">
        <f t="shared" si="11"/>
        <v>0</v>
      </c>
      <c r="DW17" s="61">
        <f t="shared" si="11"/>
        <v>0</v>
      </c>
      <c r="DX17" s="58">
        <f t="shared" si="11"/>
        <v>0</v>
      </c>
      <c r="DY17" s="58">
        <f t="shared" si="11"/>
        <v>0</v>
      </c>
      <c r="DZ17" s="58">
        <f t="shared" si="11"/>
        <v>0</v>
      </c>
      <c r="EA17" s="58">
        <f t="shared" si="11"/>
        <v>0</v>
      </c>
      <c r="EB17" s="58">
        <f t="shared" si="11"/>
        <v>0</v>
      </c>
      <c r="EC17" s="62"/>
    </row>
    <row r="18" spans="1:133" s="57" customFormat="1" ht="24.95" customHeight="1" x14ac:dyDescent="0.25">
      <c r="A18" s="43" t="s">
        <v>52</v>
      </c>
      <c r="B18" s="72">
        <v>1</v>
      </c>
      <c r="C18" s="72"/>
      <c r="D18" s="72"/>
      <c r="E18" s="72"/>
      <c r="F18" s="72"/>
      <c r="G18" s="72">
        <f>IFERROR(VLOOKUP(B2,CC1_UserInput!$A:$S,19,FALSE),0)</f>
        <v>-9.3833673475188784E-3</v>
      </c>
      <c r="H18" s="72"/>
      <c r="I18" s="72"/>
      <c r="J18" s="72"/>
      <c r="K18" s="72"/>
      <c r="L18" s="64"/>
      <c r="M18" s="72">
        <v>-2.5999999999999999E-3</v>
      </c>
      <c r="N18" s="72"/>
      <c r="O18" s="72"/>
      <c r="P18" s="72"/>
      <c r="Q18" s="72"/>
      <c r="R18" s="72">
        <f>IFERROR(VLOOKUP(M2,CC1_UserInput!$A:$S,19,FALSE),0)</f>
        <v>0</v>
      </c>
      <c r="S18" s="72"/>
      <c r="T18" s="72"/>
      <c r="U18" s="72"/>
      <c r="V18" s="72"/>
      <c r="W18" s="64"/>
      <c r="X18" s="72">
        <f>IFERROR(VLOOKUP(X2,CC1_UserInput!$A:$S,18,FALSE),0)</f>
        <v>0</v>
      </c>
      <c r="Y18" s="72"/>
      <c r="Z18" s="72"/>
      <c r="AA18" s="72"/>
      <c r="AB18" s="72"/>
      <c r="AC18" s="72">
        <f>IFERROR(VLOOKUP(X2,CC1_UserInput!$A:$S,19,FALSE),0)</f>
        <v>0</v>
      </c>
      <c r="AD18" s="72"/>
      <c r="AE18" s="72"/>
      <c r="AF18" s="72"/>
      <c r="AG18" s="72"/>
      <c r="AH18" s="64"/>
      <c r="AI18" s="72">
        <f>IFERROR(VLOOKUP(AI2,CC1_UserInput!$A:$S,18,FALSE),0)</f>
        <v>0</v>
      </c>
      <c r="AJ18" s="72"/>
      <c r="AK18" s="72"/>
      <c r="AL18" s="72"/>
      <c r="AM18" s="72"/>
      <c r="AN18" s="72">
        <f>IFERROR(VLOOKUP(AI2,CC1_UserInput!$A:$S,19,FALSE),0)</f>
        <v>0</v>
      </c>
      <c r="AO18" s="72"/>
      <c r="AP18" s="72"/>
      <c r="AQ18" s="72"/>
      <c r="AR18" s="72"/>
      <c r="AS18" s="64"/>
      <c r="AT18" s="72">
        <f>IFERROR(VLOOKUP(AT2,CC1_UserInput!$A:$S,18,FALSE),0)</f>
        <v>0</v>
      </c>
      <c r="AU18" s="72"/>
      <c r="AV18" s="72"/>
      <c r="AW18" s="72"/>
      <c r="AX18" s="72"/>
      <c r="AY18" s="72">
        <f>IFERROR(VLOOKUP(AT2,CC1_UserInput!$A:$S,19,FALSE),0)</f>
        <v>0</v>
      </c>
      <c r="AZ18" s="72"/>
      <c r="BA18" s="72"/>
      <c r="BB18" s="72"/>
      <c r="BC18" s="72"/>
      <c r="BD18" s="64"/>
      <c r="BE18" s="72">
        <f>IFERROR(VLOOKUP(BE2,CC1_UserInput!$A:$S,18,FALSE),0)</f>
        <v>0</v>
      </c>
      <c r="BF18" s="72"/>
      <c r="BG18" s="72"/>
      <c r="BH18" s="72"/>
      <c r="BI18" s="72"/>
      <c r="BJ18" s="72">
        <f>IFERROR(VLOOKUP(BE2,CC1_UserInput!$A:$S,19,FALSE),0)</f>
        <v>0</v>
      </c>
      <c r="BK18" s="72"/>
      <c r="BL18" s="72"/>
      <c r="BM18" s="72"/>
      <c r="BN18" s="72"/>
      <c r="BO18" s="64"/>
      <c r="BP18" s="72">
        <f>IFERROR(VLOOKUP(BP2,CC1_UserInput!$A:$S,18,FALSE),0)</f>
        <v>0</v>
      </c>
      <c r="BQ18" s="72"/>
      <c r="BR18" s="72"/>
      <c r="BS18" s="72"/>
      <c r="BT18" s="72"/>
      <c r="BU18" s="72">
        <f>IFERROR(VLOOKUP(BP2,CC1_UserInput!$A:$S,19,FALSE),0)</f>
        <v>0</v>
      </c>
      <c r="BV18" s="72"/>
      <c r="BW18" s="72"/>
      <c r="BX18" s="72"/>
      <c r="BY18" s="72"/>
      <c r="BZ18" s="64"/>
      <c r="CA18" s="72">
        <f>IFERROR(VLOOKUP(CA2,CC1_UserInput!$A:$S,18,FALSE),0)</f>
        <v>0</v>
      </c>
      <c r="CB18" s="72"/>
      <c r="CC18" s="72"/>
      <c r="CD18" s="72"/>
      <c r="CE18" s="72"/>
      <c r="CF18" s="72">
        <f>IFERROR(VLOOKUP(CA2,CC1_UserInput!$A:$S,19,FALSE),0)</f>
        <v>0</v>
      </c>
      <c r="CG18" s="72"/>
      <c r="CH18" s="72"/>
      <c r="CI18" s="72"/>
      <c r="CJ18" s="72"/>
      <c r="CK18" s="64"/>
      <c r="CL18" s="72">
        <f>IFERROR(VLOOKUP(CL2,CC1_UserInput!$A:$S,18,FALSE),0)</f>
        <v>0</v>
      </c>
      <c r="CM18" s="72"/>
      <c r="CN18" s="72"/>
      <c r="CO18" s="72"/>
      <c r="CP18" s="72"/>
      <c r="CQ18" s="72">
        <f>IFERROR(VLOOKUP(CL2,CC1_UserInput!$A:$S,19,FALSE),0)</f>
        <v>0</v>
      </c>
      <c r="CR18" s="72"/>
      <c r="CS18" s="72"/>
      <c r="CT18" s="72"/>
      <c r="CU18" s="72"/>
      <c r="CV18" s="64"/>
      <c r="CW18" s="72">
        <f>IFERROR(VLOOKUP(CW2,CC1_UserInput!$A:$S,18,FALSE),0)</f>
        <v>0</v>
      </c>
      <c r="CX18" s="72"/>
      <c r="CY18" s="72"/>
      <c r="CZ18" s="72"/>
      <c r="DA18" s="72"/>
      <c r="DB18" s="72">
        <f>IFERROR(VLOOKUP(CW2,CC1_UserInput!$A:$S,19,FALSE),0)</f>
        <v>0</v>
      </c>
      <c r="DC18" s="72"/>
      <c r="DD18" s="72"/>
      <c r="DE18" s="72"/>
      <c r="DF18" s="72"/>
      <c r="DG18" s="64"/>
      <c r="DH18" s="72">
        <f>IFERROR(VLOOKUP(DH2,CC1_UserInput!$A:$S,18,FALSE),0)</f>
        <v>0</v>
      </c>
      <c r="DI18" s="72"/>
      <c r="DJ18" s="72"/>
      <c r="DK18" s="72"/>
      <c r="DL18" s="72"/>
      <c r="DM18" s="72">
        <f>IFERROR(VLOOKUP(DH2,CC1_UserInput!$A:$S,19,FALSE),0)</f>
        <v>0</v>
      </c>
      <c r="DN18" s="72"/>
      <c r="DO18" s="72"/>
      <c r="DP18" s="72"/>
      <c r="DQ18" s="72"/>
      <c r="DR18" s="64"/>
      <c r="DS18" s="72">
        <f>IFERROR(VLOOKUP(DS2,CC1_UserInput!$A:$S,18,FALSE),0)</f>
        <v>0</v>
      </c>
      <c r="DT18" s="72"/>
      <c r="DU18" s="72"/>
      <c r="DV18" s="72"/>
      <c r="DW18" s="72"/>
      <c r="DX18" s="72">
        <f>IFERROR(VLOOKUP(DS2,CC1_UserInput!$A:$S,19,FALSE),0)</f>
        <v>0</v>
      </c>
      <c r="DY18" s="72"/>
      <c r="DZ18" s="72"/>
      <c r="EA18" s="72"/>
      <c r="EB18" s="72"/>
      <c r="EC18" s="62"/>
    </row>
    <row r="19" spans="1:133" ht="4.5" customHeight="1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18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18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18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8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18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18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18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18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18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18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18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18"/>
    </row>
    <row r="20" spans="1:133" s="57" customFormat="1" ht="24.95" customHeight="1" x14ac:dyDescent="0.25">
      <c r="A20" s="43" t="s">
        <v>54</v>
      </c>
      <c r="B20" s="51" t="s">
        <v>65</v>
      </c>
      <c r="C20" s="41">
        <f>IFERROR(C17/B17-1,0)</f>
        <v>0</v>
      </c>
      <c r="D20" s="41">
        <f t="shared" ref="D20:F20" si="12">IFERROR(D17/C17-1,0)</f>
        <v>0</v>
      </c>
      <c r="E20" s="41">
        <f t="shared" si="12"/>
        <v>-1</v>
      </c>
      <c r="F20" s="41">
        <f t="shared" si="12"/>
        <v>0</v>
      </c>
      <c r="G20" s="52" t="s">
        <v>65</v>
      </c>
      <c r="H20" s="42">
        <f>IFERROR(H17/G17-1,0)</f>
        <v>0</v>
      </c>
      <c r="I20" s="42">
        <f>IFERROR(I17/H17-1,0)</f>
        <v>0</v>
      </c>
      <c r="J20" s="42">
        <f t="shared" ref="J20:K20" si="13">IFERROR(J17/I17-1,0)</f>
        <v>-1</v>
      </c>
      <c r="K20" s="42">
        <f t="shared" si="13"/>
        <v>0</v>
      </c>
      <c r="L20" s="37"/>
      <c r="M20" s="41">
        <f>IFERROR(M17/L17-1,0)</f>
        <v>0</v>
      </c>
      <c r="N20" s="41">
        <f>IFERROR(N17/M17-1,0)</f>
        <v>0</v>
      </c>
      <c r="O20" s="41">
        <f>IFERROR(O17/N17-1,0)</f>
        <v>0</v>
      </c>
      <c r="P20" s="41">
        <f>IFERROR(P17/O17-1,0)</f>
        <v>0</v>
      </c>
      <c r="Q20" s="41">
        <f>IFERROR(Q17/P17-1,0)</f>
        <v>0</v>
      </c>
      <c r="R20" s="42">
        <f>IFERROR(R17/K17-1,0)</f>
        <v>0</v>
      </c>
      <c r="S20" s="42">
        <f>IFERROR(S17/R17-1,0)</f>
        <v>0</v>
      </c>
      <c r="T20" s="42">
        <f t="shared" ref="T20:V20" si="14">IFERROR(T17/S17-1,0)</f>
        <v>0</v>
      </c>
      <c r="U20" s="42">
        <f t="shared" si="14"/>
        <v>0</v>
      </c>
      <c r="V20" s="42">
        <f t="shared" si="14"/>
        <v>0</v>
      </c>
      <c r="W20" s="37"/>
      <c r="X20" s="40">
        <f>IFERROR(X17/Q17-1,0)</f>
        <v>0</v>
      </c>
      <c r="Y20" s="40">
        <f>IFERROR(Y17/X17-1,0)</f>
        <v>0</v>
      </c>
      <c r="Z20" s="40">
        <f>IFERROR(Z17/Y17-1,0)</f>
        <v>0</v>
      </c>
      <c r="AA20" s="40">
        <f>IFERROR(AA17/Z17-1,0)</f>
        <v>0</v>
      </c>
      <c r="AB20" s="40">
        <f>IFERROR(AB17/AA17-1,0)</f>
        <v>0</v>
      </c>
      <c r="AC20" s="38">
        <f>IFERROR(AC17/V17-1,0)</f>
        <v>0</v>
      </c>
      <c r="AD20" s="38">
        <f>IFERROR(AD17/AC17-1,0)</f>
        <v>0</v>
      </c>
      <c r="AE20" s="38">
        <f t="shared" ref="AE20:AG20" si="15">IFERROR(AE17/AD17-1,0)</f>
        <v>0</v>
      </c>
      <c r="AF20" s="38">
        <f t="shared" si="15"/>
        <v>0</v>
      </c>
      <c r="AG20" s="38">
        <f t="shared" si="15"/>
        <v>0</v>
      </c>
      <c r="AH20" s="37"/>
      <c r="AI20" s="41">
        <f>IFERROR(AI17/AB17-1,0)</f>
        <v>0</v>
      </c>
      <c r="AJ20" s="41">
        <f>IFERROR(AJ17/AI17-1,0)</f>
        <v>0</v>
      </c>
      <c r="AK20" s="41">
        <f>IFERROR(AK17/AJ17-1,0)</f>
        <v>0</v>
      </c>
      <c r="AL20" s="41">
        <f>IFERROR(AL17/AK17-1,0)</f>
        <v>0</v>
      </c>
      <c r="AM20" s="41">
        <f>IFERROR(AM17/AL17-1,0)</f>
        <v>0</v>
      </c>
      <c r="AN20" s="42">
        <f>IFERROR(AN17/AG17-1,0)</f>
        <v>0</v>
      </c>
      <c r="AO20" s="42">
        <f>IFERROR(AO17/AN17-1,0)</f>
        <v>0</v>
      </c>
      <c r="AP20" s="42">
        <f t="shared" ref="AP20:AR20" si="16">IFERROR(AP17/AO17-1,0)</f>
        <v>0</v>
      </c>
      <c r="AQ20" s="42">
        <f t="shared" si="16"/>
        <v>0</v>
      </c>
      <c r="AR20" s="42">
        <f t="shared" si="16"/>
        <v>0</v>
      </c>
      <c r="AS20" s="37"/>
      <c r="AT20" s="41">
        <f>IFERROR(AT17/AM17-1,0)</f>
        <v>0</v>
      </c>
      <c r="AU20" s="41">
        <f>IFERROR(AU17/AT17-1,0)</f>
        <v>0</v>
      </c>
      <c r="AV20" s="41">
        <f>IFERROR(AV17/AU17-1,0)</f>
        <v>0</v>
      </c>
      <c r="AW20" s="41">
        <f>IFERROR(AW17/AV17-1,0)</f>
        <v>0</v>
      </c>
      <c r="AX20" s="41">
        <f>IFERROR(AX17/AW17-1,0)</f>
        <v>0</v>
      </c>
      <c r="AY20" s="42">
        <f>IFERROR(AY17/AR17-1,0)</f>
        <v>0</v>
      </c>
      <c r="AZ20" s="42">
        <f>IFERROR(AZ17/AY17-1,0)</f>
        <v>0</v>
      </c>
      <c r="BA20" s="42">
        <f t="shared" ref="BA20:BC20" si="17">IFERROR(BA17/AZ17-1,0)</f>
        <v>0</v>
      </c>
      <c r="BB20" s="42">
        <f t="shared" si="17"/>
        <v>0</v>
      </c>
      <c r="BC20" s="42">
        <f t="shared" si="17"/>
        <v>0</v>
      </c>
      <c r="BD20" s="37"/>
      <c r="BE20" s="41">
        <f>IFERROR(BE17/AX17-1,0)</f>
        <v>0</v>
      </c>
      <c r="BF20" s="41">
        <f>IFERROR(BF17/BE17-1,0)</f>
        <v>0</v>
      </c>
      <c r="BG20" s="41">
        <f>IFERROR(BG17/BF17-1,0)</f>
        <v>0</v>
      </c>
      <c r="BH20" s="41">
        <f>IFERROR(BH17/BG17-1,0)</f>
        <v>0</v>
      </c>
      <c r="BI20" s="41">
        <f>IFERROR(BI17/BH17-1,0)</f>
        <v>0</v>
      </c>
      <c r="BJ20" s="42">
        <f>IFERROR(BJ17/BC17-1,0)</f>
        <v>0</v>
      </c>
      <c r="BK20" s="42">
        <f>IFERROR(BK17/BJ17-1,0)</f>
        <v>0</v>
      </c>
      <c r="BL20" s="42">
        <f t="shared" ref="BL20:BN20" si="18">IFERROR(BL17/BK17-1,0)</f>
        <v>0</v>
      </c>
      <c r="BM20" s="42">
        <f t="shared" si="18"/>
        <v>0</v>
      </c>
      <c r="BN20" s="42">
        <f t="shared" si="18"/>
        <v>0</v>
      </c>
      <c r="BO20" s="37"/>
      <c r="BP20" s="41">
        <f>IFERROR(BP17/BI17-1,0)</f>
        <v>0</v>
      </c>
      <c r="BQ20" s="41">
        <f>IFERROR(BQ17/BP17-1,0)</f>
        <v>0</v>
      </c>
      <c r="BR20" s="41">
        <f>IFERROR(BR17/BQ17-1,0)</f>
        <v>0</v>
      </c>
      <c r="BS20" s="41">
        <f>IFERROR(BS17/BR17-1,0)</f>
        <v>0</v>
      </c>
      <c r="BT20" s="41">
        <f>IFERROR(BT17/BS17-1,0)</f>
        <v>0</v>
      </c>
      <c r="BU20" s="42">
        <f>IFERROR(BU17/BN17-1,0)</f>
        <v>0</v>
      </c>
      <c r="BV20" s="42">
        <f>IFERROR(BV17/BU17-1,0)</f>
        <v>0</v>
      </c>
      <c r="BW20" s="42">
        <f t="shared" ref="BW20:BY20" si="19">IFERROR(BW17/BV17-1,0)</f>
        <v>0</v>
      </c>
      <c r="BX20" s="42">
        <f t="shared" si="19"/>
        <v>0</v>
      </c>
      <c r="BY20" s="42">
        <f t="shared" si="19"/>
        <v>0</v>
      </c>
      <c r="BZ20" s="37"/>
      <c r="CA20" s="41">
        <f>IFERROR(CA17/BT17-1,0)</f>
        <v>0</v>
      </c>
      <c r="CB20" s="41">
        <f>IFERROR(CB17/CA17-1,0)</f>
        <v>0</v>
      </c>
      <c r="CC20" s="41">
        <f>IFERROR(CC17/CB17-1,0)</f>
        <v>0</v>
      </c>
      <c r="CD20" s="41">
        <f>IFERROR(CD17/CC17-1,0)</f>
        <v>0</v>
      </c>
      <c r="CE20" s="41">
        <f>IFERROR(CE17/CD17-1,0)</f>
        <v>0</v>
      </c>
      <c r="CF20" s="42">
        <f>IFERROR(CF17/BY17-1,0)</f>
        <v>0</v>
      </c>
      <c r="CG20" s="42">
        <f>IFERROR(CG17/CF17-1,0)</f>
        <v>0</v>
      </c>
      <c r="CH20" s="42">
        <f t="shared" ref="CH20:CJ20" si="20">IFERROR(CH17/CG17-1,0)</f>
        <v>0</v>
      </c>
      <c r="CI20" s="42">
        <f t="shared" si="20"/>
        <v>0</v>
      </c>
      <c r="CJ20" s="42">
        <f t="shared" si="20"/>
        <v>0</v>
      </c>
      <c r="CK20" s="37"/>
      <c r="CL20" s="41">
        <f>IFERROR(CL17/CE17-1,0)</f>
        <v>0</v>
      </c>
      <c r="CM20" s="41">
        <f>IFERROR(CM17/CL17-1,0)</f>
        <v>0</v>
      </c>
      <c r="CN20" s="41">
        <f>IFERROR(CN17/CM17-1,0)</f>
        <v>0</v>
      </c>
      <c r="CO20" s="41">
        <f>IFERROR(CO17/CN17-1,0)</f>
        <v>0</v>
      </c>
      <c r="CP20" s="41">
        <f>IFERROR(CP17/CO17-1,0)</f>
        <v>0</v>
      </c>
      <c r="CQ20" s="42">
        <f>IFERROR(CQ17/CJ17-1,0)</f>
        <v>0</v>
      </c>
      <c r="CR20" s="42">
        <f>IFERROR(CR17/CQ17-1,0)</f>
        <v>0</v>
      </c>
      <c r="CS20" s="42">
        <f t="shared" ref="CS20:CU20" si="21">IFERROR(CS17/CR17-1,0)</f>
        <v>0</v>
      </c>
      <c r="CT20" s="42">
        <f t="shared" si="21"/>
        <v>0</v>
      </c>
      <c r="CU20" s="42">
        <f t="shared" si="21"/>
        <v>0</v>
      </c>
      <c r="CV20" s="37"/>
      <c r="CW20" s="41">
        <f>IFERROR(CW17/CP17-1,0)</f>
        <v>0</v>
      </c>
      <c r="CX20" s="41">
        <f>IFERROR(CX17/CW17-1,0)</f>
        <v>0</v>
      </c>
      <c r="CY20" s="41">
        <f>IFERROR(CY17/CX17-1,0)</f>
        <v>0</v>
      </c>
      <c r="CZ20" s="41">
        <f>IFERROR(CZ17/CY17-1,0)</f>
        <v>0</v>
      </c>
      <c r="DA20" s="41">
        <f>IFERROR(DA17/CZ17-1,0)</f>
        <v>0</v>
      </c>
      <c r="DB20" s="42">
        <f>IFERROR(DB17/CU17-1,0)</f>
        <v>0</v>
      </c>
      <c r="DC20" s="42">
        <f>IFERROR(DC17/DB17-1,0)</f>
        <v>0</v>
      </c>
      <c r="DD20" s="42">
        <f t="shared" ref="DD20:DF20" si="22">IFERROR(DD17/DC17-1,0)</f>
        <v>0</v>
      </c>
      <c r="DE20" s="42">
        <f t="shared" si="22"/>
        <v>0</v>
      </c>
      <c r="DF20" s="42">
        <f t="shared" si="22"/>
        <v>0</v>
      </c>
      <c r="DG20" s="37"/>
      <c r="DH20" s="41">
        <f>IFERROR(DH17/DA17-1,0)</f>
        <v>0</v>
      </c>
      <c r="DI20" s="41">
        <f>IFERROR(DI17/DH17-1,0)</f>
        <v>0</v>
      </c>
      <c r="DJ20" s="41">
        <f>IFERROR(DJ17/DI17-1,0)</f>
        <v>0</v>
      </c>
      <c r="DK20" s="41">
        <f>IFERROR(DK17/DJ17-1,0)</f>
        <v>0</v>
      </c>
      <c r="DL20" s="41">
        <f>IFERROR(DL17/DK17-1,0)</f>
        <v>0</v>
      </c>
      <c r="DM20" s="42">
        <f>IFERROR(DM17/DF17-1,0)</f>
        <v>0</v>
      </c>
      <c r="DN20" s="42">
        <v>0.01</v>
      </c>
      <c r="DO20" s="42">
        <v>0.01</v>
      </c>
      <c r="DP20" s="42">
        <f t="shared" ref="DP20:DQ20" si="23">IFERROR(DP17/DO17-1,0)</f>
        <v>0</v>
      </c>
      <c r="DQ20" s="42">
        <f t="shared" si="23"/>
        <v>0</v>
      </c>
      <c r="DR20" s="37"/>
      <c r="DS20" s="41">
        <f>IFERROR(DS17/DL17-1,0)</f>
        <v>0</v>
      </c>
      <c r="DT20" s="41">
        <f>IFERROR(DT17/DS17-1,0)</f>
        <v>0</v>
      </c>
      <c r="DU20" s="41">
        <f>IFERROR(DU17/DT17-1,0)</f>
        <v>0</v>
      </c>
      <c r="DV20" s="41">
        <f>IFERROR(DV17/DU17-1,0)</f>
        <v>0</v>
      </c>
      <c r="DW20" s="41">
        <f>IFERROR(DW17/DV17-1,0)</f>
        <v>0</v>
      </c>
      <c r="DX20" s="42">
        <f>IFERROR(DX17/DQ17-1,0)</f>
        <v>0</v>
      </c>
      <c r="DY20" s="42">
        <f>IFERROR(DY17/DX17-1,0)</f>
        <v>0</v>
      </c>
      <c r="DZ20" s="42">
        <f t="shared" ref="DZ20:EB20" si="24">IFERROR(DZ17/DY17-1,0)</f>
        <v>0</v>
      </c>
      <c r="EA20" s="42">
        <f t="shared" si="24"/>
        <v>0</v>
      </c>
      <c r="EB20" s="42">
        <f t="shared" si="24"/>
        <v>0</v>
      </c>
      <c r="EC20" s="39"/>
    </row>
    <row r="21" spans="1:133" s="57" customFormat="1" ht="24.95" customHeight="1" x14ac:dyDescent="0.25">
      <c r="A21" s="43" t="s">
        <v>55</v>
      </c>
      <c r="B21" s="74" t="s">
        <v>65</v>
      </c>
      <c r="C21" s="74"/>
      <c r="D21" s="74"/>
      <c r="E21" s="74"/>
      <c r="F21" s="74"/>
      <c r="G21" s="75" t="s">
        <v>65</v>
      </c>
      <c r="H21" s="75"/>
      <c r="I21" s="75"/>
      <c r="J21" s="75"/>
      <c r="K21" s="75"/>
      <c r="L21" s="37"/>
      <c r="M21" s="76">
        <f>IFERROR(M18/B18-1,0)</f>
        <v>-1.0025999999999999</v>
      </c>
      <c r="N21" s="76"/>
      <c r="O21" s="76"/>
      <c r="P21" s="76"/>
      <c r="Q21" s="76"/>
      <c r="R21" s="77">
        <f>IFERROR(R18/G18-1,0)</f>
        <v>-1</v>
      </c>
      <c r="S21" s="77"/>
      <c r="T21" s="77"/>
      <c r="U21" s="77"/>
      <c r="V21" s="77"/>
      <c r="W21" s="37"/>
      <c r="X21" s="78">
        <f>IFERROR(X18/M18-1,0)</f>
        <v>-1</v>
      </c>
      <c r="Y21" s="78"/>
      <c r="Z21" s="78"/>
      <c r="AA21" s="78"/>
      <c r="AB21" s="78"/>
      <c r="AC21" s="73">
        <f>IFERROR(AC18/R18-1,0)</f>
        <v>0</v>
      </c>
      <c r="AD21" s="73"/>
      <c r="AE21" s="73"/>
      <c r="AF21" s="73"/>
      <c r="AG21" s="73"/>
      <c r="AH21" s="37"/>
      <c r="AI21" s="76">
        <f>IFERROR(AI18/X18-1,0)</f>
        <v>0</v>
      </c>
      <c r="AJ21" s="76"/>
      <c r="AK21" s="76"/>
      <c r="AL21" s="76"/>
      <c r="AM21" s="76"/>
      <c r="AN21" s="77">
        <f>IFERROR(AN18/AC18-1,0)</f>
        <v>0</v>
      </c>
      <c r="AO21" s="77"/>
      <c r="AP21" s="77"/>
      <c r="AQ21" s="77"/>
      <c r="AR21" s="77"/>
      <c r="AS21" s="37"/>
      <c r="AT21" s="76">
        <f>IFERROR(AT18/AI18-1,0)</f>
        <v>0</v>
      </c>
      <c r="AU21" s="76"/>
      <c r="AV21" s="76"/>
      <c r="AW21" s="76"/>
      <c r="AX21" s="76"/>
      <c r="AY21" s="77">
        <f>IFERROR(AY18/AN18-1,0)</f>
        <v>0</v>
      </c>
      <c r="AZ21" s="77"/>
      <c r="BA21" s="77"/>
      <c r="BB21" s="77"/>
      <c r="BC21" s="77"/>
      <c r="BD21" s="37"/>
      <c r="BE21" s="76">
        <f>IFERROR(BE18/AT18-1,0)</f>
        <v>0</v>
      </c>
      <c r="BF21" s="76"/>
      <c r="BG21" s="76"/>
      <c r="BH21" s="76"/>
      <c r="BI21" s="76"/>
      <c r="BJ21" s="77">
        <f>IFERROR(BJ18/AY18-1,0)</f>
        <v>0</v>
      </c>
      <c r="BK21" s="77"/>
      <c r="BL21" s="77"/>
      <c r="BM21" s="77"/>
      <c r="BN21" s="77"/>
      <c r="BO21" s="37"/>
      <c r="BP21" s="76">
        <f>IFERROR(BP18/BE18-1,0)</f>
        <v>0</v>
      </c>
      <c r="BQ21" s="76"/>
      <c r="BR21" s="76"/>
      <c r="BS21" s="76"/>
      <c r="BT21" s="76"/>
      <c r="BU21" s="77">
        <f>IFERROR(BU18/BJ18-1,0)</f>
        <v>0</v>
      </c>
      <c r="BV21" s="77"/>
      <c r="BW21" s="77"/>
      <c r="BX21" s="77"/>
      <c r="BY21" s="77"/>
      <c r="BZ21" s="37"/>
      <c r="CA21" s="76">
        <f>IFERROR(CA18/BP18-1,0)</f>
        <v>0</v>
      </c>
      <c r="CB21" s="76"/>
      <c r="CC21" s="76"/>
      <c r="CD21" s="76"/>
      <c r="CE21" s="76"/>
      <c r="CF21" s="77">
        <f>IFERROR(CF18/BU18-1,0)</f>
        <v>0</v>
      </c>
      <c r="CG21" s="77"/>
      <c r="CH21" s="77"/>
      <c r="CI21" s="77"/>
      <c r="CJ21" s="77"/>
      <c r="CK21" s="37"/>
      <c r="CL21" s="76">
        <f>IFERROR(CL18/CA18-1,0)</f>
        <v>0</v>
      </c>
      <c r="CM21" s="76"/>
      <c r="CN21" s="76"/>
      <c r="CO21" s="76"/>
      <c r="CP21" s="76"/>
      <c r="CQ21" s="77">
        <f>IFERROR(CQ18/CF18-1,0)</f>
        <v>0</v>
      </c>
      <c r="CR21" s="77"/>
      <c r="CS21" s="77"/>
      <c r="CT21" s="77"/>
      <c r="CU21" s="77"/>
      <c r="CV21" s="37"/>
      <c r="CW21" s="76">
        <f>IFERROR(CW18/CL18-1,0)</f>
        <v>0</v>
      </c>
      <c r="CX21" s="76"/>
      <c r="CY21" s="76"/>
      <c r="CZ21" s="76"/>
      <c r="DA21" s="76"/>
      <c r="DB21" s="77">
        <f>IFERROR(DB18/CQ18-1,0)</f>
        <v>0</v>
      </c>
      <c r="DC21" s="77"/>
      <c r="DD21" s="77"/>
      <c r="DE21" s="77"/>
      <c r="DF21" s="77"/>
      <c r="DG21" s="37"/>
      <c r="DH21" s="76">
        <f>IFERROR(DH18/CW18-1,0)</f>
        <v>0</v>
      </c>
      <c r="DI21" s="76"/>
      <c r="DJ21" s="76"/>
      <c r="DK21" s="76"/>
      <c r="DL21" s="76"/>
      <c r="DM21" s="77">
        <f>IFERROR(DM18/DB18-1,0)</f>
        <v>0</v>
      </c>
      <c r="DN21" s="77"/>
      <c r="DO21" s="77"/>
      <c r="DP21" s="77"/>
      <c r="DQ21" s="77"/>
      <c r="DR21" s="37"/>
      <c r="DS21" s="76">
        <f>IFERROR(DS18/DH18-1,0)</f>
        <v>0</v>
      </c>
      <c r="DT21" s="76"/>
      <c r="DU21" s="76"/>
      <c r="DV21" s="76"/>
      <c r="DW21" s="76"/>
      <c r="DX21" s="77">
        <f>IFERROR(DX18/DM18-1,0)</f>
        <v>0</v>
      </c>
      <c r="DY21" s="77"/>
      <c r="DZ21" s="77"/>
      <c r="EA21" s="77"/>
      <c r="EB21" s="77"/>
      <c r="EC21" s="39"/>
    </row>
    <row r="22" spans="1:133" x14ac:dyDescent="0.3">
      <c r="D22" s="30"/>
      <c r="L22" s="18"/>
      <c r="O22" s="30"/>
      <c r="W22" s="18"/>
      <c r="Z22" s="30"/>
      <c r="AH22" s="18"/>
      <c r="AK22" s="30"/>
      <c r="AS22" s="18"/>
      <c r="AV22" s="30"/>
      <c r="BD22" s="18"/>
      <c r="BG22" s="30"/>
      <c r="BO22" s="18"/>
      <c r="BR22" s="30"/>
      <c r="BZ22" s="18"/>
      <c r="CC22" s="30"/>
      <c r="CK22" s="18"/>
      <c r="CN22" s="30"/>
      <c r="CV22" s="18"/>
      <c r="CY22" s="30"/>
      <c r="DG22" s="18"/>
      <c r="DJ22" s="30"/>
      <c r="DR22" s="18"/>
      <c r="DU22" s="30"/>
      <c r="EC22" s="18"/>
    </row>
    <row r="23" spans="1:133" x14ac:dyDescent="0.3">
      <c r="D23" s="30"/>
      <c r="L23" s="18"/>
      <c r="O23" s="30"/>
      <c r="W23" s="18"/>
      <c r="Z23" s="30"/>
      <c r="AH23" s="18"/>
      <c r="AK23" s="30"/>
      <c r="AS23" s="18"/>
      <c r="AV23" s="30"/>
      <c r="BD23" s="18"/>
      <c r="BG23" s="30"/>
      <c r="BO23" s="18"/>
      <c r="BR23" s="30"/>
      <c r="BZ23" s="18"/>
      <c r="CC23" s="30"/>
      <c r="CK23" s="18"/>
      <c r="CN23" s="30"/>
      <c r="CV23" s="18"/>
      <c r="CY23" s="30"/>
      <c r="DG23" s="18"/>
      <c r="DJ23" s="30"/>
      <c r="DR23" s="18"/>
      <c r="DU23" s="30"/>
      <c r="EC23" s="18"/>
    </row>
    <row r="24" spans="1:133" x14ac:dyDescent="0.3">
      <c r="A24" s="60" t="s">
        <v>66</v>
      </c>
      <c r="L24" s="18"/>
      <c r="W24" s="18"/>
      <c r="AH24" s="18"/>
      <c r="AS24" s="18"/>
      <c r="BD24" s="18"/>
      <c r="BO24" s="18"/>
      <c r="BZ24" s="18"/>
      <c r="CK24" s="18"/>
      <c r="CV24" s="18"/>
      <c r="DG24" s="18"/>
      <c r="DR24" s="18"/>
      <c r="EC24" s="18"/>
    </row>
    <row r="25" spans="1:133" x14ac:dyDescent="0.3">
      <c r="A25" t="s">
        <v>68</v>
      </c>
      <c r="L25" s="18"/>
      <c r="W25" s="18"/>
      <c r="AH25" s="18"/>
      <c r="AS25" s="18"/>
      <c r="BD25" s="18"/>
      <c r="BO25" s="18"/>
      <c r="BZ25" s="18"/>
      <c r="CK25" s="18"/>
      <c r="CV25" s="18"/>
      <c r="DG25" s="18"/>
      <c r="DR25" s="18"/>
      <c r="EC25" s="18"/>
    </row>
    <row r="26" spans="1:133" x14ac:dyDescent="0.3">
      <c r="C26"/>
      <c r="L26" s="18"/>
      <c r="W26" s="18"/>
      <c r="AH26" s="18"/>
      <c r="AS26" s="18"/>
      <c r="BD26" s="18"/>
      <c r="BO26" s="18"/>
      <c r="BZ26" s="18"/>
      <c r="CK26" s="18"/>
      <c r="CV26" s="18"/>
      <c r="DG26" s="18"/>
      <c r="DR26" s="18"/>
      <c r="EC26" s="18"/>
    </row>
    <row r="27" spans="1:133" x14ac:dyDescent="0.3">
      <c r="A27" s="50" t="s">
        <v>67</v>
      </c>
      <c r="D27" s="53"/>
      <c r="E27" s="53"/>
      <c r="L27" s="18"/>
      <c r="W27" s="18"/>
      <c r="AH27" s="18"/>
      <c r="AS27" s="18"/>
      <c r="BD27" s="18"/>
      <c r="BO27" s="18"/>
      <c r="BZ27" s="18"/>
      <c r="CK27" s="18"/>
      <c r="CV27" s="18"/>
      <c r="DG27" s="18"/>
      <c r="DR27" s="18"/>
      <c r="EC27" s="18"/>
    </row>
    <row r="28" spans="1:133" x14ac:dyDescent="0.3">
      <c r="A28" t="s">
        <v>69</v>
      </c>
      <c r="D28" s="53"/>
      <c r="E28" s="53"/>
      <c r="L28" s="18"/>
      <c r="W28" s="18"/>
      <c r="AH28" s="18"/>
      <c r="AS28" s="18"/>
      <c r="BD28" s="18"/>
      <c r="BO28" s="18"/>
      <c r="BZ28" s="18"/>
      <c r="CK28" s="18"/>
      <c r="CV28" s="18"/>
      <c r="DG28" s="18"/>
      <c r="DR28" s="18"/>
      <c r="EC28" s="18"/>
    </row>
    <row r="29" spans="1:133" x14ac:dyDescent="0.3">
      <c r="D29" s="53"/>
      <c r="E29" s="53"/>
      <c r="L29" s="18"/>
      <c r="W29" s="18"/>
      <c r="AH29" s="18"/>
      <c r="AS29" s="18"/>
      <c r="BD29" s="18"/>
      <c r="BO29" s="18"/>
      <c r="BZ29" s="18"/>
      <c r="CK29" s="18"/>
      <c r="CV29" s="18"/>
      <c r="DG29" s="18"/>
      <c r="DR29" s="18"/>
      <c r="EC29" s="18"/>
    </row>
    <row r="30" spans="1:133" x14ac:dyDescent="0.3">
      <c r="A30"/>
    </row>
    <row r="31" spans="1:133" x14ac:dyDescent="0.3">
      <c r="A31"/>
    </row>
    <row r="32" spans="1:133" x14ac:dyDescent="0.3">
      <c r="B32" s="17"/>
      <c r="C32" s="17"/>
      <c r="D32" s="17"/>
      <c r="E32" s="17"/>
    </row>
  </sheetData>
  <mergeCells count="85">
    <mergeCell ref="DH2:DQ2"/>
    <mergeCell ref="A2:A4"/>
    <mergeCell ref="B2:K2"/>
    <mergeCell ref="M2:V2"/>
    <mergeCell ref="X2:AG2"/>
    <mergeCell ref="AI2:AR2"/>
    <mergeCell ref="AT2:BC2"/>
    <mergeCell ref="AY3:BC3"/>
    <mergeCell ref="CF3:CJ3"/>
    <mergeCell ref="DS2:EB2"/>
    <mergeCell ref="B3:F3"/>
    <mergeCell ref="G3:K3"/>
    <mergeCell ref="M3:Q3"/>
    <mergeCell ref="R3:V3"/>
    <mergeCell ref="X3:AB3"/>
    <mergeCell ref="AC3:AG3"/>
    <mergeCell ref="AI3:AM3"/>
    <mergeCell ref="AN3:AR3"/>
    <mergeCell ref="AT3:AX3"/>
    <mergeCell ref="BE2:BN2"/>
    <mergeCell ref="BP2:BY2"/>
    <mergeCell ref="CA2:CJ2"/>
    <mergeCell ref="CL2:CU2"/>
    <mergeCell ref="CW2:DF2"/>
    <mergeCell ref="BE3:BI3"/>
    <mergeCell ref="BJ3:BN3"/>
    <mergeCell ref="BP3:BT3"/>
    <mergeCell ref="BU3:BY3"/>
    <mergeCell ref="CA3:CE3"/>
    <mergeCell ref="DS3:DW3"/>
    <mergeCell ref="DX3:EB3"/>
    <mergeCell ref="B18:F18"/>
    <mergeCell ref="G18:K18"/>
    <mergeCell ref="M18:Q18"/>
    <mergeCell ref="R18:V18"/>
    <mergeCell ref="X18:AB18"/>
    <mergeCell ref="AC18:AG18"/>
    <mergeCell ref="AI18:AM18"/>
    <mergeCell ref="AN18:AR18"/>
    <mergeCell ref="CL3:CP3"/>
    <mergeCell ref="CQ3:CU3"/>
    <mergeCell ref="CW3:DA3"/>
    <mergeCell ref="DB3:DF3"/>
    <mergeCell ref="DH3:DL3"/>
    <mergeCell ref="DM3:DQ3"/>
    <mergeCell ref="AC21:AG21"/>
    <mergeCell ref="CA18:CE18"/>
    <mergeCell ref="CF18:CJ18"/>
    <mergeCell ref="CL18:CP18"/>
    <mergeCell ref="CQ18:CU18"/>
    <mergeCell ref="AT18:AX18"/>
    <mergeCell ref="AY18:BC18"/>
    <mergeCell ref="BE18:BI18"/>
    <mergeCell ref="BJ18:BN18"/>
    <mergeCell ref="BP18:BT18"/>
    <mergeCell ref="BU18:BY18"/>
    <mergeCell ref="B21:F21"/>
    <mergeCell ref="G21:K21"/>
    <mergeCell ref="M21:Q21"/>
    <mergeCell ref="R21:V21"/>
    <mergeCell ref="X21:AB21"/>
    <mergeCell ref="BJ21:BN21"/>
    <mergeCell ref="DH18:DL18"/>
    <mergeCell ref="DM18:DQ18"/>
    <mergeCell ref="DS18:DW18"/>
    <mergeCell ref="DX18:EB18"/>
    <mergeCell ref="CW18:DA18"/>
    <mergeCell ref="DB18:DF18"/>
    <mergeCell ref="AI21:AM21"/>
    <mergeCell ref="AN21:AR21"/>
    <mergeCell ref="AT21:AX21"/>
    <mergeCell ref="AY21:BC21"/>
    <mergeCell ref="BE21:BI21"/>
    <mergeCell ref="DX21:EB21"/>
    <mergeCell ref="BP21:BT21"/>
    <mergeCell ref="BU21:BY21"/>
    <mergeCell ref="CA21:CE21"/>
    <mergeCell ref="CF21:CJ21"/>
    <mergeCell ref="CL21:CP21"/>
    <mergeCell ref="CQ21:CU21"/>
    <mergeCell ref="CW21:DA21"/>
    <mergeCell ref="DB21:DF21"/>
    <mergeCell ref="DH21:DL21"/>
    <mergeCell ref="DM21:DQ21"/>
    <mergeCell ref="DS21:DW21"/>
  </mergeCells>
  <conditionalFormatting sqref="B18:EB18">
    <cfRule type="cellIs" dxfId="1" priority="23" operator="between">
      <formula>-0.00251</formula>
      <formula>-0.009</formula>
    </cfRule>
    <cfRule type="cellIs" dxfId="0" priority="24" operator="between">
      <formula>0</formula>
      <formula>-0.0025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" id="{916FBFE8-FBD4-4BFC-AB3B-01FB3A0C73DE}">
            <x14:iconSet iconSet="3Triangles">
              <x14:cfvo type="percent">
                <xm:f>0</xm:f>
              </x14:cfvo>
              <x14:cfvo type="formula">
                <xm:f>$N$20</xm:f>
              </x14:cfvo>
              <x14:cfvo type="formula" gte="0">
                <xm:f>$N$20</xm:f>
              </x14:cfvo>
            </x14:iconSet>
          </x14:cfRule>
          <xm:sqref>O20</xm:sqref>
        </x14:conditionalFormatting>
        <x14:conditionalFormatting xmlns:xm="http://schemas.microsoft.com/office/excel/2006/main">
          <x14:cfRule type="iconSet" priority="153" id="{F7DBD32C-E438-48F6-B331-3830DAB44D6F}">
            <x14:iconSet iconSet="3Triangles">
              <x14:cfvo type="percent">
                <xm:f>0</xm:f>
              </x14:cfvo>
              <x14:cfvo type="formula">
                <xm:f>$O$20</xm:f>
              </x14:cfvo>
              <x14:cfvo type="formula" gte="0">
                <xm:f>$O$20</xm:f>
              </x14:cfvo>
            </x14:iconSet>
          </x14:cfRule>
          <xm:sqref>P20</xm:sqref>
        </x14:conditionalFormatting>
        <x14:conditionalFormatting xmlns:xm="http://schemas.microsoft.com/office/excel/2006/main">
          <x14:cfRule type="iconSet" priority="152" id="{9AC41E76-ED9C-4637-AB36-E46FB749E476}">
            <x14:iconSet iconSet="3Triangles">
              <x14:cfvo type="percent">
                <xm:f>0</xm:f>
              </x14:cfvo>
              <x14:cfvo type="formula">
                <xm:f>$P$20</xm:f>
              </x14:cfvo>
              <x14:cfvo type="formula" gte="0">
                <xm:f>$P$20</xm:f>
              </x14:cfvo>
            </x14:iconSet>
          </x14:cfRule>
          <xm:sqref>Q20</xm:sqref>
        </x14:conditionalFormatting>
        <x14:conditionalFormatting xmlns:xm="http://schemas.microsoft.com/office/excel/2006/main">
          <x14:cfRule type="iconSet" priority="151" id="{4F7E189A-A0F6-46B8-A87B-7F704C3990C8}">
            <x14:iconSet iconSet="3Triangles">
              <x14:cfvo type="percent">
                <xm:f>0</xm:f>
              </x14:cfvo>
              <x14:cfvo type="formula">
                <xm:f>$K$20</xm:f>
              </x14:cfvo>
              <x14:cfvo type="formula" gte="0">
                <xm:f>$K$20</xm:f>
              </x14:cfvo>
            </x14:iconSet>
          </x14:cfRule>
          <xm:sqref>R20</xm:sqref>
        </x14:conditionalFormatting>
        <x14:conditionalFormatting xmlns:xm="http://schemas.microsoft.com/office/excel/2006/main">
          <x14:cfRule type="iconSet" priority="150" id="{287F858D-F9AF-4B55-96A1-12BA90C56D2D}">
            <x14:iconSet iconSet="3Triangles">
              <x14:cfvo type="percent">
                <xm:f>0</xm:f>
              </x14:cfvo>
              <x14:cfvo type="formula">
                <xm:f>$R$20</xm:f>
              </x14:cfvo>
              <x14:cfvo type="formula" gte="0">
                <xm:f>$R$20</xm:f>
              </x14:cfvo>
            </x14:iconSet>
          </x14:cfRule>
          <xm:sqref>S20</xm:sqref>
        </x14:conditionalFormatting>
        <x14:conditionalFormatting xmlns:xm="http://schemas.microsoft.com/office/excel/2006/main">
          <x14:cfRule type="iconSet" priority="149" id="{54151F9A-1FB6-4500-994E-CCFD45F9BB2E}">
            <x14:iconSet iconSet="3Triangles">
              <x14:cfvo type="percent">
                <xm:f>0</xm:f>
              </x14:cfvo>
              <x14:cfvo type="formula">
                <xm:f>$S$20</xm:f>
              </x14:cfvo>
              <x14:cfvo type="formula" gte="0">
                <xm:f>$S$20</xm:f>
              </x14:cfvo>
            </x14:iconSet>
          </x14:cfRule>
          <xm:sqref>T20</xm:sqref>
        </x14:conditionalFormatting>
        <x14:conditionalFormatting xmlns:xm="http://schemas.microsoft.com/office/excel/2006/main">
          <x14:cfRule type="iconSet" priority="148" id="{5A549B5E-426D-4B31-904D-72600DC17586}">
            <x14:iconSet iconSet="3Triangles">
              <x14:cfvo type="percent">
                <xm:f>0</xm:f>
              </x14:cfvo>
              <x14:cfvo type="formula">
                <xm:f>$T$20</xm:f>
              </x14:cfvo>
              <x14:cfvo type="formula" gte="0">
                <xm:f>$T$20</xm:f>
              </x14:cfvo>
            </x14:iconSet>
          </x14:cfRule>
          <xm:sqref>U20</xm:sqref>
        </x14:conditionalFormatting>
        <x14:conditionalFormatting xmlns:xm="http://schemas.microsoft.com/office/excel/2006/main">
          <x14:cfRule type="iconSet" priority="147" id="{F6E74B71-75C4-4913-B0C4-67DA664CCAC4}">
            <x14:iconSet iconSet="3Triangles">
              <x14:cfvo type="percent">
                <xm:f>0</xm:f>
              </x14:cfvo>
              <x14:cfvo type="formula">
                <xm:f>$U$20</xm:f>
              </x14:cfvo>
              <x14:cfvo type="formula" gte="0">
                <xm:f>$U$20</xm:f>
              </x14:cfvo>
            </x14:iconSet>
          </x14:cfRule>
          <xm:sqref>V20</xm:sqref>
        </x14:conditionalFormatting>
        <x14:conditionalFormatting xmlns:xm="http://schemas.microsoft.com/office/excel/2006/main">
          <x14:cfRule type="iconSet" priority="146" id="{8DB56541-CA33-4196-A959-5B2F596FC421}">
            <x14:iconSet iconSet="3Triangles">
              <x14:cfvo type="percent">
                <xm:f>0</xm:f>
              </x14:cfvo>
              <x14:cfvo type="formula">
                <xm:f>$Q$20</xm:f>
              </x14:cfvo>
              <x14:cfvo type="formula" gte="0">
                <xm:f>$Q$20</xm:f>
              </x14:cfvo>
            </x14:iconSet>
          </x14:cfRule>
          <xm:sqref>X20</xm:sqref>
        </x14:conditionalFormatting>
        <x14:conditionalFormatting xmlns:xm="http://schemas.microsoft.com/office/excel/2006/main">
          <x14:cfRule type="iconSet" priority="145" id="{1C58EA97-BDA4-4459-B310-3D0AC1B3BA96}">
            <x14:iconSet iconSet="3Triangles">
              <x14:cfvo type="percent">
                <xm:f>0</xm:f>
              </x14:cfvo>
              <x14:cfvo type="formula">
                <xm:f>$X$20</xm:f>
              </x14:cfvo>
              <x14:cfvo type="formula" gte="0">
                <xm:f>$X$20</xm:f>
              </x14:cfvo>
            </x14:iconSet>
          </x14:cfRule>
          <xm:sqref>Y20</xm:sqref>
        </x14:conditionalFormatting>
        <x14:conditionalFormatting xmlns:xm="http://schemas.microsoft.com/office/excel/2006/main">
          <x14:cfRule type="iconSet" priority="144" id="{69A8A8C5-2515-4CEA-95C2-F74F199B14BA}">
            <x14:iconSet iconSet="3Triangles">
              <x14:cfvo type="percent">
                <xm:f>0</xm:f>
              </x14:cfvo>
              <x14:cfvo type="formula">
                <xm:f>$M$21</xm:f>
              </x14:cfvo>
              <x14:cfvo type="formula" gte="0">
                <xm:f>$M$21</xm:f>
              </x14:cfvo>
            </x14:iconSet>
          </x14:cfRule>
          <xm:sqref>X21:AB21</xm:sqref>
        </x14:conditionalFormatting>
        <x14:conditionalFormatting xmlns:xm="http://schemas.microsoft.com/office/excel/2006/main">
          <x14:cfRule type="iconSet" priority="143" id="{929DA1C0-964A-4216-B935-B9D970FB3500}">
            <x14:iconSet iconSet="3Triangles">
              <x14:cfvo type="percent">
                <xm:f>0</xm:f>
              </x14:cfvo>
              <x14:cfvo type="formula">
                <xm:f>$R$21</xm:f>
              </x14:cfvo>
              <x14:cfvo type="formula" gte="0">
                <xm:f>$R$21</xm:f>
              </x14:cfvo>
            </x14:iconSet>
          </x14:cfRule>
          <xm:sqref>AC21:AG21</xm:sqref>
        </x14:conditionalFormatting>
        <x14:conditionalFormatting xmlns:xm="http://schemas.microsoft.com/office/excel/2006/main">
          <x14:cfRule type="iconSet" priority="142" id="{6167403F-0297-44F0-B8D3-60C86FB929B4}">
            <x14:iconSet iconSet="3Triangles">
              <x14:cfvo type="percent">
                <xm:f>0</xm:f>
              </x14:cfvo>
              <x14:cfvo type="formula">
                <xm:f>$Y$20</xm:f>
              </x14:cfvo>
              <x14:cfvo type="formula" gte="0">
                <xm:f>$Y$20</xm:f>
              </x14:cfvo>
            </x14:iconSet>
          </x14:cfRule>
          <xm:sqref>Z20</xm:sqref>
        </x14:conditionalFormatting>
        <x14:conditionalFormatting xmlns:xm="http://schemas.microsoft.com/office/excel/2006/main">
          <x14:cfRule type="iconSet" priority="141" id="{23EE6281-DD05-41BA-856D-3C9FF1738E4E}">
            <x14:iconSet iconSet="3Triangles">
              <x14:cfvo type="percent">
                <xm:f>0</xm:f>
              </x14:cfvo>
              <x14:cfvo type="formula">
                <xm:f>$Z$20</xm:f>
              </x14:cfvo>
              <x14:cfvo type="formula" gte="0">
                <xm:f>$Z$20</xm:f>
              </x14:cfvo>
            </x14:iconSet>
          </x14:cfRule>
          <xm:sqref>AA20</xm:sqref>
        </x14:conditionalFormatting>
        <x14:conditionalFormatting xmlns:xm="http://schemas.microsoft.com/office/excel/2006/main">
          <x14:cfRule type="iconSet" priority="140" id="{8CD36667-9378-46F4-AC18-BBB396C4A1F1}">
            <x14:iconSet iconSet="3Triangles">
              <x14:cfvo type="percent">
                <xm:f>0</xm:f>
              </x14:cfvo>
              <x14:cfvo type="formula">
                <xm:f>$AA$20</xm:f>
              </x14:cfvo>
              <x14:cfvo type="formula" gte="0">
                <xm:f>$AA$20</xm:f>
              </x14:cfvo>
            </x14:iconSet>
          </x14:cfRule>
          <xm:sqref>AB20</xm:sqref>
        </x14:conditionalFormatting>
        <x14:conditionalFormatting xmlns:xm="http://schemas.microsoft.com/office/excel/2006/main">
          <x14:cfRule type="iconSet" priority="139" id="{65D1A50E-8407-4F52-9D5B-0D5DF06123F0}">
            <x14:iconSet iconSet="3Triangles">
              <x14:cfvo type="percent">
                <xm:f>0</xm:f>
              </x14:cfvo>
              <x14:cfvo type="formula">
                <xm:f>$V$20</xm:f>
              </x14:cfvo>
              <x14:cfvo type="formula" gte="0">
                <xm:f>$V$20</xm:f>
              </x14:cfvo>
            </x14:iconSet>
          </x14:cfRule>
          <xm:sqref>AC20</xm:sqref>
        </x14:conditionalFormatting>
        <x14:conditionalFormatting xmlns:xm="http://schemas.microsoft.com/office/excel/2006/main">
          <x14:cfRule type="iconSet" priority="138" id="{FFB052CB-A355-480B-8A9F-208FF0CB3C00}">
            <x14:iconSet iconSet="3Triangles">
              <x14:cfvo type="percent">
                <xm:f>0</xm:f>
              </x14:cfvo>
              <x14:cfvo type="formula">
                <xm:f>$AC$20</xm:f>
              </x14:cfvo>
              <x14:cfvo type="formula" gte="0">
                <xm:f>$AC$20</xm:f>
              </x14:cfvo>
            </x14:iconSet>
          </x14:cfRule>
          <xm:sqref>AD20</xm:sqref>
        </x14:conditionalFormatting>
        <x14:conditionalFormatting xmlns:xm="http://schemas.microsoft.com/office/excel/2006/main">
          <x14:cfRule type="iconSet" priority="137" id="{8A5EDB65-E2B2-46EB-95BC-B22E11662466}">
            <x14:iconSet iconSet="3Triangles">
              <x14:cfvo type="percent">
                <xm:f>0</xm:f>
              </x14:cfvo>
              <x14:cfvo type="formula">
                <xm:f>$AD$20</xm:f>
              </x14:cfvo>
              <x14:cfvo type="formula" gte="0">
                <xm:f>$AD$20</xm:f>
              </x14:cfvo>
            </x14:iconSet>
          </x14:cfRule>
          <xm:sqref>AE20</xm:sqref>
        </x14:conditionalFormatting>
        <x14:conditionalFormatting xmlns:xm="http://schemas.microsoft.com/office/excel/2006/main">
          <x14:cfRule type="iconSet" priority="136" id="{6758D89E-AB6B-4206-9475-881C84925471}">
            <x14:iconSet iconSet="3Triangles">
              <x14:cfvo type="percent">
                <xm:f>0</xm:f>
              </x14:cfvo>
              <x14:cfvo type="formula">
                <xm:f>$AE$20</xm:f>
              </x14:cfvo>
              <x14:cfvo type="formula" gte="0">
                <xm:f>$AE$20</xm:f>
              </x14:cfvo>
            </x14:iconSet>
          </x14:cfRule>
          <xm:sqref>AF20</xm:sqref>
        </x14:conditionalFormatting>
        <x14:conditionalFormatting xmlns:xm="http://schemas.microsoft.com/office/excel/2006/main">
          <x14:cfRule type="iconSet" priority="135" id="{2E3CE424-854F-4A83-9CA4-CEA669102CB8}">
            <x14:iconSet iconSet="3Triangles">
              <x14:cfvo type="percent">
                <xm:f>0</xm:f>
              </x14:cfvo>
              <x14:cfvo type="formula">
                <xm:f>$AF$20</xm:f>
              </x14:cfvo>
              <x14:cfvo type="formula" gte="0">
                <xm:f>$AF$20</xm:f>
              </x14:cfvo>
            </x14:iconSet>
          </x14:cfRule>
          <xm:sqref>AG20</xm:sqref>
        </x14:conditionalFormatting>
        <x14:conditionalFormatting xmlns:xm="http://schemas.microsoft.com/office/excel/2006/main">
          <x14:cfRule type="iconSet" priority="134" id="{480A210B-A0D5-4169-94F2-CB15AD056557}">
            <x14:iconSet iconSet="3Triangles">
              <x14:cfvo type="percent">
                <xm:f>0</xm:f>
              </x14:cfvo>
              <x14:cfvo type="formula">
                <xm:f>$X$21</xm:f>
              </x14:cfvo>
              <x14:cfvo type="formula" gte="0">
                <xm:f>$X$21</xm:f>
              </x14:cfvo>
            </x14:iconSet>
          </x14:cfRule>
          <xm:sqref>AI21:AM21</xm:sqref>
        </x14:conditionalFormatting>
        <x14:conditionalFormatting xmlns:xm="http://schemas.microsoft.com/office/excel/2006/main">
          <x14:cfRule type="iconSet" priority="133" id="{3A26B6C5-5E13-4031-BEB6-B3CB53CBDFE1}">
            <x14:iconSet iconSet="3Triangles">
              <x14:cfvo type="percent">
                <xm:f>0</xm:f>
              </x14:cfvo>
              <x14:cfvo type="formula">
                <xm:f>$AC$21</xm:f>
              </x14:cfvo>
              <x14:cfvo type="formula" gte="0">
                <xm:f>$AC$21</xm:f>
              </x14:cfvo>
            </x14:iconSet>
          </x14:cfRule>
          <xm:sqref>AN21:AR21</xm:sqref>
        </x14:conditionalFormatting>
        <x14:conditionalFormatting xmlns:xm="http://schemas.microsoft.com/office/excel/2006/main">
          <x14:cfRule type="iconSet" priority="132" id="{214A4973-48C4-4DB0-ADA9-E1FEFC907301}">
            <x14:iconSet iconSet="3Triangles">
              <x14:cfvo type="percent">
                <xm:f>0</xm:f>
              </x14:cfvo>
              <x14:cfvo type="formula">
                <xm:f>$AB$20</xm:f>
              </x14:cfvo>
              <x14:cfvo type="formula" gte="0">
                <xm:f>$AB$20</xm:f>
              </x14:cfvo>
            </x14:iconSet>
          </x14:cfRule>
          <xm:sqref>AI20</xm:sqref>
        </x14:conditionalFormatting>
        <x14:conditionalFormatting xmlns:xm="http://schemas.microsoft.com/office/excel/2006/main">
          <x14:cfRule type="iconSet" priority="131" id="{C8A16BDE-1783-408C-BA21-2B11768E41ED}">
            <x14:iconSet iconSet="3Triangles">
              <x14:cfvo type="percent">
                <xm:f>0</xm:f>
              </x14:cfvo>
              <x14:cfvo type="formula">
                <xm:f>$AI$20</xm:f>
              </x14:cfvo>
              <x14:cfvo type="formula" gte="0">
                <xm:f>$AI$20</xm:f>
              </x14:cfvo>
            </x14:iconSet>
          </x14:cfRule>
          <xm:sqref>AJ20</xm:sqref>
        </x14:conditionalFormatting>
        <x14:conditionalFormatting xmlns:xm="http://schemas.microsoft.com/office/excel/2006/main">
          <x14:cfRule type="iconSet" priority="130" id="{0F9883EF-B081-4C4B-8AE3-39D260EAA1FE}">
            <x14:iconSet iconSet="3Triangles">
              <x14:cfvo type="percent">
                <xm:f>0</xm:f>
              </x14:cfvo>
              <x14:cfvo type="formula">
                <xm:f>$AJ$20</xm:f>
              </x14:cfvo>
              <x14:cfvo type="formula" gte="0">
                <xm:f>$AJ$20</xm:f>
              </x14:cfvo>
            </x14:iconSet>
          </x14:cfRule>
          <xm:sqref>AK20</xm:sqref>
        </x14:conditionalFormatting>
        <x14:conditionalFormatting xmlns:xm="http://schemas.microsoft.com/office/excel/2006/main">
          <x14:cfRule type="iconSet" priority="129" id="{F059E2BF-DC7D-4A84-9464-3EE824A6C528}">
            <x14:iconSet iconSet="3Triangles">
              <x14:cfvo type="percent">
                <xm:f>0</xm:f>
              </x14:cfvo>
              <x14:cfvo type="formula">
                <xm:f>$AK$20</xm:f>
              </x14:cfvo>
              <x14:cfvo type="formula" gte="0">
                <xm:f>$AK$20</xm:f>
              </x14:cfvo>
            </x14:iconSet>
          </x14:cfRule>
          <xm:sqref>AL20</xm:sqref>
        </x14:conditionalFormatting>
        <x14:conditionalFormatting xmlns:xm="http://schemas.microsoft.com/office/excel/2006/main">
          <x14:cfRule type="iconSet" priority="128" id="{16EE61C7-9A37-4A71-BFF4-0C93FE80A74A}">
            <x14:iconSet iconSet="3Triangles">
              <x14:cfvo type="percent">
                <xm:f>0</xm:f>
              </x14:cfvo>
              <x14:cfvo type="formula">
                <xm:f>$AL$20</xm:f>
              </x14:cfvo>
              <x14:cfvo type="formula" gte="0">
                <xm:f>$AL$20</xm:f>
              </x14:cfvo>
            </x14:iconSet>
          </x14:cfRule>
          <xm:sqref>AM20</xm:sqref>
        </x14:conditionalFormatting>
        <x14:conditionalFormatting xmlns:xm="http://schemas.microsoft.com/office/excel/2006/main">
          <x14:cfRule type="iconSet" priority="127" id="{AB60798D-31F1-4821-8420-DDFDD149A3E6}">
            <x14:iconSet iconSet="3Triangles">
              <x14:cfvo type="percent">
                <xm:f>0</xm:f>
              </x14:cfvo>
              <x14:cfvo type="formula">
                <xm:f>$AG$20</xm:f>
              </x14:cfvo>
              <x14:cfvo type="formula" gte="0">
                <xm:f>$AG$20</xm:f>
              </x14:cfvo>
            </x14:iconSet>
          </x14:cfRule>
          <xm:sqref>AN20</xm:sqref>
        </x14:conditionalFormatting>
        <x14:conditionalFormatting xmlns:xm="http://schemas.microsoft.com/office/excel/2006/main">
          <x14:cfRule type="iconSet" priority="126" id="{CC30AB4D-90D4-4837-8D0F-8F1522DC04FE}">
            <x14:iconSet iconSet="3Triangles">
              <x14:cfvo type="percent">
                <xm:f>0</xm:f>
              </x14:cfvo>
              <x14:cfvo type="formula">
                <xm:f>$AN$20</xm:f>
              </x14:cfvo>
              <x14:cfvo type="formula" gte="0">
                <xm:f>$AN$20</xm:f>
              </x14:cfvo>
            </x14:iconSet>
          </x14:cfRule>
          <xm:sqref>AO20</xm:sqref>
        </x14:conditionalFormatting>
        <x14:conditionalFormatting xmlns:xm="http://schemas.microsoft.com/office/excel/2006/main">
          <x14:cfRule type="iconSet" priority="125" id="{B4A8F344-1299-4205-BB8F-1EDE46041A55}">
            <x14:iconSet iconSet="3Triangles">
              <x14:cfvo type="percent">
                <xm:f>0</xm:f>
              </x14:cfvo>
              <x14:cfvo type="formula">
                <xm:f>$AO$20</xm:f>
              </x14:cfvo>
              <x14:cfvo type="formula" gte="0">
                <xm:f>$AO$20</xm:f>
              </x14:cfvo>
            </x14:iconSet>
          </x14:cfRule>
          <xm:sqref>AP20</xm:sqref>
        </x14:conditionalFormatting>
        <x14:conditionalFormatting xmlns:xm="http://schemas.microsoft.com/office/excel/2006/main">
          <x14:cfRule type="iconSet" priority="124" id="{7BC1F30B-2E3E-4541-AA58-8CF3DD24C18D}">
            <x14:iconSet iconSet="3Triangles">
              <x14:cfvo type="percent">
                <xm:f>0</xm:f>
              </x14:cfvo>
              <x14:cfvo type="formula">
                <xm:f>$AP$20</xm:f>
              </x14:cfvo>
              <x14:cfvo type="formula" gte="0">
                <xm:f>$AP$20</xm:f>
              </x14:cfvo>
            </x14:iconSet>
          </x14:cfRule>
          <xm:sqref>AQ20</xm:sqref>
        </x14:conditionalFormatting>
        <x14:conditionalFormatting xmlns:xm="http://schemas.microsoft.com/office/excel/2006/main">
          <x14:cfRule type="iconSet" priority="123" id="{7F02680C-AE55-476B-84CE-AEF46672A28A}">
            <x14:iconSet iconSet="3Triangles">
              <x14:cfvo type="percent">
                <xm:f>0</xm:f>
              </x14:cfvo>
              <x14:cfvo type="formula">
                <xm:f>$AQ$20</xm:f>
              </x14:cfvo>
              <x14:cfvo type="formula" gte="0">
                <xm:f>$AQ$20</xm:f>
              </x14:cfvo>
            </x14:iconSet>
          </x14:cfRule>
          <xm:sqref>AR20</xm:sqref>
        </x14:conditionalFormatting>
        <x14:conditionalFormatting xmlns:xm="http://schemas.microsoft.com/office/excel/2006/main">
          <x14:cfRule type="iconSet" priority="122" id="{1614E73E-5B77-4555-A1DB-8A16E86036FD}">
            <x14:iconSet iconSet="3Triangles">
              <x14:cfvo type="percent">
                <xm:f>0</xm:f>
              </x14:cfvo>
              <x14:cfvo type="formula">
                <xm:f>$AM$20</xm:f>
              </x14:cfvo>
              <x14:cfvo type="formula" gte="0">
                <xm:f>$AM$20</xm:f>
              </x14:cfvo>
            </x14:iconSet>
          </x14:cfRule>
          <xm:sqref>AT20</xm:sqref>
        </x14:conditionalFormatting>
        <x14:conditionalFormatting xmlns:xm="http://schemas.microsoft.com/office/excel/2006/main">
          <x14:cfRule type="iconSet" priority="121" id="{779D8E20-9853-4CD0-904B-0229037C4A43}">
            <x14:iconSet iconSet="3Triangles">
              <x14:cfvo type="percent">
                <xm:f>0</xm:f>
              </x14:cfvo>
              <x14:cfvo type="formula">
                <xm:f>$AI$21</xm:f>
              </x14:cfvo>
              <x14:cfvo type="formula" gte="0">
                <xm:f>$AI$21</xm:f>
              </x14:cfvo>
            </x14:iconSet>
          </x14:cfRule>
          <xm:sqref>AT21:AX21</xm:sqref>
        </x14:conditionalFormatting>
        <x14:conditionalFormatting xmlns:xm="http://schemas.microsoft.com/office/excel/2006/main">
          <x14:cfRule type="iconSet" priority="120" id="{254FDA58-1C21-40DF-9E58-0F831008DF32}">
            <x14:iconSet iconSet="3Triangles">
              <x14:cfvo type="percent">
                <xm:f>0</xm:f>
              </x14:cfvo>
              <x14:cfvo type="formula">
                <xm:f>$AN$21</xm:f>
              </x14:cfvo>
              <x14:cfvo type="formula" gte="0">
                <xm:f>$AN$21</xm:f>
              </x14:cfvo>
            </x14:iconSet>
          </x14:cfRule>
          <xm:sqref>AY21:BC21</xm:sqref>
        </x14:conditionalFormatting>
        <x14:conditionalFormatting xmlns:xm="http://schemas.microsoft.com/office/excel/2006/main">
          <x14:cfRule type="iconSet" priority="119" id="{285F83EE-0280-42BF-96BC-0E7AFAF866DD}">
            <x14:iconSet iconSet="3Triangles">
              <x14:cfvo type="percent">
                <xm:f>0</xm:f>
              </x14:cfvo>
              <x14:cfvo type="formula">
                <xm:f>$AT$20</xm:f>
              </x14:cfvo>
              <x14:cfvo type="formula" gte="0">
                <xm:f>$AT$20</xm:f>
              </x14:cfvo>
            </x14:iconSet>
          </x14:cfRule>
          <xm:sqref>AU20</xm:sqref>
        </x14:conditionalFormatting>
        <x14:conditionalFormatting xmlns:xm="http://schemas.microsoft.com/office/excel/2006/main">
          <x14:cfRule type="iconSet" priority="118" id="{82079F8F-0AA4-4EC7-9533-AC01E87D6593}">
            <x14:iconSet iconSet="3Triangles">
              <x14:cfvo type="percent">
                <xm:f>0</xm:f>
              </x14:cfvo>
              <x14:cfvo type="formula">
                <xm:f>$AU$20</xm:f>
              </x14:cfvo>
              <x14:cfvo type="formula" gte="0">
                <xm:f>$AU$20</xm:f>
              </x14:cfvo>
            </x14:iconSet>
          </x14:cfRule>
          <xm:sqref>AV20</xm:sqref>
        </x14:conditionalFormatting>
        <x14:conditionalFormatting xmlns:xm="http://schemas.microsoft.com/office/excel/2006/main">
          <x14:cfRule type="iconSet" priority="117" id="{81BEC432-75A3-48BF-BCC5-2B0736F68366}">
            <x14:iconSet iconSet="3Triangles">
              <x14:cfvo type="percent">
                <xm:f>0</xm:f>
              </x14:cfvo>
              <x14:cfvo type="formula">
                <xm:f>$AV$20</xm:f>
              </x14:cfvo>
              <x14:cfvo type="formula" gte="0">
                <xm:f>$AV$20</xm:f>
              </x14:cfvo>
            </x14:iconSet>
          </x14:cfRule>
          <xm:sqref>AW20</xm:sqref>
        </x14:conditionalFormatting>
        <x14:conditionalFormatting xmlns:xm="http://schemas.microsoft.com/office/excel/2006/main">
          <x14:cfRule type="iconSet" priority="116" id="{F35EEA0B-8526-4181-B2F9-739D074D8994}">
            <x14:iconSet iconSet="3Triangles">
              <x14:cfvo type="percent">
                <xm:f>0</xm:f>
              </x14:cfvo>
              <x14:cfvo type="formula">
                <xm:f>$AW$20</xm:f>
              </x14:cfvo>
              <x14:cfvo type="formula" gte="0">
                <xm:f>$AW$20</xm:f>
              </x14:cfvo>
            </x14:iconSet>
          </x14:cfRule>
          <xm:sqref>AX20</xm:sqref>
        </x14:conditionalFormatting>
        <x14:conditionalFormatting xmlns:xm="http://schemas.microsoft.com/office/excel/2006/main">
          <x14:cfRule type="iconSet" priority="115" id="{67B688A9-499B-4F21-B2E6-86225B7698E0}">
            <x14:iconSet iconSet="3Triangles">
              <x14:cfvo type="percent">
                <xm:f>0</xm:f>
              </x14:cfvo>
              <x14:cfvo type="formula">
                <xm:f>$AR$20</xm:f>
              </x14:cfvo>
              <x14:cfvo type="formula" gte="0">
                <xm:f>$AR$20</xm:f>
              </x14:cfvo>
            </x14:iconSet>
          </x14:cfRule>
          <xm:sqref>AY20</xm:sqref>
        </x14:conditionalFormatting>
        <x14:conditionalFormatting xmlns:xm="http://schemas.microsoft.com/office/excel/2006/main">
          <x14:cfRule type="iconSet" priority="114" id="{3638B580-1AC6-4193-B83D-330D5C0A12D6}">
            <x14:iconSet iconSet="3Triangles">
              <x14:cfvo type="percent">
                <xm:f>0</xm:f>
              </x14:cfvo>
              <x14:cfvo type="formula">
                <xm:f>$AY$20</xm:f>
              </x14:cfvo>
              <x14:cfvo type="formula" gte="0">
                <xm:f>$AY$20</xm:f>
              </x14:cfvo>
            </x14:iconSet>
          </x14:cfRule>
          <xm:sqref>AZ20</xm:sqref>
        </x14:conditionalFormatting>
        <x14:conditionalFormatting xmlns:xm="http://schemas.microsoft.com/office/excel/2006/main">
          <x14:cfRule type="iconSet" priority="113" id="{4D0AB232-58B5-44BC-A56A-E78037253127}">
            <x14:iconSet iconSet="3Triangles">
              <x14:cfvo type="percent">
                <xm:f>0</xm:f>
              </x14:cfvo>
              <x14:cfvo type="formula">
                <xm:f>$AZ$20</xm:f>
              </x14:cfvo>
              <x14:cfvo type="formula" gte="0">
                <xm:f>$AZ$20</xm:f>
              </x14:cfvo>
            </x14:iconSet>
          </x14:cfRule>
          <xm:sqref>BA20</xm:sqref>
        </x14:conditionalFormatting>
        <x14:conditionalFormatting xmlns:xm="http://schemas.microsoft.com/office/excel/2006/main">
          <x14:cfRule type="iconSet" priority="112" id="{4EAE9986-2816-4418-87AF-EC05436728E4}">
            <x14:iconSet iconSet="3Triangles">
              <x14:cfvo type="percent">
                <xm:f>0</xm:f>
              </x14:cfvo>
              <x14:cfvo type="formula">
                <xm:f>$BA$20</xm:f>
              </x14:cfvo>
              <x14:cfvo type="formula" gte="0">
                <xm:f>$BA$20</xm:f>
              </x14:cfvo>
            </x14:iconSet>
          </x14:cfRule>
          <xm:sqref>BB20</xm:sqref>
        </x14:conditionalFormatting>
        <x14:conditionalFormatting xmlns:xm="http://schemas.microsoft.com/office/excel/2006/main">
          <x14:cfRule type="iconSet" priority="111" id="{D6A9A28A-3EBA-4D6A-A606-B011E49EE61F}">
            <x14:iconSet iconSet="3Triangles">
              <x14:cfvo type="percent">
                <xm:f>0</xm:f>
              </x14:cfvo>
              <x14:cfvo type="formula">
                <xm:f>$BB$20</xm:f>
              </x14:cfvo>
              <x14:cfvo type="formula" gte="0">
                <xm:f>$BB$20</xm:f>
              </x14:cfvo>
            </x14:iconSet>
          </x14:cfRule>
          <xm:sqref>BC20</xm:sqref>
        </x14:conditionalFormatting>
        <x14:conditionalFormatting xmlns:xm="http://schemas.microsoft.com/office/excel/2006/main">
          <x14:cfRule type="iconSet" priority="110" id="{D351AAFC-46F6-403C-89FE-72717DBB0468}">
            <x14:iconSet iconSet="3Triangles">
              <x14:cfvo type="percent">
                <xm:f>0</xm:f>
              </x14:cfvo>
              <x14:cfvo type="formula">
                <xm:f>$AT$21</xm:f>
              </x14:cfvo>
              <x14:cfvo type="formula" gte="0">
                <xm:f>$AT$21</xm:f>
              </x14:cfvo>
            </x14:iconSet>
          </x14:cfRule>
          <xm:sqref>BE21:BI21</xm:sqref>
        </x14:conditionalFormatting>
        <x14:conditionalFormatting xmlns:xm="http://schemas.microsoft.com/office/excel/2006/main">
          <x14:cfRule type="iconSet" priority="109" id="{23B82FC0-8982-4D0D-96D9-9911CDF5AE12}">
            <x14:iconSet iconSet="3Triangles">
              <x14:cfvo type="percent">
                <xm:f>0</xm:f>
              </x14:cfvo>
              <x14:cfvo type="formula">
                <xm:f>$AY$21</xm:f>
              </x14:cfvo>
              <x14:cfvo type="formula" gte="0">
                <xm:f>$AY$21</xm:f>
              </x14:cfvo>
            </x14:iconSet>
          </x14:cfRule>
          <xm:sqref>BJ21:BN21</xm:sqref>
        </x14:conditionalFormatting>
        <x14:conditionalFormatting xmlns:xm="http://schemas.microsoft.com/office/excel/2006/main">
          <x14:cfRule type="iconSet" priority="108" id="{771F0B27-35F1-4589-81F5-64CF1ED0A025}">
            <x14:iconSet iconSet="3Triangles">
              <x14:cfvo type="percent">
                <xm:f>0</xm:f>
              </x14:cfvo>
              <x14:cfvo type="formula">
                <xm:f>$AX$20</xm:f>
              </x14:cfvo>
              <x14:cfvo type="formula" gte="0">
                <xm:f>$AX$20</xm:f>
              </x14:cfvo>
            </x14:iconSet>
          </x14:cfRule>
          <xm:sqref>BE20</xm:sqref>
        </x14:conditionalFormatting>
        <x14:conditionalFormatting xmlns:xm="http://schemas.microsoft.com/office/excel/2006/main">
          <x14:cfRule type="iconSet" priority="107" id="{E12D6384-1EC4-4A36-B8BB-90392F7A81D0}">
            <x14:iconSet iconSet="3Triangles">
              <x14:cfvo type="percent">
                <xm:f>0</xm:f>
              </x14:cfvo>
              <x14:cfvo type="formula">
                <xm:f>$BE$20</xm:f>
              </x14:cfvo>
              <x14:cfvo type="formula" gte="0">
                <xm:f>$BE$20</xm:f>
              </x14:cfvo>
            </x14:iconSet>
          </x14:cfRule>
          <xm:sqref>BF20</xm:sqref>
        </x14:conditionalFormatting>
        <x14:conditionalFormatting xmlns:xm="http://schemas.microsoft.com/office/excel/2006/main">
          <x14:cfRule type="iconSet" priority="106" id="{08A16F7E-AEBA-4742-91D8-6D9C7F56E1A4}">
            <x14:iconSet iconSet="3Triangles">
              <x14:cfvo type="percent">
                <xm:f>0</xm:f>
              </x14:cfvo>
              <x14:cfvo type="formula">
                <xm:f>$BF$20</xm:f>
              </x14:cfvo>
              <x14:cfvo type="formula" gte="0">
                <xm:f>$BF$20</xm:f>
              </x14:cfvo>
            </x14:iconSet>
          </x14:cfRule>
          <xm:sqref>BG20</xm:sqref>
        </x14:conditionalFormatting>
        <x14:conditionalFormatting xmlns:xm="http://schemas.microsoft.com/office/excel/2006/main">
          <x14:cfRule type="iconSet" priority="105" id="{67FD434A-E141-4E7E-AF39-467F2AE2FA3B}">
            <x14:iconSet iconSet="3Triangles">
              <x14:cfvo type="percent">
                <xm:f>0</xm:f>
              </x14:cfvo>
              <x14:cfvo type="formula">
                <xm:f>$BG$20</xm:f>
              </x14:cfvo>
              <x14:cfvo type="formula" gte="0">
                <xm:f>$BG$20</xm:f>
              </x14:cfvo>
            </x14:iconSet>
          </x14:cfRule>
          <xm:sqref>BH20</xm:sqref>
        </x14:conditionalFormatting>
        <x14:conditionalFormatting xmlns:xm="http://schemas.microsoft.com/office/excel/2006/main">
          <x14:cfRule type="iconSet" priority="104" id="{43E66AED-9E77-4042-A8AF-A403C5DE0514}">
            <x14:iconSet iconSet="3Triangles">
              <x14:cfvo type="percent">
                <xm:f>0</xm:f>
              </x14:cfvo>
              <x14:cfvo type="formula">
                <xm:f>$BH$20</xm:f>
              </x14:cfvo>
              <x14:cfvo type="formula" gte="0">
                <xm:f>$BH$20</xm:f>
              </x14:cfvo>
            </x14:iconSet>
          </x14:cfRule>
          <xm:sqref>BI20</xm:sqref>
        </x14:conditionalFormatting>
        <x14:conditionalFormatting xmlns:xm="http://schemas.microsoft.com/office/excel/2006/main">
          <x14:cfRule type="iconSet" priority="103" id="{A1AEF204-1966-449A-8B65-5AD0DB044498}">
            <x14:iconSet iconSet="3Triangles">
              <x14:cfvo type="percent">
                <xm:f>0</xm:f>
              </x14:cfvo>
              <x14:cfvo type="formula">
                <xm:f>$BC$20</xm:f>
              </x14:cfvo>
              <x14:cfvo type="formula" gte="0">
                <xm:f>$BC$20</xm:f>
              </x14:cfvo>
            </x14:iconSet>
          </x14:cfRule>
          <xm:sqref>BJ20</xm:sqref>
        </x14:conditionalFormatting>
        <x14:conditionalFormatting xmlns:xm="http://schemas.microsoft.com/office/excel/2006/main">
          <x14:cfRule type="iconSet" priority="102" id="{24B742C1-E297-438E-9A50-A81A049EB766}">
            <x14:iconSet iconSet="3Triangles">
              <x14:cfvo type="percent">
                <xm:f>0</xm:f>
              </x14:cfvo>
              <x14:cfvo type="formula">
                <xm:f>$BJ$20</xm:f>
              </x14:cfvo>
              <x14:cfvo type="formula" gte="0">
                <xm:f>$BJ$20</xm:f>
              </x14:cfvo>
            </x14:iconSet>
          </x14:cfRule>
          <xm:sqref>BK20</xm:sqref>
        </x14:conditionalFormatting>
        <x14:conditionalFormatting xmlns:xm="http://schemas.microsoft.com/office/excel/2006/main">
          <x14:cfRule type="iconSet" priority="101" id="{86E7C4B9-F77F-4549-AE12-A854E454A036}">
            <x14:iconSet iconSet="3Triangles">
              <x14:cfvo type="percent">
                <xm:f>0</xm:f>
              </x14:cfvo>
              <x14:cfvo type="formula">
                <xm:f>$BK$20</xm:f>
              </x14:cfvo>
              <x14:cfvo type="formula" gte="0">
                <xm:f>$BK$20</xm:f>
              </x14:cfvo>
            </x14:iconSet>
          </x14:cfRule>
          <xm:sqref>BL20</xm:sqref>
        </x14:conditionalFormatting>
        <x14:conditionalFormatting xmlns:xm="http://schemas.microsoft.com/office/excel/2006/main">
          <x14:cfRule type="iconSet" priority="100" id="{3C8B8A5D-C230-4861-B463-DDD74CFB0F3F}">
            <x14:iconSet iconSet="3Triangles">
              <x14:cfvo type="percent">
                <xm:f>0</xm:f>
              </x14:cfvo>
              <x14:cfvo type="formula">
                <xm:f>$BL$20</xm:f>
              </x14:cfvo>
              <x14:cfvo type="formula" gte="0">
                <xm:f>$BL$20</xm:f>
              </x14:cfvo>
            </x14:iconSet>
          </x14:cfRule>
          <xm:sqref>BM20</xm:sqref>
        </x14:conditionalFormatting>
        <x14:conditionalFormatting xmlns:xm="http://schemas.microsoft.com/office/excel/2006/main">
          <x14:cfRule type="iconSet" priority="99" id="{51EBAC1A-F51C-40D2-894D-5D7D39F67661}">
            <x14:iconSet iconSet="3Triangles">
              <x14:cfvo type="percent">
                <xm:f>0</xm:f>
              </x14:cfvo>
              <x14:cfvo type="formula">
                <xm:f>$BM$20</xm:f>
              </x14:cfvo>
              <x14:cfvo type="formula" gte="0">
                <xm:f>$BM$20</xm:f>
              </x14:cfvo>
            </x14:iconSet>
          </x14:cfRule>
          <xm:sqref>BN20</xm:sqref>
        </x14:conditionalFormatting>
        <x14:conditionalFormatting xmlns:xm="http://schemas.microsoft.com/office/excel/2006/main">
          <x14:cfRule type="iconSet" priority="98" id="{A0B80291-DE4E-47C6-BE68-FCB9E2A9A200}">
            <x14:iconSet iconSet="3Triangles">
              <x14:cfvo type="percent">
                <xm:f>0</xm:f>
              </x14:cfvo>
              <x14:cfvo type="formula">
                <xm:f>$BE$21</xm:f>
              </x14:cfvo>
              <x14:cfvo type="formula" gte="0">
                <xm:f>$BE$21</xm:f>
              </x14:cfvo>
            </x14:iconSet>
          </x14:cfRule>
          <xm:sqref>BP21:BT21</xm:sqref>
        </x14:conditionalFormatting>
        <x14:conditionalFormatting xmlns:xm="http://schemas.microsoft.com/office/excel/2006/main">
          <x14:cfRule type="iconSet" priority="97" id="{00F99793-29AC-48E4-8A09-443EA135F63C}">
            <x14:iconSet iconSet="3Triangles">
              <x14:cfvo type="percent">
                <xm:f>0</xm:f>
              </x14:cfvo>
              <x14:cfvo type="formula">
                <xm:f>$BJ$21</xm:f>
              </x14:cfvo>
              <x14:cfvo type="formula" gte="0">
                <xm:f>$BJ$21</xm:f>
              </x14:cfvo>
            </x14:iconSet>
          </x14:cfRule>
          <xm:sqref>BU21:BY21</xm:sqref>
        </x14:conditionalFormatting>
        <x14:conditionalFormatting xmlns:xm="http://schemas.microsoft.com/office/excel/2006/main">
          <x14:cfRule type="iconSet" priority="96" id="{3BE26674-A481-4B0B-AFDB-64021FDCDA9D}">
            <x14:iconSet iconSet="3Triangles">
              <x14:cfvo type="percent">
                <xm:f>0</xm:f>
              </x14:cfvo>
              <x14:cfvo type="formula">
                <xm:f>$BI$20</xm:f>
              </x14:cfvo>
              <x14:cfvo type="formula" gte="0">
                <xm:f>$BI$20</xm:f>
              </x14:cfvo>
            </x14:iconSet>
          </x14:cfRule>
          <xm:sqref>BP20</xm:sqref>
        </x14:conditionalFormatting>
        <x14:conditionalFormatting xmlns:xm="http://schemas.microsoft.com/office/excel/2006/main">
          <x14:cfRule type="iconSet" priority="95" id="{B2F7236A-F7FA-4F32-8684-C95082942063}">
            <x14:iconSet iconSet="3Triangles">
              <x14:cfvo type="percent">
                <xm:f>0</xm:f>
              </x14:cfvo>
              <x14:cfvo type="formula">
                <xm:f>$BP$20</xm:f>
              </x14:cfvo>
              <x14:cfvo type="formula" gte="0">
                <xm:f>$BP$20</xm:f>
              </x14:cfvo>
            </x14:iconSet>
          </x14:cfRule>
          <xm:sqref>BQ20</xm:sqref>
        </x14:conditionalFormatting>
        <x14:conditionalFormatting xmlns:xm="http://schemas.microsoft.com/office/excel/2006/main">
          <x14:cfRule type="iconSet" priority="94" id="{96A7F497-7705-49AC-BDE9-FAD5755B2901}">
            <x14:iconSet iconSet="3Triangles">
              <x14:cfvo type="percent">
                <xm:f>0</xm:f>
              </x14:cfvo>
              <x14:cfvo type="formula">
                <xm:f>$BQ$20</xm:f>
              </x14:cfvo>
              <x14:cfvo type="formula" gte="0">
                <xm:f>$BQ$20</xm:f>
              </x14:cfvo>
            </x14:iconSet>
          </x14:cfRule>
          <xm:sqref>BR20</xm:sqref>
        </x14:conditionalFormatting>
        <x14:conditionalFormatting xmlns:xm="http://schemas.microsoft.com/office/excel/2006/main">
          <x14:cfRule type="iconSet" priority="93" id="{16B7470E-166F-4E0B-8865-5EE067586D97}">
            <x14:iconSet iconSet="3Triangles">
              <x14:cfvo type="percent">
                <xm:f>0</xm:f>
              </x14:cfvo>
              <x14:cfvo type="formula">
                <xm:f>$BR$20</xm:f>
              </x14:cfvo>
              <x14:cfvo type="formula" gte="0">
                <xm:f>$BR$20</xm:f>
              </x14:cfvo>
            </x14:iconSet>
          </x14:cfRule>
          <xm:sqref>BS20</xm:sqref>
        </x14:conditionalFormatting>
        <x14:conditionalFormatting xmlns:xm="http://schemas.microsoft.com/office/excel/2006/main">
          <x14:cfRule type="iconSet" priority="92" id="{6915D5D2-0834-4E6D-B66C-5DD4FF046379}">
            <x14:iconSet iconSet="3Triangles">
              <x14:cfvo type="percent">
                <xm:f>0</xm:f>
              </x14:cfvo>
              <x14:cfvo type="formula">
                <xm:f>$BS$20</xm:f>
              </x14:cfvo>
              <x14:cfvo type="formula" gte="0">
                <xm:f>$BS$20</xm:f>
              </x14:cfvo>
            </x14:iconSet>
          </x14:cfRule>
          <xm:sqref>BT20</xm:sqref>
        </x14:conditionalFormatting>
        <x14:conditionalFormatting xmlns:xm="http://schemas.microsoft.com/office/excel/2006/main">
          <x14:cfRule type="iconSet" priority="91" id="{F0637520-689B-481A-98E6-7EC637EC5050}">
            <x14:iconSet iconSet="3Triangles">
              <x14:cfvo type="percent">
                <xm:f>0</xm:f>
              </x14:cfvo>
              <x14:cfvo type="formula">
                <xm:f>$BN$20</xm:f>
              </x14:cfvo>
              <x14:cfvo type="formula" gte="0">
                <xm:f>$BN$20</xm:f>
              </x14:cfvo>
            </x14:iconSet>
          </x14:cfRule>
          <xm:sqref>BU20</xm:sqref>
        </x14:conditionalFormatting>
        <x14:conditionalFormatting xmlns:xm="http://schemas.microsoft.com/office/excel/2006/main">
          <x14:cfRule type="iconSet" priority="90" id="{87CED4EA-614F-4F90-BB6E-F37FD2C87831}">
            <x14:iconSet iconSet="3Triangles">
              <x14:cfvo type="percent">
                <xm:f>0</xm:f>
              </x14:cfvo>
              <x14:cfvo type="formula">
                <xm:f>$BU$20</xm:f>
              </x14:cfvo>
              <x14:cfvo type="formula" gte="0">
                <xm:f>$BU$20</xm:f>
              </x14:cfvo>
            </x14:iconSet>
          </x14:cfRule>
          <xm:sqref>BV20</xm:sqref>
        </x14:conditionalFormatting>
        <x14:conditionalFormatting xmlns:xm="http://schemas.microsoft.com/office/excel/2006/main">
          <x14:cfRule type="iconSet" priority="89" id="{BA6A0175-B333-46DB-8FB5-31C532492674}">
            <x14:iconSet iconSet="3Triangles">
              <x14:cfvo type="percent">
                <xm:f>0</xm:f>
              </x14:cfvo>
              <x14:cfvo type="formula">
                <xm:f>$BV$20</xm:f>
              </x14:cfvo>
              <x14:cfvo type="formula" gte="0">
                <xm:f>$BV$20</xm:f>
              </x14:cfvo>
            </x14:iconSet>
          </x14:cfRule>
          <xm:sqref>BW20</xm:sqref>
        </x14:conditionalFormatting>
        <x14:conditionalFormatting xmlns:xm="http://schemas.microsoft.com/office/excel/2006/main">
          <x14:cfRule type="iconSet" priority="88" id="{DBA38E99-26C0-4D42-945C-322FC2F3677D}">
            <x14:iconSet iconSet="3Triangles">
              <x14:cfvo type="percent">
                <xm:f>0</xm:f>
              </x14:cfvo>
              <x14:cfvo type="formula">
                <xm:f>$BW$20</xm:f>
              </x14:cfvo>
              <x14:cfvo type="formula" gte="0">
                <xm:f>$BW$20</xm:f>
              </x14:cfvo>
            </x14:iconSet>
          </x14:cfRule>
          <xm:sqref>BX20</xm:sqref>
        </x14:conditionalFormatting>
        <x14:conditionalFormatting xmlns:xm="http://schemas.microsoft.com/office/excel/2006/main">
          <x14:cfRule type="iconSet" priority="87" id="{6E8AB0DA-B735-4CC5-BCDC-EF08E88F1BAC}">
            <x14:iconSet iconSet="3Triangles">
              <x14:cfvo type="percent">
                <xm:f>0</xm:f>
              </x14:cfvo>
              <x14:cfvo type="formula">
                <xm:f>$BX$20</xm:f>
              </x14:cfvo>
              <x14:cfvo type="formula" gte="0">
                <xm:f>$BX$20</xm:f>
              </x14:cfvo>
            </x14:iconSet>
          </x14:cfRule>
          <xm:sqref>BY20</xm:sqref>
        </x14:conditionalFormatting>
        <x14:conditionalFormatting xmlns:xm="http://schemas.microsoft.com/office/excel/2006/main">
          <x14:cfRule type="iconSet" priority="86" id="{D46192FA-8850-4A06-B3B5-ED5B515FB324}">
            <x14:iconSet iconSet="3Triangles">
              <x14:cfvo type="percent">
                <xm:f>0</xm:f>
              </x14:cfvo>
              <x14:cfvo type="formula">
                <xm:f>$BP$21</xm:f>
              </x14:cfvo>
              <x14:cfvo type="formula" gte="0">
                <xm:f>$BP$21</xm:f>
              </x14:cfvo>
            </x14:iconSet>
          </x14:cfRule>
          <xm:sqref>CA21:CE21</xm:sqref>
        </x14:conditionalFormatting>
        <x14:conditionalFormatting xmlns:xm="http://schemas.microsoft.com/office/excel/2006/main">
          <x14:cfRule type="iconSet" priority="85" id="{A9C02B98-9DCE-43AD-A5F6-BA0ACE4E6FA7}">
            <x14:iconSet iconSet="3Triangles">
              <x14:cfvo type="percent">
                <xm:f>0</xm:f>
              </x14:cfvo>
              <x14:cfvo type="formula">
                <xm:f>$BU$21</xm:f>
              </x14:cfvo>
              <x14:cfvo type="formula" gte="0">
                <xm:f>$BU$21</xm:f>
              </x14:cfvo>
            </x14:iconSet>
          </x14:cfRule>
          <xm:sqref>CF21:CJ21</xm:sqref>
        </x14:conditionalFormatting>
        <x14:conditionalFormatting xmlns:xm="http://schemas.microsoft.com/office/excel/2006/main">
          <x14:cfRule type="iconSet" priority="84" id="{505A34AC-80B0-4D9B-9FC4-CF9BFF30D59E}">
            <x14:iconSet iconSet="3Triangles">
              <x14:cfvo type="percent">
                <xm:f>0</xm:f>
              </x14:cfvo>
              <x14:cfvo type="formula">
                <xm:f>$BT$20</xm:f>
              </x14:cfvo>
              <x14:cfvo type="formula" gte="0">
                <xm:f>$BT$20</xm:f>
              </x14:cfvo>
            </x14:iconSet>
          </x14:cfRule>
          <xm:sqref>CA20</xm:sqref>
        </x14:conditionalFormatting>
        <x14:conditionalFormatting xmlns:xm="http://schemas.microsoft.com/office/excel/2006/main">
          <x14:cfRule type="iconSet" priority="83" id="{0A8D4733-07BA-42F0-847D-C6DFE0F83A46}">
            <x14:iconSet iconSet="3Triangles">
              <x14:cfvo type="percent">
                <xm:f>0</xm:f>
              </x14:cfvo>
              <x14:cfvo type="formula">
                <xm:f>$CA$20</xm:f>
              </x14:cfvo>
              <x14:cfvo type="formula" gte="0">
                <xm:f>$CA$20</xm:f>
              </x14:cfvo>
            </x14:iconSet>
          </x14:cfRule>
          <xm:sqref>CB20</xm:sqref>
        </x14:conditionalFormatting>
        <x14:conditionalFormatting xmlns:xm="http://schemas.microsoft.com/office/excel/2006/main">
          <x14:cfRule type="iconSet" priority="82" id="{7D8041FC-CCBB-4E51-9AD1-43CE89226CE0}">
            <x14:iconSet iconSet="3Triangles">
              <x14:cfvo type="percent">
                <xm:f>0</xm:f>
              </x14:cfvo>
              <x14:cfvo type="formula">
                <xm:f>$CB$20</xm:f>
              </x14:cfvo>
              <x14:cfvo type="formula" gte="0">
                <xm:f>$CB$20</xm:f>
              </x14:cfvo>
            </x14:iconSet>
          </x14:cfRule>
          <xm:sqref>CC20</xm:sqref>
        </x14:conditionalFormatting>
        <x14:conditionalFormatting xmlns:xm="http://schemas.microsoft.com/office/excel/2006/main">
          <x14:cfRule type="iconSet" priority="81" id="{C2BB7F32-CCF9-45AC-A5CB-15F7E10D722A}">
            <x14:iconSet iconSet="3Triangles">
              <x14:cfvo type="percent">
                <xm:f>0</xm:f>
              </x14:cfvo>
              <x14:cfvo type="formula">
                <xm:f>$CC$20</xm:f>
              </x14:cfvo>
              <x14:cfvo type="formula" gte="0">
                <xm:f>$CC$20</xm:f>
              </x14:cfvo>
            </x14:iconSet>
          </x14:cfRule>
          <xm:sqref>CD20</xm:sqref>
        </x14:conditionalFormatting>
        <x14:conditionalFormatting xmlns:xm="http://schemas.microsoft.com/office/excel/2006/main">
          <x14:cfRule type="iconSet" priority="80" id="{0D0EF1B5-20D4-4232-9BFC-6C6C2A79C6AE}">
            <x14:iconSet iconSet="3Triangles">
              <x14:cfvo type="percent">
                <xm:f>0</xm:f>
              </x14:cfvo>
              <x14:cfvo type="formula">
                <xm:f>$CD$20</xm:f>
              </x14:cfvo>
              <x14:cfvo type="formula" gte="0">
                <xm:f>$CD$20</xm:f>
              </x14:cfvo>
            </x14:iconSet>
          </x14:cfRule>
          <xm:sqref>CE20</xm:sqref>
        </x14:conditionalFormatting>
        <x14:conditionalFormatting xmlns:xm="http://schemas.microsoft.com/office/excel/2006/main">
          <x14:cfRule type="iconSet" priority="79" id="{15A5AA3E-544A-454A-A5CB-1F66240F2FA7}">
            <x14:iconSet iconSet="3Triangles">
              <x14:cfvo type="percent">
                <xm:f>0</xm:f>
              </x14:cfvo>
              <x14:cfvo type="formula">
                <xm:f>$BY$20</xm:f>
              </x14:cfvo>
              <x14:cfvo type="formula" gte="0">
                <xm:f>$BY$20</xm:f>
              </x14:cfvo>
            </x14:iconSet>
          </x14:cfRule>
          <xm:sqref>CF20</xm:sqref>
        </x14:conditionalFormatting>
        <x14:conditionalFormatting xmlns:xm="http://schemas.microsoft.com/office/excel/2006/main">
          <x14:cfRule type="iconSet" priority="78" id="{3EE84163-F9F1-4131-B354-92C87C1962A2}">
            <x14:iconSet iconSet="3Triangles">
              <x14:cfvo type="percent">
                <xm:f>0</xm:f>
              </x14:cfvo>
              <x14:cfvo type="formula">
                <xm:f>$CF$20</xm:f>
              </x14:cfvo>
              <x14:cfvo type="formula" gte="0">
                <xm:f>$CF$20</xm:f>
              </x14:cfvo>
            </x14:iconSet>
          </x14:cfRule>
          <xm:sqref>CG20</xm:sqref>
        </x14:conditionalFormatting>
        <x14:conditionalFormatting xmlns:xm="http://schemas.microsoft.com/office/excel/2006/main">
          <x14:cfRule type="iconSet" priority="77" id="{50006AE5-26E4-4368-B566-B0BDFAFCF6C8}">
            <x14:iconSet iconSet="3Triangles">
              <x14:cfvo type="percent">
                <xm:f>0</xm:f>
              </x14:cfvo>
              <x14:cfvo type="formula">
                <xm:f>$CG$20</xm:f>
              </x14:cfvo>
              <x14:cfvo type="formula" gte="0">
                <xm:f>$CG$20</xm:f>
              </x14:cfvo>
            </x14:iconSet>
          </x14:cfRule>
          <xm:sqref>CH20</xm:sqref>
        </x14:conditionalFormatting>
        <x14:conditionalFormatting xmlns:xm="http://schemas.microsoft.com/office/excel/2006/main">
          <x14:cfRule type="iconSet" priority="76" id="{BAE98412-EBBA-4EF1-834E-90BB665A2DE5}">
            <x14:iconSet iconSet="3Triangles">
              <x14:cfvo type="percent">
                <xm:f>0</xm:f>
              </x14:cfvo>
              <x14:cfvo type="formula">
                <xm:f>$CH$20</xm:f>
              </x14:cfvo>
              <x14:cfvo type="formula" gte="0">
                <xm:f>$CH$20</xm:f>
              </x14:cfvo>
            </x14:iconSet>
          </x14:cfRule>
          <xm:sqref>CI20</xm:sqref>
        </x14:conditionalFormatting>
        <x14:conditionalFormatting xmlns:xm="http://schemas.microsoft.com/office/excel/2006/main">
          <x14:cfRule type="iconSet" priority="75" id="{4EE86FEC-074E-40D1-949E-4FA22F60F25C}">
            <x14:iconSet iconSet="3Triangles">
              <x14:cfvo type="percent">
                <xm:f>0</xm:f>
              </x14:cfvo>
              <x14:cfvo type="formula">
                <xm:f>$CI$20</xm:f>
              </x14:cfvo>
              <x14:cfvo type="formula" gte="0">
                <xm:f>$CI$20</xm:f>
              </x14:cfvo>
            </x14:iconSet>
          </x14:cfRule>
          <xm:sqref>CJ20</xm:sqref>
        </x14:conditionalFormatting>
        <x14:conditionalFormatting xmlns:xm="http://schemas.microsoft.com/office/excel/2006/main">
          <x14:cfRule type="iconSet" priority="74" id="{1B0E9F46-1660-4161-8084-96515A3993C1}">
            <x14:iconSet iconSet="3Triangles">
              <x14:cfvo type="percent">
                <xm:f>0</xm:f>
              </x14:cfvo>
              <x14:cfvo type="formula">
                <xm:f>$CE$20</xm:f>
              </x14:cfvo>
              <x14:cfvo type="formula" gte="0">
                <xm:f>$CE$20</xm:f>
              </x14:cfvo>
            </x14:iconSet>
          </x14:cfRule>
          <xm:sqref>CL20</xm:sqref>
        </x14:conditionalFormatting>
        <x14:conditionalFormatting xmlns:xm="http://schemas.microsoft.com/office/excel/2006/main">
          <x14:cfRule type="iconSet" priority="73" id="{76BBAAB5-BD50-4770-BC31-22AD2E3BFB2A}">
            <x14:iconSet iconSet="3Triangles">
              <x14:cfvo type="percent">
                <xm:f>0</xm:f>
              </x14:cfvo>
              <x14:cfvo type="formula">
                <xm:f>$CA$21</xm:f>
              </x14:cfvo>
              <x14:cfvo type="formula" gte="0">
                <xm:f>$CA$21</xm:f>
              </x14:cfvo>
            </x14:iconSet>
          </x14:cfRule>
          <xm:sqref>CL21:CP21</xm:sqref>
        </x14:conditionalFormatting>
        <x14:conditionalFormatting xmlns:xm="http://schemas.microsoft.com/office/excel/2006/main">
          <x14:cfRule type="iconSet" priority="72" id="{D0E997D9-FC9D-4540-8683-3D70581EC8AE}">
            <x14:iconSet iconSet="3Triangles">
              <x14:cfvo type="percent">
                <xm:f>0</xm:f>
              </x14:cfvo>
              <x14:cfvo type="formula">
                <xm:f>$CF$21</xm:f>
              </x14:cfvo>
              <x14:cfvo type="formula" gte="0">
                <xm:f>$CF$21</xm:f>
              </x14:cfvo>
            </x14:iconSet>
          </x14:cfRule>
          <xm:sqref>CQ21:CU21</xm:sqref>
        </x14:conditionalFormatting>
        <x14:conditionalFormatting xmlns:xm="http://schemas.microsoft.com/office/excel/2006/main">
          <x14:cfRule type="iconSet" priority="71" id="{9CE90A31-8C37-4B19-9212-3EB85B24716F}">
            <x14:iconSet iconSet="3Triangles">
              <x14:cfvo type="percent">
                <xm:f>0</xm:f>
              </x14:cfvo>
              <x14:cfvo type="formula">
                <xm:f>$CL$20</xm:f>
              </x14:cfvo>
              <x14:cfvo type="formula" gte="0">
                <xm:f>$CL$20</xm:f>
              </x14:cfvo>
            </x14:iconSet>
          </x14:cfRule>
          <xm:sqref>CM20</xm:sqref>
        </x14:conditionalFormatting>
        <x14:conditionalFormatting xmlns:xm="http://schemas.microsoft.com/office/excel/2006/main">
          <x14:cfRule type="iconSet" priority="70" id="{EE4E74A9-484C-42DE-A5D2-342F8AD6E6A7}">
            <x14:iconSet iconSet="3Triangles">
              <x14:cfvo type="percent">
                <xm:f>0</xm:f>
              </x14:cfvo>
              <x14:cfvo type="formula">
                <xm:f>$CM$20</xm:f>
              </x14:cfvo>
              <x14:cfvo type="formula" gte="0">
                <xm:f>$CM$20</xm:f>
              </x14:cfvo>
            </x14:iconSet>
          </x14:cfRule>
          <xm:sqref>CN20</xm:sqref>
        </x14:conditionalFormatting>
        <x14:conditionalFormatting xmlns:xm="http://schemas.microsoft.com/office/excel/2006/main">
          <x14:cfRule type="iconSet" priority="69" id="{E4854BFD-67FB-465E-A697-996E95C236DC}">
            <x14:iconSet iconSet="3Triangles">
              <x14:cfvo type="percent">
                <xm:f>0</xm:f>
              </x14:cfvo>
              <x14:cfvo type="formula">
                <xm:f>$CN$20</xm:f>
              </x14:cfvo>
              <x14:cfvo type="formula" gte="0">
                <xm:f>$CN$20</xm:f>
              </x14:cfvo>
            </x14:iconSet>
          </x14:cfRule>
          <xm:sqref>CO20</xm:sqref>
        </x14:conditionalFormatting>
        <x14:conditionalFormatting xmlns:xm="http://schemas.microsoft.com/office/excel/2006/main">
          <x14:cfRule type="iconSet" priority="68" id="{051ED67D-6F8F-4F3E-B125-8CE4B68074B0}">
            <x14:iconSet iconSet="3Triangles">
              <x14:cfvo type="percent">
                <xm:f>0</xm:f>
              </x14:cfvo>
              <x14:cfvo type="formula">
                <xm:f>$CO$20</xm:f>
              </x14:cfvo>
              <x14:cfvo type="formula" gte="0">
                <xm:f>$CO$20</xm:f>
              </x14:cfvo>
            </x14:iconSet>
          </x14:cfRule>
          <xm:sqref>CP20</xm:sqref>
        </x14:conditionalFormatting>
        <x14:conditionalFormatting xmlns:xm="http://schemas.microsoft.com/office/excel/2006/main">
          <x14:cfRule type="iconSet" priority="67" id="{F1EE5F4B-53A4-4D7A-B11A-56FC054E9FC1}">
            <x14:iconSet iconSet="3Triangles">
              <x14:cfvo type="percent">
                <xm:f>0</xm:f>
              </x14:cfvo>
              <x14:cfvo type="formula">
                <xm:f>$CJ$20</xm:f>
              </x14:cfvo>
              <x14:cfvo type="formula" gte="0">
                <xm:f>$CJ$20</xm:f>
              </x14:cfvo>
            </x14:iconSet>
          </x14:cfRule>
          <xm:sqref>CQ20</xm:sqref>
        </x14:conditionalFormatting>
        <x14:conditionalFormatting xmlns:xm="http://schemas.microsoft.com/office/excel/2006/main">
          <x14:cfRule type="iconSet" priority="66" id="{9D126D0A-2CCC-4E8E-B13E-572276A7ACA8}">
            <x14:iconSet iconSet="3Triangles">
              <x14:cfvo type="percent">
                <xm:f>0</xm:f>
              </x14:cfvo>
              <x14:cfvo type="formula">
                <xm:f>$CL$21</xm:f>
              </x14:cfvo>
              <x14:cfvo type="formula" gte="0">
                <xm:f>$CL$21</xm:f>
              </x14:cfvo>
            </x14:iconSet>
          </x14:cfRule>
          <xm:sqref>CW21:DA21</xm:sqref>
        </x14:conditionalFormatting>
        <x14:conditionalFormatting xmlns:xm="http://schemas.microsoft.com/office/excel/2006/main">
          <x14:cfRule type="iconSet" priority="65" id="{F851FD13-0E94-46C8-8AFC-70743EB7A109}">
            <x14:iconSet iconSet="3Triangles">
              <x14:cfvo type="percent">
                <xm:f>0</xm:f>
              </x14:cfvo>
              <x14:cfvo type="formula">
                <xm:f>$CQ$21</xm:f>
              </x14:cfvo>
              <x14:cfvo type="formula" gte="0">
                <xm:f>$CQ$21</xm:f>
              </x14:cfvo>
            </x14:iconSet>
          </x14:cfRule>
          <xm:sqref>DB21:DF21</xm:sqref>
        </x14:conditionalFormatting>
        <x14:conditionalFormatting xmlns:xm="http://schemas.microsoft.com/office/excel/2006/main">
          <x14:cfRule type="iconSet" priority="64" id="{4D9A18E2-1958-4EE8-948C-DC891B0A4201}">
            <x14:iconSet iconSet="3Triangles">
              <x14:cfvo type="percent">
                <xm:f>0</xm:f>
              </x14:cfvo>
              <x14:cfvo type="formula">
                <xm:f>$CQ$20</xm:f>
              </x14:cfvo>
              <x14:cfvo type="formula" gte="0">
                <xm:f>$CQ$20</xm:f>
              </x14:cfvo>
            </x14:iconSet>
          </x14:cfRule>
          <xm:sqref>CR20</xm:sqref>
        </x14:conditionalFormatting>
        <x14:conditionalFormatting xmlns:xm="http://schemas.microsoft.com/office/excel/2006/main">
          <x14:cfRule type="iconSet" priority="63" id="{9D9B6688-8433-451C-89CF-897C44DB3AE8}">
            <x14:iconSet iconSet="3Triangles">
              <x14:cfvo type="percent">
                <xm:f>0</xm:f>
              </x14:cfvo>
              <x14:cfvo type="formula">
                <xm:f>$CR$20</xm:f>
              </x14:cfvo>
              <x14:cfvo type="formula" gte="0">
                <xm:f>$CR$20</xm:f>
              </x14:cfvo>
            </x14:iconSet>
          </x14:cfRule>
          <xm:sqref>CS20</xm:sqref>
        </x14:conditionalFormatting>
        <x14:conditionalFormatting xmlns:xm="http://schemas.microsoft.com/office/excel/2006/main">
          <x14:cfRule type="iconSet" priority="62" id="{EFB8C5C0-EB95-4F14-BE50-9539F49D7A9E}">
            <x14:iconSet iconSet="3Triangles">
              <x14:cfvo type="percent">
                <xm:f>0</xm:f>
              </x14:cfvo>
              <x14:cfvo type="formula">
                <xm:f>$CS$20</xm:f>
              </x14:cfvo>
              <x14:cfvo type="formula" gte="0">
                <xm:f>$CS$20</xm:f>
              </x14:cfvo>
            </x14:iconSet>
          </x14:cfRule>
          <xm:sqref>CT20</xm:sqref>
        </x14:conditionalFormatting>
        <x14:conditionalFormatting xmlns:xm="http://schemas.microsoft.com/office/excel/2006/main">
          <x14:cfRule type="iconSet" priority="61" id="{2EBDED38-A555-48A2-86B7-696F048FCCFF}">
            <x14:iconSet iconSet="3Triangles">
              <x14:cfvo type="percent">
                <xm:f>0</xm:f>
              </x14:cfvo>
              <x14:cfvo type="formula">
                <xm:f>$CT$20</xm:f>
              </x14:cfvo>
              <x14:cfvo type="formula" gte="0">
                <xm:f>$CT$20</xm:f>
              </x14:cfvo>
            </x14:iconSet>
          </x14:cfRule>
          <xm:sqref>CU20</xm:sqref>
        </x14:conditionalFormatting>
        <x14:conditionalFormatting xmlns:xm="http://schemas.microsoft.com/office/excel/2006/main">
          <x14:cfRule type="iconSet" priority="60" id="{B74BDDB9-F7DB-4E62-90BD-403DDED80FAA}">
            <x14:iconSet iconSet="3Triangles">
              <x14:cfvo type="percent">
                <xm:f>0</xm:f>
              </x14:cfvo>
              <x14:cfvo type="formula">
                <xm:f>$CP$20</xm:f>
              </x14:cfvo>
              <x14:cfvo type="formula" gte="0">
                <xm:f>$CP$20</xm:f>
              </x14:cfvo>
            </x14:iconSet>
          </x14:cfRule>
          <xm:sqref>CW20</xm:sqref>
        </x14:conditionalFormatting>
        <x14:conditionalFormatting xmlns:xm="http://schemas.microsoft.com/office/excel/2006/main">
          <x14:cfRule type="iconSet" priority="59" id="{8AC7306A-C09D-4CFC-B611-671E66568F32}">
            <x14:iconSet iconSet="3Triangles">
              <x14:cfvo type="percent">
                <xm:f>0</xm:f>
              </x14:cfvo>
              <x14:cfvo type="formula">
                <xm:f>$CU$20</xm:f>
              </x14:cfvo>
              <x14:cfvo type="formula" gte="0">
                <xm:f>$CU$20</xm:f>
              </x14:cfvo>
            </x14:iconSet>
          </x14:cfRule>
          <xm:sqref>DB20</xm:sqref>
        </x14:conditionalFormatting>
        <x14:conditionalFormatting xmlns:xm="http://schemas.microsoft.com/office/excel/2006/main">
          <x14:cfRule type="iconSet" priority="58" id="{202E5F58-07AB-441B-8C2D-0381CEC481FB}">
            <x14:iconSet iconSet="3Triangles">
              <x14:cfvo type="percent">
                <xm:f>0</xm:f>
              </x14:cfvo>
              <x14:cfvo type="formula">
                <xm:f>$DA$20</xm:f>
              </x14:cfvo>
              <x14:cfvo type="formula" gte="0">
                <xm:f>$DA$20</xm:f>
              </x14:cfvo>
            </x14:iconSet>
          </x14:cfRule>
          <xm:sqref>DH20</xm:sqref>
        </x14:conditionalFormatting>
        <x14:conditionalFormatting xmlns:xm="http://schemas.microsoft.com/office/excel/2006/main">
          <x14:cfRule type="iconSet" priority="57" id="{AA756A0F-BFF0-4104-8716-30C40808EA3A}">
            <x14:iconSet iconSet="3Triangles">
              <x14:cfvo type="percent">
                <xm:f>0</xm:f>
              </x14:cfvo>
              <x14:cfvo type="formula">
                <xm:f>$DF$20</xm:f>
              </x14:cfvo>
              <x14:cfvo type="formula" gte="0">
                <xm:f>$DF$20</xm:f>
              </x14:cfvo>
            </x14:iconSet>
          </x14:cfRule>
          <xm:sqref>DM20</xm:sqref>
        </x14:conditionalFormatting>
        <x14:conditionalFormatting xmlns:xm="http://schemas.microsoft.com/office/excel/2006/main">
          <x14:cfRule type="iconSet" priority="56" id="{86C798C5-52E3-4CAE-9EFB-974F1BF4DDDC}">
            <x14:iconSet iconSet="3Triangles">
              <x14:cfvo type="percent">
                <xm:f>0</xm:f>
              </x14:cfvo>
              <x14:cfvo type="formula">
                <xm:f>$DL$20</xm:f>
              </x14:cfvo>
              <x14:cfvo type="formula" gte="0">
                <xm:f>$DL$20</xm:f>
              </x14:cfvo>
            </x14:iconSet>
          </x14:cfRule>
          <xm:sqref>DS20</xm:sqref>
        </x14:conditionalFormatting>
        <x14:conditionalFormatting xmlns:xm="http://schemas.microsoft.com/office/excel/2006/main">
          <x14:cfRule type="iconSet" priority="55" id="{CF5F4C27-D3FF-4F76-ADE3-E3AB2BA97FF8}">
            <x14:iconSet iconSet="3Triangles">
              <x14:cfvo type="percent">
                <xm:f>0</xm:f>
              </x14:cfvo>
              <x14:cfvo type="formula">
                <xm:f>$DQ$20</xm:f>
              </x14:cfvo>
              <x14:cfvo type="formula" gte="0">
                <xm:f>$DQ$20</xm:f>
              </x14:cfvo>
            </x14:iconSet>
          </x14:cfRule>
          <xm:sqref>DX20</xm:sqref>
        </x14:conditionalFormatting>
        <x14:conditionalFormatting xmlns:xm="http://schemas.microsoft.com/office/excel/2006/main">
          <x14:cfRule type="iconSet" priority="54" id="{89DE2057-863A-4972-987F-47BE0F4C45E9}">
            <x14:iconSet iconSet="3Triangles">
              <x14:cfvo type="percent">
                <xm:f>0</xm:f>
              </x14:cfvo>
              <x14:cfvo type="formula">
                <xm:f>$CW$21</xm:f>
              </x14:cfvo>
              <x14:cfvo type="formula" gte="0">
                <xm:f>$CW$21</xm:f>
              </x14:cfvo>
            </x14:iconSet>
          </x14:cfRule>
          <xm:sqref>DH21:DL21</xm:sqref>
        </x14:conditionalFormatting>
        <x14:conditionalFormatting xmlns:xm="http://schemas.microsoft.com/office/excel/2006/main">
          <x14:cfRule type="iconSet" priority="53" id="{6D81C6BF-A36F-438A-A323-E20F121FF3A9}">
            <x14:iconSet iconSet="3Triangles">
              <x14:cfvo type="percent">
                <xm:f>0</xm:f>
              </x14:cfvo>
              <x14:cfvo type="formula">
                <xm:f>$DB$21</xm:f>
              </x14:cfvo>
              <x14:cfvo type="formula" gte="0">
                <xm:f>$DB$21</xm:f>
              </x14:cfvo>
            </x14:iconSet>
          </x14:cfRule>
          <xm:sqref>DM21:DQ21</xm:sqref>
        </x14:conditionalFormatting>
        <x14:conditionalFormatting xmlns:xm="http://schemas.microsoft.com/office/excel/2006/main">
          <x14:cfRule type="iconSet" priority="52" id="{956C25C2-B2E6-4403-9DB4-5B052F7251C2}">
            <x14:iconSet iconSet="3Triangles">
              <x14:cfvo type="percent">
                <xm:f>0</xm:f>
              </x14:cfvo>
              <x14:cfvo type="formula">
                <xm:f>$DH$21</xm:f>
              </x14:cfvo>
              <x14:cfvo type="formula" gte="0">
                <xm:f>$DH$21</xm:f>
              </x14:cfvo>
            </x14:iconSet>
          </x14:cfRule>
          <xm:sqref>DS21:DW21</xm:sqref>
        </x14:conditionalFormatting>
        <x14:conditionalFormatting xmlns:xm="http://schemas.microsoft.com/office/excel/2006/main">
          <x14:cfRule type="iconSet" priority="51" id="{6EF93337-156A-41E1-BB22-CE5F58F7A1B6}">
            <x14:iconSet iconSet="3Triangles">
              <x14:cfvo type="percent">
                <xm:f>0</xm:f>
              </x14:cfvo>
              <x14:cfvo type="formula">
                <xm:f>$DM$21</xm:f>
              </x14:cfvo>
              <x14:cfvo type="formula" gte="0">
                <xm:f>$DM$21</xm:f>
              </x14:cfvo>
            </x14:iconSet>
          </x14:cfRule>
          <xm:sqref>DX21:EB21</xm:sqref>
        </x14:conditionalFormatting>
        <x14:conditionalFormatting xmlns:xm="http://schemas.microsoft.com/office/excel/2006/main">
          <x14:cfRule type="iconSet" priority="50" id="{DB362A84-1BC9-4D09-8074-1A1EBD34F23E}">
            <x14:iconSet iconSet="3Triangles">
              <x14:cfvo type="percent">
                <xm:f>0</xm:f>
              </x14:cfvo>
              <x14:cfvo type="formula">
                <xm:f>$CW$20</xm:f>
              </x14:cfvo>
              <x14:cfvo type="formula" gte="0">
                <xm:f>$CW$20</xm:f>
              </x14:cfvo>
            </x14:iconSet>
          </x14:cfRule>
          <xm:sqref>CX20</xm:sqref>
        </x14:conditionalFormatting>
        <x14:conditionalFormatting xmlns:xm="http://schemas.microsoft.com/office/excel/2006/main">
          <x14:cfRule type="iconSet" priority="49" id="{6D59756E-F5B5-4CCC-ACB1-024DBEF729B8}">
            <x14:iconSet iconSet="3Triangles">
              <x14:cfvo type="percent">
                <xm:f>0</xm:f>
              </x14:cfvo>
              <x14:cfvo type="formula">
                <xm:f>$CX$20</xm:f>
              </x14:cfvo>
              <x14:cfvo type="formula" gte="0">
                <xm:f>$CX$20</xm:f>
              </x14:cfvo>
            </x14:iconSet>
          </x14:cfRule>
          <xm:sqref>CY20</xm:sqref>
        </x14:conditionalFormatting>
        <x14:conditionalFormatting xmlns:xm="http://schemas.microsoft.com/office/excel/2006/main">
          <x14:cfRule type="iconSet" priority="48" id="{029ECF04-AECF-4A05-8AE8-951519D29FC2}">
            <x14:iconSet iconSet="3Triangles">
              <x14:cfvo type="percent">
                <xm:f>0</xm:f>
              </x14:cfvo>
              <x14:cfvo type="formula">
                <xm:f>$CY$20</xm:f>
              </x14:cfvo>
              <x14:cfvo type="formula" gte="0">
                <xm:f>$CY$20</xm:f>
              </x14:cfvo>
            </x14:iconSet>
          </x14:cfRule>
          <xm:sqref>CZ20</xm:sqref>
        </x14:conditionalFormatting>
        <x14:conditionalFormatting xmlns:xm="http://schemas.microsoft.com/office/excel/2006/main">
          <x14:cfRule type="iconSet" priority="47" id="{4208816D-F48C-48B6-9099-09D8CEA3C96F}">
            <x14:iconSet iconSet="3Triangles">
              <x14:cfvo type="percent">
                <xm:f>0</xm:f>
              </x14:cfvo>
              <x14:cfvo type="formula">
                <xm:f>$CZ$20</xm:f>
              </x14:cfvo>
              <x14:cfvo type="formula" gte="0">
                <xm:f>$CZ$20</xm:f>
              </x14:cfvo>
            </x14:iconSet>
          </x14:cfRule>
          <xm:sqref>DA20</xm:sqref>
        </x14:conditionalFormatting>
        <x14:conditionalFormatting xmlns:xm="http://schemas.microsoft.com/office/excel/2006/main">
          <x14:cfRule type="iconSet" priority="46" id="{E9AE62AE-A263-4E13-8570-ADC4E824ABC0}">
            <x14:iconSet iconSet="3Triangles">
              <x14:cfvo type="percent">
                <xm:f>0</xm:f>
              </x14:cfvo>
              <x14:cfvo type="formula">
                <xm:f>$DB$20</xm:f>
              </x14:cfvo>
              <x14:cfvo type="formula" gte="0">
                <xm:f>$DB$20</xm:f>
              </x14:cfvo>
            </x14:iconSet>
          </x14:cfRule>
          <xm:sqref>DC20</xm:sqref>
        </x14:conditionalFormatting>
        <x14:conditionalFormatting xmlns:xm="http://schemas.microsoft.com/office/excel/2006/main">
          <x14:cfRule type="iconSet" priority="45" id="{4F178569-F187-479B-AC3A-843FF0FB53B8}">
            <x14:iconSet iconSet="3Triangles">
              <x14:cfvo type="percent">
                <xm:f>0</xm:f>
              </x14:cfvo>
              <x14:cfvo type="formula">
                <xm:f>$DC$20</xm:f>
              </x14:cfvo>
              <x14:cfvo type="formula" gte="0">
                <xm:f>$DC$20</xm:f>
              </x14:cfvo>
            </x14:iconSet>
          </x14:cfRule>
          <xm:sqref>DD20</xm:sqref>
        </x14:conditionalFormatting>
        <x14:conditionalFormatting xmlns:xm="http://schemas.microsoft.com/office/excel/2006/main">
          <x14:cfRule type="iconSet" priority="44" id="{6BE30ABE-7FDF-4877-9EBC-DB10AD736599}">
            <x14:iconSet iconSet="3Triangles">
              <x14:cfvo type="percent">
                <xm:f>0</xm:f>
              </x14:cfvo>
              <x14:cfvo type="formula">
                <xm:f>$DD$20</xm:f>
              </x14:cfvo>
              <x14:cfvo type="formula" gte="0">
                <xm:f>$DD$20</xm:f>
              </x14:cfvo>
            </x14:iconSet>
          </x14:cfRule>
          <xm:sqref>DE20</xm:sqref>
        </x14:conditionalFormatting>
        <x14:conditionalFormatting xmlns:xm="http://schemas.microsoft.com/office/excel/2006/main">
          <x14:cfRule type="iconSet" priority="43" id="{C4C2C78A-FEA5-490C-ACD1-8F85F75CBE5A}">
            <x14:iconSet iconSet="3Triangles">
              <x14:cfvo type="percent">
                <xm:f>0</xm:f>
              </x14:cfvo>
              <x14:cfvo type="formula">
                <xm:f>$DE$20</xm:f>
              </x14:cfvo>
              <x14:cfvo type="formula" gte="0">
                <xm:f>$DE$20</xm:f>
              </x14:cfvo>
            </x14:iconSet>
          </x14:cfRule>
          <xm:sqref>DF20</xm:sqref>
        </x14:conditionalFormatting>
        <x14:conditionalFormatting xmlns:xm="http://schemas.microsoft.com/office/excel/2006/main">
          <x14:cfRule type="iconSet" priority="42" id="{891F8B55-69EC-475B-BA87-165345281278}">
            <x14:iconSet iconSet="3Triangles">
              <x14:cfvo type="percent">
                <xm:f>0</xm:f>
              </x14:cfvo>
              <x14:cfvo type="formula">
                <xm:f>$DH$20</xm:f>
              </x14:cfvo>
              <x14:cfvo type="formula" gte="0">
                <xm:f>$DH$20</xm:f>
              </x14:cfvo>
            </x14:iconSet>
          </x14:cfRule>
          <xm:sqref>DI20</xm:sqref>
        </x14:conditionalFormatting>
        <x14:conditionalFormatting xmlns:xm="http://schemas.microsoft.com/office/excel/2006/main">
          <x14:cfRule type="iconSet" priority="41" id="{F6C39A66-B069-4A59-97CA-12C148AA3CAC}">
            <x14:iconSet iconSet="3Triangles">
              <x14:cfvo type="percent">
                <xm:f>0</xm:f>
              </x14:cfvo>
              <x14:cfvo type="formula">
                <xm:f>$DI$20</xm:f>
              </x14:cfvo>
              <x14:cfvo type="formula" gte="0">
                <xm:f>$DI$20</xm:f>
              </x14:cfvo>
            </x14:iconSet>
          </x14:cfRule>
          <xm:sqref>DJ20</xm:sqref>
        </x14:conditionalFormatting>
        <x14:conditionalFormatting xmlns:xm="http://schemas.microsoft.com/office/excel/2006/main">
          <x14:cfRule type="iconSet" priority="40" id="{B7163311-F704-4B6C-AFE3-B6CEA3647CB8}">
            <x14:iconSet iconSet="3Triangles">
              <x14:cfvo type="percent">
                <xm:f>0</xm:f>
              </x14:cfvo>
              <x14:cfvo type="formula">
                <xm:f>$DJ$20</xm:f>
              </x14:cfvo>
              <x14:cfvo type="formula" gte="0">
                <xm:f>$DJ$20</xm:f>
              </x14:cfvo>
            </x14:iconSet>
          </x14:cfRule>
          <xm:sqref>DK20</xm:sqref>
        </x14:conditionalFormatting>
        <x14:conditionalFormatting xmlns:xm="http://schemas.microsoft.com/office/excel/2006/main">
          <x14:cfRule type="iconSet" priority="39" id="{F63F7F4F-9ABB-46D6-AAA4-5CD919887D36}">
            <x14:iconSet iconSet="3Triangles">
              <x14:cfvo type="percent">
                <xm:f>0</xm:f>
              </x14:cfvo>
              <x14:cfvo type="formula">
                <xm:f>$DK$20</xm:f>
              </x14:cfvo>
              <x14:cfvo type="formula" gte="0">
                <xm:f>$DK$20</xm:f>
              </x14:cfvo>
            </x14:iconSet>
          </x14:cfRule>
          <xm:sqref>DL20</xm:sqref>
        </x14:conditionalFormatting>
        <x14:conditionalFormatting xmlns:xm="http://schemas.microsoft.com/office/excel/2006/main">
          <x14:cfRule type="iconSet" priority="38" id="{BEF9E96F-60A9-485F-A6DA-69EF2C9F5792}">
            <x14:iconSet iconSet="3Triangles">
              <x14:cfvo type="percent">
                <xm:f>0</xm:f>
              </x14:cfvo>
              <x14:cfvo type="formula">
                <xm:f>$DM$20</xm:f>
              </x14:cfvo>
              <x14:cfvo type="formula" gte="0">
                <xm:f>$DM$20</xm:f>
              </x14:cfvo>
            </x14:iconSet>
          </x14:cfRule>
          <xm:sqref>DN20</xm:sqref>
        </x14:conditionalFormatting>
        <x14:conditionalFormatting xmlns:xm="http://schemas.microsoft.com/office/excel/2006/main">
          <x14:cfRule type="iconSet" priority="37" id="{CAC2EF54-2F84-44BE-B4C4-462E19DEE956}">
            <x14:iconSet iconSet="3Triangles">
              <x14:cfvo type="percent">
                <xm:f>0</xm:f>
              </x14:cfvo>
              <x14:cfvo type="formula">
                <xm:f>$DN$20</xm:f>
              </x14:cfvo>
              <x14:cfvo type="formula" gte="0">
                <xm:f>$DN$20</xm:f>
              </x14:cfvo>
            </x14:iconSet>
          </x14:cfRule>
          <xm:sqref>DO20</xm:sqref>
        </x14:conditionalFormatting>
        <x14:conditionalFormatting xmlns:xm="http://schemas.microsoft.com/office/excel/2006/main">
          <x14:cfRule type="iconSet" priority="36" id="{CE32BC4D-224F-44A9-B1D7-E53219B73F68}">
            <x14:iconSet iconSet="3Triangles">
              <x14:cfvo type="percent">
                <xm:f>0</xm:f>
              </x14:cfvo>
              <x14:cfvo type="formula">
                <xm:f>$M$20</xm:f>
              </x14:cfvo>
              <x14:cfvo type="formula" gte="0">
                <xm:f>$M$20</xm:f>
              </x14:cfvo>
            </x14:iconSet>
          </x14:cfRule>
          <xm:sqref>N20</xm:sqref>
        </x14:conditionalFormatting>
        <x14:conditionalFormatting xmlns:xm="http://schemas.microsoft.com/office/excel/2006/main">
          <x14:cfRule type="iconSet" priority="35" id="{850DA739-3D3C-46E2-BE19-C99448B275A2}">
            <x14:iconSet iconSet="3Triangles">
              <x14:cfvo type="percent">
                <xm:f>0</xm:f>
              </x14:cfvo>
              <x14:cfvo type="formula">
                <xm:f>$F$20</xm:f>
              </x14:cfvo>
              <x14:cfvo type="formula" gte="0">
                <xm:f>$F$20</xm:f>
              </x14:cfvo>
            </x14:iconSet>
          </x14:cfRule>
          <xm:sqref>M20</xm:sqref>
        </x14:conditionalFormatting>
        <x14:conditionalFormatting xmlns:xm="http://schemas.microsoft.com/office/excel/2006/main">
          <x14:cfRule type="iconSet" priority="34" id="{301F29A5-FE3E-40AE-8E5F-FE6862C51B02}">
            <x14:iconSet iconSet="3Triangles">
              <x14:cfvo type="percent">
                <xm:f>0</xm:f>
              </x14:cfvo>
              <x14:cfvo type="formula">
                <xm:f>$DO$20</xm:f>
              </x14:cfvo>
              <x14:cfvo type="formula" gte="0">
                <xm:f>$DO$20</xm:f>
              </x14:cfvo>
            </x14:iconSet>
          </x14:cfRule>
          <xm:sqref>DP20</xm:sqref>
        </x14:conditionalFormatting>
        <x14:conditionalFormatting xmlns:xm="http://schemas.microsoft.com/office/excel/2006/main">
          <x14:cfRule type="iconSet" priority="33" id="{C0057106-6E89-4997-AD49-51609F6E50A6}">
            <x14:iconSet iconSet="3Triangles">
              <x14:cfvo type="percent">
                <xm:f>0</xm:f>
              </x14:cfvo>
              <x14:cfvo type="formula">
                <xm:f>$DP$20</xm:f>
              </x14:cfvo>
              <x14:cfvo type="formula" gte="0">
                <xm:f>$DP$20</xm:f>
              </x14:cfvo>
            </x14:iconSet>
          </x14:cfRule>
          <xm:sqref>DQ20</xm:sqref>
        </x14:conditionalFormatting>
        <x14:conditionalFormatting xmlns:xm="http://schemas.microsoft.com/office/excel/2006/main">
          <x14:cfRule type="iconSet" priority="32" id="{4B8234EB-0E0A-46F3-88CF-F4FF673DCD85}">
            <x14:iconSet iconSet="3Triangles">
              <x14:cfvo type="percent">
                <xm:f>0</xm:f>
              </x14:cfvo>
              <x14:cfvo type="formula">
                <xm:f>$DS$20</xm:f>
              </x14:cfvo>
              <x14:cfvo type="formula" gte="0">
                <xm:f>$DS$20</xm:f>
              </x14:cfvo>
            </x14:iconSet>
          </x14:cfRule>
          <xm:sqref>DT20</xm:sqref>
        </x14:conditionalFormatting>
        <x14:conditionalFormatting xmlns:xm="http://schemas.microsoft.com/office/excel/2006/main">
          <x14:cfRule type="iconSet" priority="31" id="{5E475451-C1A1-482C-B32C-411108E78B2F}">
            <x14:iconSet iconSet="3Triangles">
              <x14:cfvo type="percent">
                <xm:f>0</xm:f>
              </x14:cfvo>
              <x14:cfvo type="formula">
                <xm:f>$DT$20</xm:f>
              </x14:cfvo>
              <x14:cfvo type="formula" gte="0">
                <xm:f>$DT$20</xm:f>
              </x14:cfvo>
            </x14:iconSet>
          </x14:cfRule>
          <xm:sqref>DU20</xm:sqref>
        </x14:conditionalFormatting>
        <x14:conditionalFormatting xmlns:xm="http://schemas.microsoft.com/office/excel/2006/main">
          <x14:cfRule type="iconSet" priority="30" id="{08971FCB-A8BF-4755-9A3C-4EE756DE4393}">
            <x14:iconSet iconSet="3Triangles">
              <x14:cfvo type="percent">
                <xm:f>0</xm:f>
              </x14:cfvo>
              <x14:cfvo type="formula">
                <xm:f>$DU$20</xm:f>
              </x14:cfvo>
              <x14:cfvo type="formula" gte="0">
                <xm:f>$DU$20</xm:f>
              </x14:cfvo>
            </x14:iconSet>
          </x14:cfRule>
          <xm:sqref>DV20</xm:sqref>
        </x14:conditionalFormatting>
        <x14:conditionalFormatting xmlns:xm="http://schemas.microsoft.com/office/excel/2006/main">
          <x14:cfRule type="iconSet" priority="29" id="{85F39E66-BB7B-49C3-AD88-A3D95B2AE502}">
            <x14:iconSet iconSet="3Triangles">
              <x14:cfvo type="percent">
                <xm:f>0</xm:f>
              </x14:cfvo>
              <x14:cfvo type="formula">
                <xm:f>$DV$20</xm:f>
              </x14:cfvo>
              <x14:cfvo type="formula" gte="0">
                <xm:f>$DV$20</xm:f>
              </x14:cfvo>
            </x14:iconSet>
          </x14:cfRule>
          <xm:sqref>DW20</xm:sqref>
        </x14:conditionalFormatting>
        <x14:conditionalFormatting xmlns:xm="http://schemas.microsoft.com/office/excel/2006/main">
          <x14:cfRule type="iconSet" priority="28" id="{BD2B7C02-67D3-4D9B-AA27-2198F8C09A9D}">
            <x14:iconSet iconSet="3Triangles">
              <x14:cfvo type="percent">
                <xm:f>0</xm:f>
              </x14:cfvo>
              <x14:cfvo type="formula">
                <xm:f>$DX$20</xm:f>
              </x14:cfvo>
              <x14:cfvo type="formula" gte="0">
                <xm:f>$DX$20</xm:f>
              </x14:cfvo>
            </x14:iconSet>
          </x14:cfRule>
          <xm:sqref>DY20</xm:sqref>
        </x14:conditionalFormatting>
        <x14:conditionalFormatting xmlns:xm="http://schemas.microsoft.com/office/excel/2006/main">
          <x14:cfRule type="iconSet" priority="27" id="{CB6050E0-2A0F-46DC-8D7D-2417846CB79E}">
            <x14:iconSet iconSet="3Triangles">
              <x14:cfvo type="percent">
                <xm:f>0</xm:f>
              </x14:cfvo>
              <x14:cfvo type="formula">
                <xm:f>$DY$20</xm:f>
              </x14:cfvo>
              <x14:cfvo type="formula" gte="0">
                <xm:f>$DY$20</xm:f>
              </x14:cfvo>
            </x14:iconSet>
          </x14:cfRule>
          <xm:sqref>DZ20</xm:sqref>
        </x14:conditionalFormatting>
        <x14:conditionalFormatting xmlns:xm="http://schemas.microsoft.com/office/excel/2006/main">
          <x14:cfRule type="iconSet" priority="26" id="{62D33237-44F8-4208-A144-8692D73922FC}">
            <x14:iconSet iconSet="3Triangles">
              <x14:cfvo type="percent">
                <xm:f>0</xm:f>
              </x14:cfvo>
              <x14:cfvo type="formula">
                <xm:f>$DZ$20</xm:f>
              </x14:cfvo>
              <x14:cfvo type="formula" gte="0">
                <xm:f>$DZ$20</xm:f>
              </x14:cfvo>
            </x14:iconSet>
          </x14:cfRule>
          <xm:sqref>EA20</xm:sqref>
        </x14:conditionalFormatting>
        <x14:conditionalFormatting xmlns:xm="http://schemas.microsoft.com/office/excel/2006/main">
          <x14:cfRule type="iconSet" priority="25" id="{ED7FCD6A-141F-41B7-9BEB-F6748A177621}">
            <x14:iconSet iconSet="3Triangles">
              <x14:cfvo type="percent">
                <xm:f>0</xm:f>
              </x14:cfvo>
              <x14:cfvo type="formula">
                <xm:f>$EA$20</xm:f>
              </x14:cfvo>
              <x14:cfvo type="formula" gte="0">
                <xm:f>$EA$20</xm:f>
              </x14:cfvo>
            </x14:iconSet>
          </x14:cfRule>
          <xm:sqref>EB20</xm:sqref>
        </x14:conditionalFormatting>
        <x14:conditionalFormatting xmlns:xm="http://schemas.microsoft.com/office/excel/2006/main">
          <x14:cfRule type="iconSet" priority="22" id="{32DA6500-02C6-448B-AB29-4FEADA750BD9}">
            <x14:iconSet iconSet="3Triangles">
              <x14:cfvo type="percent">
                <xm:f>0</xm:f>
              </x14:cfvo>
              <x14:cfvo type="formula">
                <xm:f>$B$18</xm:f>
              </x14:cfvo>
              <x14:cfvo type="formula" gte="0">
                <xm:f>$B$18</xm:f>
              </x14:cfvo>
            </x14:iconSet>
          </x14:cfRule>
          <xm:sqref>M18:Q18</xm:sqref>
        </x14:conditionalFormatting>
        <x14:conditionalFormatting xmlns:xm="http://schemas.microsoft.com/office/excel/2006/main">
          <x14:cfRule type="iconSet" priority="21" id="{9B840582-50AE-4969-AC95-4697AD17AC44}">
            <x14:iconSet iconSet="3Triangles">
              <x14:cfvo type="percent">
                <xm:f>0</xm:f>
              </x14:cfvo>
              <x14:cfvo type="formula">
                <xm:f>$G$18</xm:f>
              </x14:cfvo>
              <x14:cfvo type="formula" gte="0">
                <xm:f>$G$18</xm:f>
              </x14:cfvo>
            </x14:iconSet>
          </x14:cfRule>
          <xm:sqref>R18:V18</xm:sqref>
        </x14:conditionalFormatting>
        <x14:conditionalFormatting xmlns:xm="http://schemas.microsoft.com/office/excel/2006/main">
          <x14:cfRule type="iconSet" priority="20" id="{3E2849E2-AE57-448C-8E99-7813D5EBD9D7}">
            <x14:iconSet iconSet="3Triangles">
              <x14:cfvo type="percent">
                <xm:f>0</xm:f>
              </x14:cfvo>
              <x14:cfvo type="formula">
                <xm:f>$M$18</xm:f>
              </x14:cfvo>
              <x14:cfvo type="formula" gte="0">
                <xm:f>$M$18</xm:f>
              </x14:cfvo>
            </x14:iconSet>
          </x14:cfRule>
          <xm:sqref>X18:AB18</xm:sqref>
        </x14:conditionalFormatting>
        <x14:conditionalFormatting xmlns:xm="http://schemas.microsoft.com/office/excel/2006/main">
          <x14:cfRule type="iconSet" priority="19" id="{0C73A08E-3F97-4B56-91C1-FE7CCFA10F26}">
            <x14:iconSet iconSet="3Triangles">
              <x14:cfvo type="percent">
                <xm:f>0</xm:f>
              </x14:cfvo>
              <x14:cfvo type="formula">
                <xm:f>$R$18</xm:f>
              </x14:cfvo>
              <x14:cfvo type="formula" gte="0">
                <xm:f>$R$18</xm:f>
              </x14:cfvo>
            </x14:iconSet>
          </x14:cfRule>
          <xm:sqref>AC18:AG18</xm:sqref>
        </x14:conditionalFormatting>
        <x14:conditionalFormatting xmlns:xm="http://schemas.microsoft.com/office/excel/2006/main">
          <x14:cfRule type="iconSet" priority="18" id="{DF7279B2-5CE1-4981-80B0-E07086AF3D22}">
            <x14:iconSet iconSet="3Triangles">
              <x14:cfvo type="percent">
                <xm:f>0</xm:f>
              </x14:cfvo>
              <x14:cfvo type="formula">
                <xm:f>$X$18</xm:f>
              </x14:cfvo>
              <x14:cfvo type="formula" gte="0">
                <xm:f>$X$18</xm:f>
              </x14:cfvo>
            </x14:iconSet>
          </x14:cfRule>
          <xm:sqref>AI18:AM18</xm:sqref>
        </x14:conditionalFormatting>
        <x14:conditionalFormatting xmlns:xm="http://schemas.microsoft.com/office/excel/2006/main">
          <x14:cfRule type="iconSet" priority="17" id="{E3249709-4728-46C5-B15D-644C0F5891F3}">
            <x14:iconSet iconSet="3Triangles">
              <x14:cfvo type="percent">
                <xm:f>0</xm:f>
              </x14:cfvo>
              <x14:cfvo type="formula">
                <xm:f>$AC$18</xm:f>
              </x14:cfvo>
              <x14:cfvo type="formula" gte="0">
                <xm:f>$AC$18</xm:f>
              </x14:cfvo>
            </x14:iconSet>
          </x14:cfRule>
          <xm:sqref>AN18:AR18</xm:sqref>
        </x14:conditionalFormatting>
        <x14:conditionalFormatting xmlns:xm="http://schemas.microsoft.com/office/excel/2006/main">
          <x14:cfRule type="iconSet" priority="16" id="{5FA88953-2F3D-4A96-B349-B23B1B7880B0}">
            <x14:iconSet iconSet="3Triangles">
              <x14:cfvo type="percent">
                <xm:f>0</xm:f>
              </x14:cfvo>
              <x14:cfvo type="formula">
                <xm:f>$AI$18</xm:f>
              </x14:cfvo>
              <x14:cfvo type="formula" gte="0">
                <xm:f>$AI$18</xm:f>
              </x14:cfvo>
            </x14:iconSet>
          </x14:cfRule>
          <xm:sqref>AT18:AX18</xm:sqref>
        </x14:conditionalFormatting>
        <x14:conditionalFormatting xmlns:xm="http://schemas.microsoft.com/office/excel/2006/main">
          <x14:cfRule type="iconSet" priority="15" id="{C870DFD5-E455-4FA2-B1EA-B88EB8C1315B}">
            <x14:iconSet iconSet="3Triangles">
              <x14:cfvo type="percent">
                <xm:f>0</xm:f>
              </x14:cfvo>
              <x14:cfvo type="formula">
                <xm:f>$AN$18</xm:f>
              </x14:cfvo>
              <x14:cfvo type="formula" gte="0">
                <xm:f>$AN$18</xm:f>
              </x14:cfvo>
            </x14:iconSet>
          </x14:cfRule>
          <xm:sqref>AY18:BC18</xm:sqref>
        </x14:conditionalFormatting>
        <x14:conditionalFormatting xmlns:xm="http://schemas.microsoft.com/office/excel/2006/main">
          <x14:cfRule type="iconSet" priority="14" id="{2161FBD0-5F6F-437E-8D76-7894FB1B89B2}">
            <x14:iconSet iconSet="3Triangles">
              <x14:cfvo type="percent">
                <xm:f>0</xm:f>
              </x14:cfvo>
              <x14:cfvo type="formula">
                <xm:f>$AT$18</xm:f>
              </x14:cfvo>
              <x14:cfvo type="formula" gte="0">
                <xm:f>$AT$18</xm:f>
              </x14:cfvo>
            </x14:iconSet>
          </x14:cfRule>
          <xm:sqref>BE18:BI18</xm:sqref>
        </x14:conditionalFormatting>
        <x14:conditionalFormatting xmlns:xm="http://schemas.microsoft.com/office/excel/2006/main">
          <x14:cfRule type="iconSet" priority="13" id="{228CD954-5BA2-4A7E-9B29-A27D51EF7D1B}">
            <x14:iconSet iconSet="3Triangles">
              <x14:cfvo type="percent">
                <xm:f>0</xm:f>
              </x14:cfvo>
              <x14:cfvo type="formula">
                <xm:f>$AY$18</xm:f>
              </x14:cfvo>
              <x14:cfvo type="formula" gte="0">
                <xm:f>$AY$18</xm:f>
              </x14:cfvo>
            </x14:iconSet>
          </x14:cfRule>
          <xm:sqref>BJ18:BN18</xm:sqref>
        </x14:conditionalFormatting>
        <x14:conditionalFormatting xmlns:xm="http://schemas.microsoft.com/office/excel/2006/main">
          <x14:cfRule type="iconSet" priority="12" id="{BE69A840-C4C2-47A0-892D-BB750EAFDC92}">
            <x14:iconSet iconSet="3Triangles">
              <x14:cfvo type="percent">
                <xm:f>0</xm:f>
              </x14:cfvo>
              <x14:cfvo type="formula">
                <xm:f>$BE$18</xm:f>
              </x14:cfvo>
              <x14:cfvo type="formula" gte="0">
                <xm:f>$BE$18</xm:f>
              </x14:cfvo>
            </x14:iconSet>
          </x14:cfRule>
          <xm:sqref>BP18:BT18</xm:sqref>
        </x14:conditionalFormatting>
        <x14:conditionalFormatting xmlns:xm="http://schemas.microsoft.com/office/excel/2006/main">
          <x14:cfRule type="iconSet" priority="11" id="{CB6D82F7-0F3F-4746-83A4-0919B39B1B86}">
            <x14:iconSet iconSet="3Triangles">
              <x14:cfvo type="percent">
                <xm:f>0</xm:f>
              </x14:cfvo>
              <x14:cfvo type="formula">
                <xm:f>$BJ$18</xm:f>
              </x14:cfvo>
              <x14:cfvo type="formula" gte="0">
                <xm:f>$BJ$18</xm:f>
              </x14:cfvo>
            </x14:iconSet>
          </x14:cfRule>
          <xm:sqref>BU18:BY18</xm:sqref>
        </x14:conditionalFormatting>
        <x14:conditionalFormatting xmlns:xm="http://schemas.microsoft.com/office/excel/2006/main">
          <x14:cfRule type="iconSet" priority="10" id="{8A69460C-18D6-413E-BDC7-909044601AC0}">
            <x14:iconSet iconSet="3Triangles">
              <x14:cfvo type="percent">
                <xm:f>0</xm:f>
              </x14:cfvo>
              <x14:cfvo type="formula">
                <xm:f>$BP$18</xm:f>
              </x14:cfvo>
              <x14:cfvo type="formula" gte="0">
                <xm:f>$BP$18</xm:f>
              </x14:cfvo>
            </x14:iconSet>
          </x14:cfRule>
          <xm:sqref>CA18:CE18</xm:sqref>
        </x14:conditionalFormatting>
        <x14:conditionalFormatting xmlns:xm="http://schemas.microsoft.com/office/excel/2006/main">
          <x14:cfRule type="iconSet" priority="9" id="{99B56114-34D1-42F9-9FC5-84A32A9ECC10}">
            <x14:iconSet iconSet="3Triangles">
              <x14:cfvo type="percent">
                <xm:f>0</xm:f>
              </x14:cfvo>
              <x14:cfvo type="formula">
                <xm:f>$BU$18</xm:f>
              </x14:cfvo>
              <x14:cfvo type="formula" gte="0">
                <xm:f>$BU$18</xm:f>
              </x14:cfvo>
            </x14:iconSet>
          </x14:cfRule>
          <xm:sqref>CF18:CJ18</xm:sqref>
        </x14:conditionalFormatting>
        <x14:conditionalFormatting xmlns:xm="http://schemas.microsoft.com/office/excel/2006/main">
          <x14:cfRule type="iconSet" priority="8" id="{BE5CB43F-22C6-4D7D-9A09-1701A714E077}">
            <x14:iconSet iconSet="3Triangles">
              <x14:cfvo type="percent">
                <xm:f>0</xm:f>
              </x14:cfvo>
              <x14:cfvo type="formula">
                <xm:f>$CA$18</xm:f>
              </x14:cfvo>
              <x14:cfvo type="formula" gte="0">
                <xm:f>$CA$18</xm:f>
              </x14:cfvo>
            </x14:iconSet>
          </x14:cfRule>
          <xm:sqref>CL18:CP18</xm:sqref>
        </x14:conditionalFormatting>
        <x14:conditionalFormatting xmlns:xm="http://schemas.microsoft.com/office/excel/2006/main">
          <x14:cfRule type="iconSet" priority="7" id="{B2AA9964-1D5E-4359-A3CF-B3A0E35DF896}">
            <x14:iconSet iconSet="3Triangles">
              <x14:cfvo type="percent">
                <xm:f>0</xm:f>
              </x14:cfvo>
              <x14:cfvo type="formula">
                <xm:f>$CF$18</xm:f>
              </x14:cfvo>
              <x14:cfvo type="formula" gte="0">
                <xm:f>$CF$18</xm:f>
              </x14:cfvo>
            </x14:iconSet>
          </x14:cfRule>
          <xm:sqref>CQ18:CU18</xm:sqref>
        </x14:conditionalFormatting>
        <x14:conditionalFormatting xmlns:xm="http://schemas.microsoft.com/office/excel/2006/main">
          <x14:cfRule type="iconSet" priority="6" id="{8501C063-EFC4-4E69-98A2-B348D80A83E3}">
            <x14:iconSet iconSet="3Triangles">
              <x14:cfvo type="percent">
                <xm:f>0</xm:f>
              </x14:cfvo>
              <x14:cfvo type="formula">
                <xm:f>$CL$18</xm:f>
              </x14:cfvo>
              <x14:cfvo type="formula" gte="0">
                <xm:f>$CL$18</xm:f>
              </x14:cfvo>
            </x14:iconSet>
          </x14:cfRule>
          <xm:sqref>CW18:DA18</xm:sqref>
        </x14:conditionalFormatting>
        <x14:conditionalFormatting xmlns:xm="http://schemas.microsoft.com/office/excel/2006/main">
          <x14:cfRule type="iconSet" priority="5" id="{90D86048-76AD-4DF6-B81C-9DFD32BBD155}">
            <x14:iconSet iconSet="3Triangles">
              <x14:cfvo type="percent">
                <xm:f>0</xm:f>
              </x14:cfvo>
              <x14:cfvo type="formula">
                <xm:f>$CQ$18</xm:f>
              </x14:cfvo>
              <x14:cfvo type="formula" gte="0">
                <xm:f>$CQ$18</xm:f>
              </x14:cfvo>
            </x14:iconSet>
          </x14:cfRule>
          <xm:sqref>DB18:DF18</xm:sqref>
        </x14:conditionalFormatting>
        <x14:conditionalFormatting xmlns:xm="http://schemas.microsoft.com/office/excel/2006/main">
          <x14:cfRule type="iconSet" priority="4" id="{C16263D5-CDAE-4E25-9E80-AD8E083639EE}">
            <x14:iconSet iconSet="3Triangles">
              <x14:cfvo type="percent">
                <xm:f>0</xm:f>
              </x14:cfvo>
              <x14:cfvo type="formula">
                <xm:f>$CW$18</xm:f>
              </x14:cfvo>
              <x14:cfvo type="formula" gte="0">
                <xm:f>$CW$18</xm:f>
              </x14:cfvo>
            </x14:iconSet>
          </x14:cfRule>
          <xm:sqref>DH18:DL18</xm:sqref>
        </x14:conditionalFormatting>
        <x14:conditionalFormatting xmlns:xm="http://schemas.microsoft.com/office/excel/2006/main">
          <x14:cfRule type="iconSet" priority="3" id="{C642F6EF-5003-4707-B963-AF7DD70EEA6F}">
            <x14:iconSet iconSet="3Triangles">
              <x14:cfvo type="percent">
                <xm:f>0</xm:f>
              </x14:cfvo>
              <x14:cfvo type="formula">
                <xm:f>$DB$18</xm:f>
              </x14:cfvo>
              <x14:cfvo type="formula" gte="0">
                <xm:f>$DB$18</xm:f>
              </x14:cfvo>
            </x14:iconSet>
          </x14:cfRule>
          <xm:sqref>DM18:DQ18</xm:sqref>
        </x14:conditionalFormatting>
        <x14:conditionalFormatting xmlns:xm="http://schemas.microsoft.com/office/excel/2006/main">
          <x14:cfRule type="iconSet" priority="2" id="{F3D10EBB-C922-4FB7-81BB-DE1436B23700}">
            <x14:iconSet iconSet="3Triangles">
              <x14:cfvo type="percent">
                <xm:f>0</xm:f>
              </x14:cfvo>
              <x14:cfvo type="formula">
                <xm:f>$DH$18</xm:f>
              </x14:cfvo>
              <x14:cfvo type="formula" gte="0">
                <xm:f>$DH$18</xm:f>
              </x14:cfvo>
            </x14:iconSet>
          </x14:cfRule>
          <xm:sqref>DS18:DW18</xm:sqref>
        </x14:conditionalFormatting>
        <x14:conditionalFormatting xmlns:xm="http://schemas.microsoft.com/office/excel/2006/main">
          <x14:cfRule type="iconSet" priority="1" id="{4D672201-2D37-48C2-B82F-3759B40299B9}">
            <x14:iconSet iconSet="3Triangles">
              <x14:cfvo type="percent">
                <xm:f>0</xm:f>
              </x14:cfvo>
              <x14:cfvo type="formula">
                <xm:f>$DM$18</xm:f>
              </x14:cfvo>
              <x14:cfvo type="formula" gte="0">
                <xm:f>$DM$18</xm:f>
              </x14:cfvo>
            </x14:iconSet>
          </x14:cfRule>
          <xm:sqref>DX18:EB18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Temp_REPORT1</vt:lpstr>
      <vt:lpstr>HOME</vt:lpstr>
      <vt:lpstr>CC1_UserInput</vt:lpstr>
      <vt:lpstr>DM</vt:lpstr>
      <vt:lpstr>REPORT1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septian arif maulana</cp:lastModifiedBy>
  <dcterms:created xsi:type="dcterms:W3CDTF">2024-02-29T02:44:46Z</dcterms:created>
  <dcterms:modified xsi:type="dcterms:W3CDTF">2024-10-05T07:41:29Z</dcterms:modified>
</cp:coreProperties>
</file>