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Backup\20241011\MACRO BARU\"/>
    </mc:Choice>
  </mc:AlternateContent>
  <xr:revisionPtr revIDLastSave="0" documentId="8_{082DFD1C-99F0-420F-9994-F06C0C091EFE}" xr6:coauthVersionLast="47" xr6:coauthVersionMax="47" xr10:uidLastSave="{00000000-0000-0000-0000-000000000000}"/>
  <bookViews>
    <workbookView xWindow="-120" yWindow="-120" windowWidth="20730" windowHeight="11160" tabRatio="789" firstSheet="1" activeTab="2" xr2:uid="{2CCE3C95-2940-4053-8BE7-2A6EFE1350AC}"/>
  </bookViews>
  <sheets>
    <sheet name="Temp_RESUME_PerFactory" sheetId="56" r:id="rId1"/>
    <sheet name="Temp_REPORT1" sheetId="14" r:id="rId2"/>
    <sheet name="Ref_WA" sheetId="49" r:id="rId3"/>
    <sheet name="HOME" sheetId="3" r:id="rId4"/>
    <sheet name="CC1_InputUser" sheetId="38" r:id="rId5"/>
    <sheet name="REPORT1" sheetId="51" r:id="rId6"/>
    <sheet name="RESUME_PerFactory" sheetId="55" r:id="rId7"/>
    <sheet name="RPA1_WA" sheetId="53" r:id="rId8"/>
  </sheets>
  <definedNames>
    <definedName name="_xlnm._FilterDatabase" localSheetId="4" hidden="1">CC1_InputUser!$A$1:$S$1396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4" i="56" l="1"/>
  <c r="AJ14" i="56"/>
  <c r="AH14" i="56"/>
  <c r="AG14" i="56"/>
  <c r="AE14" i="56"/>
  <c r="AD14" i="56"/>
  <c r="AB14" i="56"/>
  <c r="AA14" i="56"/>
  <c r="Y14" i="56"/>
  <c r="X14" i="56"/>
  <c r="V14" i="56"/>
  <c r="U14" i="56"/>
  <c r="R14" i="56"/>
  <c r="Q14" i="56"/>
  <c r="O14" i="56"/>
  <c r="N14" i="56"/>
  <c r="L14" i="56"/>
  <c r="K14" i="56"/>
  <c r="I14" i="56"/>
  <c r="H14" i="56"/>
  <c r="F14" i="56"/>
  <c r="E14" i="56"/>
  <c r="C14" i="56"/>
  <c r="B14" i="56"/>
  <c r="AK5" i="56"/>
  <c r="AJ5" i="56"/>
  <c r="AH5" i="56"/>
  <c r="AG5" i="56"/>
  <c r="AE5" i="56"/>
  <c r="AD5" i="56"/>
  <c r="AB5" i="56"/>
  <c r="AA5" i="56"/>
  <c r="Y5" i="56"/>
  <c r="X5" i="56"/>
  <c r="V5" i="56"/>
  <c r="U5" i="56"/>
  <c r="S5" i="56"/>
  <c r="R5" i="56"/>
  <c r="Q5" i="56"/>
  <c r="O5" i="56"/>
  <c r="N5" i="56"/>
  <c r="L5" i="56"/>
  <c r="K5" i="56"/>
  <c r="I5" i="56"/>
  <c r="H5" i="56"/>
  <c r="F5" i="56"/>
  <c r="E5" i="56"/>
  <c r="C5" i="56"/>
  <c r="B5" i="56"/>
  <c r="C14" i="55"/>
  <c r="AK5" i="55"/>
  <c r="AJ5" i="55"/>
  <c r="AH5" i="55"/>
  <c r="AG5" i="55"/>
  <c r="AE5" i="55"/>
  <c r="AD5" i="55"/>
  <c r="AB5" i="55"/>
  <c r="AA5" i="55"/>
  <c r="Y5" i="55"/>
  <c r="X5" i="55"/>
  <c r="V5" i="55"/>
  <c r="U5" i="55"/>
  <c r="R5" i="55"/>
  <c r="Q5" i="55"/>
  <c r="O5" i="55"/>
  <c r="N5" i="55"/>
  <c r="L5" i="55"/>
  <c r="K5" i="55"/>
  <c r="I5" i="55"/>
  <c r="H5" i="55"/>
  <c r="F5" i="55"/>
  <c r="E5" i="55"/>
  <c r="C5" i="55"/>
  <c r="B5" i="55"/>
  <c r="E14" i="55"/>
  <c r="AK14" i="55"/>
  <c r="AJ14" i="55"/>
  <c r="AH14" i="55"/>
  <c r="AG14" i="55"/>
  <c r="AE14" i="55"/>
  <c r="AD14" i="55"/>
  <c r="AB14" i="55"/>
  <c r="AA14" i="55"/>
  <c r="Y14" i="55"/>
  <c r="X14" i="55"/>
  <c r="V14" i="55"/>
  <c r="U14" i="55"/>
  <c r="R14" i="55"/>
  <c r="Q14" i="55"/>
  <c r="O14" i="55"/>
  <c r="N14" i="55"/>
  <c r="L14" i="55"/>
  <c r="K14" i="55"/>
  <c r="I14" i="55"/>
  <c r="H14" i="55"/>
  <c r="F14" i="55"/>
  <c r="B14" i="55"/>
  <c r="S5" i="55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81" i="38"/>
  <c r="Y82" i="38"/>
  <c r="Y83" i="38"/>
  <c r="Y84" i="38"/>
  <c r="Y85" i="38"/>
  <c r="Y86" i="38"/>
  <c r="Y87" i="38"/>
  <c r="Y88" i="38"/>
  <c r="Y89" i="38"/>
  <c r="Y90" i="38"/>
  <c r="Y91" i="38"/>
  <c r="Y92" i="38"/>
  <c r="Y93" i="38"/>
  <c r="Y94" i="38"/>
  <c r="Y95" i="38"/>
  <c r="Y96" i="38"/>
  <c r="Y97" i="38"/>
  <c r="Y98" i="38"/>
  <c r="Y99" i="38"/>
  <c r="Y100" i="38"/>
  <c r="Y101" i="38"/>
  <c r="Y102" i="38"/>
  <c r="Y103" i="38"/>
  <c r="Y104" i="38"/>
  <c r="Y105" i="38"/>
  <c r="Y106" i="38"/>
  <c r="Y107" i="38"/>
  <c r="Y108" i="38"/>
  <c r="Y109" i="38"/>
  <c r="Y110" i="38"/>
  <c r="Y111" i="38"/>
  <c r="Y112" i="38"/>
  <c r="Y113" i="38"/>
  <c r="Y114" i="38"/>
  <c r="Y115" i="38"/>
  <c r="Y116" i="38"/>
  <c r="Y117" i="38"/>
  <c r="Y118" i="38"/>
  <c r="Y119" i="38"/>
  <c r="Y120" i="38"/>
  <c r="Y121" i="38"/>
  <c r="Y122" i="38"/>
  <c r="Y123" i="38"/>
  <c r="Y124" i="38"/>
  <c r="Y125" i="38"/>
  <c r="Y126" i="38"/>
  <c r="Y127" i="38"/>
  <c r="Y128" i="38"/>
  <c r="Y129" i="38"/>
  <c r="Y130" i="38"/>
  <c r="Y131" i="38"/>
  <c r="Y132" i="38"/>
  <c r="Y133" i="38"/>
  <c r="Y134" i="38"/>
  <c r="Y135" i="38"/>
  <c r="Y136" i="38"/>
  <c r="Y137" i="38"/>
  <c r="Y138" i="38"/>
  <c r="Y139" i="38"/>
  <c r="Y140" i="38"/>
  <c r="Y141" i="38"/>
  <c r="Y142" i="38"/>
  <c r="Y143" i="38"/>
  <c r="Y144" i="38"/>
  <c r="Y145" i="38"/>
  <c r="Y146" i="38"/>
  <c r="Y147" i="38"/>
  <c r="Y148" i="38"/>
  <c r="Y149" i="38"/>
  <c r="Y150" i="38"/>
  <c r="Y151" i="38"/>
  <c r="Y152" i="38"/>
  <c r="Y153" i="38"/>
  <c r="Y154" i="38"/>
  <c r="Y155" i="38"/>
  <c r="Y156" i="38"/>
  <c r="Y157" i="38"/>
  <c r="Y158" i="38"/>
  <c r="Y159" i="38"/>
  <c r="Y160" i="38"/>
  <c r="Y161" i="38"/>
  <c r="Y162" i="38"/>
  <c r="Y163" i="38"/>
  <c r="Y164" i="38"/>
  <c r="Y165" i="38"/>
  <c r="Y166" i="38"/>
  <c r="Y167" i="38"/>
  <c r="Y168" i="38"/>
  <c r="Y169" i="38"/>
  <c r="Y170" i="38"/>
  <c r="Y171" i="38"/>
  <c r="Y172" i="38"/>
  <c r="Y173" i="38"/>
  <c r="Y174" i="38"/>
  <c r="Y175" i="38"/>
  <c r="Y176" i="38"/>
  <c r="Y177" i="38"/>
  <c r="Y178" i="38"/>
  <c r="Y179" i="38"/>
  <c r="Y180" i="38"/>
  <c r="Y181" i="38"/>
  <c r="Y182" i="38"/>
  <c r="Y183" i="38"/>
  <c r="Y184" i="38"/>
  <c r="Y185" i="38"/>
  <c r="Y186" i="38"/>
  <c r="Y187" i="38"/>
  <c r="Y188" i="38"/>
  <c r="Y189" i="38"/>
  <c r="Y190" i="38"/>
  <c r="Y191" i="38"/>
  <c r="Y192" i="38"/>
  <c r="Y193" i="38"/>
  <c r="Y194" i="38"/>
  <c r="Y195" i="38"/>
  <c r="Y196" i="38"/>
  <c r="Y197" i="38"/>
  <c r="Y198" i="38"/>
  <c r="Y199" i="38"/>
  <c r="Y200" i="38"/>
  <c r="Y201" i="38"/>
  <c r="Y202" i="38"/>
  <c r="Y203" i="38"/>
  <c r="Y204" i="38"/>
  <c r="Y205" i="38"/>
  <c r="Y206" i="38"/>
  <c r="Y207" i="38"/>
  <c r="Y208" i="38"/>
  <c r="Y209" i="38"/>
  <c r="Y210" i="38"/>
  <c r="Y211" i="38"/>
  <c r="Y212" i="38"/>
  <c r="Y213" i="38"/>
  <c r="Y214" i="38"/>
  <c r="Y215" i="38"/>
  <c r="Y216" i="38"/>
  <c r="Y217" i="38"/>
  <c r="Y218" i="38"/>
  <c r="Y219" i="38"/>
  <c r="Y220" i="38"/>
  <c r="Y221" i="38"/>
  <c r="Y222" i="38"/>
  <c r="Y223" i="38"/>
  <c r="Y224" i="38"/>
  <c r="Y225" i="38"/>
  <c r="Y226" i="38"/>
  <c r="Y227" i="38"/>
  <c r="Y228" i="38"/>
  <c r="Y229" i="38"/>
  <c r="Y230" i="38"/>
  <c r="Y231" i="38"/>
  <c r="Y232" i="38"/>
  <c r="Y233" i="38"/>
  <c r="Y234" i="38"/>
  <c r="Y235" i="38"/>
  <c r="Y236" i="38"/>
  <c r="Y237" i="38"/>
  <c r="Y238" i="38"/>
  <c r="Y239" i="38"/>
  <c r="Y240" i="38"/>
  <c r="Y241" i="38"/>
  <c r="Y242" i="38"/>
  <c r="Y243" i="38"/>
  <c r="Y244" i="38"/>
  <c r="Y245" i="38"/>
  <c r="Y246" i="38"/>
  <c r="Y247" i="38"/>
  <c r="Y248" i="38"/>
  <c r="Y249" i="38"/>
  <c r="Y250" i="38"/>
  <c r="Y251" i="38"/>
  <c r="Y252" i="38"/>
  <c r="Y253" i="38"/>
  <c r="Y254" i="38"/>
  <c r="Y255" i="38"/>
  <c r="Y256" i="38"/>
  <c r="Y257" i="38"/>
  <c r="Y258" i="38"/>
  <c r="Y259" i="38"/>
  <c r="Y260" i="38"/>
  <c r="Y261" i="38"/>
  <c r="Y262" i="38"/>
  <c r="Y263" i="38"/>
  <c r="Y264" i="38"/>
  <c r="Y265" i="38"/>
  <c r="Y266" i="38"/>
  <c r="Y267" i="38"/>
  <c r="Y268" i="38"/>
  <c r="Y269" i="38"/>
  <c r="Y270" i="38"/>
  <c r="Y271" i="38"/>
  <c r="Y272" i="38"/>
  <c r="Y273" i="38"/>
  <c r="Y274" i="38"/>
  <c r="Y275" i="38"/>
  <c r="Y276" i="38"/>
  <c r="Y277" i="38"/>
  <c r="Y278" i="38"/>
  <c r="Y279" i="38"/>
  <c r="Y280" i="38"/>
  <c r="Y281" i="38"/>
  <c r="Y282" i="38"/>
  <c r="Y283" i="38"/>
  <c r="Y284" i="38"/>
  <c r="Y285" i="38"/>
  <c r="Y286" i="38"/>
  <c r="Y287" i="38"/>
  <c r="Y288" i="38"/>
  <c r="Y289" i="38"/>
  <c r="Y290" i="38"/>
  <c r="Y291" i="38"/>
  <c r="Y292" i="38"/>
  <c r="Y293" i="38"/>
  <c r="Y294" i="38"/>
  <c r="Y295" i="38"/>
  <c r="Y296" i="38"/>
  <c r="Y297" i="38"/>
  <c r="Y298" i="38"/>
  <c r="Y299" i="38"/>
  <c r="Y300" i="38"/>
  <c r="Y301" i="38"/>
  <c r="Y302" i="38"/>
  <c r="Y303" i="38"/>
  <c r="Y304" i="38"/>
  <c r="Y305" i="38"/>
  <c r="Y306" i="38"/>
  <c r="Y307" i="38"/>
  <c r="Y308" i="38"/>
  <c r="Y309" i="38"/>
  <c r="Y310" i="38"/>
  <c r="Y311" i="38"/>
  <c r="Y312" i="38"/>
  <c r="Y313" i="38"/>
  <c r="Y314" i="38"/>
  <c r="Y315" i="38"/>
  <c r="Y316" i="38"/>
  <c r="Y317" i="38"/>
  <c r="Y318" i="38"/>
  <c r="Y319" i="38"/>
  <c r="Y320" i="38"/>
  <c r="Y321" i="38"/>
  <c r="Y322" i="38"/>
  <c r="Y323" i="38"/>
  <c r="Y324" i="38"/>
  <c r="Y325" i="38"/>
  <c r="Y326" i="38"/>
  <c r="Y327" i="38"/>
  <c r="Y328" i="38"/>
  <c r="Y329" i="38"/>
  <c r="Y330" i="38"/>
  <c r="Y331" i="38"/>
  <c r="Y332" i="38"/>
  <c r="Y333" i="38"/>
  <c r="Y334" i="38"/>
  <c r="Y335" i="38"/>
  <c r="Y336" i="38"/>
  <c r="Y337" i="38"/>
  <c r="Y338" i="38"/>
  <c r="Y339" i="38"/>
  <c r="Y340" i="38"/>
  <c r="Y341" i="38"/>
  <c r="Y342" i="38"/>
  <c r="Y343" i="38"/>
  <c r="Y344" i="38"/>
  <c r="Y345" i="38"/>
  <c r="Y346" i="38"/>
  <c r="Y347" i="38"/>
  <c r="Y348" i="38"/>
  <c r="Y349" i="38"/>
  <c r="Y350" i="38"/>
  <c r="Y351" i="38"/>
  <c r="Y352" i="38"/>
  <c r="Y353" i="38"/>
  <c r="Y354" i="38"/>
  <c r="Y355" i="38"/>
  <c r="Y356" i="38"/>
  <c r="Y357" i="38"/>
  <c r="Y358" i="38"/>
  <c r="Y359" i="38"/>
  <c r="Y360" i="38"/>
  <c r="Y361" i="38"/>
  <c r="Y362" i="38"/>
  <c r="Y363" i="38"/>
  <c r="Y364" i="38"/>
  <c r="Y365" i="38"/>
  <c r="Y366" i="38"/>
  <c r="Y367" i="38"/>
  <c r="Y368" i="38"/>
  <c r="Y369" i="38"/>
  <c r="Y370" i="38"/>
  <c r="Y371" i="38"/>
  <c r="Y372" i="38"/>
  <c r="Y373" i="38"/>
  <c r="Y374" i="38"/>
  <c r="Y375" i="38"/>
  <c r="Y376" i="38"/>
  <c r="Y377" i="38"/>
  <c r="Y378" i="38"/>
  <c r="Y379" i="38"/>
  <c r="Y380" i="38"/>
  <c r="Y381" i="38"/>
  <c r="Y382" i="38"/>
  <c r="Y383" i="38"/>
  <c r="Y384" i="38"/>
  <c r="Y385" i="38"/>
  <c r="Y386" i="38"/>
  <c r="Y387" i="38"/>
  <c r="Y388" i="38"/>
  <c r="Y389" i="38"/>
  <c r="Y390" i="38"/>
  <c r="Y391" i="38"/>
  <c r="Y392" i="38"/>
  <c r="Y393" i="38"/>
  <c r="Y394" i="38"/>
  <c r="Y395" i="38"/>
  <c r="Y396" i="38"/>
  <c r="Y397" i="38"/>
  <c r="Y398" i="38"/>
  <c r="Y399" i="38"/>
  <c r="Y400" i="38"/>
  <c r="Y401" i="38"/>
  <c r="Y402" i="38"/>
  <c r="Y403" i="38"/>
  <c r="Y404" i="38"/>
  <c r="Y405" i="38"/>
  <c r="Y406" i="38"/>
  <c r="Y407" i="38"/>
  <c r="Y408" i="38"/>
  <c r="Y409" i="38"/>
  <c r="Y410" i="38"/>
  <c r="Y411" i="38"/>
  <c r="Y412" i="38"/>
  <c r="Y413" i="38"/>
  <c r="Y414" i="38"/>
  <c r="Y415" i="38"/>
  <c r="Y416" i="38"/>
  <c r="Y417" i="38"/>
  <c r="Y418" i="38"/>
  <c r="Y419" i="38"/>
  <c r="Y420" i="38"/>
  <c r="Y421" i="38"/>
  <c r="Y422" i="38"/>
  <c r="Y423" i="38"/>
  <c r="Y424" i="38"/>
  <c r="Y425" i="38"/>
  <c r="Y426" i="38"/>
  <c r="Y427" i="38"/>
  <c r="Y428" i="38"/>
  <c r="Y429" i="38"/>
  <c r="Y430" i="38"/>
  <c r="Y431" i="38"/>
  <c r="Y432" i="38"/>
  <c r="Y433" i="38"/>
  <c r="Y434" i="38"/>
  <c r="Y435" i="38"/>
  <c r="Y436" i="38"/>
  <c r="Y437" i="38"/>
  <c r="Y438" i="38"/>
  <c r="Y439" i="38"/>
  <c r="Y440" i="38"/>
  <c r="Y441" i="38"/>
  <c r="Y442" i="38"/>
  <c r="Y443" i="38"/>
  <c r="Y444" i="38"/>
  <c r="Y445" i="38"/>
  <c r="Y446" i="38"/>
  <c r="Y447" i="38"/>
  <c r="Y448" i="38"/>
  <c r="Y449" i="38"/>
  <c r="Y450" i="38"/>
  <c r="Y451" i="38"/>
  <c r="Y452" i="38"/>
  <c r="Y453" i="38"/>
  <c r="Y454" i="38"/>
  <c r="Y455" i="38"/>
  <c r="Y456" i="38"/>
  <c r="Y457" i="38"/>
  <c r="Y458" i="38"/>
  <c r="Y459" i="38"/>
  <c r="Y460" i="38"/>
  <c r="Y461" i="38"/>
  <c r="Y462" i="38"/>
  <c r="Y463" i="38"/>
  <c r="Y464" i="38"/>
  <c r="Y465" i="38"/>
  <c r="Y466" i="38"/>
  <c r="Y467" i="38"/>
  <c r="Y468" i="38"/>
  <c r="Y469" i="38"/>
  <c r="Y470" i="38"/>
  <c r="Y471" i="38"/>
  <c r="Y472" i="38"/>
  <c r="Y473" i="38"/>
  <c r="Y474" i="38"/>
  <c r="Y475" i="38"/>
  <c r="Y476" i="38"/>
  <c r="Y477" i="38"/>
  <c r="Y478" i="38"/>
  <c r="Y479" i="38"/>
  <c r="Y480" i="38"/>
  <c r="Y481" i="38"/>
  <c r="Y482" i="38"/>
  <c r="Y483" i="38"/>
  <c r="Y484" i="38"/>
  <c r="Y485" i="38"/>
  <c r="Y486" i="38"/>
  <c r="Y487" i="38"/>
  <c r="Y488" i="38"/>
  <c r="Y489" i="38"/>
  <c r="Y490" i="38"/>
  <c r="Y491" i="38"/>
  <c r="Y492" i="38"/>
  <c r="Y493" i="38"/>
  <c r="Y494" i="38"/>
  <c r="Y495" i="38"/>
  <c r="Y496" i="38"/>
  <c r="Y497" i="38"/>
  <c r="Y498" i="38"/>
  <c r="Y499" i="38"/>
  <c r="Y500" i="38"/>
  <c r="Y501" i="38"/>
  <c r="Y502" i="38"/>
  <c r="Y503" i="38"/>
  <c r="Y504" i="38"/>
  <c r="Y505" i="38"/>
  <c r="Y506" i="38"/>
  <c r="Y507" i="38"/>
  <c r="Y508" i="38"/>
  <c r="Y509" i="38"/>
  <c r="Y510" i="38"/>
  <c r="Y511" i="38"/>
  <c r="Y512" i="38"/>
  <c r="Y513" i="38"/>
  <c r="Y514" i="38"/>
  <c r="Y515" i="38"/>
  <c r="Y516" i="38"/>
  <c r="Y517" i="38"/>
  <c r="Y518" i="38"/>
  <c r="Y519" i="38"/>
  <c r="Y520" i="38"/>
  <c r="Y521" i="38"/>
  <c r="Y522" i="38"/>
  <c r="Y523" i="38"/>
  <c r="Y524" i="38"/>
  <c r="Y525" i="38"/>
  <c r="Y526" i="38"/>
  <c r="Y527" i="38"/>
  <c r="Y528" i="38"/>
  <c r="Y529" i="38"/>
  <c r="Y530" i="38"/>
  <c r="Y531" i="38"/>
  <c r="Y532" i="38"/>
  <c r="Y533" i="38"/>
  <c r="Y534" i="38"/>
  <c r="Y535" i="38"/>
  <c r="Y536" i="38"/>
  <c r="Y537" i="38"/>
  <c r="Y538" i="38"/>
  <c r="Y539" i="38"/>
  <c r="Y540" i="38"/>
  <c r="Y541" i="38"/>
  <c r="Y542" i="38"/>
  <c r="Y543" i="38"/>
  <c r="Y544" i="38"/>
  <c r="Y545" i="38"/>
  <c r="Y546" i="38"/>
  <c r="Y547" i="38"/>
  <c r="Y548" i="38"/>
  <c r="Y549" i="38"/>
  <c r="Y550" i="38"/>
  <c r="Y551" i="38"/>
  <c r="Y552" i="38"/>
  <c r="Y553" i="38"/>
  <c r="Y554" i="38"/>
  <c r="Y555" i="38"/>
  <c r="Y556" i="38"/>
  <c r="Y557" i="38"/>
  <c r="Y558" i="38"/>
  <c r="Y559" i="38"/>
  <c r="Y560" i="38"/>
  <c r="Y561" i="38"/>
  <c r="Y562" i="38"/>
  <c r="Y563" i="38"/>
  <c r="Y564" i="38"/>
  <c r="Y565" i="38"/>
  <c r="Y566" i="38"/>
  <c r="Y567" i="38"/>
  <c r="Y568" i="38"/>
  <c r="Y569" i="38"/>
  <c r="Y570" i="38"/>
  <c r="Y571" i="38"/>
  <c r="Y572" i="38"/>
  <c r="Y573" i="38"/>
  <c r="Y574" i="38"/>
  <c r="Y575" i="38"/>
  <c r="Y576" i="38"/>
  <c r="Y577" i="38"/>
  <c r="Y578" i="38"/>
  <c r="Y579" i="38"/>
  <c r="Y580" i="38"/>
  <c r="Y581" i="38"/>
  <c r="Y582" i="38"/>
  <c r="Y583" i="38"/>
  <c r="Y584" i="38"/>
  <c r="Y585" i="38"/>
  <c r="Y586" i="38"/>
  <c r="Y587" i="38"/>
  <c r="Y588" i="38"/>
  <c r="Y589" i="38"/>
  <c r="Y590" i="38"/>
  <c r="Y591" i="38"/>
  <c r="Y592" i="38"/>
  <c r="Y593" i="38"/>
  <c r="Y594" i="38"/>
  <c r="Y595" i="38"/>
  <c r="Y596" i="38"/>
  <c r="Y597" i="38"/>
  <c r="Y598" i="38"/>
  <c r="Y599" i="38"/>
  <c r="Y600" i="38"/>
  <c r="Y601" i="38"/>
  <c r="Y602" i="38"/>
  <c r="Y603" i="38"/>
  <c r="Y604" i="38"/>
  <c r="Y605" i="38"/>
  <c r="Y606" i="38"/>
  <c r="Y607" i="38"/>
  <c r="Y608" i="38"/>
  <c r="Y609" i="38"/>
  <c r="Y610" i="38"/>
  <c r="Y611" i="38"/>
  <c r="Y612" i="38"/>
  <c r="Y613" i="38"/>
  <c r="Y614" i="38"/>
  <c r="Y615" i="38"/>
  <c r="Y616" i="38"/>
  <c r="Y617" i="38"/>
  <c r="Y618" i="38"/>
  <c r="Y619" i="38"/>
  <c r="Y620" i="38"/>
  <c r="Y621" i="38"/>
  <c r="Y622" i="38"/>
  <c r="Y623" i="38"/>
  <c r="Y624" i="38"/>
  <c r="Y625" i="38"/>
  <c r="Y626" i="38"/>
  <c r="Y627" i="38"/>
  <c r="Y628" i="38"/>
  <c r="Y629" i="38"/>
  <c r="Y630" i="38"/>
  <c r="Y631" i="38"/>
  <c r="Y632" i="38"/>
  <c r="Y633" i="38"/>
  <c r="Y634" i="38"/>
  <c r="Y635" i="38"/>
  <c r="Y636" i="38"/>
  <c r="Y637" i="38"/>
  <c r="Y638" i="38"/>
  <c r="Y639" i="38"/>
  <c r="Y640" i="38"/>
  <c r="Y641" i="38"/>
  <c r="Y642" i="38"/>
  <c r="Y643" i="38"/>
  <c r="Y644" i="38"/>
  <c r="Y645" i="38"/>
  <c r="Y646" i="38"/>
  <c r="Y647" i="38"/>
  <c r="Y648" i="38"/>
  <c r="Y649" i="38"/>
  <c r="Y650" i="38"/>
  <c r="Y651" i="38"/>
  <c r="Y652" i="38"/>
  <c r="Y653" i="38"/>
  <c r="Y654" i="38"/>
  <c r="Y655" i="38"/>
  <c r="Y656" i="38"/>
  <c r="Y657" i="38"/>
  <c r="Y658" i="38"/>
  <c r="Y659" i="38"/>
  <c r="Y660" i="38"/>
  <c r="Y661" i="38"/>
  <c r="Y662" i="38"/>
  <c r="Y663" i="38"/>
  <c r="Y664" i="38"/>
  <c r="Y665" i="38"/>
  <c r="Y666" i="38"/>
  <c r="Y667" i="38"/>
  <c r="Y668" i="38"/>
  <c r="Y669" i="38"/>
  <c r="Y670" i="38"/>
  <c r="Y671" i="38"/>
  <c r="Y672" i="38"/>
  <c r="Y673" i="38"/>
  <c r="Y674" i="38"/>
  <c r="Y675" i="38"/>
  <c r="Y676" i="38"/>
  <c r="Y677" i="38"/>
  <c r="Y678" i="38"/>
  <c r="Y679" i="38"/>
  <c r="Y680" i="38"/>
  <c r="Y681" i="38"/>
  <c r="Y682" i="38"/>
  <c r="Y683" i="38"/>
  <c r="Y684" i="38"/>
  <c r="Y685" i="38"/>
  <c r="Y686" i="38"/>
  <c r="Y687" i="38"/>
  <c r="Y688" i="38"/>
  <c r="Y689" i="38"/>
  <c r="Y690" i="38"/>
  <c r="Y691" i="38"/>
  <c r="Y692" i="38"/>
  <c r="Y693" i="38"/>
  <c r="Y694" i="38"/>
  <c r="Y695" i="38"/>
  <c r="Y696" i="38"/>
  <c r="Y697" i="38"/>
  <c r="Y698" i="38"/>
  <c r="Y699" i="38"/>
  <c r="Y700" i="38"/>
  <c r="Y701" i="38"/>
  <c r="Y702" i="38"/>
  <c r="Y703" i="38"/>
  <c r="Y704" i="38"/>
  <c r="Y705" i="38"/>
  <c r="Y706" i="38"/>
  <c r="Y707" i="38"/>
  <c r="Y708" i="38"/>
  <c r="Y709" i="38"/>
  <c r="Y710" i="38"/>
  <c r="Y711" i="38"/>
  <c r="Y712" i="38"/>
  <c r="Y713" i="38"/>
  <c r="Y714" i="38"/>
  <c r="Y715" i="38"/>
  <c r="Y716" i="38"/>
  <c r="Y717" i="38"/>
  <c r="Y718" i="38"/>
  <c r="Y719" i="38"/>
  <c r="Y720" i="38"/>
  <c r="Y721" i="38"/>
  <c r="Y722" i="38"/>
  <c r="Y723" i="38"/>
  <c r="Y724" i="38"/>
  <c r="Y725" i="38"/>
  <c r="Y726" i="38"/>
  <c r="Y727" i="38"/>
  <c r="Y728" i="38"/>
  <c r="Y729" i="38"/>
  <c r="Y730" i="38"/>
  <c r="Y731" i="38"/>
  <c r="Y732" i="38"/>
  <c r="Y733" i="38"/>
  <c r="Y734" i="38"/>
  <c r="Y735" i="38"/>
  <c r="Y736" i="38"/>
  <c r="Y737" i="38"/>
  <c r="Y738" i="38"/>
  <c r="Y739" i="38"/>
  <c r="Y740" i="38"/>
  <c r="Y741" i="38"/>
  <c r="Y742" i="38"/>
  <c r="Y743" i="38"/>
  <c r="Y744" i="38"/>
  <c r="Y745" i="38"/>
  <c r="Y746" i="38"/>
  <c r="Y747" i="38"/>
  <c r="Y748" i="38"/>
  <c r="Y749" i="38"/>
  <c r="Y750" i="38"/>
  <c r="Y751" i="38"/>
  <c r="Y752" i="38"/>
  <c r="Y753" i="38"/>
  <c r="Y754" i="38"/>
  <c r="Y755" i="38"/>
  <c r="Y756" i="38"/>
  <c r="Y757" i="38"/>
  <c r="Y758" i="38"/>
  <c r="Y759" i="38"/>
  <c r="Y760" i="38"/>
  <c r="Y761" i="38"/>
  <c r="Y762" i="38"/>
  <c r="Y763" i="38"/>
  <c r="Y764" i="38"/>
  <c r="Y765" i="38"/>
  <c r="Y766" i="38"/>
  <c r="Y767" i="38"/>
  <c r="Y768" i="38"/>
  <c r="Y769" i="38"/>
  <c r="Y770" i="38"/>
  <c r="Y771" i="38"/>
  <c r="Y772" i="38"/>
  <c r="Y773" i="38"/>
  <c r="Y774" i="38"/>
  <c r="Y775" i="38"/>
  <c r="Y776" i="38"/>
  <c r="Y777" i="38"/>
  <c r="Y778" i="38"/>
  <c r="Y779" i="38"/>
  <c r="Y780" i="38"/>
  <c r="Y781" i="38"/>
  <c r="Y782" i="38"/>
  <c r="Y783" i="38"/>
  <c r="Y784" i="38"/>
  <c r="Y785" i="38"/>
  <c r="Y786" i="38"/>
  <c r="Y787" i="38"/>
  <c r="Y788" i="38"/>
  <c r="Y789" i="38"/>
  <c r="Y790" i="38"/>
  <c r="Y791" i="38"/>
  <c r="Y792" i="38"/>
  <c r="Y793" i="38"/>
  <c r="Y794" i="38"/>
  <c r="Y795" i="38"/>
  <c r="Y796" i="38"/>
  <c r="Y797" i="38"/>
  <c r="Y798" i="38"/>
  <c r="Y799" i="38"/>
  <c r="Y800" i="38"/>
  <c r="Y801" i="38"/>
  <c r="Y802" i="38"/>
  <c r="Y803" i="38"/>
  <c r="Y804" i="38"/>
  <c r="Y805" i="38"/>
  <c r="Y806" i="38"/>
  <c r="Y807" i="38"/>
  <c r="Y808" i="38"/>
  <c r="Y809" i="38"/>
  <c r="Y810" i="38"/>
  <c r="Y811" i="38"/>
  <c r="Y812" i="38"/>
  <c r="Y813" i="38"/>
  <c r="Y814" i="38"/>
  <c r="Y815" i="38"/>
  <c r="Y816" i="38"/>
  <c r="Y817" i="38"/>
  <c r="Y818" i="38"/>
  <c r="Y819" i="38"/>
  <c r="Y820" i="38"/>
  <c r="Y821" i="38"/>
  <c r="Y822" i="38"/>
  <c r="Y823" i="38"/>
  <c r="Y824" i="38"/>
  <c r="Y825" i="38"/>
  <c r="Y826" i="38"/>
  <c r="Y827" i="38"/>
  <c r="Y828" i="38"/>
  <c r="Y829" i="38"/>
  <c r="Y830" i="38"/>
  <c r="Y831" i="38"/>
  <c r="Y832" i="38"/>
  <c r="Y833" i="38"/>
  <c r="Y834" i="38"/>
  <c r="Y835" i="38"/>
  <c r="Y836" i="38"/>
  <c r="Y837" i="38"/>
  <c r="Y838" i="38"/>
  <c r="Y839" i="38"/>
  <c r="Y840" i="38"/>
  <c r="Y841" i="38"/>
  <c r="Y842" i="38"/>
  <c r="Y843" i="38"/>
  <c r="Y844" i="38"/>
  <c r="Y845" i="38"/>
  <c r="Y846" i="38"/>
  <c r="Y847" i="38"/>
  <c r="Y848" i="38"/>
  <c r="Y849" i="38"/>
  <c r="Y850" i="38"/>
  <c r="Y851" i="38"/>
  <c r="Y852" i="38"/>
  <c r="Y853" i="38"/>
  <c r="Y854" i="38"/>
  <c r="Y855" i="38"/>
  <c r="Y856" i="38"/>
  <c r="Y857" i="38"/>
  <c r="Y858" i="38"/>
  <c r="Y859" i="38"/>
  <c r="Y860" i="38"/>
  <c r="Y861" i="38"/>
  <c r="Y862" i="38"/>
  <c r="Y863" i="38"/>
  <c r="Y864" i="38"/>
  <c r="Y865" i="38"/>
  <c r="Y866" i="38"/>
  <c r="Y867" i="38"/>
  <c r="Y868" i="38"/>
  <c r="Y869" i="38"/>
  <c r="Y870" i="38"/>
  <c r="Y871" i="38"/>
  <c r="Y872" i="38"/>
  <c r="Y873" i="38"/>
  <c r="Y874" i="38"/>
  <c r="Y875" i="38"/>
  <c r="Y876" i="38"/>
  <c r="Y877" i="38"/>
  <c r="Y878" i="38"/>
  <c r="Y879" i="38"/>
  <c r="Y880" i="38"/>
  <c r="Y881" i="38"/>
  <c r="Y882" i="38"/>
  <c r="Y883" i="38"/>
  <c r="Y884" i="38"/>
  <c r="Y885" i="38"/>
  <c r="Y886" i="38"/>
  <c r="Y887" i="38"/>
  <c r="Y888" i="38"/>
  <c r="Y889" i="38"/>
  <c r="Y890" i="38"/>
  <c r="Y891" i="38"/>
  <c r="Y892" i="38"/>
  <c r="Y893" i="38"/>
  <c r="Y894" i="38"/>
  <c r="Y895" i="38"/>
  <c r="Y896" i="38"/>
  <c r="Y897" i="38"/>
  <c r="Y898" i="38"/>
  <c r="Y899" i="38"/>
  <c r="Y900" i="38"/>
  <c r="Y901" i="38"/>
  <c r="Y902" i="38"/>
  <c r="Y903" i="38"/>
  <c r="Y904" i="38"/>
  <c r="Y905" i="38"/>
  <c r="Y906" i="38"/>
  <c r="Y907" i="38"/>
  <c r="Y908" i="38"/>
  <c r="Y909" i="38"/>
  <c r="Y910" i="38"/>
  <c r="Y911" i="38"/>
  <c r="Y912" i="38"/>
  <c r="Y913" i="38"/>
  <c r="Y914" i="38"/>
  <c r="Y915" i="38"/>
  <c r="Y916" i="38"/>
  <c r="Y917" i="38"/>
  <c r="Y918" i="38"/>
  <c r="Y919" i="38"/>
  <c r="Y920" i="38"/>
  <c r="Y921" i="38"/>
  <c r="Y922" i="38"/>
  <c r="Y923" i="38"/>
  <c r="Y924" i="38"/>
  <c r="Y925" i="38"/>
  <c r="Y926" i="38"/>
  <c r="Y927" i="38"/>
  <c r="Y928" i="38"/>
  <c r="Y929" i="38"/>
  <c r="Y930" i="38"/>
  <c r="Y931" i="38"/>
  <c r="Y932" i="38"/>
  <c r="Y933" i="38"/>
  <c r="Y934" i="38"/>
  <c r="Y935" i="38"/>
  <c r="Y936" i="38"/>
  <c r="Y937" i="38"/>
  <c r="Y938" i="38"/>
  <c r="Y939" i="38"/>
  <c r="Y940" i="38"/>
  <c r="Y941" i="38"/>
  <c r="Y942" i="38"/>
  <c r="Y943" i="38"/>
  <c r="Y944" i="38"/>
  <c r="Y945" i="38"/>
  <c r="Y946" i="38"/>
  <c r="Y947" i="38"/>
  <c r="Y948" i="38"/>
  <c r="Y949" i="38"/>
  <c r="Y950" i="38"/>
  <c r="Y951" i="38"/>
  <c r="Y952" i="38"/>
  <c r="Y953" i="38"/>
  <c r="Y954" i="38"/>
  <c r="Y955" i="38"/>
  <c r="Y956" i="38"/>
  <c r="Y957" i="38"/>
  <c r="Y958" i="38"/>
  <c r="Y959" i="38"/>
  <c r="Y960" i="38"/>
  <c r="Y961" i="38"/>
  <c r="Y962" i="38"/>
  <c r="Y963" i="38"/>
  <c r="Y964" i="38"/>
  <c r="Y965" i="38"/>
  <c r="Y966" i="38"/>
  <c r="Y967" i="38"/>
  <c r="Y968" i="38"/>
  <c r="Y969" i="38"/>
  <c r="Y970" i="38"/>
  <c r="Y971" i="38"/>
  <c r="Y972" i="38"/>
  <c r="Y973" i="38"/>
  <c r="Y974" i="38"/>
  <c r="Y975" i="38"/>
  <c r="Y976" i="38"/>
  <c r="Y977" i="38"/>
  <c r="Y978" i="38"/>
  <c r="Y979" i="38"/>
  <c r="Y980" i="38"/>
  <c r="Y981" i="38"/>
  <c r="Y982" i="38"/>
  <c r="Y983" i="38"/>
  <c r="Y984" i="38"/>
  <c r="Y985" i="38"/>
  <c r="Y986" i="38"/>
  <c r="Y987" i="38"/>
  <c r="Y988" i="38"/>
  <c r="Y989" i="38"/>
  <c r="Y990" i="38"/>
  <c r="Y991" i="38"/>
  <c r="Y992" i="38"/>
  <c r="Y993" i="38"/>
  <c r="Y994" i="38"/>
  <c r="Y995" i="38"/>
  <c r="Y996" i="38"/>
  <c r="Y997" i="38"/>
  <c r="Y998" i="38"/>
  <c r="Y999" i="38"/>
  <c r="Y1000" i="38"/>
  <c r="Y1001" i="38"/>
  <c r="Y1002" i="38"/>
  <c r="Y1003" i="38"/>
  <c r="Y1004" i="38"/>
  <c r="Y1005" i="38"/>
  <c r="Y1006" i="38"/>
  <c r="Y1007" i="38"/>
  <c r="Y1008" i="38"/>
  <c r="Y1009" i="38"/>
  <c r="Y1010" i="38"/>
  <c r="Y1011" i="38"/>
  <c r="Y1012" i="38"/>
  <c r="Y1013" i="38"/>
  <c r="Y1014" i="38"/>
  <c r="Y1015" i="38"/>
  <c r="Y1016" i="38"/>
  <c r="Y1017" i="38"/>
  <c r="Y1018" i="38"/>
  <c r="Y1019" i="38"/>
  <c r="Y1020" i="38"/>
  <c r="Y1021" i="38"/>
  <c r="Y1022" i="38"/>
  <c r="Y1023" i="38"/>
  <c r="Y1024" i="38"/>
  <c r="Y1025" i="38"/>
  <c r="Y1026" i="38"/>
  <c r="Y1027" i="38"/>
  <c r="Y1028" i="38"/>
  <c r="Y1029" i="38"/>
  <c r="Y1030" i="38"/>
  <c r="Y1031" i="38"/>
  <c r="Y1032" i="38"/>
  <c r="Y1033" i="38"/>
  <c r="Y1034" i="38"/>
  <c r="Y1035" i="38"/>
  <c r="Y1036" i="38"/>
  <c r="Y1037" i="38"/>
  <c r="Y1038" i="38"/>
  <c r="Y1039" i="38"/>
  <c r="Y1040" i="38"/>
  <c r="Y1041" i="38"/>
  <c r="Y1042" i="38"/>
  <c r="Y1043" i="38"/>
  <c r="Y1044" i="38"/>
  <c r="Y1045" i="38"/>
  <c r="Y1046" i="38"/>
  <c r="Y1047" i="38"/>
  <c r="Y1048" i="38"/>
  <c r="Y1049" i="38"/>
  <c r="Y1050" i="38"/>
  <c r="Y1051" i="38"/>
  <c r="Y1052" i="38"/>
  <c r="Y1053" i="38"/>
  <c r="Y1054" i="38"/>
  <c r="Y1055" i="38"/>
  <c r="Y1056" i="38"/>
  <c r="Y1057" i="38"/>
  <c r="Y1058" i="38"/>
  <c r="Y1059" i="38"/>
  <c r="Y1060" i="38"/>
  <c r="Y1061" i="38"/>
  <c r="Y1062" i="38"/>
  <c r="Y1063" i="38"/>
  <c r="Y1064" i="38"/>
  <c r="Y1065" i="38"/>
  <c r="Y1066" i="38"/>
  <c r="Y1067" i="38"/>
  <c r="Y1068" i="38"/>
  <c r="Y1069" i="38"/>
  <c r="Y1070" i="38"/>
  <c r="Y1071" i="38"/>
  <c r="Y1072" i="38"/>
  <c r="Y1073" i="38"/>
  <c r="Y1074" i="38"/>
  <c r="Y1075" i="38"/>
  <c r="Y1076" i="38"/>
  <c r="Y1077" i="38"/>
  <c r="Y1078" i="38"/>
  <c r="Y1079" i="38"/>
  <c r="Y1080" i="38"/>
  <c r="Y1081" i="38"/>
  <c r="Y1082" i="38"/>
  <c r="Y1083" i="38"/>
  <c r="Y1084" i="38"/>
  <c r="Y1085" i="38"/>
  <c r="Y1086" i="38"/>
  <c r="Y1087" i="38"/>
  <c r="Y1088" i="38"/>
  <c r="Y1089" i="38"/>
  <c r="Y1090" i="38"/>
  <c r="Y1091" i="38"/>
  <c r="Y1092" i="38"/>
  <c r="Y1093" i="38"/>
  <c r="Y1094" i="38"/>
  <c r="Y1095" i="38"/>
  <c r="Y1096" i="38"/>
  <c r="Y1097" i="38"/>
  <c r="Y1098" i="38"/>
  <c r="Y1099" i="38"/>
  <c r="Y1100" i="38"/>
  <c r="Y1101" i="38"/>
  <c r="Y1102" i="38"/>
  <c r="Y1103" i="38"/>
  <c r="Y1104" i="38"/>
  <c r="Y1105" i="38"/>
  <c r="Y1106" i="38"/>
  <c r="Y1107" i="38"/>
  <c r="Y1108" i="38"/>
  <c r="Y1109" i="38"/>
  <c r="Y1110" i="38"/>
  <c r="Y1111" i="38"/>
  <c r="Y1112" i="38"/>
  <c r="Y1113" i="38"/>
  <c r="Y1114" i="38"/>
  <c r="Y1115" i="38"/>
  <c r="Y1116" i="38"/>
  <c r="Y1117" i="38"/>
  <c r="Y1118" i="38"/>
  <c r="Y1119" i="38"/>
  <c r="Y1120" i="38"/>
  <c r="Y1121" i="38"/>
  <c r="Y1122" i="38"/>
  <c r="Y1123" i="38"/>
  <c r="Y1124" i="38"/>
  <c r="Y1125" i="38"/>
  <c r="Y1126" i="38"/>
  <c r="Y1127" i="38"/>
  <c r="Y1128" i="38"/>
  <c r="Y1129" i="38"/>
  <c r="Y1130" i="38"/>
  <c r="Y1131" i="38"/>
  <c r="Y1132" i="38"/>
  <c r="Y1133" i="38"/>
  <c r="Y1134" i="38"/>
  <c r="Y1135" i="38"/>
  <c r="Y1136" i="38"/>
  <c r="Y1137" i="38"/>
  <c r="Y1138" i="38"/>
  <c r="Y1139" i="38"/>
  <c r="Y1140" i="38"/>
  <c r="Y1141" i="38"/>
  <c r="Y1142" i="38"/>
  <c r="Y1143" i="38"/>
  <c r="Y1144" i="38"/>
  <c r="Y1145" i="38"/>
  <c r="Y1146" i="38"/>
  <c r="Y1147" i="38"/>
  <c r="Y1148" i="38"/>
  <c r="Y1149" i="38"/>
  <c r="Y1150" i="38"/>
  <c r="Y1151" i="38"/>
  <c r="Y1152" i="38"/>
  <c r="Y1153" i="38"/>
  <c r="Y1154" i="38"/>
  <c r="Y1155" i="38"/>
  <c r="Y1156" i="38"/>
  <c r="Y1157" i="38"/>
  <c r="Y1158" i="38"/>
  <c r="Y1159" i="38"/>
  <c r="Y1160" i="38"/>
  <c r="Y1161" i="38"/>
  <c r="Y1162" i="38"/>
  <c r="Y1163" i="38"/>
  <c r="Y1164" i="38"/>
  <c r="Y1165" i="38"/>
  <c r="Y1166" i="38"/>
  <c r="Y1167" i="38"/>
  <c r="Y1168" i="38"/>
  <c r="Y1169" i="38"/>
  <c r="Y1170" i="38"/>
  <c r="Y1171" i="38"/>
  <c r="Y1172" i="38"/>
  <c r="Y1173" i="38"/>
  <c r="Y1174" i="38"/>
  <c r="Y1175" i="38"/>
  <c r="Y1176" i="38"/>
  <c r="Y1177" i="38"/>
  <c r="Y1178" i="38"/>
  <c r="Y1179" i="38"/>
  <c r="Y1180" i="38"/>
  <c r="Y1181" i="38"/>
  <c r="Y1182" i="38"/>
  <c r="Y1183" i="38"/>
  <c r="Y1184" i="38"/>
  <c r="Y1185" i="38"/>
  <c r="Y1186" i="38"/>
  <c r="Y1187" i="38"/>
  <c r="Y1188" i="38"/>
  <c r="Y1189" i="38"/>
  <c r="Y1190" i="38"/>
  <c r="Y1191" i="38"/>
  <c r="Y1192" i="38"/>
  <c r="Y1193" i="38"/>
  <c r="Y1194" i="38"/>
  <c r="Y1195" i="38"/>
  <c r="Y1196" i="38"/>
  <c r="Y1197" i="38"/>
  <c r="Y1198" i="38"/>
  <c r="Y1199" i="38"/>
  <c r="Y1200" i="38"/>
  <c r="Y1201" i="38"/>
  <c r="Y1202" i="38"/>
  <c r="Y1203" i="38"/>
  <c r="Y1204" i="38"/>
  <c r="Y1205" i="38"/>
  <c r="Y1206" i="38"/>
  <c r="Y1207" i="38"/>
  <c r="Y1208" i="38"/>
  <c r="Y1209" i="38"/>
  <c r="Y1210" i="38"/>
  <c r="Y1211" i="38"/>
  <c r="Y1212" i="38"/>
  <c r="Y1213" i="38"/>
  <c r="Y1214" i="38"/>
  <c r="Y1215" i="38"/>
  <c r="Y1216" i="38"/>
  <c r="Y1217" i="38"/>
  <c r="Y1218" i="38"/>
  <c r="Y1219" i="38"/>
  <c r="Y1220" i="38"/>
  <c r="Y1221" i="38"/>
  <c r="Y1222" i="38"/>
  <c r="Y1223" i="38"/>
  <c r="Y1224" i="38"/>
  <c r="Y1225" i="38"/>
  <c r="Y1226" i="38"/>
  <c r="Y1227" i="38"/>
  <c r="Y1228" i="38"/>
  <c r="Y1229" i="38"/>
  <c r="Y1230" i="38"/>
  <c r="Y1231" i="38"/>
  <c r="Y1232" i="38"/>
  <c r="Y1233" i="38"/>
  <c r="Y1234" i="38"/>
  <c r="Y1235" i="38"/>
  <c r="Y1236" i="38"/>
  <c r="Y1237" i="38"/>
  <c r="Y1238" i="38"/>
  <c r="Y1239" i="38"/>
  <c r="Y1240" i="38"/>
  <c r="Y1241" i="38"/>
  <c r="Y1242" i="38"/>
  <c r="Y1243" i="38"/>
  <c r="Y1244" i="38"/>
  <c r="Y1245" i="38"/>
  <c r="Y1246" i="38"/>
  <c r="Y1247" i="38"/>
  <c r="Y1248" i="38"/>
  <c r="Y1249" i="38"/>
  <c r="Y1250" i="38"/>
  <c r="Y1251" i="38"/>
  <c r="Y1252" i="38"/>
  <c r="Y1253" i="38"/>
  <c r="Y1254" i="38"/>
  <c r="Y1255" i="38"/>
  <c r="Y1256" i="38"/>
  <c r="Y1257" i="38"/>
  <c r="Y1258" i="38"/>
  <c r="Y1259" i="38"/>
  <c r="Y1260" i="38"/>
  <c r="Y1261" i="38"/>
  <c r="Y1262" i="38"/>
  <c r="Y1263" i="38"/>
  <c r="Y1264" i="38"/>
  <c r="Y1265" i="38"/>
  <c r="Y1266" i="38"/>
  <c r="Y1267" i="38"/>
  <c r="Y1268" i="38"/>
  <c r="Y1269" i="38"/>
  <c r="Y1270" i="38"/>
  <c r="Y1271" i="38"/>
  <c r="Y1272" i="38"/>
  <c r="Y1273" i="38"/>
  <c r="Y1274" i="38"/>
  <c r="Y1275" i="38"/>
  <c r="Y1276" i="38"/>
  <c r="Y1277" i="38"/>
  <c r="Y1278" i="38"/>
  <c r="Y1279" i="38"/>
  <c r="Y1280" i="38"/>
  <c r="Y1281" i="38"/>
  <c r="Y1282" i="38"/>
  <c r="Y1283" i="38"/>
  <c r="Y1284" i="38"/>
  <c r="Y1285" i="38"/>
  <c r="Y1286" i="38"/>
  <c r="Y1287" i="38"/>
  <c r="Y1288" i="38"/>
  <c r="Y1289" i="38"/>
  <c r="Y1290" i="38"/>
  <c r="Y1291" i="38"/>
  <c r="Y1292" i="38"/>
  <c r="Y1293" i="38"/>
  <c r="Y1294" i="38"/>
  <c r="Y1295" i="38"/>
  <c r="Y1296" i="38"/>
  <c r="Y1297" i="38"/>
  <c r="Y1298" i="38"/>
  <c r="Y1299" i="38"/>
  <c r="Y1300" i="38"/>
  <c r="Y1301" i="38"/>
  <c r="Y1302" i="38"/>
  <c r="Y1303" i="38"/>
  <c r="Y1304" i="38"/>
  <c r="Y1305" i="38"/>
  <c r="Y1306" i="38"/>
  <c r="Y1307" i="38"/>
  <c r="Y1308" i="38"/>
  <c r="Y1309" i="38"/>
  <c r="Y1310" i="38"/>
  <c r="Y1311" i="38"/>
  <c r="Y1312" i="38"/>
  <c r="Y1313" i="38"/>
  <c r="Y1314" i="38"/>
  <c r="Y1315" i="38"/>
  <c r="Y1316" i="38"/>
  <c r="Y1317" i="38"/>
  <c r="Y1318" i="38"/>
  <c r="Y1319" i="38"/>
  <c r="Y1320" i="38"/>
  <c r="Y1321" i="38"/>
  <c r="Y1322" i="38"/>
  <c r="Y1323" i="38"/>
  <c r="Y1324" i="38"/>
  <c r="Y1325" i="38"/>
  <c r="Y1326" i="38"/>
  <c r="Y1327" i="38"/>
  <c r="Y1328" i="38"/>
  <c r="Y1329" i="38"/>
  <c r="Y1330" i="38"/>
  <c r="Y1331" i="38"/>
  <c r="Y1332" i="38"/>
  <c r="Y1333" i="38"/>
  <c r="Y1334" i="38"/>
  <c r="Y1335" i="38"/>
  <c r="Y1336" i="38"/>
  <c r="Y1337" i="38"/>
  <c r="Y1338" i="38"/>
  <c r="Y1339" i="38"/>
  <c r="Y1340" i="38"/>
  <c r="Y1341" i="38"/>
  <c r="Y1342" i="38"/>
  <c r="Y1343" i="38"/>
  <c r="Y1344" i="38"/>
  <c r="Y1345" i="38"/>
  <c r="Y1346" i="38"/>
  <c r="Y1347" i="38"/>
  <c r="Y1348" i="38"/>
  <c r="Y1349" i="38"/>
  <c r="Y1350" i="38"/>
  <c r="Y1351" i="38"/>
  <c r="Y1352" i="38"/>
  <c r="Y1353" i="38"/>
  <c r="Y1354" i="38"/>
  <c r="Y1355" i="38"/>
  <c r="Y1356" i="38"/>
  <c r="Y1357" i="38"/>
  <c r="Y1358" i="38"/>
  <c r="Y1359" i="38"/>
  <c r="Y1360" i="38"/>
  <c r="Y1361" i="38"/>
  <c r="Y1362" i="38"/>
  <c r="Y1363" i="38"/>
  <c r="Y1364" i="38"/>
  <c r="Y1365" i="38"/>
  <c r="Y1366" i="38"/>
  <c r="Y1367" i="38"/>
  <c r="Y1368" i="38"/>
  <c r="Y1369" i="38"/>
  <c r="Y1370" i="38"/>
  <c r="Y1371" i="38"/>
  <c r="Y1372" i="38"/>
  <c r="Y1373" i="38"/>
  <c r="Y1374" i="38"/>
  <c r="Y1375" i="38"/>
  <c r="Y1376" i="38"/>
  <c r="Y1377" i="38"/>
  <c r="Y1378" i="38"/>
  <c r="Y1379" i="38"/>
  <c r="Y1380" i="38"/>
  <c r="Y1381" i="38"/>
  <c r="Y1382" i="38"/>
  <c r="Y1383" i="38"/>
  <c r="Y1384" i="38"/>
  <c r="Y1385" i="38"/>
  <c r="Y1386" i="38"/>
  <c r="Y1387" i="38"/>
  <c r="Y1388" i="38"/>
  <c r="Y1389" i="38"/>
  <c r="Y1390" i="38"/>
  <c r="Y1391" i="38"/>
  <c r="Y1392" i="38"/>
  <c r="Y1393" i="38"/>
  <c r="Y1394" i="38"/>
  <c r="Y1395" i="38"/>
  <c r="Y1396" i="38"/>
  <c r="Y2" i="38"/>
  <c r="X3" i="38"/>
  <c r="X4" i="38"/>
  <c r="X5" i="38"/>
  <c r="X6" i="38"/>
  <c r="X7" i="38"/>
  <c r="X8" i="38"/>
  <c r="X9" i="38"/>
  <c r="X10" i="38"/>
  <c r="X11" i="38"/>
  <c r="X1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2" i="38"/>
  <c r="X43" i="38"/>
  <c r="X44" i="38"/>
  <c r="X45" i="38"/>
  <c r="X46" i="38"/>
  <c r="X47" i="38"/>
  <c r="X48" i="38"/>
  <c r="X49" i="38"/>
  <c r="X50" i="38"/>
  <c r="X51" i="38"/>
  <c r="X52" i="38"/>
  <c r="X53" i="38"/>
  <c r="X54" i="38"/>
  <c r="X55" i="38"/>
  <c r="X56" i="38"/>
  <c r="X57" i="38"/>
  <c r="X58" i="38"/>
  <c r="X59" i="38"/>
  <c r="X60" i="38"/>
  <c r="X61" i="38"/>
  <c r="X62" i="38"/>
  <c r="X63" i="38"/>
  <c r="X64" i="38"/>
  <c r="X65" i="38"/>
  <c r="X66" i="38"/>
  <c r="X67" i="38"/>
  <c r="X68" i="38"/>
  <c r="X69" i="38"/>
  <c r="X70" i="38"/>
  <c r="X71" i="38"/>
  <c r="X72" i="38"/>
  <c r="X73" i="38"/>
  <c r="X74" i="38"/>
  <c r="X75" i="38"/>
  <c r="X76" i="38"/>
  <c r="X77" i="38"/>
  <c r="X78" i="38"/>
  <c r="X79" i="38"/>
  <c r="X80" i="38"/>
  <c r="X81" i="38"/>
  <c r="X82" i="38"/>
  <c r="X83" i="38"/>
  <c r="X84" i="38"/>
  <c r="X85" i="38"/>
  <c r="X86" i="38"/>
  <c r="X87" i="38"/>
  <c r="X88" i="38"/>
  <c r="X89" i="38"/>
  <c r="X90" i="38"/>
  <c r="X91" i="38"/>
  <c r="X92" i="38"/>
  <c r="X93" i="38"/>
  <c r="X94" i="38"/>
  <c r="X95" i="38"/>
  <c r="X96" i="38"/>
  <c r="X97" i="38"/>
  <c r="X98" i="38"/>
  <c r="X99" i="38"/>
  <c r="X100" i="38"/>
  <c r="X101" i="38"/>
  <c r="X102" i="38"/>
  <c r="X103" i="38"/>
  <c r="X104" i="38"/>
  <c r="X105" i="38"/>
  <c r="X106" i="38"/>
  <c r="X107" i="38"/>
  <c r="X108" i="38"/>
  <c r="X109" i="38"/>
  <c r="X110" i="38"/>
  <c r="X111" i="38"/>
  <c r="X112" i="38"/>
  <c r="X113" i="38"/>
  <c r="X114" i="38"/>
  <c r="X115" i="38"/>
  <c r="X116" i="38"/>
  <c r="X117" i="38"/>
  <c r="X118" i="38"/>
  <c r="X119" i="38"/>
  <c r="X120" i="38"/>
  <c r="X121" i="38"/>
  <c r="X122" i="38"/>
  <c r="X123" i="38"/>
  <c r="X124" i="38"/>
  <c r="X125" i="38"/>
  <c r="X126" i="38"/>
  <c r="X127" i="38"/>
  <c r="X128" i="38"/>
  <c r="X129" i="38"/>
  <c r="X130" i="38"/>
  <c r="X131" i="38"/>
  <c r="X132" i="38"/>
  <c r="X133" i="38"/>
  <c r="X134" i="38"/>
  <c r="X135" i="38"/>
  <c r="X136" i="38"/>
  <c r="X137" i="38"/>
  <c r="X138" i="38"/>
  <c r="X139" i="38"/>
  <c r="X140" i="38"/>
  <c r="X141" i="38"/>
  <c r="X142" i="38"/>
  <c r="X143" i="38"/>
  <c r="X144" i="38"/>
  <c r="X145" i="38"/>
  <c r="X146" i="38"/>
  <c r="X147" i="38"/>
  <c r="X148" i="38"/>
  <c r="X149" i="38"/>
  <c r="X150" i="38"/>
  <c r="X151" i="38"/>
  <c r="X152" i="38"/>
  <c r="X153" i="38"/>
  <c r="X154" i="38"/>
  <c r="X155" i="38"/>
  <c r="X156" i="38"/>
  <c r="X157" i="38"/>
  <c r="X158" i="38"/>
  <c r="X159" i="38"/>
  <c r="X160" i="38"/>
  <c r="X161" i="38"/>
  <c r="X162" i="38"/>
  <c r="X163" i="38"/>
  <c r="X164" i="38"/>
  <c r="X165" i="38"/>
  <c r="X166" i="38"/>
  <c r="X167" i="38"/>
  <c r="X168" i="38"/>
  <c r="X169" i="38"/>
  <c r="X170" i="38"/>
  <c r="X171" i="38"/>
  <c r="X172" i="38"/>
  <c r="X173" i="38"/>
  <c r="X174" i="38"/>
  <c r="X175" i="38"/>
  <c r="X176" i="38"/>
  <c r="X177" i="38"/>
  <c r="X178" i="38"/>
  <c r="X179" i="38"/>
  <c r="X180" i="38"/>
  <c r="X181" i="38"/>
  <c r="X182" i="38"/>
  <c r="X183" i="38"/>
  <c r="X184" i="38"/>
  <c r="X185" i="38"/>
  <c r="X186" i="38"/>
  <c r="X187" i="38"/>
  <c r="X188" i="38"/>
  <c r="X189" i="38"/>
  <c r="X190" i="38"/>
  <c r="X191" i="38"/>
  <c r="X192" i="38"/>
  <c r="X193" i="38"/>
  <c r="X194" i="38"/>
  <c r="X195" i="38"/>
  <c r="X196" i="38"/>
  <c r="X197" i="38"/>
  <c r="X198" i="38"/>
  <c r="X199" i="38"/>
  <c r="X200" i="38"/>
  <c r="X201" i="38"/>
  <c r="X202" i="38"/>
  <c r="X203" i="38"/>
  <c r="X204" i="38"/>
  <c r="X205" i="38"/>
  <c r="X206" i="38"/>
  <c r="X207" i="38"/>
  <c r="X208" i="38"/>
  <c r="X209" i="38"/>
  <c r="X210" i="38"/>
  <c r="X211" i="38"/>
  <c r="X212" i="38"/>
  <c r="X213" i="38"/>
  <c r="X214" i="38"/>
  <c r="X215" i="38"/>
  <c r="X216" i="38"/>
  <c r="X217" i="38"/>
  <c r="X218" i="38"/>
  <c r="X219" i="38"/>
  <c r="X220" i="38"/>
  <c r="X221" i="38"/>
  <c r="X222" i="38"/>
  <c r="X223" i="38"/>
  <c r="X224" i="38"/>
  <c r="X225" i="38"/>
  <c r="X226" i="38"/>
  <c r="X227" i="38"/>
  <c r="X228" i="38"/>
  <c r="X229" i="38"/>
  <c r="X230" i="38"/>
  <c r="X231" i="38"/>
  <c r="X232" i="38"/>
  <c r="X233" i="38"/>
  <c r="X234" i="38"/>
  <c r="X235" i="38"/>
  <c r="X236" i="38"/>
  <c r="X237" i="38"/>
  <c r="X238" i="38"/>
  <c r="X239" i="38"/>
  <c r="X240" i="38"/>
  <c r="X241" i="38"/>
  <c r="X242" i="38"/>
  <c r="X243" i="38"/>
  <c r="X244" i="38"/>
  <c r="X245" i="38"/>
  <c r="X246" i="38"/>
  <c r="X247" i="38"/>
  <c r="X248" i="38"/>
  <c r="X249" i="38"/>
  <c r="X250" i="38"/>
  <c r="X251" i="38"/>
  <c r="X252" i="38"/>
  <c r="X253" i="38"/>
  <c r="X254" i="38"/>
  <c r="X255" i="38"/>
  <c r="X256" i="38"/>
  <c r="X257" i="38"/>
  <c r="X258" i="38"/>
  <c r="X259" i="38"/>
  <c r="X260" i="38"/>
  <c r="X261" i="38"/>
  <c r="X262" i="38"/>
  <c r="X263" i="38"/>
  <c r="X264" i="38"/>
  <c r="X265" i="38"/>
  <c r="X266" i="38"/>
  <c r="X267" i="38"/>
  <c r="X268" i="38"/>
  <c r="X269" i="38"/>
  <c r="X270" i="38"/>
  <c r="X271" i="38"/>
  <c r="X272" i="38"/>
  <c r="X273" i="38"/>
  <c r="X274" i="38"/>
  <c r="X275" i="38"/>
  <c r="X276" i="38"/>
  <c r="X277" i="38"/>
  <c r="X278" i="38"/>
  <c r="X279" i="38"/>
  <c r="X280" i="38"/>
  <c r="X281" i="38"/>
  <c r="X282" i="38"/>
  <c r="X283" i="38"/>
  <c r="X284" i="38"/>
  <c r="X285" i="38"/>
  <c r="X286" i="38"/>
  <c r="X287" i="38"/>
  <c r="X288" i="38"/>
  <c r="X289" i="38"/>
  <c r="X290" i="38"/>
  <c r="X291" i="38"/>
  <c r="X292" i="38"/>
  <c r="X293" i="38"/>
  <c r="X294" i="38"/>
  <c r="X295" i="38"/>
  <c r="X296" i="38"/>
  <c r="X297" i="38"/>
  <c r="X298" i="38"/>
  <c r="X299" i="38"/>
  <c r="X300" i="38"/>
  <c r="X301" i="38"/>
  <c r="X302" i="38"/>
  <c r="X303" i="38"/>
  <c r="X304" i="38"/>
  <c r="X305" i="38"/>
  <c r="X306" i="38"/>
  <c r="X307" i="38"/>
  <c r="X308" i="38"/>
  <c r="X309" i="38"/>
  <c r="X310" i="38"/>
  <c r="X311" i="38"/>
  <c r="X312" i="38"/>
  <c r="X313" i="38"/>
  <c r="X314" i="38"/>
  <c r="X315" i="38"/>
  <c r="X316" i="38"/>
  <c r="X317" i="38"/>
  <c r="X318" i="38"/>
  <c r="X319" i="38"/>
  <c r="X320" i="38"/>
  <c r="X321" i="38"/>
  <c r="X322" i="38"/>
  <c r="X323" i="38"/>
  <c r="X324" i="38"/>
  <c r="X325" i="38"/>
  <c r="X326" i="38"/>
  <c r="X327" i="38"/>
  <c r="X328" i="38"/>
  <c r="X329" i="38"/>
  <c r="X330" i="38"/>
  <c r="X331" i="38"/>
  <c r="X332" i="38"/>
  <c r="X333" i="38"/>
  <c r="X334" i="38"/>
  <c r="X335" i="38"/>
  <c r="X336" i="38"/>
  <c r="X337" i="38"/>
  <c r="X338" i="38"/>
  <c r="X339" i="38"/>
  <c r="X340" i="38"/>
  <c r="X341" i="38"/>
  <c r="X342" i="38"/>
  <c r="X343" i="38"/>
  <c r="X344" i="38"/>
  <c r="X345" i="38"/>
  <c r="X346" i="38"/>
  <c r="X347" i="38"/>
  <c r="X348" i="38"/>
  <c r="X349" i="38"/>
  <c r="X350" i="38"/>
  <c r="X351" i="38"/>
  <c r="X352" i="38"/>
  <c r="X353" i="38"/>
  <c r="X354" i="38"/>
  <c r="X355" i="38"/>
  <c r="X356" i="38"/>
  <c r="X357" i="38"/>
  <c r="X358" i="38"/>
  <c r="X359" i="38"/>
  <c r="X360" i="38"/>
  <c r="X361" i="38"/>
  <c r="X362" i="38"/>
  <c r="X363" i="38"/>
  <c r="X364" i="38"/>
  <c r="X365" i="38"/>
  <c r="X366" i="38"/>
  <c r="X367" i="38"/>
  <c r="X368" i="38"/>
  <c r="X369" i="38"/>
  <c r="X370" i="38"/>
  <c r="X371" i="38"/>
  <c r="X372" i="38"/>
  <c r="X373" i="38"/>
  <c r="X374" i="38"/>
  <c r="X375" i="38"/>
  <c r="X376" i="38"/>
  <c r="X377" i="38"/>
  <c r="X378" i="38"/>
  <c r="X379" i="38"/>
  <c r="X380" i="38"/>
  <c r="X381" i="38"/>
  <c r="X382" i="38"/>
  <c r="X383" i="38"/>
  <c r="X384" i="38"/>
  <c r="X385" i="38"/>
  <c r="X386" i="38"/>
  <c r="X387" i="38"/>
  <c r="X388" i="38"/>
  <c r="X389" i="38"/>
  <c r="X390" i="38"/>
  <c r="X391" i="38"/>
  <c r="X392" i="38"/>
  <c r="X393" i="38"/>
  <c r="X394" i="38"/>
  <c r="X395" i="38"/>
  <c r="X396" i="38"/>
  <c r="X397" i="38"/>
  <c r="X398" i="38"/>
  <c r="X399" i="38"/>
  <c r="X400" i="38"/>
  <c r="X401" i="38"/>
  <c r="X402" i="38"/>
  <c r="X403" i="38"/>
  <c r="X404" i="38"/>
  <c r="X405" i="38"/>
  <c r="X406" i="38"/>
  <c r="X407" i="38"/>
  <c r="X408" i="38"/>
  <c r="X409" i="38"/>
  <c r="X410" i="38"/>
  <c r="X411" i="38"/>
  <c r="X412" i="38"/>
  <c r="X413" i="38"/>
  <c r="X414" i="38"/>
  <c r="X415" i="38"/>
  <c r="X416" i="38"/>
  <c r="X417" i="38"/>
  <c r="X418" i="38"/>
  <c r="X419" i="38"/>
  <c r="X420" i="38"/>
  <c r="X421" i="38"/>
  <c r="X422" i="38"/>
  <c r="X423" i="38"/>
  <c r="X424" i="38"/>
  <c r="X425" i="38"/>
  <c r="X426" i="38"/>
  <c r="X427" i="38"/>
  <c r="X428" i="38"/>
  <c r="X429" i="38"/>
  <c r="X430" i="38"/>
  <c r="X431" i="38"/>
  <c r="X432" i="38"/>
  <c r="X433" i="38"/>
  <c r="X434" i="38"/>
  <c r="X435" i="38"/>
  <c r="X436" i="38"/>
  <c r="X437" i="38"/>
  <c r="X438" i="38"/>
  <c r="X439" i="38"/>
  <c r="X440" i="38"/>
  <c r="X441" i="38"/>
  <c r="X442" i="38"/>
  <c r="X443" i="38"/>
  <c r="X444" i="38"/>
  <c r="X445" i="38"/>
  <c r="X446" i="38"/>
  <c r="X447" i="38"/>
  <c r="X448" i="38"/>
  <c r="X449" i="38"/>
  <c r="X450" i="38"/>
  <c r="X451" i="38"/>
  <c r="X452" i="38"/>
  <c r="X453" i="38"/>
  <c r="X454" i="38"/>
  <c r="X455" i="38"/>
  <c r="X456" i="38"/>
  <c r="X457" i="38"/>
  <c r="X458" i="38"/>
  <c r="X459" i="38"/>
  <c r="X460" i="38"/>
  <c r="X461" i="38"/>
  <c r="X462" i="38"/>
  <c r="X463" i="38"/>
  <c r="X464" i="38"/>
  <c r="X465" i="38"/>
  <c r="X466" i="38"/>
  <c r="X467" i="38"/>
  <c r="X468" i="38"/>
  <c r="X469" i="38"/>
  <c r="X470" i="38"/>
  <c r="X471" i="38"/>
  <c r="X472" i="38"/>
  <c r="X473" i="38"/>
  <c r="X474" i="38"/>
  <c r="X475" i="38"/>
  <c r="X476" i="38"/>
  <c r="X477" i="38"/>
  <c r="X478" i="38"/>
  <c r="X479" i="38"/>
  <c r="X480" i="38"/>
  <c r="X481" i="38"/>
  <c r="X482" i="38"/>
  <c r="X483" i="38"/>
  <c r="X484" i="38"/>
  <c r="X485" i="38"/>
  <c r="X486" i="38"/>
  <c r="X487" i="38"/>
  <c r="X488" i="38"/>
  <c r="X489" i="38"/>
  <c r="X490" i="38"/>
  <c r="X491" i="38"/>
  <c r="X492" i="38"/>
  <c r="X493" i="38"/>
  <c r="X494" i="38"/>
  <c r="X495" i="38"/>
  <c r="X496" i="38"/>
  <c r="X497" i="38"/>
  <c r="X498" i="38"/>
  <c r="X499" i="38"/>
  <c r="X500" i="38"/>
  <c r="X501" i="38"/>
  <c r="X502" i="38"/>
  <c r="X503" i="38"/>
  <c r="X504" i="38"/>
  <c r="X505" i="38"/>
  <c r="X506" i="38"/>
  <c r="X507" i="38"/>
  <c r="X508" i="38"/>
  <c r="X509" i="38"/>
  <c r="X510" i="38"/>
  <c r="X511" i="38"/>
  <c r="X512" i="38"/>
  <c r="X513" i="38"/>
  <c r="X514" i="38"/>
  <c r="X515" i="38"/>
  <c r="X516" i="38"/>
  <c r="X517" i="38"/>
  <c r="X518" i="38"/>
  <c r="X519" i="38"/>
  <c r="X520" i="38"/>
  <c r="X521" i="38"/>
  <c r="X522" i="38"/>
  <c r="X523" i="38"/>
  <c r="X524" i="38"/>
  <c r="X525" i="38"/>
  <c r="X526" i="38"/>
  <c r="X527" i="38"/>
  <c r="X528" i="38"/>
  <c r="X529" i="38"/>
  <c r="X530" i="38"/>
  <c r="X531" i="38"/>
  <c r="X532" i="38"/>
  <c r="X533" i="38"/>
  <c r="X534" i="38"/>
  <c r="X535" i="38"/>
  <c r="X536" i="38"/>
  <c r="X537" i="38"/>
  <c r="X538" i="38"/>
  <c r="X539" i="38"/>
  <c r="X540" i="38"/>
  <c r="X541" i="38"/>
  <c r="X542" i="38"/>
  <c r="X543" i="38"/>
  <c r="X544" i="38"/>
  <c r="X545" i="38"/>
  <c r="X546" i="38"/>
  <c r="X547" i="38"/>
  <c r="X548" i="38"/>
  <c r="X549" i="38"/>
  <c r="X550" i="38"/>
  <c r="X551" i="38"/>
  <c r="X552" i="38"/>
  <c r="X553" i="38"/>
  <c r="X554" i="38"/>
  <c r="X555" i="38"/>
  <c r="X556" i="38"/>
  <c r="X557" i="38"/>
  <c r="X558" i="38"/>
  <c r="X559" i="38"/>
  <c r="X560" i="38"/>
  <c r="X561" i="38"/>
  <c r="X562" i="38"/>
  <c r="X563" i="38"/>
  <c r="X564" i="38"/>
  <c r="X565" i="38"/>
  <c r="X566" i="38"/>
  <c r="X567" i="38"/>
  <c r="X568" i="38"/>
  <c r="X569" i="38"/>
  <c r="X570" i="38"/>
  <c r="X571" i="38"/>
  <c r="X572" i="38"/>
  <c r="X573" i="38"/>
  <c r="X574" i="38"/>
  <c r="X575" i="38"/>
  <c r="X576" i="38"/>
  <c r="X577" i="38"/>
  <c r="X578" i="38"/>
  <c r="X579" i="38"/>
  <c r="X580" i="38"/>
  <c r="X581" i="38"/>
  <c r="X582" i="38"/>
  <c r="X583" i="38"/>
  <c r="X584" i="38"/>
  <c r="X585" i="38"/>
  <c r="X586" i="38"/>
  <c r="X587" i="38"/>
  <c r="X588" i="38"/>
  <c r="X589" i="38"/>
  <c r="X590" i="38"/>
  <c r="X591" i="38"/>
  <c r="X592" i="38"/>
  <c r="X593" i="38"/>
  <c r="X594" i="38"/>
  <c r="X595" i="38"/>
  <c r="X596" i="38"/>
  <c r="X597" i="38"/>
  <c r="X598" i="38"/>
  <c r="X599" i="38"/>
  <c r="X600" i="38"/>
  <c r="X601" i="38"/>
  <c r="X602" i="38"/>
  <c r="X603" i="38"/>
  <c r="X604" i="38"/>
  <c r="X605" i="38"/>
  <c r="X606" i="38"/>
  <c r="X607" i="38"/>
  <c r="X608" i="38"/>
  <c r="X609" i="38"/>
  <c r="X610" i="38"/>
  <c r="X611" i="38"/>
  <c r="X612" i="38"/>
  <c r="X613" i="38"/>
  <c r="X614" i="38"/>
  <c r="X615" i="38"/>
  <c r="X616" i="38"/>
  <c r="X617" i="38"/>
  <c r="X618" i="38"/>
  <c r="X619" i="38"/>
  <c r="X620" i="38"/>
  <c r="X621" i="38"/>
  <c r="X622" i="38"/>
  <c r="X623" i="38"/>
  <c r="X624" i="38"/>
  <c r="X625" i="38"/>
  <c r="X626" i="38"/>
  <c r="X627" i="38"/>
  <c r="X628" i="38"/>
  <c r="X629" i="38"/>
  <c r="X630" i="38"/>
  <c r="X631" i="38"/>
  <c r="X632" i="38"/>
  <c r="X633" i="38"/>
  <c r="X634" i="38"/>
  <c r="X635" i="38"/>
  <c r="X636" i="38"/>
  <c r="X637" i="38"/>
  <c r="X638" i="38"/>
  <c r="X639" i="38"/>
  <c r="X640" i="38"/>
  <c r="X641" i="38"/>
  <c r="X642" i="38"/>
  <c r="X643" i="38"/>
  <c r="X644" i="38"/>
  <c r="X645" i="38"/>
  <c r="X646" i="38"/>
  <c r="X647" i="38"/>
  <c r="X648" i="38"/>
  <c r="X649" i="38"/>
  <c r="X650" i="38"/>
  <c r="X651" i="38"/>
  <c r="X652" i="38"/>
  <c r="X653" i="38"/>
  <c r="X654" i="38"/>
  <c r="X655" i="38"/>
  <c r="X656" i="38"/>
  <c r="X657" i="38"/>
  <c r="X658" i="38"/>
  <c r="X659" i="38"/>
  <c r="X660" i="38"/>
  <c r="X661" i="38"/>
  <c r="X662" i="38"/>
  <c r="X663" i="38"/>
  <c r="X664" i="38"/>
  <c r="X665" i="38"/>
  <c r="X666" i="38"/>
  <c r="X667" i="38"/>
  <c r="X668" i="38"/>
  <c r="X669" i="38"/>
  <c r="X670" i="38"/>
  <c r="X671" i="38"/>
  <c r="X672" i="38"/>
  <c r="X673" i="38"/>
  <c r="X674" i="38"/>
  <c r="X675" i="38"/>
  <c r="X676" i="38"/>
  <c r="X677" i="38"/>
  <c r="X678" i="38"/>
  <c r="X679" i="38"/>
  <c r="X680" i="38"/>
  <c r="X681" i="38"/>
  <c r="X682" i="38"/>
  <c r="X683" i="38"/>
  <c r="X684" i="38"/>
  <c r="X685" i="38"/>
  <c r="X686" i="38"/>
  <c r="X687" i="38"/>
  <c r="X688" i="38"/>
  <c r="X689" i="38"/>
  <c r="X690" i="38"/>
  <c r="X691" i="38"/>
  <c r="X692" i="38"/>
  <c r="X693" i="38"/>
  <c r="X694" i="38"/>
  <c r="X695" i="38"/>
  <c r="X696" i="38"/>
  <c r="X697" i="38"/>
  <c r="X698" i="38"/>
  <c r="X699" i="38"/>
  <c r="X700" i="38"/>
  <c r="X701" i="38"/>
  <c r="X702" i="38"/>
  <c r="X703" i="38"/>
  <c r="X704" i="38"/>
  <c r="X705" i="38"/>
  <c r="X706" i="38"/>
  <c r="X707" i="38"/>
  <c r="X708" i="38"/>
  <c r="X709" i="38"/>
  <c r="X710" i="38"/>
  <c r="X711" i="38"/>
  <c r="X712" i="38"/>
  <c r="X713" i="38"/>
  <c r="X714" i="38"/>
  <c r="X715" i="38"/>
  <c r="X716" i="38"/>
  <c r="X717" i="38"/>
  <c r="X718" i="38"/>
  <c r="X719" i="38"/>
  <c r="X720" i="38"/>
  <c r="X721" i="38"/>
  <c r="X722" i="38"/>
  <c r="X723" i="38"/>
  <c r="X724" i="38"/>
  <c r="X725" i="38"/>
  <c r="X726" i="38"/>
  <c r="X727" i="38"/>
  <c r="X728" i="38"/>
  <c r="X729" i="38"/>
  <c r="X730" i="38"/>
  <c r="X731" i="38"/>
  <c r="X732" i="38"/>
  <c r="X733" i="38"/>
  <c r="X734" i="38"/>
  <c r="X735" i="38"/>
  <c r="X736" i="38"/>
  <c r="X737" i="38"/>
  <c r="X738" i="38"/>
  <c r="X739" i="38"/>
  <c r="X740" i="38"/>
  <c r="X741" i="38"/>
  <c r="X742" i="38"/>
  <c r="X743" i="38"/>
  <c r="X744" i="38"/>
  <c r="X745" i="38"/>
  <c r="X746" i="38"/>
  <c r="X747" i="38"/>
  <c r="X748" i="38"/>
  <c r="X749" i="38"/>
  <c r="X750" i="38"/>
  <c r="X751" i="38"/>
  <c r="X752" i="38"/>
  <c r="X753" i="38"/>
  <c r="X754" i="38"/>
  <c r="X755" i="38"/>
  <c r="X756" i="38"/>
  <c r="X757" i="38"/>
  <c r="X758" i="38"/>
  <c r="X759" i="38"/>
  <c r="X760" i="38"/>
  <c r="X761" i="38"/>
  <c r="X762" i="38"/>
  <c r="X763" i="38"/>
  <c r="X764" i="38"/>
  <c r="X765" i="38"/>
  <c r="X766" i="38"/>
  <c r="X767" i="38"/>
  <c r="X768" i="38"/>
  <c r="X769" i="38"/>
  <c r="X770" i="38"/>
  <c r="X771" i="38"/>
  <c r="X772" i="38"/>
  <c r="X773" i="38"/>
  <c r="X774" i="38"/>
  <c r="X775" i="38"/>
  <c r="X776" i="38"/>
  <c r="X777" i="38"/>
  <c r="X778" i="38"/>
  <c r="X779" i="38"/>
  <c r="X780" i="38"/>
  <c r="X781" i="38"/>
  <c r="X782" i="38"/>
  <c r="X783" i="38"/>
  <c r="X784" i="38"/>
  <c r="X785" i="38"/>
  <c r="X786" i="38"/>
  <c r="X787" i="38"/>
  <c r="X788" i="38"/>
  <c r="X789" i="38"/>
  <c r="X790" i="38"/>
  <c r="X791" i="38"/>
  <c r="X792" i="38"/>
  <c r="X793" i="38"/>
  <c r="X794" i="38"/>
  <c r="X795" i="38"/>
  <c r="X796" i="38"/>
  <c r="X797" i="38"/>
  <c r="X798" i="38"/>
  <c r="X799" i="38"/>
  <c r="X800" i="38"/>
  <c r="X801" i="38"/>
  <c r="X802" i="38"/>
  <c r="X803" i="38"/>
  <c r="X804" i="38"/>
  <c r="X805" i="38"/>
  <c r="X806" i="38"/>
  <c r="X807" i="38"/>
  <c r="X808" i="38"/>
  <c r="X809" i="38"/>
  <c r="X810" i="38"/>
  <c r="X811" i="38"/>
  <c r="X812" i="38"/>
  <c r="X813" i="38"/>
  <c r="X814" i="38"/>
  <c r="X815" i="38"/>
  <c r="X816" i="38"/>
  <c r="X817" i="38"/>
  <c r="X818" i="38"/>
  <c r="X819" i="38"/>
  <c r="X820" i="38"/>
  <c r="X821" i="38"/>
  <c r="X822" i="38"/>
  <c r="X823" i="38"/>
  <c r="X824" i="38"/>
  <c r="X825" i="38"/>
  <c r="X826" i="38"/>
  <c r="X827" i="38"/>
  <c r="X828" i="38"/>
  <c r="X829" i="38"/>
  <c r="X830" i="38"/>
  <c r="X831" i="38"/>
  <c r="X832" i="38"/>
  <c r="X833" i="38"/>
  <c r="X834" i="38"/>
  <c r="X835" i="38"/>
  <c r="X836" i="38"/>
  <c r="X837" i="38"/>
  <c r="X838" i="38"/>
  <c r="X839" i="38"/>
  <c r="X840" i="38"/>
  <c r="X841" i="38"/>
  <c r="X842" i="38"/>
  <c r="X843" i="38"/>
  <c r="X844" i="38"/>
  <c r="X845" i="38"/>
  <c r="X846" i="38"/>
  <c r="X847" i="38"/>
  <c r="X848" i="38"/>
  <c r="X849" i="38"/>
  <c r="X850" i="38"/>
  <c r="X851" i="38"/>
  <c r="X852" i="38"/>
  <c r="X853" i="38"/>
  <c r="X854" i="38"/>
  <c r="X855" i="38"/>
  <c r="X856" i="38"/>
  <c r="X857" i="38"/>
  <c r="X858" i="38"/>
  <c r="X859" i="38"/>
  <c r="X860" i="38"/>
  <c r="X861" i="38"/>
  <c r="X862" i="38"/>
  <c r="X863" i="38"/>
  <c r="X864" i="38"/>
  <c r="X865" i="38"/>
  <c r="X866" i="38"/>
  <c r="X867" i="38"/>
  <c r="X868" i="38"/>
  <c r="X869" i="38"/>
  <c r="X870" i="38"/>
  <c r="X871" i="38"/>
  <c r="X872" i="38"/>
  <c r="X873" i="38"/>
  <c r="X874" i="38"/>
  <c r="X875" i="38"/>
  <c r="X876" i="38"/>
  <c r="X877" i="38"/>
  <c r="X878" i="38"/>
  <c r="X879" i="38"/>
  <c r="X880" i="38"/>
  <c r="X881" i="38"/>
  <c r="X882" i="38"/>
  <c r="X883" i="38"/>
  <c r="X884" i="38"/>
  <c r="X885" i="38"/>
  <c r="X886" i="38"/>
  <c r="X887" i="38"/>
  <c r="X888" i="38"/>
  <c r="X889" i="38"/>
  <c r="X890" i="38"/>
  <c r="X891" i="38"/>
  <c r="X892" i="38"/>
  <c r="X893" i="38"/>
  <c r="X894" i="38"/>
  <c r="X895" i="38"/>
  <c r="X896" i="38"/>
  <c r="X897" i="38"/>
  <c r="X898" i="38"/>
  <c r="X899" i="38"/>
  <c r="X900" i="38"/>
  <c r="X901" i="38"/>
  <c r="X902" i="38"/>
  <c r="X903" i="38"/>
  <c r="X904" i="38"/>
  <c r="X905" i="38"/>
  <c r="X906" i="38"/>
  <c r="X907" i="38"/>
  <c r="X908" i="38"/>
  <c r="X909" i="38"/>
  <c r="X910" i="38"/>
  <c r="X911" i="38"/>
  <c r="X912" i="38"/>
  <c r="X913" i="38"/>
  <c r="X914" i="38"/>
  <c r="X915" i="38"/>
  <c r="X916" i="38"/>
  <c r="X917" i="38"/>
  <c r="X918" i="38"/>
  <c r="X919" i="38"/>
  <c r="X920" i="38"/>
  <c r="X921" i="38"/>
  <c r="X922" i="38"/>
  <c r="X923" i="38"/>
  <c r="X924" i="38"/>
  <c r="X925" i="38"/>
  <c r="X926" i="38"/>
  <c r="X927" i="38"/>
  <c r="X928" i="38"/>
  <c r="X929" i="38"/>
  <c r="X930" i="38"/>
  <c r="X931" i="38"/>
  <c r="X932" i="38"/>
  <c r="X933" i="38"/>
  <c r="X934" i="38"/>
  <c r="X935" i="38"/>
  <c r="X936" i="38"/>
  <c r="X937" i="38"/>
  <c r="X938" i="38"/>
  <c r="X939" i="38"/>
  <c r="X940" i="38"/>
  <c r="X941" i="38"/>
  <c r="X942" i="38"/>
  <c r="X943" i="38"/>
  <c r="X944" i="38"/>
  <c r="X945" i="38"/>
  <c r="X946" i="38"/>
  <c r="X947" i="38"/>
  <c r="X948" i="38"/>
  <c r="X949" i="38"/>
  <c r="X950" i="38"/>
  <c r="X951" i="38"/>
  <c r="X952" i="38"/>
  <c r="X953" i="38"/>
  <c r="X954" i="38"/>
  <c r="X955" i="38"/>
  <c r="X956" i="38"/>
  <c r="X957" i="38"/>
  <c r="X958" i="38"/>
  <c r="X959" i="38"/>
  <c r="X960" i="38"/>
  <c r="X961" i="38"/>
  <c r="X962" i="38"/>
  <c r="X963" i="38"/>
  <c r="X964" i="38"/>
  <c r="X965" i="38"/>
  <c r="X966" i="38"/>
  <c r="X967" i="38"/>
  <c r="X968" i="38"/>
  <c r="X969" i="38"/>
  <c r="X970" i="38"/>
  <c r="X971" i="38"/>
  <c r="X972" i="38"/>
  <c r="X973" i="38"/>
  <c r="X974" i="38"/>
  <c r="X975" i="38"/>
  <c r="X976" i="38"/>
  <c r="X977" i="38"/>
  <c r="X978" i="38"/>
  <c r="X979" i="38"/>
  <c r="X980" i="38"/>
  <c r="X981" i="38"/>
  <c r="X982" i="38"/>
  <c r="X983" i="38"/>
  <c r="X984" i="38"/>
  <c r="X985" i="38"/>
  <c r="X986" i="38"/>
  <c r="X987" i="38"/>
  <c r="X988" i="38"/>
  <c r="X989" i="38"/>
  <c r="X990" i="38"/>
  <c r="X991" i="38"/>
  <c r="X992" i="38"/>
  <c r="X993" i="38"/>
  <c r="X994" i="38"/>
  <c r="X995" i="38"/>
  <c r="X996" i="38"/>
  <c r="X997" i="38"/>
  <c r="X998" i="38"/>
  <c r="X999" i="38"/>
  <c r="X1000" i="38"/>
  <c r="X1001" i="38"/>
  <c r="X1002" i="38"/>
  <c r="X1003" i="38"/>
  <c r="X1004" i="38"/>
  <c r="X1005" i="38"/>
  <c r="X1006" i="38"/>
  <c r="X1007" i="38"/>
  <c r="X1008" i="38"/>
  <c r="X1009" i="38"/>
  <c r="X1010" i="38"/>
  <c r="X1011" i="38"/>
  <c r="X1012" i="38"/>
  <c r="X1013" i="38"/>
  <c r="X1014" i="38"/>
  <c r="X1015" i="38"/>
  <c r="X1016" i="38"/>
  <c r="X1017" i="38"/>
  <c r="X1018" i="38"/>
  <c r="X1019" i="38"/>
  <c r="X1020" i="38"/>
  <c r="X1021" i="38"/>
  <c r="X1022" i="38"/>
  <c r="X1023" i="38"/>
  <c r="X1024" i="38"/>
  <c r="X1025" i="38"/>
  <c r="X1026" i="38"/>
  <c r="X1027" i="38"/>
  <c r="X1028" i="38"/>
  <c r="X1029" i="38"/>
  <c r="X1030" i="38"/>
  <c r="X1031" i="38"/>
  <c r="X1032" i="38"/>
  <c r="X1033" i="38"/>
  <c r="X1034" i="38"/>
  <c r="X1035" i="38"/>
  <c r="X1036" i="38"/>
  <c r="X1037" i="38"/>
  <c r="X1038" i="38"/>
  <c r="X1039" i="38"/>
  <c r="X1040" i="38"/>
  <c r="X1041" i="38"/>
  <c r="X1042" i="38"/>
  <c r="X1043" i="38"/>
  <c r="X1044" i="38"/>
  <c r="X1045" i="38"/>
  <c r="X1046" i="38"/>
  <c r="X1047" i="38"/>
  <c r="X1048" i="38"/>
  <c r="X1049" i="38"/>
  <c r="X1050" i="38"/>
  <c r="X1051" i="38"/>
  <c r="X1052" i="38"/>
  <c r="X1053" i="38"/>
  <c r="X1054" i="38"/>
  <c r="X1055" i="38"/>
  <c r="X1056" i="38"/>
  <c r="X1057" i="38"/>
  <c r="X1058" i="38"/>
  <c r="X1059" i="38"/>
  <c r="X1060" i="38"/>
  <c r="X1061" i="38"/>
  <c r="X1062" i="38"/>
  <c r="X1063" i="38"/>
  <c r="X1064" i="38"/>
  <c r="X1065" i="38"/>
  <c r="X1066" i="38"/>
  <c r="X1067" i="38"/>
  <c r="X1068" i="38"/>
  <c r="X1069" i="38"/>
  <c r="X1070" i="38"/>
  <c r="X1071" i="38"/>
  <c r="X1072" i="38"/>
  <c r="X1073" i="38"/>
  <c r="X1074" i="38"/>
  <c r="X1075" i="38"/>
  <c r="X1076" i="38"/>
  <c r="X1077" i="38"/>
  <c r="X1078" i="38"/>
  <c r="X1079" i="38"/>
  <c r="X1080" i="38"/>
  <c r="X1081" i="38"/>
  <c r="X1082" i="38"/>
  <c r="X1083" i="38"/>
  <c r="X1084" i="38"/>
  <c r="X1085" i="38"/>
  <c r="X1086" i="38"/>
  <c r="X1087" i="38"/>
  <c r="X1088" i="38"/>
  <c r="X1089" i="38"/>
  <c r="X1090" i="38"/>
  <c r="X1091" i="38"/>
  <c r="X1092" i="38"/>
  <c r="X1093" i="38"/>
  <c r="X1094" i="38"/>
  <c r="X1095" i="38"/>
  <c r="X1096" i="38"/>
  <c r="X1097" i="38"/>
  <c r="X1098" i="38"/>
  <c r="X1099" i="38"/>
  <c r="X1100" i="38"/>
  <c r="X1101" i="38"/>
  <c r="X1102" i="38"/>
  <c r="X1103" i="38"/>
  <c r="X1104" i="38"/>
  <c r="X1105" i="38"/>
  <c r="X1106" i="38"/>
  <c r="X1107" i="38"/>
  <c r="X1108" i="38"/>
  <c r="X1109" i="38"/>
  <c r="X1110" i="38"/>
  <c r="X1111" i="38"/>
  <c r="X1112" i="38"/>
  <c r="X1113" i="38"/>
  <c r="X1114" i="38"/>
  <c r="X1115" i="38"/>
  <c r="X1116" i="38"/>
  <c r="X1117" i="38"/>
  <c r="X1118" i="38"/>
  <c r="X1119" i="38"/>
  <c r="X1120" i="38"/>
  <c r="X1121" i="38"/>
  <c r="X1122" i="38"/>
  <c r="X1123" i="38"/>
  <c r="X1124" i="38"/>
  <c r="X1125" i="38"/>
  <c r="X1126" i="38"/>
  <c r="X1127" i="38"/>
  <c r="X1128" i="38"/>
  <c r="X1129" i="38"/>
  <c r="X1130" i="38"/>
  <c r="X1131" i="38"/>
  <c r="X1132" i="38"/>
  <c r="X1133" i="38"/>
  <c r="X1134" i="38"/>
  <c r="X1135" i="38"/>
  <c r="X1136" i="38"/>
  <c r="X1137" i="38"/>
  <c r="X1138" i="38"/>
  <c r="X1139" i="38"/>
  <c r="X1140" i="38"/>
  <c r="X1141" i="38"/>
  <c r="X1142" i="38"/>
  <c r="X1143" i="38"/>
  <c r="X1144" i="38"/>
  <c r="X1145" i="38"/>
  <c r="X1146" i="38"/>
  <c r="X1147" i="38"/>
  <c r="X1148" i="38"/>
  <c r="X1149" i="38"/>
  <c r="X1150" i="38"/>
  <c r="X1151" i="38"/>
  <c r="X1152" i="38"/>
  <c r="X1153" i="38"/>
  <c r="X1154" i="38"/>
  <c r="X1155" i="38"/>
  <c r="X1156" i="38"/>
  <c r="X1157" i="38"/>
  <c r="X1158" i="38"/>
  <c r="X1159" i="38"/>
  <c r="X1160" i="38"/>
  <c r="X1161" i="38"/>
  <c r="X1162" i="38"/>
  <c r="X1163" i="38"/>
  <c r="X1164" i="38"/>
  <c r="X1165" i="38"/>
  <c r="X1166" i="38"/>
  <c r="X1167" i="38"/>
  <c r="X1168" i="38"/>
  <c r="X1169" i="38"/>
  <c r="X1170" i="38"/>
  <c r="X1171" i="38"/>
  <c r="X1172" i="38"/>
  <c r="X1173" i="38"/>
  <c r="X1174" i="38"/>
  <c r="X1175" i="38"/>
  <c r="X1176" i="38"/>
  <c r="X1177" i="38"/>
  <c r="X1178" i="38"/>
  <c r="X1179" i="38"/>
  <c r="X1180" i="38"/>
  <c r="X1181" i="38"/>
  <c r="X1182" i="38"/>
  <c r="X1183" i="38"/>
  <c r="X1184" i="38"/>
  <c r="X1185" i="38"/>
  <c r="X1186" i="38"/>
  <c r="X1187" i="38"/>
  <c r="X1188" i="38"/>
  <c r="X1189" i="38"/>
  <c r="X1190" i="38"/>
  <c r="X1191" i="38"/>
  <c r="X1192" i="38"/>
  <c r="X1193" i="38"/>
  <c r="X1194" i="38"/>
  <c r="X1195" i="38"/>
  <c r="X1196" i="38"/>
  <c r="X1197" i="38"/>
  <c r="X1198" i="38"/>
  <c r="X1199" i="38"/>
  <c r="X1200" i="38"/>
  <c r="X1201" i="38"/>
  <c r="X1202" i="38"/>
  <c r="X1203" i="38"/>
  <c r="X1204" i="38"/>
  <c r="X1205" i="38"/>
  <c r="X1206" i="38"/>
  <c r="X1207" i="38"/>
  <c r="X1208" i="38"/>
  <c r="X1209" i="38"/>
  <c r="X1210" i="38"/>
  <c r="X1211" i="38"/>
  <c r="X1212" i="38"/>
  <c r="X1213" i="38"/>
  <c r="X1214" i="38"/>
  <c r="X1215" i="38"/>
  <c r="X1216" i="38"/>
  <c r="X1217" i="38"/>
  <c r="X1218" i="38"/>
  <c r="X1219" i="38"/>
  <c r="X1220" i="38"/>
  <c r="X1221" i="38"/>
  <c r="X1222" i="38"/>
  <c r="X1223" i="38"/>
  <c r="X1224" i="38"/>
  <c r="X1225" i="38"/>
  <c r="X1226" i="38"/>
  <c r="X1227" i="38"/>
  <c r="X1228" i="38"/>
  <c r="X1229" i="38"/>
  <c r="X1230" i="38"/>
  <c r="X1231" i="38"/>
  <c r="X1232" i="38"/>
  <c r="X1233" i="38"/>
  <c r="X1234" i="38"/>
  <c r="X1235" i="38"/>
  <c r="X1236" i="38"/>
  <c r="X1237" i="38"/>
  <c r="X1238" i="38"/>
  <c r="X1239" i="38"/>
  <c r="X1240" i="38"/>
  <c r="X1241" i="38"/>
  <c r="X1242" i="38"/>
  <c r="X1243" i="38"/>
  <c r="X1244" i="38"/>
  <c r="X1245" i="38"/>
  <c r="X1246" i="38"/>
  <c r="X1247" i="38"/>
  <c r="X1248" i="38"/>
  <c r="X1249" i="38"/>
  <c r="X1250" i="38"/>
  <c r="X1251" i="38"/>
  <c r="X1252" i="38"/>
  <c r="X1253" i="38"/>
  <c r="X1254" i="38"/>
  <c r="X1255" i="38"/>
  <c r="X1256" i="38"/>
  <c r="X1257" i="38"/>
  <c r="X1258" i="38"/>
  <c r="X1259" i="38"/>
  <c r="X1260" i="38"/>
  <c r="X1261" i="38"/>
  <c r="X1262" i="38"/>
  <c r="X1263" i="38"/>
  <c r="X1264" i="38"/>
  <c r="X1265" i="38"/>
  <c r="X1266" i="38"/>
  <c r="X1267" i="38"/>
  <c r="X1268" i="38"/>
  <c r="X1269" i="38"/>
  <c r="X1270" i="38"/>
  <c r="X1271" i="38"/>
  <c r="X1272" i="38"/>
  <c r="X1273" i="38"/>
  <c r="X1274" i="38"/>
  <c r="X1275" i="38"/>
  <c r="X1276" i="38"/>
  <c r="X1277" i="38"/>
  <c r="X1278" i="38"/>
  <c r="X1279" i="38"/>
  <c r="X1280" i="38"/>
  <c r="X1281" i="38"/>
  <c r="X1282" i="38"/>
  <c r="X1283" i="38"/>
  <c r="X1284" i="38"/>
  <c r="X1285" i="38"/>
  <c r="X1286" i="38"/>
  <c r="X1287" i="38"/>
  <c r="X1288" i="38"/>
  <c r="X1289" i="38"/>
  <c r="X1290" i="38"/>
  <c r="X1291" i="38"/>
  <c r="X1292" i="38"/>
  <c r="X1293" i="38"/>
  <c r="X1294" i="38"/>
  <c r="X1295" i="38"/>
  <c r="X1296" i="38"/>
  <c r="X1297" i="38"/>
  <c r="X1298" i="38"/>
  <c r="X1299" i="38"/>
  <c r="X1300" i="38"/>
  <c r="X1301" i="38"/>
  <c r="X1302" i="38"/>
  <c r="X1303" i="38"/>
  <c r="X1304" i="38"/>
  <c r="X1305" i="38"/>
  <c r="X1306" i="38"/>
  <c r="X1307" i="38"/>
  <c r="X1308" i="38"/>
  <c r="X1309" i="38"/>
  <c r="X1310" i="38"/>
  <c r="X1311" i="38"/>
  <c r="X1312" i="38"/>
  <c r="X1313" i="38"/>
  <c r="X1314" i="38"/>
  <c r="X1315" i="38"/>
  <c r="X1316" i="38"/>
  <c r="X1317" i="38"/>
  <c r="X1318" i="38"/>
  <c r="X1319" i="38"/>
  <c r="X1320" i="38"/>
  <c r="X1321" i="38"/>
  <c r="X1322" i="38"/>
  <c r="X1323" i="38"/>
  <c r="X1324" i="38"/>
  <c r="X1325" i="38"/>
  <c r="X1326" i="38"/>
  <c r="X1327" i="38"/>
  <c r="X1328" i="38"/>
  <c r="X1329" i="38"/>
  <c r="X1330" i="38"/>
  <c r="X1331" i="38"/>
  <c r="X1332" i="38"/>
  <c r="X1333" i="38"/>
  <c r="X1334" i="38"/>
  <c r="X1335" i="38"/>
  <c r="X1336" i="38"/>
  <c r="X1337" i="38"/>
  <c r="X1338" i="38"/>
  <c r="X1339" i="38"/>
  <c r="X1340" i="38"/>
  <c r="X1341" i="38"/>
  <c r="X1342" i="38"/>
  <c r="X1343" i="38"/>
  <c r="X1344" i="38"/>
  <c r="X1345" i="38"/>
  <c r="X1346" i="38"/>
  <c r="X1347" i="38"/>
  <c r="X1348" i="38"/>
  <c r="X1349" i="38"/>
  <c r="X1350" i="38"/>
  <c r="X1351" i="38"/>
  <c r="X1352" i="38"/>
  <c r="X1353" i="38"/>
  <c r="X1354" i="38"/>
  <c r="X1355" i="38"/>
  <c r="X1356" i="38"/>
  <c r="X1357" i="38"/>
  <c r="X1358" i="38"/>
  <c r="X1359" i="38"/>
  <c r="X1360" i="38"/>
  <c r="X1361" i="38"/>
  <c r="X1362" i="38"/>
  <c r="X1363" i="38"/>
  <c r="X1364" i="38"/>
  <c r="X1365" i="38"/>
  <c r="X1366" i="38"/>
  <c r="X1367" i="38"/>
  <c r="X1368" i="38"/>
  <c r="X1369" i="38"/>
  <c r="X1370" i="38"/>
  <c r="X1371" i="38"/>
  <c r="X1372" i="38"/>
  <c r="X1373" i="38"/>
  <c r="X1374" i="38"/>
  <c r="X1375" i="38"/>
  <c r="X1376" i="38"/>
  <c r="X1377" i="38"/>
  <c r="X1378" i="38"/>
  <c r="X1379" i="38"/>
  <c r="X1380" i="38"/>
  <c r="X1381" i="38"/>
  <c r="X1382" i="38"/>
  <c r="X1383" i="38"/>
  <c r="X1384" i="38"/>
  <c r="X1385" i="38"/>
  <c r="X1386" i="38"/>
  <c r="X1387" i="38"/>
  <c r="X1388" i="38"/>
  <c r="X1389" i="38"/>
  <c r="X1390" i="38"/>
  <c r="X1391" i="38"/>
  <c r="X1392" i="38"/>
  <c r="X1393" i="38"/>
  <c r="X1394" i="38"/>
  <c r="X1395" i="38"/>
  <c r="X1396" i="38"/>
  <c r="X2" i="38"/>
  <c r="W3" i="38"/>
  <c r="W4" i="3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7" i="38"/>
  <c r="W48" i="38"/>
  <c r="W49" i="38"/>
  <c r="W50" i="38"/>
  <c r="W51" i="38"/>
  <c r="W52" i="38"/>
  <c r="W53" i="38"/>
  <c r="W54" i="38"/>
  <c r="W55" i="38"/>
  <c r="W56" i="38"/>
  <c r="W57" i="38"/>
  <c r="W58" i="38"/>
  <c r="W59" i="38"/>
  <c r="W60" i="38"/>
  <c r="W61" i="38"/>
  <c r="W62" i="38"/>
  <c r="W63" i="38"/>
  <c r="W64" i="38"/>
  <c r="W65" i="38"/>
  <c r="W66" i="38"/>
  <c r="W67" i="38"/>
  <c r="W68" i="38"/>
  <c r="W69" i="38"/>
  <c r="W70" i="38"/>
  <c r="W71" i="38"/>
  <c r="W72" i="38"/>
  <c r="W73" i="38"/>
  <c r="W74" i="38"/>
  <c r="W75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W136" i="38"/>
  <c r="W137" i="38"/>
  <c r="W138" i="38"/>
  <c r="W139" i="38"/>
  <c r="W140" i="38"/>
  <c r="W141" i="38"/>
  <c r="W142" i="38"/>
  <c r="W143" i="38"/>
  <c r="W144" i="38"/>
  <c r="W145" i="38"/>
  <c r="W146" i="38"/>
  <c r="W147" i="38"/>
  <c r="W148" i="38"/>
  <c r="W149" i="38"/>
  <c r="W150" i="38"/>
  <c r="W151" i="38"/>
  <c r="W152" i="38"/>
  <c r="W153" i="38"/>
  <c r="W154" i="38"/>
  <c r="W155" i="38"/>
  <c r="W156" i="38"/>
  <c r="W157" i="38"/>
  <c r="W158" i="38"/>
  <c r="W159" i="38"/>
  <c r="W160" i="38"/>
  <c r="W161" i="38"/>
  <c r="W162" i="38"/>
  <c r="W163" i="38"/>
  <c r="W164" i="38"/>
  <c r="W165" i="38"/>
  <c r="W166" i="38"/>
  <c r="W167" i="38"/>
  <c r="W168" i="38"/>
  <c r="W169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W230" i="38"/>
  <c r="W231" i="38"/>
  <c r="W232" i="38"/>
  <c r="W233" i="38"/>
  <c r="W234" i="38"/>
  <c r="W235" i="38"/>
  <c r="W236" i="38"/>
  <c r="W237" i="38"/>
  <c r="W238" i="38"/>
  <c r="W239" i="38"/>
  <c r="W240" i="38"/>
  <c r="W241" i="38"/>
  <c r="W242" i="38"/>
  <c r="W243" i="38"/>
  <c r="W244" i="38"/>
  <c r="W245" i="38"/>
  <c r="W246" i="38"/>
  <c r="W247" i="38"/>
  <c r="W248" i="38"/>
  <c r="W249" i="38"/>
  <c r="W250" i="38"/>
  <c r="W251" i="38"/>
  <c r="W252" i="38"/>
  <c r="W253" i="38"/>
  <c r="W254" i="38"/>
  <c r="W255" i="38"/>
  <c r="W256" i="38"/>
  <c r="W257" i="38"/>
  <c r="W258" i="38"/>
  <c r="W259" i="38"/>
  <c r="W260" i="38"/>
  <c r="W261" i="38"/>
  <c r="W262" i="38"/>
  <c r="W263" i="38"/>
  <c r="W264" i="38"/>
  <c r="W265" i="38"/>
  <c r="W266" i="38"/>
  <c r="W267" i="38"/>
  <c r="W268" i="38"/>
  <c r="W269" i="38"/>
  <c r="W270" i="38"/>
  <c r="W271" i="38"/>
  <c r="W272" i="38"/>
  <c r="W273" i="38"/>
  <c r="W274" i="38"/>
  <c r="W275" i="38"/>
  <c r="W276" i="38"/>
  <c r="W277" i="38"/>
  <c r="W278" i="38"/>
  <c r="W279" i="38"/>
  <c r="W280" i="38"/>
  <c r="W281" i="38"/>
  <c r="W282" i="38"/>
  <c r="W283" i="38"/>
  <c r="W284" i="38"/>
  <c r="W285" i="38"/>
  <c r="W286" i="38"/>
  <c r="W287" i="38"/>
  <c r="W288" i="38"/>
  <c r="W289" i="38"/>
  <c r="W290" i="38"/>
  <c r="W291" i="38"/>
  <c r="W292" i="38"/>
  <c r="W293" i="38"/>
  <c r="W294" i="38"/>
  <c r="W295" i="38"/>
  <c r="W296" i="38"/>
  <c r="W297" i="38"/>
  <c r="W298" i="38"/>
  <c r="W299" i="38"/>
  <c r="W300" i="38"/>
  <c r="W301" i="38"/>
  <c r="W302" i="38"/>
  <c r="W303" i="38"/>
  <c r="W304" i="38"/>
  <c r="W305" i="38"/>
  <c r="W306" i="38"/>
  <c r="W307" i="38"/>
  <c r="W308" i="38"/>
  <c r="W309" i="38"/>
  <c r="W310" i="38"/>
  <c r="W311" i="38"/>
  <c r="W312" i="38"/>
  <c r="W313" i="38"/>
  <c r="W314" i="38"/>
  <c r="W315" i="38"/>
  <c r="W316" i="38"/>
  <c r="W317" i="38"/>
  <c r="W318" i="38"/>
  <c r="W319" i="38"/>
  <c r="W320" i="38"/>
  <c r="W321" i="38"/>
  <c r="W322" i="38"/>
  <c r="W323" i="38"/>
  <c r="W324" i="38"/>
  <c r="W325" i="38"/>
  <c r="W326" i="38"/>
  <c r="W327" i="38"/>
  <c r="W328" i="38"/>
  <c r="W329" i="38"/>
  <c r="W330" i="38"/>
  <c r="W331" i="38"/>
  <c r="W332" i="38"/>
  <c r="W333" i="38"/>
  <c r="W334" i="38"/>
  <c r="W335" i="38"/>
  <c r="W336" i="38"/>
  <c r="W337" i="38"/>
  <c r="W338" i="38"/>
  <c r="W339" i="38"/>
  <c r="W340" i="38"/>
  <c r="W341" i="38"/>
  <c r="W342" i="38"/>
  <c r="W343" i="38"/>
  <c r="W344" i="38"/>
  <c r="W345" i="38"/>
  <c r="W346" i="38"/>
  <c r="W347" i="38"/>
  <c r="W348" i="38"/>
  <c r="W349" i="38"/>
  <c r="W350" i="38"/>
  <c r="W351" i="38"/>
  <c r="W352" i="38"/>
  <c r="W353" i="38"/>
  <c r="W354" i="38"/>
  <c r="W355" i="38"/>
  <c r="W356" i="38"/>
  <c r="W357" i="38"/>
  <c r="W358" i="38"/>
  <c r="W359" i="38"/>
  <c r="W360" i="38"/>
  <c r="W361" i="38"/>
  <c r="W362" i="38"/>
  <c r="W363" i="38"/>
  <c r="W364" i="38"/>
  <c r="W365" i="38"/>
  <c r="W366" i="38"/>
  <c r="W367" i="38"/>
  <c r="W368" i="38"/>
  <c r="W369" i="38"/>
  <c r="W370" i="38"/>
  <c r="W371" i="38"/>
  <c r="W372" i="38"/>
  <c r="W373" i="38"/>
  <c r="W374" i="38"/>
  <c r="W375" i="38"/>
  <c r="W376" i="38"/>
  <c r="W377" i="38"/>
  <c r="W378" i="38"/>
  <c r="W379" i="38"/>
  <c r="W380" i="38"/>
  <c r="W381" i="38"/>
  <c r="W382" i="38"/>
  <c r="W383" i="38"/>
  <c r="W384" i="38"/>
  <c r="W385" i="38"/>
  <c r="W386" i="38"/>
  <c r="W387" i="38"/>
  <c r="W388" i="38"/>
  <c r="W389" i="38"/>
  <c r="W390" i="38"/>
  <c r="W391" i="38"/>
  <c r="W392" i="38"/>
  <c r="W393" i="38"/>
  <c r="W394" i="38"/>
  <c r="W395" i="38"/>
  <c r="W396" i="38"/>
  <c r="W397" i="38"/>
  <c r="W398" i="38"/>
  <c r="W399" i="38"/>
  <c r="W400" i="38"/>
  <c r="W401" i="38"/>
  <c r="W402" i="38"/>
  <c r="W403" i="38"/>
  <c r="W404" i="38"/>
  <c r="W405" i="38"/>
  <c r="W406" i="38"/>
  <c r="W407" i="38"/>
  <c r="W408" i="38"/>
  <c r="W409" i="38"/>
  <c r="W410" i="38"/>
  <c r="W411" i="38"/>
  <c r="W412" i="38"/>
  <c r="W413" i="38"/>
  <c r="W414" i="38"/>
  <c r="W415" i="38"/>
  <c r="W416" i="38"/>
  <c r="W417" i="38"/>
  <c r="W418" i="38"/>
  <c r="W419" i="38"/>
  <c r="W420" i="38"/>
  <c r="W421" i="38"/>
  <c r="W422" i="38"/>
  <c r="W423" i="38"/>
  <c r="W424" i="38"/>
  <c r="W425" i="38"/>
  <c r="W426" i="38"/>
  <c r="W427" i="38"/>
  <c r="W428" i="38"/>
  <c r="W429" i="38"/>
  <c r="W430" i="38"/>
  <c r="W431" i="38"/>
  <c r="W432" i="38"/>
  <c r="W433" i="38"/>
  <c r="W434" i="38"/>
  <c r="W435" i="38"/>
  <c r="W436" i="38"/>
  <c r="W437" i="38"/>
  <c r="W438" i="38"/>
  <c r="W439" i="38"/>
  <c r="W440" i="38"/>
  <c r="W441" i="38"/>
  <c r="W442" i="38"/>
  <c r="W443" i="38"/>
  <c r="W444" i="38"/>
  <c r="W445" i="38"/>
  <c r="W446" i="38"/>
  <c r="W447" i="38"/>
  <c r="W448" i="38"/>
  <c r="W449" i="38"/>
  <c r="W450" i="38"/>
  <c r="W451" i="38"/>
  <c r="W452" i="38"/>
  <c r="W453" i="38"/>
  <c r="W454" i="38"/>
  <c r="W455" i="38"/>
  <c r="W456" i="38"/>
  <c r="W457" i="38"/>
  <c r="W458" i="38"/>
  <c r="W459" i="38"/>
  <c r="W460" i="38"/>
  <c r="W461" i="38"/>
  <c r="W462" i="38"/>
  <c r="W463" i="38"/>
  <c r="W464" i="38"/>
  <c r="W465" i="38"/>
  <c r="W466" i="38"/>
  <c r="W467" i="38"/>
  <c r="W468" i="38"/>
  <c r="W469" i="38"/>
  <c r="W470" i="38"/>
  <c r="W471" i="38"/>
  <c r="W472" i="38"/>
  <c r="W473" i="38"/>
  <c r="W474" i="38"/>
  <c r="W475" i="38"/>
  <c r="W476" i="38"/>
  <c r="W477" i="38"/>
  <c r="W478" i="38"/>
  <c r="W479" i="38"/>
  <c r="W480" i="38"/>
  <c r="W481" i="38"/>
  <c r="W482" i="38"/>
  <c r="W483" i="38"/>
  <c r="W484" i="38"/>
  <c r="W485" i="38"/>
  <c r="W486" i="38"/>
  <c r="W487" i="38"/>
  <c r="W488" i="38"/>
  <c r="W489" i="38"/>
  <c r="W490" i="38"/>
  <c r="W491" i="38"/>
  <c r="W492" i="38"/>
  <c r="W493" i="38"/>
  <c r="W494" i="38"/>
  <c r="W495" i="38"/>
  <c r="W496" i="38"/>
  <c r="W497" i="38"/>
  <c r="W498" i="38"/>
  <c r="W499" i="38"/>
  <c r="W500" i="38"/>
  <c r="W501" i="38"/>
  <c r="W502" i="38"/>
  <c r="W503" i="38"/>
  <c r="W504" i="38"/>
  <c r="W505" i="38"/>
  <c r="W506" i="38"/>
  <c r="W507" i="38"/>
  <c r="W508" i="38"/>
  <c r="W509" i="38"/>
  <c r="W510" i="38"/>
  <c r="W511" i="38"/>
  <c r="W512" i="38"/>
  <c r="W513" i="38"/>
  <c r="W514" i="38"/>
  <c r="W515" i="38"/>
  <c r="W516" i="38"/>
  <c r="W517" i="38"/>
  <c r="W518" i="38"/>
  <c r="W519" i="38"/>
  <c r="W520" i="38"/>
  <c r="W521" i="38"/>
  <c r="W522" i="38"/>
  <c r="W523" i="38"/>
  <c r="W524" i="38"/>
  <c r="W525" i="38"/>
  <c r="W526" i="38"/>
  <c r="W527" i="38"/>
  <c r="W528" i="38"/>
  <c r="W529" i="38"/>
  <c r="W530" i="38"/>
  <c r="W531" i="38"/>
  <c r="W532" i="38"/>
  <c r="W533" i="38"/>
  <c r="W534" i="38"/>
  <c r="W535" i="38"/>
  <c r="W536" i="38"/>
  <c r="W537" i="38"/>
  <c r="W538" i="38"/>
  <c r="W539" i="38"/>
  <c r="W540" i="38"/>
  <c r="W541" i="38"/>
  <c r="W542" i="38"/>
  <c r="W543" i="38"/>
  <c r="W544" i="38"/>
  <c r="W545" i="38"/>
  <c r="W546" i="38"/>
  <c r="W547" i="38"/>
  <c r="W548" i="38"/>
  <c r="W549" i="38"/>
  <c r="W550" i="38"/>
  <c r="W551" i="38"/>
  <c r="W552" i="38"/>
  <c r="W553" i="38"/>
  <c r="W554" i="38"/>
  <c r="W555" i="38"/>
  <c r="W556" i="38"/>
  <c r="W557" i="38"/>
  <c r="W558" i="38"/>
  <c r="W559" i="38"/>
  <c r="W560" i="38"/>
  <c r="W561" i="38"/>
  <c r="W562" i="38"/>
  <c r="W563" i="38"/>
  <c r="W564" i="38"/>
  <c r="W565" i="38"/>
  <c r="W566" i="38"/>
  <c r="W567" i="38"/>
  <c r="W568" i="38"/>
  <c r="W569" i="38"/>
  <c r="W570" i="38"/>
  <c r="W571" i="38"/>
  <c r="W572" i="38"/>
  <c r="W573" i="38"/>
  <c r="W574" i="38"/>
  <c r="W575" i="38"/>
  <c r="W576" i="38"/>
  <c r="W577" i="38"/>
  <c r="W578" i="38"/>
  <c r="W579" i="38"/>
  <c r="W580" i="38"/>
  <c r="W581" i="38"/>
  <c r="W582" i="38"/>
  <c r="W583" i="38"/>
  <c r="W584" i="38"/>
  <c r="W585" i="38"/>
  <c r="W586" i="38"/>
  <c r="W587" i="38"/>
  <c r="W588" i="38"/>
  <c r="W589" i="38"/>
  <c r="W590" i="38"/>
  <c r="W591" i="38"/>
  <c r="W592" i="38"/>
  <c r="W593" i="38"/>
  <c r="W594" i="38"/>
  <c r="W595" i="38"/>
  <c r="W596" i="38"/>
  <c r="W597" i="38"/>
  <c r="W598" i="38"/>
  <c r="W599" i="38"/>
  <c r="W600" i="38"/>
  <c r="W601" i="38"/>
  <c r="W602" i="38"/>
  <c r="W603" i="38"/>
  <c r="W604" i="38"/>
  <c r="W605" i="38"/>
  <c r="W606" i="38"/>
  <c r="W607" i="38"/>
  <c r="W608" i="38"/>
  <c r="W609" i="38"/>
  <c r="W610" i="38"/>
  <c r="W611" i="38"/>
  <c r="W612" i="38"/>
  <c r="W613" i="38"/>
  <c r="W614" i="38"/>
  <c r="W615" i="38"/>
  <c r="W616" i="38"/>
  <c r="W617" i="38"/>
  <c r="W618" i="38"/>
  <c r="W619" i="38"/>
  <c r="W620" i="38"/>
  <c r="W621" i="38"/>
  <c r="W622" i="38"/>
  <c r="W623" i="38"/>
  <c r="W624" i="38"/>
  <c r="W625" i="38"/>
  <c r="W626" i="38"/>
  <c r="W627" i="38"/>
  <c r="W628" i="38"/>
  <c r="W629" i="38"/>
  <c r="W630" i="38"/>
  <c r="W631" i="38"/>
  <c r="W632" i="38"/>
  <c r="W633" i="38"/>
  <c r="W634" i="38"/>
  <c r="W635" i="38"/>
  <c r="W636" i="38"/>
  <c r="W637" i="38"/>
  <c r="W638" i="38"/>
  <c r="W639" i="38"/>
  <c r="W640" i="38"/>
  <c r="W641" i="38"/>
  <c r="W642" i="38"/>
  <c r="W643" i="38"/>
  <c r="W644" i="38"/>
  <c r="W645" i="38"/>
  <c r="W646" i="38"/>
  <c r="W647" i="38"/>
  <c r="W648" i="38"/>
  <c r="W649" i="38"/>
  <c r="W650" i="38"/>
  <c r="W651" i="38"/>
  <c r="W652" i="38"/>
  <c r="W653" i="38"/>
  <c r="W654" i="38"/>
  <c r="W655" i="38"/>
  <c r="W656" i="38"/>
  <c r="W657" i="38"/>
  <c r="W658" i="38"/>
  <c r="W659" i="38"/>
  <c r="W660" i="38"/>
  <c r="W661" i="38"/>
  <c r="W662" i="38"/>
  <c r="W663" i="38"/>
  <c r="W664" i="38"/>
  <c r="W665" i="38"/>
  <c r="W666" i="38"/>
  <c r="W667" i="38"/>
  <c r="W668" i="38"/>
  <c r="W669" i="38"/>
  <c r="W670" i="38"/>
  <c r="W671" i="38"/>
  <c r="W672" i="38"/>
  <c r="W673" i="38"/>
  <c r="W674" i="38"/>
  <c r="W675" i="38"/>
  <c r="W676" i="38"/>
  <c r="W677" i="38"/>
  <c r="W678" i="38"/>
  <c r="W679" i="38"/>
  <c r="W680" i="38"/>
  <c r="W681" i="38"/>
  <c r="W682" i="38"/>
  <c r="W683" i="38"/>
  <c r="W684" i="38"/>
  <c r="W685" i="38"/>
  <c r="W686" i="38"/>
  <c r="W687" i="38"/>
  <c r="W688" i="38"/>
  <c r="W689" i="38"/>
  <c r="W690" i="38"/>
  <c r="W691" i="38"/>
  <c r="W692" i="38"/>
  <c r="W693" i="38"/>
  <c r="W694" i="38"/>
  <c r="W695" i="38"/>
  <c r="W696" i="38"/>
  <c r="W697" i="38"/>
  <c r="W698" i="38"/>
  <c r="W699" i="38"/>
  <c r="W700" i="38"/>
  <c r="W701" i="38"/>
  <c r="W702" i="38"/>
  <c r="W703" i="38"/>
  <c r="W704" i="38"/>
  <c r="W705" i="38"/>
  <c r="W706" i="38"/>
  <c r="W707" i="38"/>
  <c r="W708" i="38"/>
  <c r="W709" i="38"/>
  <c r="W710" i="38"/>
  <c r="W711" i="38"/>
  <c r="W712" i="38"/>
  <c r="W713" i="38"/>
  <c r="W714" i="38"/>
  <c r="W715" i="38"/>
  <c r="W716" i="38"/>
  <c r="W717" i="38"/>
  <c r="W718" i="38"/>
  <c r="W719" i="38"/>
  <c r="W720" i="38"/>
  <c r="W721" i="38"/>
  <c r="W722" i="38"/>
  <c r="W723" i="38"/>
  <c r="W724" i="38"/>
  <c r="W725" i="38"/>
  <c r="W726" i="38"/>
  <c r="W727" i="38"/>
  <c r="W728" i="38"/>
  <c r="W729" i="38"/>
  <c r="W730" i="38"/>
  <c r="W731" i="38"/>
  <c r="W732" i="38"/>
  <c r="W733" i="38"/>
  <c r="W734" i="38"/>
  <c r="W735" i="38"/>
  <c r="W736" i="38"/>
  <c r="W737" i="38"/>
  <c r="W738" i="38"/>
  <c r="W739" i="38"/>
  <c r="W740" i="38"/>
  <c r="W741" i="38"/>
  <c r="W742" i="38"/>
  <c r="W743" i="38"/>
  <c r="W744" i="38"/>
  <c r="W745" i="38"/>
  <c r="W746" i="38"/>
  <c r="W747" i="38"/>
  <c r="W748" i="38"/>
  <c r="W749" i="38"/>
  <c r="W750" i="38"/>
  <c r="W751" i="38"/>
  <c r="W752" i="38"/>
  <c r="W753" i="38"/>
  <c r="W754" i="38"/>
  <c r="W755" i="38"/>
  <c r="W756" i="38"/>
  <c r="W757" i="38"/>
  <c r="W758" i="38"/>
  <c r="W759" i="38"/>
  <c r="W760" i="38"/>
  <c r="W761" i="38"/>
  <c r="W762" i="38"/>
  <c r="W763" i="38"/>
  <c r="W764" i="38"/>
  <c r="W765" i="38"/>
  <c r="W766" i="38"/>
  <c r="W767" i="38"/>
  <c r="W768" i="38"/>
  <c r="W769" i="38"/>
  <c r="W770" i="38"/>
  <c r="W771" i="38"/>
  <c r="W772" i="38"/>
  <c r="W773" i="38"/>
  <c r="W774" i="38"/>
  <c r="W775" i="38"/>
  <c r="W776" i="38"/>
  <c r="W777" i="38"/>
  <c r="W778" i="38"/>
  <c r="W779" i="38"/>
  <c r="W780" i="38"/>
  <c r="W781" i="38"/>
  <c r="W782" i="38"/>
  <c r="W783" i="38"/>
  <c r="W784" i="38"/>
  <c r="W785" i="38"/>
  <c r="W786" i="38"/>
  <c r="W787" i="38"/>
  <c r="W788" i="38"/>
  <c r="W789" i="38"/>
  <c r="W790" i="38"/>
  <c r="W791" i="38"/>
  <c r="W792" i="38"/>
  <c r="W793" i="38"/>
  <c r="W794" i="38"/>
  <c r="W795" i="38"/>
  <c r="W796" i="38"/>
  <c r="W797" i="38"/>
  <c r="W798" i="38"/>
  <c r="W799" i="38"/>
  <c r="W800" i="38"/>
  <c r="W801" i="38"/>
  <c r="W802" i="38"/>
  <c r="W803" i="38"/>
  <c r="W804" i="38"/>
  <c r="W805" i="38"/>
  <c r="W806" i="38"/>
  <c r="W807" i="38"/>
  <c r="W808" i="38"/>
  <c r="W809" i="38"/>
  <c r="W810" i="38"/>
  <c r="W811" i="38"/>
  <c r="W812" i="38"/>
  <c r="W813" i="38"/>
  <c r="W814" i="38"/>
  <c r="W815" i="38"/>
  <c r="W816" i="38"/>
  <c r="W817" i="38"/>
  <c r="W818" i="38"/>
  <c r="W819" i="38"/>
  <c r="W820" i="38"/>
  <c r="W821" i="38"/>
  <c r="W822" i="38"/>
  <c r="W823" i="38"/>
  <c r="W824" i="38"/>
  <c r="W825" i="38"/>
  <c r="W826" i="38"/>
  <c r="W827" i="38"/>
  <c r="W828" i="38"/>
  <c r="W829" i="38"/>
  <c r="W830" i="38"/>
  <c r="W831" i="38"/>
  <c r="W832" i="38"/>
  <c r="W833" i="38"/>
  <c r="W834" i="38"/>
  <c r="W835" i="38"/>
  <c r="W836" i="38"/>
  <c r="W837" i="38"/>
  <c r="W838" i="38"/>
  <c r="W839" i="38"/>
  <c r="W840" i="38"/>
  <c r="W841" i="38"/>
  <c r="W842" i="38"/>
  <c r="W843" i="38"/>
  <c r="W844" i="38"/>
  <c r="W845" i="38"/>
  <c r="W846" i="38"/>
  <c r="W847" i="38"/>
  <c r="W848" i="38"/>
  <c r="W849" i="38"/>
  <c r="W850" i="38"/>
  <c r="W851" i="38"/>
  <c r="W852" i="38"/>
  <c r="W853" i="38"/>
  <c r="W854" i="38"/>
  <c r="W855" i="38"/>
  <c r="W856" i="38"/>
  <c r="W857" i="38"/>
  <c r="W858" i="38"/>
  <c r="W859" i="38"/>
  <c r="W860" i="38"/>
  <c r="W861" i="38"/>
  <c r="W862" i="38"/>
  <c r="W863" i="38"/>
  <c r="W864" i="38"/>
  <c r="W865" i="38"/>
  <c r="W866" i="38"/>
  <c r="W867" i="38"/>
  <c r="W868" i="38"/>
  <c r="W869" i="38"/>
  <c r="W870" i="38"/>
  <c r="W871" i="38"/>
  <c r="W872" i="38"/>
  <c r="W873" i="38"/>
  <c r="W874" i="38"/>
  <c r="W875" i="38"/>
  <c r="W876" i="38"/>
  <c r="W877" i="38"/>
  <c r="W878" i="38"/>
  <c r="W879" i="38"/>
  <c r="W880" i="38"/>
  <c r="W881" i="38"/>
  <c r="W882" i="38"/>
  <c r="W883" i="38"/>
  <c r="W884" i="38"/>
  <c r="W885" i="38"/>
  <c r="W886" i="38"/>
  <c r="W887" i="38"/>
  <c r="W888" i="38"/>
  <c r="W889" i="38"/>
  <c r="W890" i="38"/>
  <c r="W891" i="38"/>
  <c r="W892" i="38"/>
  <c r="W893" i="38"/>
  <c r="W894" i="38"/>
  <c r="W895" i="38"/>
  <c r="W896" i="38"/>
  <c r="W897" i="38"/>
  <c r="W898" i="38"/>
  <c r="W899" i="38"/>
  <c r="W900" i="38"/>
  <c r="W901" i="38"/>
  <c r="W902" i="38"/>
  <c r="W903" i="38"/>
  <c r="W904" i="38"/>
  <c r="W905" i="38"/>
  <c r="W906" i="38"/>
  <c r="W907" i="38"/>
  <c r="W908" i="38"/>
  <c r="W909" i="38"/>
  <c r="W910" i="38"/>
  <c r="W911" i="38"/>
  <c r="W912" i="38"/>
  <c r="W913" i="38"/>
  <c r="W914" i="38"/>
  <c r="W915" i="38"/>
  <c r="W916" i="38"/>
  <c r="W917" i="38"/>
  <c r="W918" i="38"/>
  <c r="W919" i="38"/>
  <c r="W920" i="38"/>
  <c r="W921" i="38"/>
  <c r="W922" i="38"/>
  <c r="W923" i="38"/>
  <c r="W924" i="38"/>
  <c r="W925" i="38"/>
  <c r="W926" i="38"/>
  <c r="W927" i="38"/>
  <c r="W928" i="38"/>
  <c r="W929" i="38"/>
  <c r="W930" i="38"/>
  <c r="W931" i="38"/>
  <c r="W932" i="38"/>
  <c r="W933" i="38"/>
  <c r="W934" i="38"/>
  <c r="W935" i="38"/>
  <c r="W936" i="38"/>
  <c r="W937" i="38"/>
  <c r="W938" i="38"/>
  <c r="W939" i="38"/>
  <c r="W940" i="38"/>
  <c r="W941" i="38"/>
  <c r="W942" i="38"/>
  <c r="W943" i="38"/>
  <c r="W944" i="38"/>
  <c r="W945" i="38"/>
  <c r="W946" i="38"/>
  <c r="W947" i="38"/>
  <c r="W948" i="38"/>
  <c r="W949" i="38"/>
  <c r="W950" i="38"/>
  <c r="W951" i="38"/>
  <c r="W952" i="38"/>
  <c r="W953" i="38"/>
  <c r="W954" i="38"/>
  <c r="W955" i="38"/>
  <c r="W956" i="38"/>
  <c r="W957" i="38"/>
  <c r="W958" i="38"/>
  <c r="W959" i="38"/>
  <c r="W960" i="38"/>
  <c r="W961" i="38"/>
  <c r="W962" i="38"/>
  <c r="W963" i="38"/>
  <c r="W964" i="38"/>
  <c r="W965" i="38"/>
  <c r="W966" i="38"/>
  <c r="W967" i="38"/>
  <c r="W968" i="38"/>
  <c r="W969" i="38"/>
  <c r="W970" i="38"/>
  <c r="W971" i="38"/>
  <c r="W972" i="38"/>
  <c r="W973" i="38"/>
  <c r="W974" i="38"/>
  <c r="W975" i="38"/>
  <c r="W976" i="38"/>
  <c r="W977" i="38"/>
  <c r="W978" i="38"/>
  <c r="W979" i="38"/>
  <c r="W980" i="38"/>
  <c r="W981" i="38"/>
  <c r="W982" i="38"/>
  <c r="W983" i="38"/>
  <c r="W984" i="38"/>
  <c r="W985" i="38"/>
  <c r="W986" i="38"/>
  <c r="W987" i="38"/>
  <c r="W988" i="38"/>
  <c r="W989" i="38"/>
  <c r="W990" i="38"/>
  <c r="W991" i="38"/>
  <c r="W992" i="38"/>
  <c r="W993" i="38"/>
  <c r="W994" i="38"/>
  <c r="W995" i="38"/>
  <c r="W996" i="38"/>
  <c r="W997" i="38"/>
  <c r="W998" i="38"/>
  <c r="W999" i="38"/>
  <c r="W1000" i="38"/>
  <c r="W1001" i="38"/>
  <c r="W1002" i="38"/>
  <c r="W1003" i="38"/>
  <c r="W1004" i="38"/>
  <c r="W1005" i="38"/>
  <c r="W1006" i="38"/>
  <c r="W1007" i="38"/>
  <c r="W1008" i="38"/>
  <c r="W1009" i="38"/>
  <c r="W1010" i="38"/>
  <c r="W1011" i="38"/>
  <c r="W1012" i="38"/>
  <c r="W1013" i="38"/>
  <c r="W1014" i="38"/>
  <c r="W1015" i="38"/>
  <c r="W1016" i="38"/>
  <c r="W1017" i="38"/>
  <c r="W1018" i="38"/>
  <c r="W1019" i="38"/>
  <c r="W1020" i="38"/>
  <c r="W1021" i="38"/>
  <c r="W1022" i="38"/>
  <c r="W1023" i="38"/>
  <c r="W1024" i="38"/>
  <c r="W1025" i="38"/>
  <c r="W1026" i="38"/>
  <c r="W1027" i="38"/>
  <c r="W1028" i="38"/>
  <c r="W1029" i="38"/>
  <c r="W1030" i="38"/>
  <c r="W1031" i="38"/>
  <c r="W1032" i="38"/>
  <c r="W1033" i="38"/>
  <c r="W1034" i="38"/>
  <c r="W1035" i="38"/>
  <c r="W1036" i="38"/>
  <c r="W1037" i="38"/>
  <c r="W1038" i="38"/>
  <c r="W1039" i="38"/>
  <c r="W1040" i="38"/>
  <c r="W1041" i="38"/>
  <c r="W1042" i="38"/>
  <c r="W1043" i="38"/>
  <c r="W1044" i="38"/>
  <c r="W1045" i="38"/>
  <c r="W1046" i="38"/>
  <c r="W1047" i="38"/>
  <c r="W1048" i="38"/>
  <c r="W1049" i="38"/>
  <c r="W1050" i="38"/>
  <c r="W1051" i="38"/>
  <c r="W1052" i="38"/>
  <c r="W1053" i="38"/>
  <c r="W1054" i="38"/>
  <c r="W1055" i="38"/>
  <c r="W1056" i="38"/>
  <c r="W1057" i="38"/>
  <c r="W1058" i="38"/>
  <c r="W1059" i="38"/>
  <c r="W1060" i="38"/>
  <c r="W1061" i="38"/>
  <c r="W1062" i="38"/>
  <c r="W1063" i="38"/>
  <c r="W1064" i="38"/>
  <c r="W1065" i="38"/>
  <c r="W1066" i="38"/>
  <c r="W1067" i="38"/>
  <c r="W1068" i="38"/>
  <c r="W1069" i="38"/>
  <c r="W1070" i="38"/>
  <c r="W1071" i="38"/>
  <c r="W1072" i="38"/>
  <c r="W1073" i="38"/>
  <c r="W1074" i="38"/>
  <c r="W1075" i="38"/>
  <c r="W1076" i="38"/>
  <c r="W1077" i="38"/>
  <c r="W1078" i="38"/>
  <c r="W1079" i="38"/>
  <c r="W1080" i="38"/>
  <c r="W1081" i="38"/>
  <c r="W1082" i="38"/>
  <c r="W1083" i="38"/>
  <c r="W1084" i="38"/>
  <c r="W1085" i="38"/>
  <c r="W1086" i="38"/>
  <c r="W1087" i="38"/>
  <c r="W1088" i="38"/>
  <c r="W1089" i="38"/>
  <c r="W1090" i="38"/>
  <c r="W1091" i="38"/>
  <c r="W1092" i="38"/>
  <c r="W1093" i="38"/>
  <c r="W1094" i="38"/>
  <c r="W1095" i="38"/>
  <c r="W1096" i="38"/>
  <c r="W1097" i="38"/>
  <c r="W1098" i="38"/>
  <c r="W1099" i="38"/>
  <c r="W1100" i="38"/>
  <c r="W1101" i="38"/>
  <c r="W1102" i="38"/>
  <c r="W1103" i="38"/>
  <c r="W1104" i="38"/>
  <c r="W1105" i="38"/>
  <c r="W1106" i="38"/>
  <c r="W1107" i="38"/>
  <c r="W1108" i="38"/>
  <c r="W1109" i="38"/>
  <c r="W1110" i="38"/>
  <c r="W1111" i="38"/>
  <c r="W1112" i="38"/>
  <c r="W1113" i="38"/>
  <c r="W1114" i="38"/>
  <c r="W1115" i="38"/>
  <c r="W1116" i="38"/>
  <c r="W1117" i="38"/>
  <c r="W1118" i="38"/>
  <c r="W1119" i="38"/>
  <c r="W1120" i="38"/>
  <c r="W1121" i="38"/>
  <c r="W1122" i="38"/>
  <c r="W1123" i="38"/>
  <c r="W1124" i="38"/>
  <c r="W1125" i="38"/>
  <c r="W1126" i="38"/>
  <c r="W1127" i="38"/>
  <c r="W1128" i="38"/>
  <c r="W1129" i="38"/>
  <c r="W1130" i="38"/>
  <c r="W1131" i="38"/>
  <c r="W1132" i="38"/>
  <c r="W1133" i="38"/>
  <c r="W1134" i="38"/>
  <c r="W1135" i="38"/>
  <c r="W1136" i="38"/>
  <c r="W1137" i="38"/>
  <c r="W1138" i="38"/>
  <c r="W1139" i="38"/>
  <c r="W1140" i="38"/>
  <c r="W1141" i="38"/>
  <c r="W1142" i="38"/>
  <c r="W1143" i="38"/>
  <c r="W1144" i="38"/>
  <c r="W1145" i="38"/>
  <c r="W1146" i="38"/>
  <c r="W1147" i="38"/>
  <c r="W1148" i="38"/>
  <c r="W1149" i="38"/>
  <c r="W1150" i="38"/>
  <c r="W1151" i="38"/>
  <c r="W1152" i="38"/>
  <c r="W1153" i="38"/>
  <c r="W1154" i="38"/>
  <c r="W1155" i="38"/>
  <c r="W1156" i="38"/>
  <c r="W1157" i="38"/>
  <c r="W1158" i="38"/>
  <c r="W1159" i="38"/>
  <c r="W1160" i="38"/>
  <c r="W1161" i="38"/>
  <c r="W1162" i="38"/>
  <c r="W1163" i="38"/>
  <c r="W1164" i="38"/>
  <c r="W1165" i="38"/>
  <c r="W1166" i="38"/>
  <c r="W1167" i="38"/>
  <c r="W1168" i="38"/>
  <c r="W1169" i="38"/>
  <c r="W1170" i="38"/>
  <c r="W1171" i="38"/>
  <c r="W1172" i="38"/>
  <c r="W1173" i="38"/>
  <c r="W1174" i="38"/>
  <c r="W1175" i="38"/>
  <c r="W1176" i="38"/>
  <c r="W1177" i="38"/>
  <c r="W1178" i="38"/>
  <c r="W1179" i="38"/>
  <c r="W1180" i="38"/>
  <c r="W1181" i="38"/>
  <c r="W1182" i="38"/>
  <c r="W1183" i="38"/>
  <c r="W1184" i="38"/>
  <c r="W1185" i="38"/>
  <c r="W1186" i="38"/>
  <c r="W1187" i="38"/>
  <c r="W1188" i="38"/>
  <c r="W1189" i="38"/>
  <c r="W1190" i="38"/>
  <c r="W1191" i="38"/>
  <c r="W1192" i="38"/>
  <c r="W1193" i="38"/>
  <c r="W1194" i="38"/>
  <c r="W1195" i="38"/>
  <c r="W1196" i="38"/>
  <c r="W1197" i="38"/>
  <c r="W1198" i="38"/>
  <c r="W1199" i="38"/>
  <c r="W1200" i="38"/>
  <c r="W1201" i="38"/>
  <c r="W1202" i="38"/>
  <c r="W1203" i="38"/>
  <c r="W1204" i="38"/>
  <c r="W1205" i="38"/>
  <c r="W1206" i="38"/>
  <c r="W1207" i="38"/>
  <c r="W1208" i="38"/>
  <c r="W1209" i="38"/>
  <c r="W1210" i="38"/>
  <c r="W1211" i="38"/>
  <c r="W1212" i="38"/>
  <c r="W1213" i="38"/>
  <c r="W1214" i="38"/>
  <c r="W1215" i="38"/>
  <c r="W1216" i="38"/>
  <c r="W1217" i="38"/>
  <c r="W1218" i="38"/>
  <c r="W1219" i="38"/>
  <c r="W1220" i="38"/>
  <c r="W1221" i="38"/>
  <c r="W1222" i="38"/>
  <c r="W1223" i="38"/>
  <c r="W1224" i="38"/>
  <c r="W1225" i="38"/>
  <c r="W1226" i="38"/>
  <c r="W1227" i="38"/>
  <c r="W1228" i="38"/>
  <c r="W1229" i="38"/>
  <c r="W1230" i="38"/>
  <c r="W1231" i="38"/>
  <c r="W1232" i="38"/>
  <c r="W1233" i="38"/>
  <c r="W1234" i="38"/>
  <c r="W1235" i="38"/>
  <c r="W1236" i="38"/>
  <c r="W1237" i="38"/>
  <c r="W1238" i="38"/>
  <c r="W1239" i="38"/>
  <c r="W1240" i="38"/>
  <c r="W1241" i="38"/>
  <c r="W1242" i="38"/>
  <c r="W1243" i="38"/>
  <c r="W1244" i="38"/>
  <c r="W1245" i="38"/>
  <c r="W1246" i="38"/>
  <c r="W1247" i="38"/>
  <c r="W1248" i="38"/>
  <c r="W1249" i="38"/>
  <c r="W1250" i="38"/>
  <c r="W1251" i="38"/>
  <c r="W1252" i="38"/>
  <c r="W1253" i="38"/>
  <c r="W1254" i="38"/>
  <c r="W1255" i="38"/>
  <c r="W1256" i="38"/>
  <c r="W1257" i="38"/>
  <c r="W1258" i="38"/>
  <c r="W1259" i="38"/>
  <c r="W1260" i="38"/>
  <c r="W1261" i="38"/>
  <c r="W1262" i="38"/>
  <c r="W1263" i="38"/>
  <c r="W1264" i="38"/>
  <c r="W1265" i="38"/>
  <c r="W1266" i="38"/>
  <c r="W1267" i="38"/>
  <c r="W1268" i="38"/>
  <c r="W1269" i="38"/>
  <c r="W1270" i="38"/>
  <c r="W1271" i="38"/>
  <c r="W1272" i="38"/>
  <c r="W1273" i="38"/>
  <c r="W1274" i="38"/>
  <c r="W1275" i="38"/>
  <c r="W1276" i="38"/>
  <c r="W1277" i="38"/>
  <c r="W1278" i="38"/>
  <c r="W1279" i="38"/>
  <c r="W1280" i="38"/>
  <c r="W1281" i="38"/>
  <c r="W1282" i="38"/>
  <c r="W1283" i="38"/>
  <c r="W1284" i="38"/>
  <c r="W1285" i="38"/>
  <c r="W1286" i="38"/>
  <c r="W1287" i="38"/>
  <c r="W1288" i="38"/>
  <c r="W1289" i="38"/>
  <c r="W1290" i="38"/>
  <c r="W1291" i="38"/>
  <c r="W1292" i="38"/>
  <c r="W1293" i="38"/>
  <c r="W1294" i="38"/>
  <c r="W1295" i="38"/>
  <c r="W1296" i="38"/>
  <c r="W1297" i="38"/>
  <c r="W1298" i="38"/>
  <c r="W1299" i="38"/>
  <c r="W1300" i="38"/>
  <c r="W1301" i="38"/>
  <c r="W1302" i="38"/>
  <c r="W1303" i="38"/>
  <c r="W1304" i="38"/>
  <c r="W1305" i="38"/>
  <c r="W1306" i="38"/>
  <c r="W1307" i="38"/>
  <c r="W1308" i="38"/>
  <c r="W1309" i="38"/>
  <c r="W1310" i="38"/>
  <c r="W1311" i="38"/>
  <c r="W1312" i="38"/>
  <c r="W1313" i="38"/>
  <c r="W1314" i="38"/>
  <c r="W1315" i="38"/>
  <c r="W1316" i="38"/>
  <c r="W1317" i="38"/>
  <c r="W1318" i="38"/>
  <c r="W1319" i="38"/>
  <c r="W1320" i="38"/>
  <c r="W1321" i="38"/>
  <c r="W1322" i="38"/>
  <c r="W1323" i="38"/>
  <c r="W1324" i="38"/>
  <c r="W1325" i="38"/>
  <c r="W1326" i="38"/>
  <c r="W1327" i="38"/>
  <c r="W1328" i="38"/>
  <c r="W1329" i="38"/>
  <c r="W1330" i="38"/>
  <c r="W1331" i="38"/>
  <c r="W1332" i="38"/>
  <c r="W1333" i="38"/>
  <c r="W1334" i="38"/>
  <c r="W1335" i="38"/>
  <c r="W1336" i="38"/>
  <c r="W1337" i="38"/>
  <c r="W1338" i="38"/>
  <c r="W1339" i="38"/>
  <c r="W1340" i="38"/>
  <c r="W1341" i="38"/>
  <c r="W1342" i="38"/>
  <c r="W1343" i="38"/>
  <c r="W1344" i="38"/>
  <c r="W1345" i="38"/>
  <c r="W1346" i="38"/>
  <c r="W1347" i="38"/>
  <c r="W1348" i="38"/>
  <c r="W1349" i="38"/>
  <c r="W1350" i="38"/>
  <c r="W1351" i="38"/>
  <c r="W1352" i="38"/>
  <c r="W1353" i="38"/>
  <c r="W1354" i="38"/>
  <c r="W1355" i="38"/>
  <c r="W1356" i="38"/>
  <c r="W1357" i="38"/>
  <c r="W1358" i="38"/>
  <c r="W1359" i="38"/>
  <c r="W1360" i="38"/>
  <c r="W1361" i="38"/>
  <c r="W1362" i="38"/>
  <c r="W1363" i="38"/>
  <c r="W1364" i="38"/>
  <c r="W1365" i="38"/>
  <c r="W1366" i="38"/>
  <c r="W1367" i="38"/>
  <c r="W1368" i="38"/>
  <c r="W1369" i="38"/>
  <c r="W1370" i="38"/>
  <c r="W1371" i="38"/>
  <c r="W1372" i="38"/>
  <c r="W1373" i="38"/>
  <c r="W1374" i="38"/>
  <c r="W1375" i="38"/>
  <c r="W1376" i="38"/>
  <c r="W1377" i="38"/>
  <c r="W1378" i="38"/>
  <c r="W1379" i="38"/>
  <c r="W1380" i="38"/>
  <c r="W1381" i="38"/>
  <c r="W1382" i="38"/>
  <c r="W1383" i="38"/>
  <c r="W1384" i="38"/>
  <c r="W1385" i="38"/>
  <c r="W1386" i="38"/>
  <c r="W1387" i="38"/>
  <c r="W1388" i="38"/>
  <c r="W1389" i="38"/>
  <c r="W1390" i="38"/>
  <c r="W1391" i="38"/>
  <c r="W1392" i="38"/>
  <c r="W1393" i="38"/>
  <c r="W1394" i="38"/>
  <c r="W1395" i="38"/>
  <c r="W1396" i="38"/>
  <c r="W2" i="38"/>
  <c r="V3" i="38"/>
  <c r="V4" i="38"/>
  <c r="V5" i="38"/>
  <c r="V6" i="38"/>
  <c r="V7" i="38"/>
  <c r="V8" i="38"/>
  <c r="V9" i="38"/>
  <c r="V10" i="38"/>
  <c r="V11" i="38"/>
  <c r="V12" i="38"/>
  <c r="V13" i="38"/>
  <c r="V14" i="38"/>
  <c r="V15" i="38"/>
  <c r="V16" i="38"/>
  <c r="V17" i="38"/>
  <c r="V18" i="38"/>
  <c r="V19" i="38"/>
  <c r="V20" i="38"/>
  <c r="V21" i="38"/>
  <c r="V22" i="38"/>
  <c r="V23" i="38"/>
  <c r="V24" i="38"/>
  <c r="V2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V41" i="38"/>
  <c r="V42" i="38"/>
  <c r="V43" i="38"/>
  <c r="V44" i="38"/>
  <c r="V45" i="38"/>
  <c r="V46" i="38"/>
  <c r="V47" i="38"/>
  <c r="V48" i="38"/>
  <c r="V49" i="38"/>
  <c r="V50" i="38"/>
  <c r="V51" i="38"/>
  <c r="V52" i="38"/>
  <c r="V53" i="38"/>
  <c r="V54" i="38"/>
  <c r="V55" i="38"/>
  <c r="V56" i="38"/>
  <c r="V57" i="38"/>
  <c r="V58" i="38"/>
  <c r="V59" i="38"/>
  <c r="V60" i="38"/>
  <c r="V61" i="38"/>
  <c r="V62" i="38"/>
  <c r="V63" i="38"/>
  <c r="V64" i="38"/>
  <c r="V65" i="38"/>
  <c r="V66" i="38"/>
  <c r="V67" i="38"/>
  <c r="V68" i="38"/>
  <c r="V69" i="38"/>
  <c r="V70" i="38"/>
  <c r="V71" i="38"/>
  <c r="V72" i="38"/>
  <c r="V73" i="38"/>
  <c r="V74" i="38"/>
  <c r="V75" i="38"/>
  <c r="V76" i="38"/>
  <c r="V77" i="38"/>
  <c r="V78" i="38"/>
  <c r="V79" i="38"/>
  <c r="V80" i="38"/>
  <c r="V81" i="38"/>
  <c r="V82" i="38"/>
  <c r="V83" i="38"/>
  <c r="V84" i="38"/>
  <c r="V85" i="38"/>
  <c r="V86" i="38"/>
  <c r="V87" i="38"/>
  <c r="V88" i="38"/>
  <c r="V89" i="38"/>
  <c r="V90" i="38"/>
  <c r="V91" i="38"/>
  <c r="V92" i="38"/>
  <c r="V93" i="38"/>
  <c r="V94" i="38"/>
  <c r="V95" i="38"/>
  <c r="V96" i="38"/>
  <c r="V97" i="38"/>
  <c r="V98" i="38"/>
  <c r="V99" i="38"/>
  <c r="V100" i="38"/>
  <c r="V101" i="38"/>
  <c r="V102" i="38"/>
  <c r="V103" i="38"/>
  <c r="V104" i="38"/>
  <c r="V105" i="38"/>
  <c r="V106" i="38"/>
  <c r="V107" i="38"/>
  <c r="V108" i="38"/>
  <c r="V109" i="38"/>
  <c r="V110" i="38"/>
  <c r="V111" i="38"/>
  <c r="V112" i="38"/>
  <c r="V113" i="38"/>
  <c r="V114" i="38"/>
  <c r="V115" i="38"/>
  <c r="V116" i="38"/>
  <c r="V117" i="38"/>
  <c r="V118" i="38"/>
  <c r="V119" i="38"/>
  <c r="V120" i="38"/>
  <c r="V121" i="38"/>
  <c r="V122" i="38"/>
  <c r="V123" i="38"/>
  <c r="V124" i="38"/>
  <c r="V125" i="38"/>
  <c r="V126" i="38"/>
  <c r="V127" i="38"/>
  <c r="V128" i="38"/>
  <c r="V129" i="38"/>
  <c r="V130" i="38"/>
  <c r="V131" i="38"/>
  <c r="V132" i="38"/>
  <c r="V133" i="38"/>
  <c r="V134" i="38"/>
  <c r="V135" i="38"/>
  <c r="V136" i="38"/>
  <c r="V137" i="38"/>
  <c r="V138" i="38"/>
  <c r="V139" i="38"/>
  <c r="V140" i="38"/>
  <c r="V141" i="38"/>
  <c r="V142" i="38"/>
  <c r="V143" i="38"/>
  <c r="V144" i="38"/>
  <c r="V145" i="38"/>
  <c r="V146" i="38"/>
  <c r="V147" i="38"/>
  <c r="V148" i="38"/>
  <c r="V149" i="38"/>
  <c r="V150" i="38"/>
  <c r="V151" i="38"/>
  <c r="V152" i="38"/>
  <c r="V153" i="38"/>
  <c r="V154" i="38"/>
  <c r="V155" i="38"/>
  <c r="V156" i="38"/>
  <c r="V157" i="38"/>
  <c r="V158" i="38"/>
  <c r="V159" i="38"/>
  <c r="V160" i="38"/>
  <c r="V161" i="38"/>
  <c r="V162" i="38"/>
  <c r="V163" i="38"/>
  <c r="V164" i="38"/>
  <c r="V165" i="38"/>
  <c r="V166" i="38"/>
  <c r="V167" i="38"/>
  <c r="V168" i="38"/>
  <c r="V169" i="38"/>
  <c r="V170" i="38"/>
  <c r="V171" i="38"/>
  <c r="V172" i="38"/>
  <c r="V173" i="38"/>
  <c r="V174" i="38"/>
  <c r="V175" i="38"/>
  <c r="V176" i="38"/>
  <c r="V177" i="38"/>
  <c r="V178" i="38"/>
  <c r="V179" i="38"/>
  <c r="V180" i="38"/>
  <c r="V181" i="38"/>
  <c r="V182" i="38"/>
  <c r="V183" i="38"/>
  <c r="V184" i="38"/>
  <c r="V185" i="38"/>
  <c r="V186" i="38"/>
  <c r="V187" i="38"/>
  <c r="V188" i="38"/>
  <c r="V189" i="38"/>
  <c r="V190" i="38"/>
  <c r="V191" i="38"/>
  <c r="V192" i="38"/>
  <c r="V193" i="38"/>
  <c r="V194" i="38"/>
  <c r="V195" i="38"/>
  <c r="V196" i="38"/>
  <c r="V197" i="38"/>
  <c r="V198" i="38"/>
  <c r="V199" i="38"/>
  <c r="V200" i="38"/>
  <c r="V201" i="38"/>
  <c r="V202" i="38"/>
  <c r="V203" i="38"/>
  <c r="V204" i="38"/>
  <c r="V205" i="38"/>
  <c r="V206" i="38"/>
  <c r="V207" i="38"/>
  <c r="V208" i="38"/>
  <c r="V209" i="38"/>
  <c r="V210" i="38"/>
  <c r="V211" i="38"/>
  <c r="V212" i="38"/>
  <c r="V213" i="38"/>
  <c r="V214" i="38"/>
  <c r="V215" i="38"/>
  <c r="V216" i="38"/>
  <c r="V217" i="38"/>
  <c r="V218" i="38"/>
  <c r="V219" i="38"/>
  <c r="V220" i="38"/>
  <c r="V221" i="38"/>
  <c r="V222" i="38"/>
  <c r="V223" i="38"/>
  <c r="V224" i="38"/>
  <c r="V225" i="38"/>
  <c r="V226" i="38"/>
  <c r="V227" i="38"/>
  <c r="V228" i="38"/>
  <c r="V229" i="38"/>
  <c r="V230" i="38"/>
  <c r="V231" i="38"/>
  <c r="V232" i="38"/>
  <c r="V233" i="38"/>
  <c r="V234" i="38"/>
  <c r="V235" i="38"/>
  <c r="V236" i="38"/>
  <c r="V237" i="38"/>
  <c r="V238" i="38"/>
  <c r="V239" i="38"/>
  <c r="V240" i="38"/>
  <c r="V241" i="38"/>
  <c r="V242" i="38"/>
  <c r="V243" i="38"/>
  <c r="V244" i="38"/>
  <c r="V245" i="38"/>
  <c r="V246" i="38"/>
  <c r="V247" i="38"/>
  <c r="V248" i="38"/>
  <c r="V249" i="38"/>
  <c r="V250" i="38"/>
  <c r="V251" i="38"/>
  <c r="V252" i="38"/>
  <c r="V253" i="38"/>
  <c r="V254" i="38"/>
  <c r="V255" i="38"/>
  <c r="V256" i="38"/>
  <c r="V257" i="38"/>
  <c r="V258" i="38"/>
  <c r="V259" i="38"/>
  <c r="V260" i="38"/>
  <c r="V261" i="38"/>
  <c r="V262" i="38"/>
  <c r="V263" i="38"/>
  <c r="V264" i="38"/>
  <c r="V265" i="38"/>
  <c r="V266" i="38"/>
  <c r="V267" i="38"/>
  <c r="V268" i="38"/>
  <c r="V269" i="38"/>
  <c r="V270" i="38"/>
  <c r="V271" i="38"/>
  <c r="V272" i="38"/>
  <c r="V273" i="38"/>
  <c r="V274" i="38"/>
  <c r="V275" i="38"/>
  <c r="V276" i="38"/>
  <c r="V277" i="38"/>
  <c r="V278" i="38"/>
  <c r="V279" i="38"/>
  <c r="V280" i="38"/>
  <c r="V281" i="38"/>
  <c r="V282" i="38"/>
  <c r="V283" i="38"/>
  <c r="V284" i="38"/>
  <c r="V285" i="38"/>
  <c r="V286" i="38"/>
  <c r="V287" i="38"/>
  <c r="V288" i="38"/>
  <c r="V289" i="38"/>
  <c r="V290" i="38"/>
  <c r="V291" i="38"/>
  <c r="V292" i="38"/>
  <c r="V293" i="38"/>
  <c r="V294" i="38"/>
  <c r="V295" i="38"/>
  <c r="V296" i="38"/>
  <c r="V297" i="38"/>
  <c r="V298" i="38"/>
  <c r="V299" i="38"/>
  <c r="V300" i="38"/>
  <c r="V301" i="38"/>
  <c r="V302" i="38"/>
  <c r="V303" i="38"/>
  <c r="V304" i="38"/>
  <c r="V305" i="38"/>
  <c r="V306" i="38"/>
  <c r="V307" i="38"/>
  <c r="V308" i="38"/>
  <c r="V309" i="38"/>
  <c r="V310" i="38"/>
  <c r="V311" i="38"/>
  <c r="V312" i="38"/>
  <c r="V313" i="38"/>
  <c r="V314" i="38"/>
  <c r="V315" i="38"/>
  <c r="V316" i="38"/>
  <c r="V317" i="38"/>
  <c r="V318" i="38"/>
  <c r="V319" i="38"/>
  <c r="V320" i="38"/>
  <c r="V321" i="38"/>
  <c r="V322" i="38"/>
  <c r="V323" i="38"/>
  <c r="V324" i="38"/>
  <c r="V325" i="38"/>
  <c r="V326" i="38"/>
  <c r="V327" i="38"/>
  <c r="V328" i="38"/>
  <c r="V329" i="38"/>
  <c r="V330" i="38"/>
  <c r="V331" i="38"/>
  <c r="V332" i="38"/>
  <c r="V333" i="38"/>
  <c r="V334" i="38"/>
  <c r="V335" i="38"/>
  <c r="V336" i="38"/>
  <c r="V337" i="38"/>
  <c r="V338" i="38"/>
  <c r="V339" i="38"/>
  <c r="V340" i="38"/>
  <c r="V341" i="38"/>
  <c r="V342" i="38"/>
  <c r="V343" i="38"/>
  <c r="V344" i="38"/>
  <c r="V345" i="38"/>
  <c r="V346" i="38"/>
  <c r="V347" i="38"/>
  <c r="V348" i="38"/>
  <c r="V349" i="38"/>
  <c r="V350" i="38"/>
  <c r="V351" i="38"/>
  <c r="V352" i="38"/>
  <c r="V353" i="38"/>
  <c r="V354" i="38"/>
  <c r="V355" i="38"/>
  <c r="V356" i="38"/>
  <c r="V357" i="38"/>
  <c r="V358" i="38"/>
  <c r="V359" i="38"/>
  <c r="V360" i="38"/>
  <c r="V361" i="38"/>
  <c r="V362" i="38"/>
  <c r="V363" i="38"/>
  <c r="V364" i="38"/>
  <c r="V365" i="38"/>
  <c r="V366" i="38"/>
  <c r="V367" i="38"/>
  <c r="V368" i="38"/>
  <c r="V369" i="38"/>
  <c r="V370" i="38"/>
  <c r="V371" i="38"/>
  <c r="V372" i="38"/>
  <c r="V373" i="38"/>
  <c r="V374" i="38"/>
  <c r="V375" i="38"/>
  <c r="V376" i="38"/>
  <c r="V377" i="38"/>
  <c r="V378" i="38"/>
  <c r="V379" i="38"/>
  <c r="V380" i="38"/>
  <c r="V381" i="38"/>
  <c r="V382" i="38"/>
  <c r="V383" i="38"/>
  <c r="V384" i="38"/>
  <c r="V385" i="38"/>
  <c r="V386" i="38"/>
  <c r="V387" i="38"/>
  <c r="V388" i="38"/>
  <c r="V389" i="38"/>
  <c r="V390" i="38"/>
  <c r="V391" i="38"/>
  <c r="V392" i="38"/>
  <c r="V393" i="38"/>
  <c r="V394" i="38"/>
  <c r="V395" i="38"/>
  <c r="V396" i="38"/>
  <c r="V397" i="38"/>
  <c r="V398" i="38"/>
  <c r="V399" i="38"/>
  <c r="V400" i="38"/>
  <c r="V401" i="38"/>
  <c r="V402" i="38"/>
  <c r="V403" i="38"/>
  <c r="V404" i="38"/>
  <c r="V405" i="38"/>
  <c r="V406" i="38"/>
  <c r="V407" i="38"/>
  <c r="V408" i="38"/>
  <c r="V409" i="38"/>
  <c r="V410" i="38"/>
  <c r="V411" i="38"/>
  <c r="V412" i="38"/>
  <c r="V413" i="38"/>
  <c r="V414" i="38"/>
  <c r="V415" i="38"/>
  <c r="V416" i="38"/>
  <c r="V417" i="38"/>
  <c r="V418" i="38"/>
  <c r="V419" i="38"/>
  <c r="V420" i="38"/>
  <c r="V421" i="38"/>
  <c r="V422" i="38"/>
  <c r="V423" i="38"/>
  <c r="V424" i="38"/>
  <c r="V425" i="38"/>
  <c r="V426" i="38"/>
  <c r="V427" i="38"/>
  <c r="V428" i="38"/>
  <c r="V429" i="38"/>
  <c r="V430" i="38"/>
  <c r="V431" i="38"/>
  <c r="V432" i="38"/>
  <c r="V433" i="38"/>
  <c r="V434" i="38"/>
  <c r="V435" i="38"/>
  <c r="V436" i="38"/>
  <c r="V437" i="38"/>
  <c r="V438" i="38"/>
  <c r="V439" i="38"/>
  <c r="V440" i="38"/>
  <c r="V441" i="38"/>
  <c r="V442" i="38"/>
  <c r="V443" i="38"/>
  <c r="V444" i="38"/>
  <c r="V445" i="38"/>
  <c r="V446" i="38"/>
  <c r="V447" i="38"/>
  <c r="V448" i="38"/>
  <c r="V449" i="38"/>
  <c r="V450" i="38"/>
  <c r="V451" i="38"/>
  <c r="V452" i="38"/>
  <c r="V453" i="38"/>
  <c r="V454" i="38"/>
  <c r="V455" i="38"/>
  <c r="V456" i="38"/>
  <c r="V457" i="38"/>
  <c r="V458" i="38"/>
  <c r="V459" i="38"/>
  <c r="V460" i="38"/>
  <c r="V461" i="38"/>
  <c r="V462" i="38"/>
  <c r="V463" i="38"/>
  <c r="V464" i="38"/>
  <c r="V465" i="38"/>
  <c r="V466" i="38"/>
  <c r="V467" i="38"/>
  <c r="V468" i="38"/>
  <c r="V469" i="38"/>
  <c r="V470" i="38"/>
  <c r="V471" i="38"/>
  <c r="V472" i="38"/>
  <c r="V473" i="38"/>
  <c r="V474" i="38"/>
  <c r="V475" i="38"/>
  <c r="V476" i="38"/>
  <c r="V477" i="38"/>
  <c r="V478" i="38"/>
  <c r="V479" i="38"/>
  <c r="V480" i="38"/>
  <c r="V481" i="38"/>
  <c r="V482" i="38"/>
  <c r="V483" i="38"/>
  <c r="V484" i="38"/>
  <c r="V485" i="38"/>
  <c r="V486" i="38"/>
  <c r="V487" i="38"/>
  <c r="V488" i="38"/>
  <c r="V489" i="38"/>
  <c r="V490" i="38"/>
  <c r="V491" i="38"/>
  <c r="V492" i="38"/>
  <c r="V493" i="38"/>
  <c r="V494" i="38"/>
  <c r="V495" i="38"/>
  <c r="V496" i="38"/>
  <c r="V497" i="38"/>
  <c r="V498" i="38"/>
  <c r="V499" i="38"/>
  <c r="V500" i="38"/>
  <c r="V501" i="38"/>
  <c r="V502" i="38"/>
  <c r="V503" i="38"/>
  <c r="V504" i="38"/>
  <c r="V505" i="38"/>
  <c r="V506" i="38"/>
  <c r="V507" i="38"/>
  <c r="V508" i="38"/>
  <c r="V509" i="38"/>
  <c r="V510" i="38"/>
  <c r="V511" i="38"/>
  <c r="V512" i="38"/>
  <c r="V513" i="38"/>
  <c r="V514" i="38"/>
  <c r="V515" i="38"/>
  <c r="V516" i="38"/>
  <c r="V517" i="38"/>
  <c r="V518" i="38"/>
  <c r="V519" i="38"/>
  <c r="V520" i="38"/>
  <c r="V521" i="38"/>
  <c r="V522" i="38"/>
  <c r="V523" i="38"/>
  <c r="V524" i="38"/>
  <c r="V525" i="38"/>
  <c r="V526" i="38"/>
  <c r="V527" i="38"/>
  <c r="V528" i="38"/>
  <c r="V529" i="38"/>
  <c r="V530" i="38"/>
  <c r="V531" i="38"/>
  <c r="V532" i="38"/>
  <c r="V533" i="38"/>
  <c r="V534" i="38"/>
  <c r="V535" i="38"/>
  <c r="V536" i="38"/>
  <c r="V537" i="38"/>
  <c r="V538" i="38"/>
  <c r="V539" i="38"/>
  <c r="V540" i="38"/>
  <c r="V541" i="38"/>
  <c r="V542" i="38"/>
  <c r="V543" i="38"/>
  <c r="V544" i="38"/>
  <c r="V545" i="38"/>
  <c r="V546" i="38"/>
  <c r="V547" i="38"/>
  <c r="V548" i="38"/>
  <c r="V549" i="38"/>
  <c r="V550" i="38"/>
  <c r="V551" i="38"/>
  <c r="V552" i="38"/>
  <c r="V553" i="38"/>
  <c r="V554" i="38"/>
  <c r="V555" i="38"/>
  <c r="V556" i="38"/>
  <c r="V557" i="38"/>
  <c r="V558" i="38"/>
  <c r="V559" i="38"/>
  <c r="V560" i="38"/>
  <c r="V561" i="38"/>
  <c r="V562" i="38"/>
  <c r="V563" i="38"/>
  <c r="V564" i="38"/>
  <c r="V565" i="38"/>
  <c r="V566" i="38"/>
  <c r="V567" i="38"/>
  <c r="V568" i="38"/>
  <c r="V569" i="38"/>
  <c r="V570" i="38"/>
  <c r="V571" i="38"/>
  <c r="V572" i="38"/>
  <c r="V573" i="38"/>
  <c r="V574" i="38"/>
  <c r="V575" i="38"/>
  <c r="V576" i="38"/>
  <c r="V577" i="38"/>
  <c r="V578" i="38"/>
  <c r="V579" i="38"/>
  <c r="V580" i="38"/>
  <c r="V581" i="38"/>
  <c r="V582" i="38"/>
  <c r="V583" i="38"/>
  <c r="V584" i="38"/>
  <c r="V585" i="38"/>
  <c r="V586" i="38"/>
  <c r="V587" i="38"/>
  <c r="V588" i="38"/>
  <c r="V589" i="38"/>
  <c r="V590" i="38"/>
  <c r="V591" i="38"/>
  <c r="V592" i="38"/>
  <c r="V593" i="38"/>
  <c r="V594" i="38"/>
  <c r="V595" i="38"/>
  <c r="V596" i="38"/>
  <c r="V597" i="38"/>
  <c r="V598" i="38"/>
  <c r="V599" i="38"/>
  <c r="V600" i="38"/>
  <c r="V601" i="38"/>
  <c r="V602" i="38"/>
  <c r="V603" i="38"/>
  <c r="V604" i="38"/>
  <c r="V605" i="38"/>
  <c r="V606" i="38"/>
  <c r="V607" i="38"/>
  <c r="V608" i="38"/>
  <c r="V609" i="38"/>
  <c r="V610" i="38"/>
  <c r="V611" i="38"/>
  <c r="V612" i="38"/>
  <c r="V613" i="38"/>
  <c r="V614" i="38"/>
  <c r="V615" i="38"/>
  <c r="V616" i="38"/>
  <c r="V617" i="38"/>
  <c r="V618" i="38"/>
  <c r="V619" i="38"/>
  <c r="V620" i="38"/>
  <c r="V621" i="38"/>
  <c r="V622" i="38"/>
  <c r="V623" i="38"/>
  <c r="V624" i="38"/>
  <c r="V625" i="38"/>
  <c r="V626" i="38"/>
  <c r="V627" i="38"/>
  <c r="V628" i="38"/>
  <c r="V629" i="38"/>
  <c r="V630" i="38"/>
  <c r="V631" i="38"/>
  <c r="V632" i="38"/>
  <c r="V633" i="38"/>
  <c r="V634" i="38"/>
  <c r="V635" i="38"/>
  <c r="V636" i="38"/>
  <c r="V637" i="38"/>
  <c r="V638" i="38"/>
  <c r="V639" i="38"/>
  <c r="V640" i="38"/>
  <c r="V641" i="38"/>
  <c r="V642" i="38"/>
  <c r="V643" i="38"/>
  <c r="V644" i="38"/>
  <c r="V645" i="38"/>
  <c r="V646" i="38"/>
  <c r="V647" i="38"/>
  <c r="V648" i="38"/>
  <c r="V649" i="38"/>
  <c r="V650" i="38"/>
  <c r="V651" i="38"/>
  <c r="V652" i="38"/>
  <c r="V653" i="38"/>
  <c r="V654" i="38"/>
  <c r="V655" i="38"/>
  <c r="V656" i="38"/>
  <c r="V657" i="38"/>
  <c r="V658" i="38"/>
  <c r="V659" i="38"/>
  <c r="V660" i="38"/>
  <c r="V661" i="38"/>
  <c r="V662" i="38"/>
  <c r="V663" i="38"/>
  <c r="V664" i="38"/>
  <c r="V665" i="38"/>
  <c r="V666" i="38"/>
  <c r="V667" i="38"/>
  <c r="V668" i="38"/>
  <c r="V669" i="38"/>
  <c r="V670" i="38"/>
  <c r="V671" i="38"/>
  <c r="V672" i="38"/>
  <c r="V673" i="38"/>
  <c r="V674" i="38"/>
  <c r="V675" i="38"/>
  <c r="V676" i="38"/>
  <c r="V677" i="38"/>
  <c r="V678" i="38"/>
  <c r="V679" i="38"/>
  <c r="V680" i="38"/>
  <c r="V681" i="38"/>
  <c r="V682" i="38"/>
  <c r="V683" i="38"/>
  <c r="V684" i="38"/>
  <c r="V685" i="38"/>
  <c r="V686" i="38"/>
  <c r="V687" i="38"/>
  <c r="V688" i="38"/>
  <c r="V689" i="38"/>
  <c r="V690" i="38"/>
  <c r="V691" i="38"/>
  <c r="V692" i="38"/>
  <c r="V693" i="38"/>
  <c r="V694" i="38"/>
  <c r="V695" i="38"/>
  <c r="V696" i="38"/>
  <c r="V697" i="38"/>
  <c r="V698" i="38"/>
  <c r="V699" i="38"/>
  <c r="V700" i="38"/>
  <c r="V701" i="38"/>
  <c r="V702" i="38"/>
  <c r="V703" i="38"/>
  <c r="V704" i="38"/>
  <c r="V705" i="38"/>
  <c r="V706" i="38"/>
  <c r="V707" i="38"/>
  <c r="V708" i="38"/>
  <c r="V709" i="38"/>
  <c r="V710" i="38"/>
  <c r="V711" i="38"/>
  <c r="V712" i="38"/>
  <c r="V713" i="38"/>
  <c r="V714" i="38"/>
  <c r="V715" i="38"/>
  <c r="V716" i="38"/>
  <c r="V717" i="38"/>
  <c r="V718" i="38"/>
  <c r="V719" i="38"/>
  <c r="V720" i="38"/>
  <c r="V721" i="38"/>
  <c r="V722" i="38"/>
  <c r="V723" i="38"/>
  <c r="V724" i="38"/>
  <c r="V725" i="38"/>
  <c r="V726" i="38"/>
  <c r="V727" i="38"/>
  <c r="V728" i="38"/>
  <c r="V729" i="38"/>
  <c r="V730" i="38"/>
  <c r="V731" i="38"/>
  <c r="V732" i="38"/>
  <c r="V733" i="38"/>
  <c r="V734" i="38"/>
  <c r="V735" i="38"/>
  <c r="V736" i="38"/>
  <c r="V737" i="38"/>
  <c r="V738" i="38"/>
  <c r="V739" i="38"/>
  <c r="V740" i="38"/>
  <c r="V741" i="38"/>
  <c r="V742" i="38"/>
  <c r="V743" i="38"/>
  <c r="V744" i="38"/>
  <c r="V745" i="38"/>
  <c r="V746" i="38"/>
  <c r="V747" i="38"/>
  <c r="V748" i="38"/>
  <c r="V749" i="38"/>
  <c r="V750" i="38"/>
  <c r="V751" i="38"/>
  <c r="V752" i="38"/>
  <c r="V753" i="38"/>
  <c r="V754" i="38"/>
  <c r="V755" i="38"/>
  <c r="V756" i="38"/>
  <c r="V757" i="38"/>
  <c r="V758" i="38"/>
  <c r="V759" i="38"/>
  <c r="V760" i="38"/>
  <c r="V761" i="38"/>
  <c r="V762" i="38"/>
  <c r="V763" i="38"/>
  <c r="V764" i="38"/>
  <c r="V765" i="38"/>
  <c r="V766" i="38"/>
  <c r="V767" i="38"/>
  <c r="V768" i="38"/>
  <c r="V769" i="38"/>
  <c r="V770" i="38"/>
  <c r="V771" i="38"/>
  <c r="V772" i="38"/>
  <c r="V773" i="38"/>
  <c r="V774" i="38"/>
  <c r="V775" i="38"/>
  <c r="V776" i="38"/>
  <c r="V777" i="38"/>
  <c r="V778" i="38"/>
  <c r="V779" i="38"/>
  <c r="V780" i="38"/>
  <c r="V781" i="38"/>
  <c r="V782" i="38"/>
  <c r="V783" i="38"/>
  <c r="V784" i="38"/>
  <c r="V785" i="38"/>
  <c r="V786" i="38"/>
  <c r="V787" i="38"/>
  <c r="V788" i="38"/>
  <c r="V789" i="38"/>
  <c r="V790" i="38"/>
  <c r="V791" i="38"/>
  <c r="V792" i="38"/>
  <c r="V793" i="38"/>
  <c r="V794" i="38"/>
  <c r="V795" i="38"/>
  <c r="V796" i="38"/>
  <c r="V797" i="38"/>
  <c r="V798" i="38"/>
  <c r="V799" i="38"/>
  <c r="V800" i="38"/>
  <c r="V801" i="38"/>
  <c r="V802" i="38"/>
  <c r="V803" i="38"/>
  <c r="V804" i="38"/>
  <c r="V805" i="38"/>
  <c r="V806" i="38"/>
  <c r="V807" i="38"/>
  <c r="V808" i="38"/>
  <c r="V809" i="38"/>
  <c r="V810" i="38"/>
  <c r="V811" i="38"/>
  <c r="V812" i="38"/>
  <c r="V813" i="38"/>
  <c r="V814" i="38"/>
  <c r="V815" i="38"/>
  <c r="V816" i="38"/>
  <c r="V817" i="38"/>
  <c r="V818" i="38"/>
  <c r="V819" i="38"/>
  <c r="V820" i="38"/>
  <c r="V821" i="38"/>
  <c r="V822" i="38"/>
  <c r="V823" i="38"/>
  <c r="V824" i="38"/>
  <c r="V825" i="38"/>
  <c r="V826" i="38"/>
  <c r="V827" i="38"/>
  <c r="V828" i="38"/>
  <c r="V829" i="38"/>
  <c r="V830" i="38"/>
  <c r="V831" i="38"/>
  <c r="V832" i="38"/>
  <c r="V833" i="38"/>
  <c r="V834" i="38"/>
  <c r="V835" i="38"/>
  <c r="V836" i="38"/>
  <c r="V837" i="38"/>
  <c r="V838" i="38"/>
  <c r="V839" i="38"/>
  <c r="V840" i="38"/>
  <c r="V841" i="38"/>
  <c r="V842" i="38"/>
  <c r="V843" i="38"/>
  <c r="V844" i="38"/>
  <c r="V845" i="38"/>
  <c r="V846" i="38"/>
  <c r="V847" i="38"/>
  <c r="V848" i="38"/>
  <c r="V849" i="38"/>
  <c r="V850" i="38"/>
  <c r="V851" i="38"/>
  <c r="V852" i="38"/>
  <c r="V853" i="38"/>
  <c r="V854" i="38"/>
  <c r="V855" i="38"/>
  <c r="V856" i="38"/>
  <c r="V857" i="38"/>
  <c r="V858" i="38"/>
  <c r="V859" i="38"/>
  <c r="V860" i="38"/>
  <c r="V861" i="38"/>
  <c r="V862" i="38"/>
  <c r="V863" i="38"/>
  <c r="V864" i="38"/>
  <c r="V865" i="38"/>
  <c r="V866" i="38"/>
  <c r="V867" i="38"/>
  <c r="V868" i="38"/>
  <c r="V869" i="38"/>
  <c r="V870" i="38"/>
  <c r="V871" i="38"/>
  <c r="V872" i="38"/>
  <c r="V873" i="38"/>
  <c r="V874" i="38"/>
  <c r="V875" i="38"/>
  <c r="V876" i="38"/>
  <c r="V877" i="38"/>
  <c r="V878" i="38"/>
  <c r="V879" i="38"/>
  <c r="V880" i="38"/>
  <c r="V881" i="38"/>
  <c r="V882" i="38"/>
  <c r="V883" i="38"/>
  <c r="V884" i="38"/>
  <c r="V885" i="38"/>
  <c r="V886" i="38"/>
  <c r="V887" i="38"/>
  <c r="V888" i="38"/>
  <c r="V889" i="38"/>
  <c r="V890" i="38"/>
  <c r="V891" i="38"/>
  <c r="V892" i="38"/>
  <c r="V893" i="38"/>
  <c r="V894" i="38"/>
  <c r="V895" i="38"/>
  <c r="V896" i="38"/>
  <c r="V897" i="38"/>
  <c r="V898" i="38"/>
  <c r="V899" i="38"/>
  <c r="V900" i="38"/>
  <c r="V901" i="38"/>
  <c r="V902" i="38"/>
  <c r="V903" i="38"/>
  <c r="V904" i="38"/>
  <c r="V905" i="38"/>
  <c r="V906" i="38"/>
  <c r="V907" i="38"/>
  <c r="V908" i="38"/>
  <c r="V909" i="38"/>
  <c r="V910" i="38"/>
  <c r="V911" i="38"/>
  <c r="V912" i="38"/>
  <c r="V913" i="38"/>
  <c r="V914" i="38"/>
  <c r="V915" i="38"/>
  <c r="V916" i="38"/>
  <c r="V917" i="38"/>
  <c r="V918" i="38"/>
  <c r="V919" i="38"/>
  <c r="V920" i="38"/>
  <c r="V921" i="38"/>
  <c r="V922" i="38"/>
  <c r="V923" i="38"/>
  <c r="V924" i="38"/>
  <c r="V925" i="38"/>
  <c r="V926" i="38"/>
  <c r="V927" i="38"/>
  <c r="V928" i="38"/>
  <c r="V929" i="38"/>
  <c r="V930" i="38"/>
  <c r="V931" i="38"/>
  <c r="V932" i="38"/>
  <c r="V933" i="38"/>
  <c r="V934" i="38"/>
  <c r="V935" i="38"/>
  <c r="V936" i="38"/>
  <c r="V937" i="38"/>
  <c r="V938" i="38"/>
  <c r="V939" i="38"/>
  <c r="V940" i="38"/>
  <c r="V941" i="38"/>
  <c r="V942" i="38"/>
  <c r="V943" i="38"/>
  <c r="V944" i="38"/>
  <c r="V945" i="38"/>
  <c r="V946" i="38"/>
  <c r="V947" i="38"/>
  <c r="V948" i="38"/>
  <c r="V949" i="38"/>
  <c r="V950" i="38"/>
  <c r="V951" i="38"/>
  <c r="V952" i="38"/>
  <c r="V953" i="38"/>
  <c r="V954" i="38"/>
  <c r="V955" i="38"/>
  <c r="V956" i="38"/>
  <c r="V957" i="38"/>
  <c r="V958" i="38"/>
  <c r="V959" i="38"/>
  <c r="V960" i="38"/>
  <c r="V961" i="38"/>
  <c r="V962" i="38"/>
  <c r="V963" i="38"/>
  <c r="V964" i="38"/>
  <c r="V965" i="38"/>
  <c r="V966" i="38"/>
  <c r="V967" i="38"/>
  <c r="V968" i="38"/>
  <c r="V969" i="38"/>
  <c r="V970" i="38"/>
  <c r="V971" i="38"/>
  <c r="V972" i="38"/>
  <c r="V973" i="38"/>
  <c r="V974" i="38"/>
  <c r="V975" i="38"/>
  <c r="V976" i="38"/>
  <c r="V977" i="38"/>
  <c r="V978" i="38"/>
  <c r="V979" i="38"/>
  <c r="V980" i="38"/>
  <c r="V981" i="38"/>
  <c r="V982" i="38"/>
  <c r="V983" i="38"/>
  <c r="V984" i="38"/>
  <c r="V985" i="38"/>
  <c r="V986" i="38"/>
  <c r="V987" i="38"/>
  <c r="V988" i="38"/>
  <c r="V989" i="38"/>
  <c r="V990" i="38"/>
  <c r="V991" i="38"/>
  <c r="V992" i="38"/>
  <c r="V993" i="38"/>
  <c r="V994" i="38"/>
  <c r="V995" i="38"/>
  <c r="V996" i="38"/>
  <c r="V997" i="38"/>
  <c r="V998" i="38"/>
  <c r="V999" i="38"/>
  <c r="V1000" i="38"/>
  <c r="V1001" i="38"/>
  <c r="V1002" i="38"/>
  <c r="V1003" i="38"/>
  <c r="V1004" i="38"/>
  <c r="V1005" i="38"/>
  <c r="V1006" i="38"/>
  <c r="V1007" i="38"/>
  <c r="V1008" i="38"/>
  <c r="V1009" i="38"/>
  <c r="V1010" i="38"/>
  <c r="V1011" i="38"/>
  <c r="V1012" i="38"/>
  <c r="V1013" i="38"/>
  <c r="V1014" i="38"/>
  <c r="V1015" i="38"/>
  <c r="V1016" i="38"/>
  <c r="V1017" i="38"/>
  <c r="V1018" i="38"/>
  <c r="V1019" i="38"/>
  <c r="V1020" i="38"/>
  <c r="V1021" i="38"/>
  <c r="V1022" i="38"/>
  <c r="V1023" i="38"/>
  <c r="V1024" i="38"/>
  <c r="V1025" i="38"/>
  <c r="V1026" i="38"/>
  <c r="V1027" i="38"/>
  <c r="V1028" i="38"/>
  <c r="V1029" i="38"/>
  <c r="V1030" i="38"/>
  <c r="V1031" i="38"/>
  <c r="V1032" i="38"/>
  <c r="V1033" i="38"/>
  <c r="V1034" i="38"/>
  <c r="V1035" i="38"/>
  <c r="V1036" i="38"/>
  <c r="V1037" i="38"/>
  <c r="V1038" i="38"/>
  <c r="V1039" i="38"/>
  <c r="V1040" i="38"/>
  <c r="V1041" i="38"/>
  <c r="V1042" i="38"/>
  <c r="V1043" i="38"/>
  <c r="V1044" i="38"/>
  <c r="V1045" i="38"/>
  <c r="V1046" i="38"/>
  <c r="V1047" i="38"/>
  <c r="V1048" i="38"/>
  <c r="V1049" i="38"/>
  <c r="V1050" i="38"/>
  <c r="V1051" i="38"/>
  <c r="V1052" i="38"/>
  <c r="V1053" i="38"/>
  <c r="V1054" i="38"/>
  <c r="V1055" i="38"/>
  <c r="V1056" i="38"/>
  <c r="V1057" i="38"/>
  <c r="V1058" i="38"/>
  <c r="V1059" i="38"/>
  <c r="V1060" i="38"/>
  <c r="V1061" i="38"/>
  <c r="V1062" i="38"/>
  <c r="V1063" i="38"/>
  <c r="V1064" i="38"/>
  <c r="V1065" i="38"/>
  <c r="V1066" i="38"/>
  <c r="V1067" i="38"/>
  <c r="V1068" i="38"/>
  <c r="V1069" i="38"/>
  <c r="V1070" i="38"/>
  <c r="V1071" i="38"/>
  <c r="V1072" i="38"/>
  <c r="V1073" i="38"/>
  <c r="V1074" i="38"/>
  <c r="V1075" i="38"/>
  <c r="V1076" i="38"/>
  <c r="V1077" i="38"/>
  <c r="V1078" i="38"/>
  <c r="V1079" i="38"/>
  <c r="V1080" i="38"/>
  <c r="V1081" i="38"/>
  <c r="V1082" i="38"/>
  <c r="V1083" i="38"/>
  <c r="V1084" i="38"/>
  <c r="V1085" i="38"/>
  <c r="V1086" i="38"/>
  <c r="V1087" i="38"/>
  <c r="V1088" i="38"/>
  <c r="V1089" i="38"/>
  <c r="V1090" i="38"/>
  <c r="V1091" i="38"/>
  <c r="V1092" i="38"/>
  <c r="V1093" i="38"/>
  <c r="V1094" i="38"/>
  <c r="V1095" i="38"/>
  <c r="V1096" i="38"/>
  <c r="V1097" i="38"/>
  <c r="V1098" i="38"/>
  <c r="V1099" i="38"/>
  <c r="V1100" i="38"/>
  <c r="V1101" i="38"/>
  <c r="V1102" i="38"/>
  <c r="V1103" i="38"/>
  <c r="V1104" i="38"/>
  <c r="V1105" i="38"/>
  <c r="V1106" i="38"/>
  <c r="V1107" i="38"/>
  <c r="V1108" i="38"/>
  <c r="V1109" i="38"/>
  <c r="V1110" i="38"/>
  <c r="V1111" i="38"/>
  <c r="V1112" i="38"/>
  <c r="V1113" i="38"/>
  <c r="V1114" i="38"/>
  <c r="V1115" i="38"/>
  <c r="V1116" i="38"/>
  <c r="V1117" i="38"/>
  <c r="V1118" i="38"/>
  <c r="V1119" i="38"/>
  <c r="V1120" i="38"/>
  <c r="V1121" i="38"/>
  <c r="V1122" i="38"/>
  <c r="V1123" i="38"/>
  <c r="V1124" i="38"/>
  <c r="V1125" i="38"/>
  <c r="V1126" i="38"/>
  <c r="V1127" i="38"/>
  <c r="V1128" i="38"/>
  <c r="V1129" i="38"/>
  <c r="V1130" i="38"/>
  <c r="V1131" i="38"/>
  <c r="V1132" i="38"/>
  <c r="V1133" i="38"/>
  <c r="V1134" i="38"/>
  <c r="V1135" i="38"/>
  <c r="V1136" i="38"/>
  <c r="V1137" i="38"/>
  <c r="V1138" i="38"/>
  <c r="V1139" i="38"/>
  <c r="V1140" i="38"/>
  <c r="V1141" i="38"/>
  <c r="V1142" i="38"/>
  <c r="V1143" i="38"/>
  <c r="V1144" i="38"/>
  <c r="V1145" i="38"/>
  <c r="V1146" i="38"/>
  <c r="V1147" i="38"/>
  <c r="V1148" i="38"/>
  <c r="V1149" i="38"/>
  <c r="V1150" i="38"/>
  <c r="V1151" i="38"/>
  <c r="V1152" i="38"/>
  <c r="V1153" i="38"/>
  <c r="V1154" i="38"/>
  <c r="V1155" i="38"/>
  <c r="V1156" i="38"/>
  <c r="V1157" i="38"/>
  <c r="V1158" i="38"/>
  <c r="V1159" i="38"/>
  <c r="V1160" i="38"/>
  <c r="V1161" i="38"/>
  <c r="V1162" i="38"/>
  <c r="V1163" i="38"/>
  <c r="V1164" i="38"/>
  <c r="V1165" i="38"/>
  <c r="V1166" i="38"/>
  <c r="V1167" i="38"/>
  <c r="V1168" i="38"/>
  <c r="V1169" i="38"/>
  <c r="V1170" i="38"/>
  <c r="V1171" i="38"/>
  <c r="V1172" i="38"/>
  <c r="V1173" i="38"/>
  <c r="V1174" i="38"/>
  <c r="V1175" i="38"/>
  <c r="V1176" i="38"/>
  <c r="V1177" i="38"/>
  <c r="V1178" i="38"/>
  <c r="V1179" i="38"/>
  <c r="V1180" i="38"/>
  <c r="V1181" i="38"/>
  <c r="V1182" i="38"/>
  <c r="V1183" i="38"/>
  <c r="V1184" i="38"/>
  <c r="V1185" i="38"/>
  <c r="V1186" i="38"/>
  <c r="V1187" i="38"/>
  <c r="V1188" i="38"/>
  <c r="V1189" i="38"/>
  <c r="V1190" i="38"/>
  <c r="V1191" i="38"/>
  <c r="V1192" i="38"/>
  <c r="V1193" i="38"/>
  <c r="V1194" i="38"/>
  <c r="V1195" i="38"/>
  <c r="V1196" i="38"/>
  <c r="V1197" i="38"/>
  <c r="V1198" i="38"/>
  <c r="V1199" i="38"/>
  <c r="V1200" i="38"/>
  <c r="V1201" i="38"/>
  <c r="V1202" i="38"/>
  <c r="V1203" i="38"/>
  <c r="V1204" i="38"/>
  <c r="V1205" i="38"/>
  <c r="V1206" i="38"/>
  <c r="V1207" i="38"/>
  <c r="V1208" i="38"/>
  <c r="V1209" i="38"/>
  <c r="V1210" i="38"/>
  <c r="V1211" i="38"/>
  <c r="V1212" i="38"/>
  <c r="V1213" i="38"/>
  <c r="V1214" i="38"/>
  <c r="V1215" i="38"/>
  <c r="V1216" i="38"/>
  <c r="V1217" i="38"/>
  <c r="V1218" i="38"/>
  <c r="V1219" i="38"/>
  <c r="V1220" i="38"/>
  <c r="V1221" i="38"/>
  <c r="V1222" i="38"/>
  <c r="V1223" i="38"/>
  <c r="V1224" i="38"/>
  <c r="V1225" i="38"/>
  <c r="V1226" i="38"/>
  <c r="V1227" i="38"/>
  <c r="V1228" i="38"/>
  <c r="V1229" i="38"/>
  <c r="V1230" i="38"/>
  <c r="V1231" i="38"/>
  <c r="V1232" i="38"/>
  <c r="V1233" i="38"/>
  <c r="V1234" i="38"/>
  <c r="V1235" i="38"/>
  <c r="V1236" i="38"/>
  <c r="V1237" i="38"/>
  <c r="V1238" i="38"/>
  <c r="V1239" i="38"/>
  <c r="V1240" i="38"/>
  <c r="V1241" i="38"/>
  <c r="V1242" i="38"/>
  <c r="V1243" i="38"/>
  <c r="V1244" i="38"/>
  <c r="V1245" i="38"/>
  <c r="V1246" i="38"/>
  <c r="V1247" i="38"/>
  <c r="V1248" i="38"/>
  <c r="V1249" i="38"/>
  <c r="V1250" i="38"/>
  <c r="V1251" i="38"/>
  <c r="V1252" i="38"/>
  <c r="V1253" i="38"/>
  <c r="V1254" i="38"/>
  <c r="V1255" i="38"/>
  <c r="V1256" i="38"/>
  <c r="V1257" i="38"/>
  <c r="V1258" i="38"/>
  <c r="V1259" i="38"/>
  <c r="V1260" i="38"/>
  <c r="V1261" i="38"/>
  <c r="V1262" i="38"/>
  <c r="V1263" i="38"/>
  <c r="V1264" i="38"/>
  <c r="V1265" i="38"/>
  <c r="V1266" i="38"/>
  <c r="V1267" i="38"/>
  <c r="V1268" i="38"/>
  <c r="V1269" i="38"/>
  <c r="V1270" i="38"/>
  <c r="V1271" i="38"/>
  <c r="V1272" i="38"/>
  <c r="V1273" i="38"/>
  <c r="V1274" i="38"/>
  <c r="V1275" i="38"/>
  <c r="V1276" i="38"/>
  <c r="V1277" i="38"/>
  <c r="V1278" i="38"/>
  <c r="V1279" i="38"/>
  <c r="V1280" i="38"/>
  <c r="V1281" i="38"/>
  <c r="V1282" i="38"/>
  <c r="V1283" i="38"/>
  <c r="V1284" i="38"/>
  <c r="V1285" i="38"/>
  <c r="V1286" i="38"/>
  <c r="V1287" i="38"/>
  <c r="V1288" i="38"/>
  <c r="V1289" i="38"/>
  <c r="V1290" i="38"/>
  <c r="V1291" i="38"/>
  <c r="V1292" i="38"/>
  <c r="V1293" i="38"/>
  <c r="V1294" i="38"/>
  <c r="V1295" i="38"/>
  <c r="V1296" i="38"/>
  <c r="V1297" i="38"/>
  <c r="V1298" i="38"/>
  <c r="V1299" i="38"/>
  <c r="V1300" i="38"/>
  <c r="V1301" i="38"/>
  <c r="V1302" i="38"/>
  <c r="V1303" i="38"/>
  <c r="V1304" i="38"/>
  <c r="V1305" i="38"/>
  <c r="V1306" i="38"/>
  <c r="V1307" i="38"/>
  <c r="V1308" i="38"/>
  <c r="V1309" i="38"/>
  <c r="V1310" i="38"/>
  <c r="V1311" i="38"/>
  <c r="V1312" i="38"/>
  <c r="V1313" i="38"/>
  <c r="V1314" i="38"/>
  <c r="V1315" i="38"/>
  <c r="V1316" i="38"/>
  <c r="V1317" i="38"/>
  <c r="V1318" i="38"/>
  <c r="V1319" i="38"/>
  <c r="V1320" i="38"/>
  <c r="V1321" i="38"/>
  <c r="V1322" i="38"/>
  <c r="V1323" i="38"/>
  <c r="V1324" i="38"/>
  <c r="V1325" i="38"/>
  <c r="V1326" i="38"/>
  <c r="V1327" i="38"/>
  <c r="V1328" i="38"/>
  <c r="V1329" i="38"/>
  <c r="V1330" i="38"/>
  <c r="V1331" i="38"/>
  <c r="V1332" i="38"/>
  <c r="V1333" i="38"/>
  <c r="V1334" i="38"/>
  <c r="V1335" i="38"/>
  <c r="V1336" i="38"/>
  <c r="V1337" i="38"/>
  <c r="V1338" i="38"/>
  <c r="V1339" i="38"/>
  <c r="V1340" i="38"/>
  <c r="V1341" i="38"/>
  <c r="V1342" i="38"/>
  <c r="V1343" i="38"/>
  <c r="V1344" i="38"/>
  <c r="V1345" i="38"/>
  <c r="V1346" i="38"/>
  <c r="V1347" i="38"/>
  <c r="V1348" i="38"/>
  <c r="V1349" i="38"/>
  <c r="V1350" i="38"/>
  <c r="V1351" i="38"/>
  <c r="V1352" i="38"/>
  <c r="V1353" i="38"/>
  <c r="V1354" i="38"/>
  <c r="V1355" i="38"/>
  <c r="V1356" i="38"/>
  <c r="V1357" i="38"/>
  <c r="V1358" i="38"/>
  <c r="V1359" i="38"/>
  <c r="V1360" i="38"/>
  <c r="V1361" i="38"/>
  <c r="V1362" i="38"/>
  <c r="V1363" i="38"/>
  <c r="V1364" i="38"/>
  <c r="V1365" i="38"/>
  <c r="V1366" i="38"/>
  <c r="V1367" i="38"/>
  <c r="V1368" i="38"/>
  <c r="V1369" i="38"/>
  <c r="V1370" i="38"/>
  <c r="V1371" i="38"/>
  <c r="V1372" i="38"/>
  <c r="V1373" i="38"/>
  <c r="V1374" i="38"/>
  <c r="V1375" i="38"/>
  <c r="V1376" i="38"/>
  <c r="V1377" i="38"/>
  <c r="V1378" i="38"/>
  <c r="V1379" i="38"/>
  <c r="V1380" i="38"/>
  <c r="V1381" i="38"/>
  <c r="V1382" i="38"/>
  <c r="V1383" i="38"/>
  <c r="V1384" i="38"/>
  <c r="V1385" i="38"/>
  <c r="V1386" i="38"/>
  <c r="V1387" i="38"/>
  <c r="V1388" i="38"/>
  <c r="V1389" i="38"/>
  <c r="V1390" i="38"/>
  <c r="V1391" i="38"/>
  <c r="V1392" i="38"/>
  <c r="V1393" i="38"/>
  <c r="V1394" i="38"/>
  <c r="V1395" i="38"/>
  <c r="V1396" i="38"/>
  <c r="V2" i="38"/>
  <c r="U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46" i="38"/>
  <c r="U47" i="38"/>
  <c r="U48" i="38"/>
  <c r="U49" i="38"/>
  <c r="U50" i="38"/>
  <c r="U51" i="38"/>
  <c r="U52" i="38"/>
  <c r="U53" i="38"/>
  <c r="U54" i="38"/>
  <c r="U55" i="38"/>
  <c r="U56" i="38"/>
  <c r="U57" i="38"/>
  <c r="U58" i="38"/>
  <c r="U59" i="38"/>
  <c r="U60" i="38"/>
  <c r="U61" i="38"/>
  <c r="U62" i="38"/>
  <c r="U63" i="38"/>
  <c r="U64" i="38"/>
  <c r="U65" i="38"/>
  <c r="U66" i="38"/>
  <c r="U67" i="38"/>
  <c r="U68" i="38"/>
  <c r="U69" i="38"/>
  <c r="U70" i="38"/>
  <c r="U71" i="38"/>
  <c r="U72" i="38"/>
  <c r="U73" i="38"/>
  <c r="U74" i="38"/>
  <c r="U75" i="38"/>
  <c r="U76" i="38"/>
  <c r="U77" i="38"/>
  <c r="U78" i="38"/>
  <c r="U79" i="38"/>
  <c r="U80" i="38"/>
  <c r="U81" i="38"/>
  <c r="U82" i="38"/>
  <c r="U83" i="38"/>
  <c r="U84" i="38"/>
  <c r="U85" i="38"/>
  <c r="U86" i="38"/>
  <c r="U87" i="38"/>
  <c r="U88" i="38"/>
  <c r="U89" i="38"/>
  <c r="U90" i="38"/>
  <c r="U91" i="38"/>
  <c r="U92" i="38"/>
  <c r="U93" i="38"/>
  <c r="U94" i="38"/>
  <c r="U95" i="38"/>
  <c r="U96" i="38"/>
  <c r="U97" i="38"/>
  <c r="U98" i="38"/>
  <c r="U99" i="38"/>
  <c r="U100" i="38"/>
  <c r="U101" i="38"/>
  <c r="U102" i="38"/>
  <c r="U103" i="38"/>
  <c r="U104" i="38"/>
  <c r="U105" i="38"/>
  <c r="U106" i="38"/>
  <c r="U107" i="38"/>
  <c r="U108" i="38"/>
  <c r="U109" i="38"/>
  <c r="U110" i="38"/>
  <c r="U111" i="38"/>
  <c r="U112" i="38"/>
  <c r="U113" i="38"/>
  <c r="U114" i="38"/>
  <c r="U115" i="38"/>
  <c r="U116" i="38"/>
  <c r="U117" i="38"/>
  <c r="U118" i="38"/>
  <c r="U119" i="38"/>
  <c r="U120" i="38"/>
  <c r="U121" i="38"/>
  <c r="U122" i="38"/>
  <c r="U123" i="38"/>
  <c r="U124" i="38"/>
  <c r="U125" i="38"/>
  <c r="U126" i="38"/>
  <c r="U127" i="38"/>
  <c r="U128" i="38"/>
  <c r="U129" i="38"/>
  <c r="U130" i="38"/>
  <c r="U131" i="38"/>
  <c r="U132" i="38"/>
  <c r="U133" i="38"/>
  <c r="U134" i="38"/>
  <c r="U135" i="38"/>
  <c r="U136" i="38"/>
  <c r="U137" i="38"/>
  <c r="U138" i="38"/>
  <c r="U139" i="38"/>
  <c r="U140" i="38"/>
  <c r="U141" i="38"/>
  <c r="U142" i="38"/>
  <c r="U143" i="38"/>
  <c r="U144" i="38"/>
  <c r="U145" i="38"/>
  <c r="U146" i="38"/>
  <c r="U147" i="38"/>
  <c r="U148" i="38"/>
  <c r="U149" i="38"/>
  <c r="U150" i="38"/>
  <c r="U151" i="38"/>
  <c r="U152" i="38"/>
  <c r="U153" i="38"/>
  <c r="U154" i="38"/>
  <c r="U155" i="38"/>
  <c r="U156" i="38"/>
  <c r="U157" i="38"/>
  <c r="U158" i="38"/>
  <c r="U159" i="38"/>
  <c r="U160" i="38"/>
  <c r="U161" i="38"/>
  <c r="U162" i="38"/>
  <c r="U163" i="38"/>
  <c r="U164" i="38"/>
  <c r="U165" i="38"/>
  <c r="U166" i="38"/>
  <c r="U167" i="38"/>
  <c r="U168" i="38"/>
  <c r="U169" i="38"/>
  <c r="U170" i="38"/>
  <c r="U171" i="38"/>
  <c r="U172" i="38"/>
  <c r="U173" i="38"/>
  <c r="U174" i="38"/>
  <c r="U175" i="38"/>
  <c r="U176" i="38"/>
  <c r="U177" i="38"/>
  <c r="U178" i="38"/>
  <c r="U179" i="38"/>
  <c r="U180" i="38"/>
  <c r="U181" i="38"/>
  <c r="U182" i="38"/>
  <c r="U183" i="38"/>
  <c r="U184" i="38"/>
  <c r="U185" i="38"/>
  <c r="U186" i="38"/>
  <c r="U187" i="38"/>
  <c r="U188" i="38"/>
  <c r="U189" i="38"/>
  <c r="U190" i="38"/>
  <c r="U191" i="38"/>
  <c r="U192" i="38"/>
  <c r="U193" i="38"/>
  <c r="U194" i="38"/>
  <c r="U195" i="38"/>
  <c r="U196" i="38"/>
  <c r="U197" i="38"/>
  <c r="U198" i="38"/>
  <c r="U199" i="38"/>
  <c r="U200" i="38"/>
  <c r="U201" i="38"/>
  <c r="U202" i="38"/>
  <c r="U203" i="38"/>
  <c r="U204" i="38"/>
  <c r="U205" i="38"/>
  <c r="U206" i="38"/>
  <c r="U207" i="38"/>
  <c r="U208" i="38"/>
  <c r="U209" i="38"/>
  <c r="U210" i="38"/>
  <c r="U211" i="38"/>
  <c r="U212" i="38"/>
  <c r="U213" i="38"/>
  <c r="U214" i="38"/>
  <c r="U215" i="38"/>
  <c r="U216" i="38"/>
  <c r="U217" i="38"/>
  <c r="U218" i="38"/>
  <c r="U219" i="38"/>
  <c r="U220" i="38"/>
  <c r="U221" i="38"/>
  <c r="U222" i="38"/>
  <c r="U223" i="38"/>
  <c r="U224" i="38"/>
  <c r="U225" i="38"/>
  <c r="U226" i="38"/>
  <c r="U227" i="38"/>
  <c r="U228" i="38"/>
  <c r="U229" i="38"/>
  <c r="U230" i="38"/>
  <c r="U231" i="38"/>
  <c r="U232" i="38"/>
  <c r="U233" i="38"/>
  <c r="U234" i="38"/>
  <c r="U235" i="38"/>
  <c r="U236" i="38"/>
  <c r="U237" i="38"/>
  <c r="U238" i="38"/>
  <c r="U239" i="38"/>
  <c r="U240" i="38"/>
  <c r="U241" i="38"/>
  <c r="U242" i="38"/>
  <c r="U243" i="38"/>
  <c r="U244" i="38"/>
  <c r="U245" i="38"/>
  <c r="U246" i="38"/>
  <c r="U247" i="38"/>
  <c r="U248" i="38"/>
  <c r="U249" i="38"/>
  <c r="U250" i="38"/>
  <c r="U251" i="38"/>
  <c r="U252" i="38"/>
  <c r="U253" i="38"/>
  <c r="U254" i="38"/>
  <c r="U255" i="38"/>
  <c r="U256" i="38"/>
  <c r="U257" i="38"/>
  <c r="U258" i="38"/>
  <c r="U259" i="38"/>
  <c r="U260" i="38"/>
  <c r="U261" i="38"/>
  <c r="U262" i="38"/>
  <c r="U263" i="38"/>
  <c r="U264" i="38"/>
  <c r="U265" i="38"/>
  <c r="U266" i="38"/>
  <c r="U267" i="38"/>
  <c r="U268" i="38"/>
  <c r="U269" i="38"/>
  <c r="U270" i="38"/>
  <c r="U271" i="38"/>
  <c r="U272" i="38"/>
  <c r="U273" i="38"/>
  <c r="U274" i="38"/>
  <c r="U275" i="38"/>
  <c r="U276" i="38"/>
  <c r="U277" i="38"/>
  <c r="U278" i="38"/>
  <c r="U279" i="38"/>
  <c r="U280" i="38"/>
  <c r="U281" i="38"/>
  <c r="U282" i="38"/>
  <c r="U283" i="38"/>
  <c r="U284" i="38"/>
  <c r="U285" i="38"/>
  <c r="U286" i="38"/>
  <c r="U287" i="38"/>
  <c r="U288" i="38"/>
  <c r="U289" i="38"/>
  <c r="U290" i="38"/>
  <c r="U291" i="38"/>
  <c r="U292" i="38"/>
  <c r="U293" i="38"/>
  <c r="U294" i="38"/>
  <c r="U295" i="38"/>
  <c r="U296" i="38"/>
  <c r="U297" i="38"/>
  <c r="U298" i="38"/>
  <c r="U299" i="38"/>
  <c r="U300" i="38"/>
  <c r="U301" i="38"/>
  <c r="U302" i="38"/>
  <c r="U303" i="38"/>
  <c r="U304" i="38"/>
  <c r="U305" i="38"/>
  <c r="U306" i="38"/>
  <c r="U307" i="38"/>
  <c r="U308" i="38"/>
  <c r="U309" i="38"/>
  <c r="U310" i="38"/>
  <c r="U311" i="38"/>
  <c r="U312" i="38"/>
  <c r="U313" i="38"/>
  <c r="U314" i="38"/>
  <c r="U315" i="38"/>
  <c r="U316" i="38"/>
  <c r="U317" i="38"/>
  <c r="U318" i="38"/>
  <c r="U319" i="38"/>
  <c r="U320" i="38"/>
  <c r="U321" i="38"/>
  <c r="U322" i="38"/>
  <c r="U323" i="38"/>
  <c r="U324" i="38"/>
  <c r="U325" i="38"/>
  <c r="U326" i="38"/>
  <c r="U327" i="38"/>
  <c r="U328" i="38"/>
  <c r="U329" i="38"/>
  <c r="U330" i="38"/>
  <c r="U331" i="38"/>
  <c r="U332" i="38"/>
  <c r="U333" i="38"/>
  <c r="U334" i="38"/>
  <c r="U335" i="38"/>
  <c r="U336" i="38"/>
  <c r="U337" i="38"/>
  <c r="U338" i="38"/>
  <c r="U339" i="38"/>
  <c r="U340" i="38"/>
  <c r="U341" i="38"/>
  <c r="U342" i="38"/>
  <c r="U343" i="38"/>
  <c r="U344" i="38"/>
  <c r="U345" i="38"/>
  <c r="U346" i="38"/>
  <c r="U347" i="38"/>
  <c r="U348" i="38"/>
  <c r="U349" i="38"/>
  <c r="U350" i="38"/>
  <c r="U351" i="38"/>
  <c r="U352" i="38"/>
  <c r="U353" i="38"/>
  <c r="U354" i="38"/>
  <c r="U355" i="38"/>
  <c r="U356" i="38"/>
  <c r="U357" i="38"/>
  <c r="U358" i="38"/>
  <c r="U359" i="38"/>
  <c r="U360" i="38"/>
  <c r="U361" i="38"/>
  <c r="U362" i="38"/>
  <c r="U363" i="38"/>
  <c r="U364" i="38"/>
  <c r="U365" i="38"/>
  <c r="U366" i="38"/>
  <c r="U367" i="38"/>
  <c r="U368" i="38"/>
  <c r="U369" i="38"/>
  <c r="U370" i="38"/>
  <c r="U371" i="38"/>
  <c r="U372" i="38"/>
  <c r="U373" i="38"/>
  <c r="U374" i="38"/>
  <c r="U375" i="38"/>
  <c r="U376" i="38"/>
  <c r="U377" i="38"/>
  <c r="U378" i="38"/>
  <c r="U379" i="38"/>
  <c r="U380" i="38"/>
  <c r="U381" i="38"/>
  <c r="U382" i="38"/>
  <c r="U383" i="38"/>
  <c r="U384" i="38"/>
  <c r="U385" i="38"/>
  <c r="U386" i="38"/>
  <c r="U387" i="38"/>
  <c r="U388" i="38"/>
  <c r="U389" i="38"/>
  <c r="U390" i="38"/>
  <c r="U391" i="38"/>
  <c r="U392" i="38"/>
  <c r="U393" i="38"/>
  <c r="U394" i="38"/>
  <c r="U395" i="38"/>
  <c r="U396" i="38"/>
  <c r="U397" i="38"/>
  <c r="U398" i="38"/>
  <c r="U399" i="38"/>
  <c r="U400" i="38"/>
  <c r="U401" i="38"/>
  <c r="U402" i="38"/>
  <c r="U403" i="38"/>
  <c r="U404" i="38"/>
  <c r="U405" i="38"/>
  <c r="U406" i="38"/>
  <c r="U407" i="38"/>
  <c r="U408" i="38"/>
  <c r="U409" i="38"/>
  <c r="U410" i="38"/>
  <c r="U411" i="38"/>
  <c r="U412" i="38"/>
  <c r="U413" i="38"/>
  <c r="U414" i="38"/>
  <c r="U415" i="38"/>
  <c r="U416" i="38"/>
  <c r="U417" i="38"/>
  <c r="U418" i="38"/>
  <c r="U419" i="38"/>
  <c r="U420" i="38"/>
  <c r="U421" i="38"/>
  <c r="U422" i="38"/>
  <c r="U423" i="38"/>
  <c r="U424" i="38"/>
  <c r="U425" i="38"/>
  <c r="U426" i="38"/>
  <c r="U427" i="38"/>
  <c r="U428" i="38"/>
  <c r="U429" i="38"/>
  <c r="U430" i="38"/>
  <c r="U431" i="38"/>
  <c r="U432" i="38"/>
  <c r="U433" i="38"/>
  <c r="U434" i="38"/>
  <c r="U435" i="38"/>
  <c r="U436" i="38"/>
  <c r="U437" i="38"/>
  <c r="U438" i="38"/>
  <c r="U439" i="38"/>
  <c r="U440" i="38"/>
  <c r="U441" i="38"/>
  <c r="U442" i="38"/>
  <c r="U443" i="38"/>
  <c r="U444" i="38"/>
  <c r="U445" i="38"/>
  <c r="U446" i="38"/>
  <c r="U447" i="38"/>
  <c r="U448" i="38"/>
  <c r="U449" i="38"/>
  <c r="U450" i="38"/>
  <c r="U451" i="38"/>
  <c r="U452" i="38"/>
  <c r="U453" i="38"/>
  <c r="U454" i="38"/>
  <c r="U455" i="38"/>
  <c r="U456" i="38"/>
  <c r="U457" i="38"/>
  <c r="U458" i="38"/>
  <c r="U459" i="38"/>
  <c r="U460" i="38"/>
  <c r="U461" i="38"/>
  <c r="U462" i="38"/>
  <c r="U463" i="38"/>
  <c r="U464" i="38"/>
  <c r="U465" i="38"/>
  <c r="U466" i="38"/>
  <c r="U467" i="38"/>
  <c r="U468" i="38"/>
  <c r="U469" i="38"/>
  <c r="U470" i="38"/>
  <c r="U471" i="38"/>
  <c r="U472" i="38"/>
  <c r="U473" i="38"/>
  <c r="U474" i="38"/>
  <c r="U475" i="38"/>
  <c r="U476" i="38"/>
  <c r="U477" i="38"/>
  <c r="U478" i="38"/>
  <c r="U479" i="38"/>
  <c r="U480" i="38"/>
  <c r="U481" i="38"/>
  <c r="U482" i="38"/>
  <c r="U483" i="38"/>
  <c r="U484" i="38"/>
  <c r="U485" i="38"/>
  <c r="U486" i="38"/>
  <c r="U487" i="38"/>
  <c r="U488" i="38"/>
  <c r="U489" i="38"/>
  <c r="U490" i="38"/>
  <c r="U491" i="38"/>
  <c r="U492" i="38"/>
  <c r="U493" i="38"/>
  <c r="U494" i="38"/>
  <c r="U495" i="38"/>
  <c r="U496" i="38"/>
  <c r="U497" i="38"/>
  <c r="U498" i="38"/>
  <c r="U499" i="38"/>
  <c r="U500" i="38"/>
  <c r="U501" i="38"/>
  <c r="U502" i="38"/>
  <c r="U503" i="38"/>
  <c r="U504" i="38"/>
  <c r="U505" i="38"/>
  <c r="U506" i="38"/>
  <c r="U507" i="38"/>
  <c r="U508" i="38"/>
  <c r="U509" i="38"/>
  <c r="U510" i="38"/>
  <c r="U511" i="38"/>
  <c r="U512" i="38"/>
  <c r="U513" i="38"/>
  <c r="U514" i="38"/>
  <c r="U515" i="38"/>
  <c r="U516" i="38"/>
  <c r="U517" i="38"/>
  <c r="U518" i="38"/>
  <c r="U519" i="38"/>
  <c r="U520" i="38"/>
  <c r="U521" i="38"/>
  <c r="U522" i="38"/>
  <c r="U523" i="38"/>
  <c r="U524" i="38"/>
  <c r="U525" i="38"/>
  <c r="U526" i="38"/>
  <c r="U527" i="38"/>
  <c r="U528" i="38"/>
  <c r="U529" i="38"/>
  <c r="U530" i="38"/>
  <c r="U531" i="38"/>
  <c r="U532" i="38"/>
  <c r="U533" i="38"/>
  <c r="U534" i="38"/>
  <c r="U535" i="38"/>
  <c r="U536" i="38"/>
  <c r="U537" i="38"/>
  <c r="U538" i="38"/>
  <c r="U539" i="38"/>
  <c r="U540" i="38"/>
  <c r="U541" i="38"/>
  <c r="U542" i="38"/>
  <c r="U543" i="38"/>
  <c r="U544" i="38"/>
  <c r="U545" i="38"/>
  <c r="U546" i="38"/>
  <c r="U547" i="38"/>
  <c r="U548" i="38"/>
  <c r="U549" i="38"/>
  <c r="U550" i="38"/>
  <c r="U551" i="38"/>
  <c r="U552" i="38"/>
  <c r="U553" i="38"/>
  <c r="U554" i="38"/>
  <c r="U555" i="38"/>
  <c r="U556" i="38"/>
  <c r="U557" i="38"/>
  <c r="U558" i="38"/>
  <c r="U559" i="38"/>
  <c r="U560" i="38"/>
  <c r="U561" i="38"/>
  <c r="U562" i="38"/>
  <c r="U563" i="38"/>
  <c r="U564" i="38"/>
  <c r="U565" i="38"/>
  <c r="U566" i="38"/>
  <c r="U567" i="38"/>
  <c r="U568" i="38"/>
  <c r="U569" i="38"/>
  <c r="U570" i="38"/>
  <c r="U571" i="38"/>
  <c r="U572" i="38"/>
  <c r="U573" i="38"/>
  <c r="U574" i="38"/>
  <c r="U575" i="38"/>
  <c r="U576" i="38"/>
  <c r="U577" i="38"/>
  <c r="U578" i="38"/>
  <c r="U579" i="38"/>
  <c r="U580" i="38"/>
  <c r="U581" i="38"/>
  <c r="U582" i="38"/>
  <c r="U583" i="38"/>
  <c r="U584" i="38"/>
  <c r="U585" i="38"/>
  <c r="U586" i="38"/>
  <c r="U587" i="38"/>
  <c r="U588" i="38"/>
  <c r="U589" i="38"/>
  <c r="U590" i="38"/>
  <c r="U591" i="38"/>
  <c r="U592" i="38"/>
  <c r="U593" i="38"/>
  <c r="U594" i="38"/>
  <c r="U595" i="38"/>
  <c r="U596" i="38"/>
  <c r="U597" i="38"/>
  <c r="U598" i="38"/>
  <c r="U599" i="38"/>
  <c r="U600" i="38"/>
  <c r="U601" i="38"/>
  <c r="U602" i="38"/>
  <c r="U603" i="38"/>
  <c r="U604" i="38"/>
  <c r="U605" i="38"/>
  <c r="U606" i="38"/>
  <c r="U607" i="38"/>
  <c r="U608" i="38"/>
  <c r="U609" i="38"/>
  <c r="U610" i="38"/>
  <c r="U611" i="38"/>
  <c r="U612" i="38"/>
  <c r="U613" i="38"/>
  <c r="U614" i="38"/>
  <c r="U615" i="38"/>
  <c r="U616" i="38"/>
  <c r="U617" i="38"/>
  <c r="U618" i="38"/>
  <c r="U619" i="38"/>
  <c r="U620" i="38"/>
  <c r="U621" i="38"/>
  <c r="U622" i="38"/>
  <c r="U623" i="38"/>
  <c r="U624" i="38"/>
  <c r="U625" i="38"/>
  <c r="U626" i="38"/>
  <c r="U627" i="38"/>
  <c r="U628" i="38"/>
  <c r="U629" i="38"/>
  <c r="U630" i="38"/>
  <c r="U631" i="38"/>
  <c r="U632" i="38"/>
  <c r="U633" i="38"/>
  <c r="U634" i="38"/>
  <c r="U635" i="38"/>
  <c r="U636" i="38"/>
  <c r="U637" i="38"/>
  <c r="U638" i="38"/>
  <c r="U639" i="38"/>
  <c r="U640" i="38"/>
  <c r="U641" i="38"/>
  <c r="U642" i="38"/>
  <c r="U643" i="38"/>
  <c r="U644" i="38"/>
  <c r="U645" i="38"/>
  <c r="U646" i="38"/>
  <c r="U647" i="38"/>
  <c r="U648" i="38"/>
  <c r="U649" i="38"/>
  <c r="U650" i="38"/>
  <c r="U651" i="38"/>
  <c r="U652" i="38"/>
  <c r="U653" i="38"/>
  <c r="U654" i="38"/>
  <c r="U655" i="38"/>
  <c r="U656" i="38"/>
  <c r="U657" i="38"/>
  <c r="U658" i="38"/>
  <c r="U659" i="38"/>
  <c r="U660" i="38"/>
  <c r="U661" i="38"/>
  <c r="U662" i="38"/>
  <c r="U663" i="38"/>
  <c r="U664" i="38"/>
  <c r="U665" i="38"/>
  <c r="U666" i="38"/>
  <c r="U667" i="38"/>
  <c r="U668" i="38"/>
  <c r="U669" i="38"/>
  <c r="U670" i="38"/>
  <c r="U671" i="38"/>
  <c r="U672" i="38"/>
  <c r="U673" i="38"/>
  <c r="U674" i="38"/>
  <c r="U675" i="38"/>
  <c r="U676" i="38"/>
  <c r="U677" i="38"/>
  <c r="U678" i="38"/>
  <c r="U679" i="38"/>
  <c r="U680" i="38"/>
  <c r="U681" i="38"/>
  <c r="U682" i="38"/>
  <c r="U683" i="38"/>
  <c r="U684" i="38"/>
  <c r="U685" i="38"/>
  <c r="U686" i="38"/>
  <c r="U687" i="38"/>
  <c r="U688" i="38"/>
  <c r="U689" i="38"/>
  <c r="U690" i="38"/>
  <c r="U691" i="38"/>
  <c r="U692" i="38"/>
  <c r="U693" i="38"/>
  <c r="U694" i="38"/>
  <c r="U695" i="38"/>
  <c r="U696" i="38"/>
  <c r="U697" i="38"/>
  <c r="U698" i="38"/>
  <c r="U699" i="38"/>
  <c r="U700" i="38"/>
  <c r="U701" i="38"/>
  <c r="U702" i="38"/>
  <c r="U703" i="38"/>
  <c r="U704" i="38"/>
  <c r="U705" i="38"/>
  <c r="U706" i="38"/>
  <c r="U707" i="38"/>
  <c r="U708" i="38"/>
  <c r="U709" i="38"/>
  <c r="U710" i="38"/>
  <c r="U711" i="38"/>
  <c r="U712" i="38"/>
  <c r="U713" i="38"/>
  <c r="U714" i="38"/>
  <c r="U715" i="38"/>
  <c r="U716" i="38"/>
  <c r="U717" i="38"/>
  <c r="U718" i="38"/>
  <c r="U719" i="38"/>
  <c r="U720" i="38"/>
  <c r="U721" i="38"/>
  <c r="U722" i="38"/>
  <c r="U723" i="38"/>
  <c r="U724" i="38"/>
  <c r="U725" i="38"/>
  <c r="U726" i="38"/>
  <c r="U727" i="38"/>
  <c r="U728" i="38"/>
  <c r="U729" i="38"/>
  <c r="U730" i="38"/>
  <c r="U731" i="38"/>
  <c r="U732" i="38"/>
  <c r="U733" i="38"/>
  <c r="U734" i="38"/>
  <c r="U735" i="38"/>
  <c r="U736" i="38"/>
  <c r="U737" i="38"/>
  <c r="U738" i="38"/>
  <c r="U739" i="38"/>
  <c r="U740" i="38"/>
  <c r="U741" i="38"/>
  <c r="U742" i="38"/>
  <c r="U743" i="38"/>
  <c r="U744" i="38"/>
  <c r="U745" i="38"/>
  <c r="U746" i="38"/>
  <c r="U747" i="38"/>
  <c r="U748" i="38"/>
  <c r="U749" i="38"/>
  <c r="U750" i="38"/>
  <c r="U751" i="38"/>
  <c r="U752" i="38"/>
  <c r="U753" i="38"/>
  <c r="U754" i="38"/>
  <c r="U755" i="38"/>
  <c r="U756" i="38"/>
  <c r="U757" i="38"/>
  <c r="U758" i="38"/>
  <c r="U759" i="38"/>
  <c r="U760" i="38"/>
  <c r="U761" i="38"/>
  <c r="U762" i="38"/>
  <c r="U763" i="38"/>
  <c r="U764" i="38"/>
  <c r="U765" i="38"/>
  <c r="U766" i="38"/>
  <c r="U767" i="38"/>
  <c r="U768" i="38"/>
  <c r="U769" i="38"/>
  <c r="U770" i="38"/>
  <c r="U771" i="38"/>
  <c r="U772" i="38"/>
  <c r="U773" i="38"/>
  <c r="U774" i="38"/>
  <c r="U775" i="38"/>
  <c r="U776" i="38"/>
  <c r="U777" i="38"/>
  <c r="U778" i="38"/>
  <c r="U779" i="38"/>
  <c r="U780" i="38"/>
  <c r="U781" i="38"/>
  <c r="U782" i="38"/>
  <c r="U783" i="38"/>
  <c r="U784" i="38"/>
  <c r="U785" i="38"/>
  <c r="U786" i="38"/>
  <c r="U787" i="38"/>
  <c r="U788" i="38"/>
  <c r="U789" i="38"/>
  <c r="U790" i="38"/>
  <c r="U791" i="38"/>
  <c r="U792" i="38"/>
  <c r="U793" i="38"/>
  <c r="U794" i="38"/>
  <c r="U795" i="38"/>
  <c r="U796" i="38"/>
  <c r="U797" i="38"/>
  <c r="U798" i="38"/>
  <c r="U799" i="38"/>
  <c r="U800" i="38"/>
  <c r="U801" i="38"/>
  <c r="U802" i="38"/>
  <c r="U803" i="38"/>
  <c r="U804" i="38"/>
  <c r="U805" i="38"/>
  <c r="U806" i="38"/>
  <c r="U807" i="38"/>
  <c r="U808" i="38"/>
  <c r="U809" i="38"/>
  <c r="U810" i="38"/>
  <c r="U811" i="38"/>
  <c r="U812" i="38"/>
  <c r="U813" i="38"/>
  <c r="U814" i="38"/>
  <c r="U815" i="38"/>
  <c r="U816" i="38"/>
  <c r="U817" i="38"/>
  <c r="U818" i="38"/>
  <c r="U819" i="38"/>
  <c r="U820" i="38"/>
  <c r="U821" i="38"/>
  <c r="U822" i="38"/>
  <c r="U823" i="38"/>
  <c r="U824" i="38"/>
  <c r="U825" i="38"/>
  <c r="U826" i="38"/>
  <c r="U827" i="38"/>
  <c r="U828" i="38"/>
  <c r="U829" i="38"/>
  <c r="U830" i="38"/>
  <c r="U831" i="38"/>
  <c r="U832" i="38"/>
  <c r="U833" i="38"/>
  <c r="U834" i="38"/>
  <c r="U835" i="38"/>
  <c r="U836" i="38"/>
  <c r="U837" i="38"/>
  <c r="U838" i="38"/>
  <c r="U839" i="38"/>
  <c r="U840" i="38"/>
  <c r="U841" i="38"/>
  <c r="U842" i="38"/>
  <c r="U843" i="38"/>
  <c r="U844" i="38"/>
  <c r="U845" i="38"/>
  <c r="U846" i="38"/>
  <c r="U847" i="38"/>
  <c r="U848" i="38"/>
  <c r="U849" i="38"/>
  <c r="U850" i="38"/>
  <c r="U851" i="38"/>
  <c r="U852" i="38"/>
  <c r="U853" i="38"/>
  <c r="U854" i="38"/>
  <c r="U855" i="38"/>
  <c r="U856" i="38"/>
  <c r="U857" i="38"/>
  <c r="U858" i="38"/>
  <c r="U859" i="38"/>
  <c r="U860" i="38"/>
  <c r="U861" i="38"/>
  <c r="U862" i="38"/>
  <c r="U863" i="38"/>
  <c r="U864" i="38"/>
  <c r="U865" i="38"/>
  <c r="U866" i="38"/>
  <c r="U867" i="38"/>
  <c r="U868" i="38"/>
  <c r="U869" i="38"/>
  <c r="U870" i="38"/>
  <c r="U871" i="38"/>
  <c r="U872" i="38"/>
  <c r="U873" i="38"/>
  <c r="U874" i="38"/>
  <c r="U875" i="38"/>
  <c r="U876" i="38"/>
  <c r="U877" i="38"/>
  <c r="U878" i="38"/>
  <c r="U879" i="38"/>
  <c r="U880" i="38"/>
  <c r="U881" i="38"/>
  <c r="U882" i="38"/>
  <c r="U883" i="38"/>
  <c r="U884" i="38"/>
  <c r="U885" i="38"/>
  <c r="U886" i="38"/>
  <c r="U887" i="38"/>
  <c r="U888" i="38"/>
  <c r="U889" i="38"/>
  <c r="U890" i="38"/>
  <c r="U891" i="38"/>
  <c r="U892" i="38"/>
  <c r="U893" i="38"/>
  <c r="U894" i="38"/>
  <c r="U895" i="38"/>
  <c r="U896" i="38"/>
  <c r="U897" i="38"/>
  <c r="U898" i="38"/>
  <c r="U899" i="38"/>
  <c r="U900" i="38"/>
  <c r="U901" i="38"/>
  <c r="U902" i="38"/>
  <c r="U903" i="38"/>
  <c r="U904" i="38"/>
  <c r="U905" i="38"/>
  <c r="U906" i="38"/>
  <c r="U907" i="38"/>
  <c r="U908" i="38"/>
  <c r="U909" i="38"/>
  <c r="U910" i="38"/>
  <c r="U911" i="38"/>
  <c r="U912" i="38"/>
  <c r="U913" i="38"/>
  <c r="U914" i="38"/>
  <c r="U915" i="38"/>
  <c r="U916" i="38"/>
  <c r="U917" i="38"/>
  <c r="U918" i="38"/>
  <c r="U919" i="38"/>
  <c r="U920" i="38"/>
  <c r="U921" i="38"/>
  <c r="U922" i="38"/>
  <c r="U923" i="38"/>
  <c r="U924" i="38"/>
  <c r="U925" i="38"/>
  <c r="U926" i="38"/>
  <c r="U927" i="38"/>
  <c r="U928" i="38"/>
  <c r="U929" i="38"/>
  <c r="U930" i="38"/>
  <c r="U931" i="38"/>
  <c r="U932" i="38"/>
  <c r="U933" i="38"/>
  <c r="U934" i="38"/>
  <c r="U935" i="38"/>
  <c r="U936" i="38"/>
  <c r="U937" i="38"/>
  <c r="U938" i="38"/>
  <c r="U939" i="38"/>
  <c r="U940" i="38"/>
  <c r="U941" i="38"/>
  <c r="U942" i="38"/>
  <c r="U943" i="38"/>
  <c r="U944" i="38"/>
  <c r="U945" i="38"/>
  <c r="U946" i="38"/>
  <c r="U947" i="38"/>
  <c r="U948" i="38"/>
  <c r="U949" i="38"/>
  <c r="U950" i="38"/>
  <c r="U951" i="38"/>
  <c r="U952" i="38"/>
  <c r="U953" i="38"/>
  <c r="U954" i="38"/>
  <c r="U955" i="38"/>
  <c r="U956" i="38"/>
  <c r="U957" i="38"/>
  <c r="U958" i="38"/>
  <c r="U959" i="38"/>
  <c r="U960" i="38"/>
  <c r="U961" i="38"/>
  <c r="U962" i="38"/>
  <c r="U963" i="38"/>
  <c r="U964" i="38"/>
  <c r="U965" i="38"/>
  <c r="U966" i="38"/>
  <c r="U967" i="38"/>
  <c r="U968" i="38"/>
  <c r="U969" i="38"/>
  <c r="U970" i="38"/>
  <c r="U971" i="38"/>
  <c r="U972" i="38"/>
  <c r="U973" i="38"/>
  <c r="U974" i="38"/>
  <c r="U975" i="38"/>
  <c r="U976" i="38"/>
  <c r="U977" i="38"/>
  <c r="U978" i="38"/>
  <c r="U979" i="38"/>
  <c r="U980" i="38"/>
  <c r="U981" i="38"/>
  <c r="U982" i="38"/>
  <c r="U983" i="38"/>
  <c r="U984" i="38"/>
  <c r="U985" i="38"/>
  <c r="U986" i="38"/>
  <c r="U987" i="38"/>
  <c r="U988" i="38"/>
  <c r="U989" i="38"/>
  <c r="U990" i="38"/>
  <c r="U991" i="38"/>
  <c r="U992" i="38"/>
  <c r="U993" i="38"/>
  <c r="U994" i="38"/>
  <c r="U995" i="38"/>
  <c r="U996" i="38"/>
  <c r="U997" i="38"/>
  <c r="U998" i="38"/>
  <c r="U999" i="38"/>
  <c r="U1000" i="38"/>
  <c r="U1001" i="38"/>
  <c r="U1002" i="38"/>
  <c r="U1003" i="38"/>
  <c r="U1004" i="38"/>
  <c r="U1005" i="38"/>
  <c r="U1006" i="38"/>
  <c r="U1007" i="38"/>
  <c r="U1008" i="38"/>
  <c r="U1009" i="38"/>
  <c r="U1010" i="38"/>
  <c r="U1011" i="38"/>
  <c r="U1012" i="38"/>
  <c r="U1013" i="38"/>
  <c r="U1014" i="38"/>
  <c r="U1015" i="38"/>
  <c r="U1016" i="38"/>
  <c r="U1017" i="38"/>
  <c r="U1018" i="38"/>
  <c r="U1019" i="38"/>
  <c r="U1020" i="38"/>
  <c r="U1021" i="38"/>
  <c r="U1022" i="38"/>
  <c r="U1023" i="38"/>
  <c r="U1024" i="38"/>
  <c r="U1025" i="38"/>
  <c r="U1026" i="38"/>
  <c r="U1027" i="38"/>
  <c r="U1028" i="38"/>
  <c r="U1029" i="38"/>
  <c r="U1030" i="38"/>
  <c r="U1031" i="38"/>
  <c r="U1032" i="38"/>
  <c r="U1033" i="38"/>
  <c r="U1034" i="38"/>
  <c r="U1035" i="38"/>
  <c r="U1036" i="38"/>
  <c r="U1037" i="38"/>
  <c r="U1038" i="38"/>
  <c r="U1039" i="38"/>
  <c r="U1040" i="38"/>
  <c r="U1041" i="38"/>
  <c r="U1042" i="38"/>
  <c r="U1043" i="38"/>
  <c r="U1044" i="38"/>
  <c r="U1045" i="38"/>
  <c r="U1046" i="38"/>
  <c r="U1047" i="38"/>
  <c r="U1048" i="38"/>
  <c r="U1049" i="38"/>
  <c r="U1050" i="38"/>
  <c r="U1051" i="38"/>
  <c r="U1052" i="38"/>
  <c r="U1053" i="38"/>
  <c r="U1054" i="38"/>
  <c r="U1055" i="38"/>
  <c r="U1056" i="38"/>
  <c r="U1057" i="38"/>
  <c r="U1058" i="38"/>
  <c r="U1059" i="38"/>
  <c r="U1060" i="38"/>
  <c r="U1061" i="38"/>
  <c r="U1062" i="38"/>
  <c r="U1063" i="38"/>
  <c r="U1064" i="38"/>
  <c r="U1065" i="38"/>
  <c r="U1066" i="38"/>
  <c r="U1067" i="38"/>
  <c r="U1068" i="38"/>
  <c r="U1069" i="38"/>
  <c r="U1070" i="38"/>
  <c r="U1071" i="38"/>
  <c r="U1072" i="38"/>
  <c r="U1073" i="38"/>
  <c r="U1074" i="38"/>
  <c r="U1075" i="38"/>
  <c r="U1076" i="38"/>
  <c r="U1077" i="38"/>
  <c r="U1078" i="38"/>
  <c r="U1079" i="38"/>
  <c r="U1080" i="38"/>
  <c r="U1081" i="38"/>
  <c r="U1082" i="38"/>
  <c r="U1083" i="38"/>
  <c r="U1084" i="38"/>
  <c r="U1085" i="38"/>
  <c r="U1086" i="38"/>
  <c r="U1087" i="38"/>
  <c r="U1088" i="38"/>
  <c r="U1089" i="38"/>
  <c r="U1090" i="38"/>
  <c r="U1091" i="38"/>
  <c r="U1092" i="38"/>
  <c r="U1093" i="38"/>
  <c r="U1094" i="38"/>
  <c r="U1095" i="38"/>
  <c r="U1096" i="38"/>
  <c r="U1097" i="38"/>
  <c r="U1098" i="38"/>
  <c r="U1099" i="38"/>
  <c r="U1100" i="38"/>
  <c r="U1101" i="38"/>
  <c r="U1102" i="38"/>
  <c r="U1103" i="38"/>
  <c r="U1104" i="38"/>
  <c r="U1105" i="38"/>
  <c r="U1106" i="38"/>
  <c r="U1107" i="38"/>
  <c r="U1108" i="38"/>
  <c r="U1109" i="38"/>
  <c r="U1110" i="38"/>
  <c r="U1111" i="38"/>
  <c r="U1112" i="38"/>
  <c r="U1113" i="38"/>
  <c r="U1114" i="38"/>
  <c r="U1115" i="38"/>
  <c r="U1116" i="38"/>
  <c r="U1117" i="38"/>
  <c r="U1118" i="38"/>
  <c r="U1119" i="38"/>
  <c r="U1120" i="38"/>
  <c r="U1121" i="38"/>
  <c r="U1122" i="38"/>
  <c r="U1123" i="38"/>
  <c r="U1124" i="38"/>
  <c r="U1125" i="38"/>
  <c r="U1126" i="38"/>
  <c r="U1127" i="38"/>
  <c r="U1128" i="38"/>
  <c r="U1129" i="38"/>
  <c r="U1130" i="38"/>
  <c r="U1131" i="38"/>
  <c r="U1132" i="38"/>
  <c r="U1133" i="38"/>
  <c r="U1134" i="38"/>
  <c r="U1135" i="38"/>
  <c r="U1136" i="38"/>
  <c r="U1137" i="38"/>
  <c r="U1138" i="38"/>
  <c r="U1139" i="38"/>
  <c r="U1140" i="38"/>
  <c r="U1141" i="38"/>
  <c r="U1142" i="38"/>
  <c r="U1143" i="38"/>
  <c r="U1144" i="38"/>
  <c r="U1145" i="38"/>
  <c r="U1146" i="38"/>
  <c r="U1147" i="38"/>
  <c r="U1148" i="38"/>
  <c r="U1149" i="38"/>
  <c r="U1150" i="38"/>
  <c r="U1151" i="38"/>
  <c r="U1152" i="38"/>
  <c r="U1153" i="38"/>
  <c r="U1154" i="38"/>
  <c r="U1155" i="38"/>
  <c r="U1156" i="38"/>
  <c r="U1157" i="38"/>
  <c r="U1158" i="38"/>
  <c r="U1159" i="38"/>
  <c r="U1160" i="38"/>
  <c r="U1161" i="38"/>
  <c r="U1162" i="38"/>
  <c r="U1163" i="38"/>
  <c r="U1164" i="38"/>
  <c r="U1165" i="38"/>
  <c r="U1166" i="38"/>
  <c r="U1167" i="38"/>
  <c r="U1168" i="38"/>
  <c r="U1169" i="38"/>
  <c r="U1170" i="38"/>
  <c r="U1171" i="38"/>
  <c r="U1172" i="38"/>
  <c r="U1173" i="38"/>
  <c r="U1174" i="38"/>
  <c r="U1175" i="38"/>
  <c r="U1176" i="38"/>
  <c r="U1177" i="38"/>
  <c r="U1178" i="38"/>
  <c r="U1179" i="38"/>
  <c r="U1180" i="38"/>
  <c r="U1181" i="38"/>
  <c r="U1182" i="38"/>
  <c r="U1183" i="38"/>
  <c r="U1184" i="38"/>
  <c r="U1185" i="38"/>
  <c r="U1186" i="38"/>
  <c r="U1187" i="38"/>
  <c r="U1188" i="38"/>
  <c r="U1189" i="38"/>
  <c r="U1190" i="38"/>
  <c r="U1191" i="38"/>
  <c r="U1192" i="38"/>
  <c r="U1193" i="38"/>
  <c r="U1194" i="38"/>
  <c r="U1195" i="38"/>
  <c r="U1196" i="38"/>
  <c r="U1197" i="38"/>
  <c r="U1198" i="38"/>
  <c r="U1199" i="38"/>
  <c r="U1200" i="38"/>
  <c r="U1201" i="38"/>
  <c r="U1202" i="38"/>
  <c r="U1203" i="38"/>
  <c r="U1204" i="38"/>
  <c r="U1205" i="38"/>
  <c r="U1206" i="38"/>
  <c r="U1207" i="38"/>
  <c r="U1208" i="38"/>
  <c r="U1209" i="38"/>
  <c r="U1210" i="38"/>
  <c r="U1211" i="38"/>
  <c r="U1212" i="38"/>
  <c r="U1213" i="38"/>
  <c r="U1214" i="38"/>
  <c r="U1215" i="38"/>
  <c r="U1216" i="38"/>
  <c r="U1217" i="38"/>
  <c r="U1218" i="38"/>
  <c r="U1219" i="38"/>
  <c r="U1220" i="38"/>
  <c r="U1221" i="38"/>
  <c r="U1222" i="38"/>
  <c r="U1223" i="38"/>
  <c r="U1224" i="38"/>
  <c r="U1225" i="38"/>
  <c r="U1226" i="38"/>
  <c r="U1227" i="38"/>
  <c r="U1228" i="38"/>
  <c r="U1229" i="38"/>
  <c r="U1230" i="38"/>
  <c r="U1231" i="38"/>
  <c r="U1232" i="38"/>
  <c r="U1233" i="38"/>
  <c r="U1234" i="38"/>
  <c r="U1235" i="38"/>
  <c r="U1236" i="38"/>
  <c r="U1237" i="38"/>
  <c r="U1238" i="38"/>
  <c r="U1239" i="38"/>
  <c r="U1240" i="38"/>
  <c r="U1241" i="38"/>
  <c r="U1242" i="38"/>
  <c r="U1243" i="38"/>
  <c r="U1244" i="38"/>
  <c r="U1245" i="38"/>
  <c r="U1246" i="38"/>
  <c r="U1247" i="38"/>
  <c r="U1248" i="38"/>
  <c r="U1249" i="38"/>
  <c r="U1250" i="38"/>
  <c r="U1251" i="38"/>
  <c r="U1252" i="38"/>
  <c r="U1253" i="38"/>
  <c r="U1254" i="38"/>
  <c r="U1255" i="38"/>
  <c r="U1256" i="38"/>
  <c r="U1257" i="38"/>
  <c r="U1258" i="38"/>
  <c r="U1259" i="38"/>
  <c r="U1260" i="38"/>
  <c r="U1261" i="38"/>
  <c r="U1262" i="38"/>
  <c r="U1263" i="38"/>
  <c r="U1264" i="38"/>
  <c r="U1265" i="38"/>
  <c r="U1266" i="38"/>
  <c r="U1267" i="38"/>
  <c r="U1268" i="38"/>
  <c r="U1269" i="38"/>
  <c r="U1270" i="38"/>
  <c r="U1271" i="38"/>
  <c r="U1272" i="38"/>
  <c r="U1273" i="38"/>
  <c r="U1274" i="38"/>
  <c r="U1275" i="38"/>
  <c r="U1276" i="38"/>
  <c r="U1277" i="38"/>
  <c r="U1278" i="38"/>
  <c r="U1279" i="38"/>
  <c r="U1280" i="38"/>
  <c r="U1281" i="38"/>
  <c r="U1282" i="38"/>
  <c r="U1283" i="38"/>
  <c r="U1284" i="38"/>
  <c r="U1285" i="38"/>
  <c r="U1286" i="38"/>
  <c r="U1287" i="38"/>
  <c r="U1288" i="38"/>
  <c r="U1289" i="38"/>
  <c r="U1290" i="38"/>
  <c r="U1291" i="38"/>
  <c r="U1292" i="38"/>
  <c r="U1293" i="38"/>
  <c r="U1294" i="38"/>
  <c r="U1295" i="38"/>
  <c r="U1296" i="38"/>
  <c r="U1297" i="38"/>
  <c r="U1298" i="38"/>
  <c r="U1299" i="38"/>
  <c r="U1300" i="38"/>
  <c r="U1301" i="38"/>
  <c r="U1302" i="38"/>
  <c r="U1303" i="38"/>
  <c r="U1304" i="38"/>
  <c r="U1305" i="38"/>
  <c r="U1306" i="38"/>
  <c r="U1307" i="38"/>
  <c r="U1308" i="38"/>
  <c r="U1309" i="38"/>
  <c r="U1310" i="38"/>
  <c r="U1311" i="38"/>
  <c r="U1312" i="38"/>
  <c r="U1313" i="38"/>
  <c r="U1314" i="38"/>
  <c r="U1315" i="38"/>
  <c r="U1316" i="38"/>
  <c r="U1317" i="38"/>
  <c r="U1318" i="38"/>
  <c r="U1319" i="38"/>
  <c r="U1320" i="38"/>
  <c r="U1321" i="38"/>
  <c r="U1322" i="38"/>
  <c r="U1323" i="38"/>
  <c r="U1324" i="38"/>
  <c r="U1325" i="38"/>
  <c r="U1326" i="38"/>
  <c r="U1327" i="38"/>
  <c r="U1328" i="38"/>
  <c r="U1329" i="38"/>
  <c r="U1330" i="38"/>
  <c r="U1331" i="38"/>
  <c r="U1332" i="38"/>
  <c r="U1333" i="38"/>
  <c r="U1334" i="38"/>
  <c r="U1335" i="38"/>
  <c r="U1336" i="38"/>
  <c r="U1337" i="38"/>
  <c r="U1338" i="38"/>
  <c r="U1339" i="38"/>
  <c r="U1340" i="38"/>
  <c r="U1341" i="38"/>
  <c r="U1342" i="38"/>
  <c r="U1343" i="38"/>
  <c r="U1344" i="38"/>
  <c r="U1345" i="38"/>
  <c r="U1346" i="38"/>
  <c r="U1347" i="38"/>
  <c r="U1348" i="38"/>
  <c r="U1349" i="38"/>
  <c r="U1350" i="38"/>
  <c r="U1351" i="38"/>
  <c r="U1352" i="38"/>
  <c r="U1353" i="38"/>
  <c r="U1354" i="38"/>
  <c r="U1355" i="38"/>
  <c r="U1356" i="38"/>
  <c r="U1357" i="38"/>
  <c r="U1358" i="38"/>
  <c r="U1359" i="38"/>
  <c r="U1360" i="38"/>
  <c r="U1361" i="38"/>
  <c r="U1362" i="38"/>
  <c r="U1363" i="38"/>
  <c r="U1364" i="38"/>
  <c r="U1365" i="38"/>
  <c r="U1366" i="38"/>
  <c r="U1367" i="38"/>
  <c r="U1368" i="38"/>
  <c r="U1369" i="38"/>
  <c r="U1370" i="38"/>
  <c r="U1371" i="38"/>
  <c r="U1372" i="38"/>
  <c r="U1373" i="38"/>
  <c r="U1374" i="38"/>
  <c r="U1375" i="38"/>
  <c r="U1376" i="38"/>
  <c r="U1377" i="38"/>
  <c r="U1378" i="38"/>
  <c r="U1379" i="38"/>
  <c r="U1380" i="38"/>
  <c r="U1381" i="38"/>
  <c r="U1382" i="38"/>
  <c r="U1383" i="38"/>
  <c r="U1384" i="38"/>
  <c r="U1385" i="38"/>
  <c r="U1386" i="38"/>
  <c r="U1387" i="38"/>
  <c r="U1388" i="38"/>
  <c r="U1389" i="38"/>
  <c r="U1390" i="38"/>
  <c r="U1391" i="38"/>
  <c r="U1392" i="38"/>
  <c r="U1393" i="38"/>
  <c r="U1394" i="38"/>
  <c r="U1395" i="38"/>
  <c r="U1396" i="38"/>
  <c r="U2" i="38"/>
  <c r="T3" i="38"/>
  <c r="T4" i="38"/>
  <c r="T5" i="38"/>
  <c r="T6" i="38"/>
  <c r="T7" i="38"/>
  <c r="T8" i="38"/>
  <c r="T9" i="38"/>
  <c r="T10" i="38"/>
  <c r="T11" i="38"/>
  <c r="T12" i="38"/>
  <c r="T13" i="38"/>
  <c r="T14" i="38"/>
  <c r="T15" i="38"/>
  <c r="T16" i="38"/>
  <c r="T17" i="38"/>
  <c r="T18" i="38"/>
  <c r="T19" i="38"/>
  <c r="T20" i="38"/>
  <c r="T21" i="38"/>
  <c r="T22" i="38"/>
  <c r="T23" i="38"/>
  <c r="T24" i="38"/>
  <c r="T25" i="38"/>
  <c r="T26" i="38"/>
  <c r="T27" i="38"/>
  <c r="T28" i="38"/>
  <c r="T29" i="38"/>
  <c r="T30" i="38"/>
  <c r="T31" i="38"/>
  <c r="T32" i="38"/>
  <c r="T33" i="38"/>
  <c r="T34" i="38"/>
  <c r="T35" i="38"/>
  <c r="T36" i="38"/>
  <c r="T37" i="38"/>
  <c r="T38" i="38"/>
  <c r="T39" i="38"/>
  <c r="T40" i="38"/>
  <c r="T41" i="38"/>
  <c r="T42" i="38"/>
  <c r="T43" i="38"/>
  <c r="T44" i="38"/>
  <c r="T45" i="38"/>
  <c r="T46" i="38"/>
  <c r="T47" i="38"/>
  <c r="T48" i="38"/>
  <c r="T49" i="38"/>
  <c r="T50" i="38"/>
  <c r="T51" i="38"/>
  <c r="T52" i="38"/>
  <c r="T53" i="38"/>
  <c r="T54" i="38"/>
  <c r="T55" i="38"/>
  <c r="T56" i="38"/>
  <c r="T57" i="38"/>
  <c r="T58" i="38"/>
  <c r="T59" i="38"/>
  <c r="T60" i="38"/>
  <c r="T61" i="38"/>
  <c r="T62" i="38"/>
  <c r="T63" i="38"/>
  <c r="T64" i="38"/>
  <c r="T65" i="38"/>
  <c r="T66" i="38"/>
  <c r="T67" i="38"/>
  <c r="T68" i="38"/>
  <c r="T69" i="38"/>
  <c r="T70" i="38"/>
  <c r="T71" i="38"/>
  <c r="T72" i="38"/>
  <c r="T73" i="38"/>
  <c r="T74" i="38"/>
  <c r="T75" i="38"/>
  <c r="T76" i="38"/>
  <c r="T77" i="38"/>
  <c r="T78" i="38"/>
  <c r="T79" i="38"/>
  <c r="T80" i="38"/>
  <c r="T81" i="38"/>
  <c r="T82" i="38"/>
  <c r="T83" i="38"/>
  <c r="T84" i="38"/>
  <c r="T85" i="38"/>
  <c r="T86" i="38"/>
  <c r="T87" i="38"/>
  <c r="T88" i="38"/>
  <c r="T89" i="38"/>
  <c r="T90" i="38"/>
  <c r="T91" i="38"/>
  <c r="T92" i="38"/>
  <c r="T93" i="38"/>
  <c r="T94" i="38"/>
  <c r="T95" i="38"/>
  <c r="T96" i="38"/>
  <c r="T97" i="38"/>
  <c r="T98" i="38"/>
  <c r="T99" i="38"/>
  <c r="T100" i="38"/>
  <c r="T101" i="38"/>
  <c r="T102" i="38"/>
  <c r="T103" i="38"/>
  <c r="T104" i="38"/>
  <c r="T105" i="38"/>
  <c r="T106" i="38"/>
  <c r="T107" i="38"/>
  <c r="T108" i="38"/>
  <c r="T109" i="38"/>
  <c r="T110" i="38"/>
  <c r="T111" i="38"/>
  <c r="T112" i="38"/>
  <c r="T113" i="38"/>
  <c r="T114" i="38"/>
  <c r="T115" i="38"/>
  <c r="T116" i="38"/>
  <c r="T117" i="38"/>
  <c r="T118" i="38"/>
  <c r="T119" i="38"/>
  <c r="T120" i="38"/>
  <c r="T121" i="38"/>
  <c r="T122" i="38"/>
  <c r="T123" i="38"/>
  <c r="T124" i="38"/>
  <c r="T125" i="38"/>
  <c r="T126" i="38"/>
  <c r="T127" i="38"/>
  <c r="T128" i="38"/>
  <c r="T129" i="38"/>
  <c r="T130" i="38"/>
  <c r="T131" i="38"/>
  <c r="T132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T172" i="38"/>
  <c r="T173" i="38"/>
  <c r="T174" i="38"/>
  <c r="T175" i="38"/>
  <c r="T176" i="38"/>
  <c r="T177" i="38"/>
  <c r="T178" i="38"/>
  <c r="T179" i="38"/>
  <c r="T180" i="38"/>
  <c r="T181" i="38"/>
  <c r="T182" i="38"/>
  <c r="T183" i="38"/>
  <c r="T184" i="38"/>
  <c r="T185" i="38"/>
  <c r="T186" i="38"/>
  <c r="T187" i="38"/>
  <c r="T188" i="38"/>
  <c r="T189" i="38"/>
  <c r="T190" i="38"/>
  <c r="T191" i="38"/>
  <c r="T192" i="38"/>
  <c r="T193" i="38"/>
  <c r="T194" i="38"/>
  <c r="T195" i="38"/>
  <c r="T196" i="38"/>
  <c r="T197" i="38"/>
  <c r="T198" i="38"/>
  <c r="T199" i="38"/>
  <c r="T200" i="38"/>
  <c r="T201" i="38"/>
  <c r="T202" i="38"/>
  <c r="T203" i="38"/>
  <c r="T204" i="38"/>
  <c r="T205" i="38"/>
  <c r="T206" i="38"/>
  <c r="T207" i="38"/>
  <c r="T208" i="38"/>
  <c r="T209" i="38"/>
  <c r="T210" i="38"/>
  <c r="T211" i="38"/>
  <c r="T212" i="38"/>
  <c r="T213" i="38"/>
  <c r="T214" i="38"/>
  <c r="T215" i="38"/>
  <c r="T216" i="38"/>
  <c r="T217" i="38"/>
  <c r="T218" i="38"/>
  <c r="T219" i="38"/>
  <c r="T220" i="38"/>
  <c r="T221" i="38"/>
  <c r="T222" i="38"/>
  <c r="T223" i="38"/>
  <c r="T224" i="38"/>
  <c r="T225" i="38"/>
  <c r="T226" i="38"/>
  <c r="T227" i="38"/>
  <c r="T228" i="38"/>
  <c r="T229" i="38"/>
  <c r="T230" i="38"/>
  <c r="T231" i="38"/>
  <c r="T232" i="38"/>
  <c r="T233" i="38"/>
  <c r="T234" i="38"/>
  <c r="T235" i="38"/>
  <c r="T236" i="38"/>
  <c r="T237" i="38"/>
  <c r="T238" i="38"/>
  <c r="T239" i="38"/>
  <c r="T240" i="38"/>
  <c r="T241" i="38"/>
  <c r="T242" i="38"/>
  <c r="T243" i="38"/>
  <c r="T244" i="38"/>
  <c r="T245" i="38"/>
  <c r="T246" i="38"/>
  <c r="T247" i="38"/>
  <c r="T248" i="38"/>
  <c r="T249" i="38"/>
  <c r="T250" i="38"/>
  <c r="T251" i="38"/>
  <c r="T252" i="38"/>
  <c r="T253" i="38"/>
  <c r="T254" i="38"/>
  <c r="T255" i="38"/>
  <c r="T256" i="38"/>
  <c r="T257" i="38"/>
  <c r="T258" i="38"/>
  <c r="T259" i="38"/>
  <c r="T260" i="38"/>
  <c r="T261" i="38"/>
  <c r="T262" i="38"/>
  <c r="T263" i="38"/>
  <c r="T264" i="38"/>
  <c r="T265" i="38"/>
  <c r="T266" i="38"/>
  <c r="T267" i="38"/>
  <c r="T268" i="38"/>
  <c r="T269" i="38"/>
  <c r="T270" i="38"/>
  <c r="T271" i="38"/>
  <c r="T272" i="38"/>
  <c r="T273" i="38"/>
  <c r="T274" i="38"/>
  <c r="T275" i="38"/>
  <c r="T276" i="38"/>
  <c r="T277" i="38"/>
  <c r="T278" i="38"/>
  <c r="T279" i="38"/>
  <c r="T280" i="38"/>
  <c r="T281" i="38"/>
  <c r="T282" i="38"/>
  <c r="T283" i="38"/>
  <c r="T284" i="38"/>
  <c r="T285" i="38"/>
  <c r="T286" i="38"/>
  <c r="T287" i="38"/>
  <c r="T288" i="38"/>
  <c r="T289" i="38"/>
  <c r="T290" i="38"/>
  <c r="T291" i="38"/>
  <c r="T292" i="38"/>
  <c r="T293" i="38"/>
  <c r="T294" i="38"/>
  <c r="T295" i="38"/>
  <c r="T296" i="38"/>
  <c r="T297" i="38"/>
  <c r="T298" i="38"/>
  <c r="T299" i="38"/>
  <c r="T300" i="38"/>
  <c r="T301" i="38"/>
  <c r="T302" i="38"/>
  <c r="T303" i="38"/>
  <c r="T304" i="38"/>
  <c r="T305" i="38"/>
  <c r="T306" i="38"/>
  <c r="T307" i="38"/>
  <c r="T308" i="38"/>
  <c r="T309" i="38"/>
  <c r="T310" i="38"/>
  <c r="T311" i="38"/>
  <c r="T312" i="38"/>
  <c r="T313" i="38"/>
  <c r="T314" i="38"/>
  <c r="T315" i="38"/>
  <c r="T316" i="38"/>
  <c r="T317" i="38"/>
  <c r="T318" i="38"/>
  <c r="T319" i="38"/>
  <c r="T320" i="38"/>
  <c r="T321" i="38"/>
  <c r="T322" i="38"/>
  <c r="T323" i="38"/>
  <c r="T324" i="38"/>
  <c r="T325" i="38"/>
  <c r="T326" i="38"/>
  <c r="T327" i="38"/>
  <c r="T328" i="38"/>
  <c r="T329" i="38"/>
  <c r="T330" i="38"/>
  <c r="T331" i="38"/>
  <c r="T332" i="38"/>
  <c r="T333" i="38"/>
  <c r="T334" i="38"/>
  <c r="T335" i="38"/>
  <c r="T336" i="38"/>
  <c r="T337" i="38"/>
  <c r="T338" i="38"/>
  <c r="T339" i="38"/>
  <c r="T340" i="38"/>
  <c r="T341" i="38"/>
  <c r="T342" i="38"/>
  <c r="T343" i="38"/>
  <c r="T344" i="38"/>
  <c r="T345" i="38"/>
  <c r="T346" i="38"/>
  <c r="T347" i="38"/>
  <c r="T348" i="38"/>
  <c r="T349" i="38"/>
  <c r="T350" i="38"/>
  <c r="T351" i="38"/>
  <c r="T352" i="38"/>
  <c r="T353" i="38"/>
  <c r="T354" i="38"/>
  <c r="T355" i="38"/>
  <c r="T356" i="38"/>
  <c r="T357" i="38"/>
  <c r="T358" i="38"/>
  <c r="T359" i="38"/>
  <c r="T360" i="38"/>
  <c r="T361" i="38"/>
  <c r="T362" i="38"/>
  <c r="T363" i="38"/>
  <c r="T364" i="38"/>
  <c r="T365" i="38"/>
  <c r="T366" i="38"/>
  <c r="T367" i="38"/>
  <c r="T368" i="38"/>
  <c r="T369" i="38"/>
  <c r="T370" i="38"/>
  <c r="T371" i="38"/>
  <c r="T372" i="38"/>
  <c r="T373" i="38"/>
  <c r="T374" i="38"/>
  <c r="T375" i="38"/>
  <c r="T376" i="38"/>
  <c r="T377" i="38"/>
  <c r="T378" i="38"/>
  <c r="T379" i="38"/>
  <c r="T380" i="38"/>
  <c r="T381" i="38"/>
  <c r="T382" i="38"/>
  <c r="T383" i="38"/>
  <c r="T384" i="38"/>
  <c r="T385" i="38"/>
  <c r="T386" i="38"/>
  <c r="T387" i="38"/>
  <c r="T388" i="38"/>
  <c r="T389" i="38"/>
  <c r="T390" i="38"/>
  <c r="T391" i="38"/>
  <c r="T392" i="38"/>
  <c r="T393" i="38"/>
  <c r="T394" i="38"/>
  <c r="T395" i="38"/>
  <c r="T396" i="38"/>
  <c r="T397" i="38"/>
  <c r="T398" i="38"/>
  <c r="T399" i="38"/>
  <c r="T400" i="38"/>
  <c r="T401" i="38"/>
  <c r="T402" i="38"/>
  <c r="T403" i="38"/>
  <c r="T404" i="38"/>
  <c r="T405" i="38"/>
  <c r="T406" i="38"/>
  <c r="T407" i="38"/>
  <c r="T408" i="38"/>
  <c r="T409" i="38"/>
  <c r="T410" i="38"/>
  <c r="T411" i="38"/>
  <c r="T412" i="38"/>
  <c r="T413" i="38"/>
  <c r="T414" i="38"/>
  <c r="T415" i="38"/>
  <c r="T416" i="38"/>
  <c r="T417" i="38"/>
  <c r="T418" i="38"/>
  <c r="T419" i="38"/>
  <c r="T420" i="38"/>
  <c r="T421" i="38"/>
  <c r="T422" i="38"/>
  <c r="T423" i="38"/>
  <c r="T424" i="38"/>
  <c r="T425" i="38"/>
  <c r="T426" i="38"/>
  <c r="T427" i="38"/>
  <c r="T428" i="38"/>
  <c r="T429" i="38"/>
  <c r="T430" i="38"/>
  <c r="T431" i="38"/>
  <c r="T432" i="38"/>
  <c r="T433" i="38"/>
  <c r="T434" i="38"/>
  <c r="T435" i="38"/>
  <c r="T436" i="38"/>
  <c r="T437" i="38"/>
  <c r="T438" i="38"/>
  <c r="T439" i="38"/>
  <c r="T440" i="38"/>
  <c r="T441" i="38"/>
  <c r="T442" i="38"/>
  <c r="T443" i="38"/>
  <c r="T444" i="38"/>
  <c r="T445" i="38"/>
  <c r="T446" i="38"/>
  <c r="T447" i="38"/>
  <c r="T448" i="38"/>
  <c r="T449" i="38"/>
  <c r="T450" i="38"/>
  <c r="T451" i="38"/>
  <c r="T452" i="38"/>
  <c r="T453" i="38"/>
  <c r="T454" i="38"/>
  <c r="T455" i="38"/>
  <c r="T456" i="38"/>
  <c r="T457" i="38"/>
  <c r="T458" i="38"/>
  <c r="T459" i="38"/>
  <c r="T460" i="38"/>
  <c r="T461" i="38"/>
  <c r="T462" i="38"/>
  <c r="T463" i="38"/>
  <c r="T464" i="38"/>
  <c r="T465" i="38"/>
  <c r="T466" i="38"/>
  <c r="T467" i="38"/>
  <c r="T468" i="38"/>
  <c r="T469" i="38"/>
  <c r="T470" i="38"/>
  <c r="T471" i="38"/>
  <c r="T472" i="38"/>
  <c r="T473" i="38"/>
  <c r="T474" i="38"/>
  <c r="T475" i="38"/>
  <c r="T476" i="38"/>
  <c r="T477" i="38"/>
  <c r="T478" i="38"/>
  <c r="T479" i="38"/>
  <c r="T480" i="38"/>
  <c r="T481" i="38"/>
  <c r="T482" i="38"/>
  <c r="T483" i="38"/>
  <c r="T484" i="38"/>
  <c r="T485" i="38"/>
  <c r="T486" i="38"/>
  <c r="T487" i="38"/>
  <c r="T488" i="38"/>
  <c r="T489" i="38"/>
  <c r="T490" i="38"/>
  <c r="T491" i="38"/>
  <c r="T492" i="38"/>
  <c r="T493" i="38"/>
  <c r="T494" i="38"/>
  <c r="T495" i="38"/>
  <c r="T496" i="38"/>
  <c r="T497" i="38"/>
  <c r="T498" i="38"/>
  <c r="T499" i="38"/>
  <c r="T500" i="38"/>
  <c r="T501" i="38"/>
  <c r="T502" i="38"/>
  <c r="T503" i="38"/>
  <c r="T504" i="38"/>
  <c r="T505" i="38"/>
  <c r="T506" i="38"/>
  <c r="T507" i="38"/>
  <c r="T508" i="38"/>
  <c r="T509" i="38"/>
  <c r="T510" i="38"/>
  <c r="T511" i="38"/>
  <c r="T512" i="38"/>
  <c r="T513" i="38"/>
  <c r="T514" i="38"/>
  <c r="T515" i="38"/>
  <c r="T516" i="38"/>
  <c r="T517" i="38"/>
  <c r="T518" i="38"/>
  <c r="T519" i="38"/>
  <c r="T520" i="38"/>
  <c r="T521" i="38"/>
  <c r="T522" i="38"/>
  <c r="T523" i="38"/>
  <c r="T524" i="38"/>
  <c r="T525" i="38"/>
  <c r="T526" i="38"/>
  <c r="T527" i="38"/>
  <c r="T528" i="38"/>
  <c r="T529" i="38"/>
  <c r="T530" i="38"/>
  <c r="T531" i="38"/>
  <c r="T532" i="38"/>
  <c r="T533" i="38"/>
  <c r="T534" i="38"/>
  <c r="T535" i="38"/>
  <c r="T536" i="38"/>
  <c r="T537" i="38"/>
  <c r="T538" i="38"/>
  <c r="T539" i="38"/>
  <c r="T540" i="38"/>
  <c r="T541" i="38"/>
  <c r="T542" i="38"/>
  <c r="T543" i="38"/>
  <c r="T544" i="38"/>
  <c r="T545" i="38"/>
  <c r="T546" i="38"/>
  <c r="T547" i="38"/>
  <c r="T548" i="38"/>
  <c r="T549" i="38"/>
  <c r="T550" i="38"/>
  <c r="T551" i="38"/>
  <c r="T552" i="38"/>
  <c r="T553" i="38"/>
  <c r="T554" i="38"/>
  <c r="T555" i="38"/>
  <c r="T556" i="38"/>
  <c r="T557" i="38"/>
  <c r="T558" i="38"/>
  <c r="T559" i="38"/>
  <c r="T560" i="38"/>
  <c r="T561" i="38"/>
  <c r="T562" i="38"/>
  <c r="T563" i="38"/>
  <c r="T564" i="38"/>
  <c r="T565" i="38"/>
  <c r="T566" i="38"/>
  <c r="T567" i="38"/>
  <c r="T568" i="38"/>
  <c r="T569" i="38"/>
  <c r="T570" i="38"/>
  <c r="T571" i="38"/>
  <c r="T572" i="38"/>
  <c r="T573" i="38"/>
  <c r="T574" i="38"/>
  <c r="T575" i="38"/>
  <c r="T576" i="38"/>
  <c r="T577" i="38"/>
  <c r="T578" i="38"/>
  <c r="T579" i="38"/>
  <c r="T580" i="38"/>
  <c r="T581" i="38"/>
  <c r="T582" i="38"/>
  <c r="T583" i="38"/>
  <c r="T584" i="38"/>
  <c r="T585" i="38"/>
  <c r="T586" i="38"/>
  <c r="T587" i="38"/>
  <c r="T588" i="38"/>
  <c r="T589" i="38"/>
  <c r="T590" i="38"/>
  <c r="T591" i="38"/>
  <c r="T592" i="38"/>
  <c r="T593" i="38"/>
  <c r="T594" i="38"/>
  <c r="T595" i="38"/>
  <c r="T596" i="38"/>
  <c r="T597" i="38"/>
  <c r="T598" i="38"/>
  <c r="T599" i="38"/>
  <c r="T600" i="38"/>
  <c r="T601" i="38"/>
  <c r="T602" i="38"/>
  <c r="T603" i="38"/>
  <c r="T604" i="38"/>
  <c r="T605" i="38"/>
  <c r="T606" i="38"/>
  <c r="T607" i="38"/>
  <c r="T608" i="38"/>
  <c r="T609" i="38"/>
  <c r="T610" i="38"/>
  <c r="T611" i="38"/>
  <c r="T612" i="38"/>
  <c r="T613" i="38"/>
  <c r="T614" i="38"/>
  <c r="T615" i="38"/>
  <c r="T616" i="38"/>
  <c r="T617" i="38"/>
  <c r="T618" i="38"/>
  <c r="T619" i="38"/>
  <c r="T620" i="38"/>
  <c r="T621" i="38"/>
  <c r="T622" i="38"/>
  <c r="T623" i="38"/>
  <c r="T624" i="38"/>
  <c r="T625" i="38"/>
  <c r="T626" i="38"/>
  <c r="T627" i="38"/>
  <c r="T628" i="38"/>
  <c r="T629" i="38"/>
  <c r="T630" i="38"/>
  <c r="T631" i="38"/>
  <c r="T632" i="38"/>
  <c r="T633" i="38"/>
  <c r="T634" i="38"/>
  <c r="T635" i="38"/>
  <c r="T636" i="38"/>
  <c r="T637" i="38"/>
  <c r="T638" i="38"/>
  <c r="T639" i="38"/>
  <c r="T640" i="38"/>
  <c r="T641" i="38"/>
  <c r="T642" i="38"/>
  <c r="T643" i="38"/>
  <c r="T644" i="38"/>
  <c r="T645" i="38"/>
  <c r="T646" i="38"/>
  <c r="T647" i="38"/>
  <c r="T648" i="38"/>
  <c r="T649" i="38"/>
  <c r="T650" i="38"/>
  <c r="T651" i="38"/>
  <c r="T652" i="38"/>
  <c r="T653" i="38"/>
  <c r="T654" i="38"/>
  <c r="T655" i="38"/>
  <c r="T656" i="38"/>
  <c r="T657" i="38"/>
  <c r="T658" i="38"/>
  <c r="T659" i="38"/>
  <c r="T660" i="38"/>
  <c r="T661" i="38"/>
  <c r="T662" i="38"/>
  <c r="T663" i="38"/>
  <c r="T664" i="38"/>
  <c r="T665" i="38"/>
  <c r="T666" i="38"/>
  <c r="T667" i="38"/>
  <c r="T668" i="38"/>
  <c r="T669" i="38"/>
  <c r="T670" i="38"/>
  <c r="T671" i="38"/>
  <c r="T672" i="38"/>
  <c r="T673" i="38"/>
  <c r="T674" i="38"/>
  <c r="T675" i="38"/>
  <c r="T676" i="38"/>
  <c r="T677" i="38"/>
  <c r="T678" i="38"/>
  <c r="T679" i="38"/>
  <c r="T680" i="38"/>
  <c r="T681" i="38"/>
  <c r="T682" i="38"/>
  <c r="T683" i="38"/>
  <c r="T684" i="38"/>
  <c r="T685" i="38"/>
  <c r="T686" i="38"/>
  <c r="T687" i="38"/>
  <c r="T688" i="38"/>
  <c r="T689" i="38"/>
  <c r="T690" i="38"/>
  <c r="T691" i="38"/>
  <c r="T692" i="38"/>
  <c r="T693" i="38"/>
  <c r="T694" i="38"/>
  <c r="T695" i="38"/>
  <c r="T696" i="38"/>
  <c r="T697" i="38"/>
  <c r="T698" i="38"/>
  <c r="T699" i="38"/>
  <c r="T700" i="38"/>
  <c r="T701" i="38"/>
  <c r="T702" i="38"/>
  <c r="T703" i="38"/>
  <c r="T704" i="38"/>
  <c r="T705" i="38"/>
  <c r="T706" i="38"/>
  <c r="T707" i="38"/>
  <c r="T708" i="38"/>
  <c r="T709" i="38"/>
  <c r="T710" i="38"/>
  <c r="T711" i="38"/>
  <c r="T712" i="38"/>
  <c r="T713" i="38"/>
  <c r="T714" i="38"/>
  <c r="T715" i="38"/>
  <c r="T716" i="38"/>
  <c r="T717" i="38"/>
  <c r="T718" i="38"/>
  <c r="T719" i="38"/>
  <c r="T720" i="38"/>
  <c r="T721" i="38"/>
  <c r="T722" i="38"/>
  <c r="T723" i="38"/>
  <c r="T724" i="38"/>
  <c r="T725" i="38"/>
  <c r="T726" i="38"/>
  <c r="T727" i="38"/>
  <c r="T728" i="38"/>
  <c r="T729" i="38"/>
  <c r="T730" i="38"/>
  <c r="T731" i="38"/>
  <c r="T732" i="38"/>
  <c r="T733" i="38"/>
  <c r="T734" i="38"/>
  <c r="T735" i="38"/>
  <c r="T736" i="38"/>
  <c r="T737" i="38"/>
  <c r="T738" i="38"/>
  <c r="T739" i="38"/>
  <c r="T740" i="38"/>
  <c r="T741" i="38"/>
  <c r="T742" i="38"/>
  <c r="T743" i="38"/>
  <c r="T744" i="38"/>
  <c r="T745" i="38"/>
  <c r="T746" i="38"/>
  <c r="T747" i="38"/>
  <c r="T748" i="38"/>
  <c r="T749" i="38"/>
  <c r="T750" i="38"/>
  <c r="T751" i="38"/>
  <c r="T752" i="38"/>
  <c r="T753" i="38"/>
  <c r="T754" i="38"/>
  <c r="T755" i="38"/>
  <c r="T756" i="38"/>
  <c r="T757" i="38"/>
  <c r="T758" i="38"/>
  <c r="T759" i="38"/>
  <c r="T760" i="38"/>
  <c r="T761" i="38"/>
  <c r="T762" i="38"/>
  <c r="T763" i="38"/>
  <c r="T764" i="38"/>
  <c r="T765" i="38"/>
  <c r="T766" i="38"/>
  <c r="T767" i="38"/>
  <c r="T768" i="38"/>
  <c r="T769" i="38"/>
  <c r="T770" i="38"/>
  <c r="T771" i="38"/>
  <c r="T772" i="38"/>
  <c r="T773" i="38"/>
  <c r="T774" i="38"/>
  <c r="T775" i="38"/>
  <c r="T776" i="38"/>
  <c r="T777" i="38"/>
  <c r="T778" i="38"/>
  <c r="T779" i="38"/>
  <c r="T780" i="38"/>
  <c r="T781" i="38"/>
  <c r="T782" i="38"/>
  <c r="T783" i="38"/>
  <c r="T784" i="38"/>
  <c r="T785" i="38"/>
  <c r="T786" i="38"/>
  <c r="T787" i="38"/>
  <c r="T788" i="38"/>
  <c r="T789" i="38"/>
  <c r="T790" i="38"/>
  <c r="T791" i="38"/>
  <c r="T792" i="38"/>
  <c r="T793" i="38"/>
  <c r="T794" i="38"/>
  <c r="T795" i="38"/>
  <c r="T796" i="38"/>
  <c r="T797" i="38"/>
  <c r="T798" i="38"/>
  <c r="T799" i="38"/>
  <c r="T800" i="38"/>
  <c r="T801" i="38"/>
  <c r="T802" i="38"/>
  <c r="T803" i="38"/>
  <c r="T804" i="38"/>
  <c r="T805" i="38"/>
  <c r="T806" i="38"/>
  <c r="T807" i="38"/>
  <c r="T808" i="38"/>
  <c r="T809" i="38"/>
  <c r="T810" i="38"/>
  <c r="T811" i="38"/>
  <c r="T812" i="38"/>
  <c r="T813" i="38"/>
  <c r="T814" i="38"/>
  <c r="T815" i="38"/>
  <c r="T816" i="38"/>
  <c r="T817" i="38"/>
  <c r="T818" i="38"/>
  <c r="T819" i="38"/>
  <c r="T820" i="38"/>
  <c r="T821" i="38"/>
  <c r="T822" i="38"/>
  <c r="T823" i="38"/>
  <c r="T824" i="38"/>
  <c r="T825" i="38"/>
  <c r="T826" i="38"/>
  <c r="T827" i="38"/>
  <c r="T828" i="38"/>
  <c r="T829" i="38"/>
  <c r="T830" i="38"/>
  <c r="T831" i="38"/>
  <c r="T832" i="38"/>
  <c r="T833" i="38"/>
  <c r="T834" i="38"/>
  <c r="T835" i="38"/>
  <c r="T836" i="38"/>
  <c r="T837" i="38"/>
  <c r="T838" i="38"/>
  <c r="T839" i="38"/>
  <c r="T840" i="38"/>
  <c r="T841" i="38"/>
  <c r="T842" i="38"/>
  <c r="T843" i="38"/>
  <c r="T844" i="38"/>
  <c r="T845" i="38"/>
  <c r="T846" i="38"/>
  <c r="T847" i="38"/>
  <c r="T848" i="38"/>
  <c r="T849" i="38"/>
  <c r="T850" i="38"/>
  <c r="T851" i="38"/>
  <c r="T852" i="38"/>
  <c r="T853" i="38"/>
  <c r="T854" i="38"/>
  <c r="T855" i="38"/>
  <c r="T856" i="38"/>
  <c r="T857" i="38"/>
  <c r="T858" i="38"/>
  <c r="T859" i="38"/>
  <c r="T860" i="38"/>
  <c r="T861" i="38"/>
  <c r="T862" i="38"/>
  <c r="T863" i="38"/>
  <c r="T864" i="38"/>
  <c r="T865" i="38"/>
  <c r="T866" i="38"/>
  <c r="T867" i="38"/>
  <c r="T868" i="38"/>
  <c r="T869" i="38"/>
  <c r="T870" i="38"/>
  <c r="T871" i="38"/>
  <c r="T872" i="38"/>
  <c r="T873" i="38"/>
  <c r="T874" i="38"/>
  <c r="T875" i="38"/>
  <c r="T876" i="38"/>
  <c r="T877" i="38"/>
  <c r="T878" i="38"/>
  <c r="T879" i="38"/>
  <c r="T880" i="38"/>
  <c r="T881" i="38"/>
  <c r="T882" i="38"/>
  <c r="T883" i="38"/>
  <c r="T884" i="38"/>
  <c r="T885" i="38"/>
  <c r="T886" i="38"/>
  <c r="T887" i="38"/>
  <c r="T888" i="38"/>
  <c r="T889" i="38"/>
  <c r="T890" i="38"/>
  <c r="T891" i="38"/>
  <c r="T892" i="38"/>
  <c r="T893" i="38"/>
  <c r="T894" i="38"/>
  <c r="T895" i="38"/>
  <c r="T896" i="38"/>
  <c r="T897" i="38"/>
  <c r="T898" i="38"/>
  <c r="T899" i="38"/>
  <c r="T900" i="38"/>
  <c r="T901" i="38"/>
  <c r="T902" i="38"/>
  <c r="T903" i="38"/>
  <c r="T904" i="38"/>
  <c r="T905" i="38"/>
  <c r="T906" i="38"/>
  <c r="T907" i="38"/>
  <c r="T908" i="38"/>
  <c r="T909" i="38"/>
  <c r="T910" i="38"/>
  <c r="T911" i="38"/>
  <c r="T912" i="38"/>
  <c r="T913" i="38"/>
  <c r="T914" i="38"/>
  <c r="T915" i="38"/>
  <c r="T916" i="38"/>
  <c r="T917" i="38"/>
  <c r="T918" i="38"/>
  <c r="T919" i="38"/>
  <c r="T920" i="38"/>
  <c r="T921" i="38"/>
  <c r="T922" i="38"/>
  <c r="T923" i="38"/>
  <c r="T924" i="38"/>
  <c r="T925" i="38"/>
  <c r="T926" i="38"/>
  <c r="T927" i="38"/>
  <c r="T928" i="38"/>
  <c r="T929" i="38"/>
  <c r="T930" i="38"/>
  <c r="T931" i="38"/>
  <c r="T932" i="38"/>
  <c r="T933" i="38"/>
  <c r="T934" i="38"/>
  <c r="T935" i="38"/>
  <c r="T936" i="38"/>
  <c r="T937" i="38"/>
  <c r="T938" i="38"/>
  <c r="T939" i="38"/>
  <c r="T940" i="38"/>
  <c r="T941" i="38"/>
  <c r="T942" i="38"/>
  <c r="T943" i="38"/>
  <c r="T944" i="38"/>
  <c r="T945" i="38"/>
  <c r="T946" i="38"/>
  <c r="T947" i="38"/>
  <c r="T948" i="38"/>
  <c r="T949" i="38"/>
  <c r="T950" i="38"/>
  <c r="T951" i="38"/>
  <c r="T952" i="38"/>
  <c r="T953" i="38"/>
  <c r="T954" i="38"/>
  <c r="T955" i="38"/>
  <c r="T956" i="38"/>
  <c r="T957" i="38"/>
  <c r="T958" i="38"/>
  <c r="T959" i="38"/>
  <c r="T960" i="38"/>
  <c r="T961" i="38"/>
  <c r="T962" i="38"/>
  <c r="T963" i="38"/>
  <c r="T964" i="38"/>
  <c r="T965" i="38"/>
  <c r="T966" i="38"/>
  <c r="T967" i="38"/>
  <c r="T968" i="38"/>
  <c r="T969" i="38"/>
  <c r="T970" i="38"/>
  <c r="T971" i="38"/>
  <c r="T972" i="38"/>
  <c r="T973" i="38"/>
  <c r="T974" i="38"/>
  <c r="T975" i="38"/>
  <c r="T976" i="38"/>
  <c r="T977" i="38"/>
  <c r="T978" i="38"/>
  <c r="T979" i="38"/>
  <c r="T980" i="38"/>
  <c r="T981" i="38"/>
  <c r="T982" i="38"/>
  <c r="T983" i="38"/>
  <c r="T984" i="38"/>
  <c r="T985" i="38"/>
  <c r="T986" i="38"/>
  <c r="T987" i="38"/>
  <c r="T988" i="38"/>
  <c r="T989" i="38"/>
  <c r="T990" i="38"/>
  <c r="T991" i="38"/>
  <c r="T992" i="38"/>
  <c r="T993" i="38"/>
  <c r="T994" i="38"/>
  <c r="T995" i="38"/>
  <c r="T996" i="38"/>
  <c r="T997" i="38"/>
  <c r="T998" i="38"/>
  <c r="T999" i="38"/>
  <c r="T1000" i="38"/>
  <c r="T1001" i="38"/>
  <c r="T1002" i="38"/>
  <c r="T1003" i="38"/>
  <c r="T1004" i="38"/>
  <c r="T1005" i="38"/>
  <c r="T1006" i="38"/>
  <c r="T1007" i="38"/>
  <c r="T1008" i="38"/>
  <c r="T1009" i="38"/>
  <c r="T1010" i="38"/>
  <c r="T1011" i="38"/>
  <c r="T1012" i="38"/>
  <c r="T1013" i="38"/>
  <c r="T1014" i="38"/>
  <c r="T1015" i="38"/>
  <c r="T1016" i="38"/>
  <c r="T1017" i="38"/>
  <c r="T1018" i="38"/>
  <c r="T1019" i="38"/>
  <c r="T1020" i="38"/>
  <c r="T1021" i="38"/>
  <c r="T1022" i="38"/>
  <c r="T1023" i="38"/>
  <c r="T1024" i="38"/>
  <c r="T1025" i="38"/>
  <c r="T1026" i="38"/>
  <c r="T1027" i="38"/>
  <c r="T1028" i="38"/>
  <c r="T1029" i="38"/>
  <c r="T1030" i="38"/>
  <c r="T1031" i="38"/>
  <c r="T1032" i="38"/>
  <c r="T1033" i="38"/>
  <c r="T1034" i="38"/>
  <c r="T1035" i="38"/>
  <c r="T1036" i="38"/>
  <c r="T1037" i="38"/>
  <c r="T1038" i="38"/>
  <c r="T1039" i="38"/>
  <c r="T1040" i="38"/>
  <c r="T1041" i="38"/>
  <c r="T1042" i="38"/>
  <c r="T1043" i="38"/>
  <c r="T1044" i="38"/>
  <c r="T1045" i="38"/>
  <c r="T1046" i="38"/>
  <c r="T1047" i="38"/>
  <c r="T1048" i="38"/>
  <c r="T1049" i="38"/>
  <c r="T1050" i="38"/>
  <c r="T1051" i="38"/>
  <c r="T1052" i="38"/>
  <c r="T1053" i="38"/>
  <c r="T1054" i="38"/>
  <c r="T1055" i="38"/>
  <c r="T1056" i="38"/>
  <c r="T1057" i="38"/>
  <c r="T1058" i="38"/>
  <c r="T1059" i="38"/>
  <c r="T1060" i="38"/>
  <c r="T1061" i="38"/>
  <c r="T1062" i="38"/>
  <c r="T1063" i="38"/>
  <c r="T1064" i="38"/>
  <c r="T1065" i="38"/>
  <c r="T1066" i="38"/>
  <c r="T1067" i="38"/>
  <c r="T1068" i="38"/>
  <c r="T1069" i="38"/>
  <c r="T1070" i="38"/>
  <c r="T1071" i="38"/>
  <c r="T1072" i="38"/>
  <c r="T1073" i="38"/>
  <c r="T1074" i="38"/>
  <c r="T1075" i="38"/>
  <c r="T1076" i="38"/>
  <c r="T1077" i="38"/>
  <c r="T1078" i="38"/>
  <c r="T1079" i="38"/>
  <c r="T1080" i="38"/>
  <c r="T1081" i="38"/>
  <c r="T1082" i="38"/>
  <c r="T1083" i="38"/>
  <c r="T1084" i="38"/>
  <c r="T1085" i="38"/>
  <c r="T1086" i="38"/>
  <c r="T1087" i="38"/>
  <c r="T1088" i="38"/>
  <c r="T1089" i="38"/>
  <c r="T1090" i="38"/>
  <c r="T1091" i="38"/>
  <c r="T1092" i="38"/>
  <c r="T1093" i="38"/>
  <c r="T1094" i="38"/>
  <c r="T1095" i="38"/>
  <c r="T1096" i="38"/>
  <c r="T1097" i="38"/>
  <c r="T1098" i="38"/>
  <c r="T1099" i="38"/>
  <c r="T1100" i="38"/>
  <c r="T1101" i="38"/>
  <c r="T1102" i="38"/>
  <c r="T1103" i="38"/>
  <c r="T1104" i="38"/>
  <c r="T1105" i="38"/>
  <c r="T1106" i="38"/>
  <c r="T1107" i="38"/>
  <c r="T1108" i="38"/>
  <c r="T1109" i="38"/>
  <c r="T1110" i="38"/>
  <c r="T1111" i="38"/>
  <c r="T1112" i="38"/>
  <c r="T1113" i="38"/>
  <c r="T1114" i="38"/>
  <c r="T1115" i="38"/>
  <c r="T1116" i="38"/>
  <c r="T1117" i="38"/>
  <c r="T1118" i="38"/>
  <c r="T1119" i="38"/>
  <c r="T1120" i="38"/>
  <c r="T1121" i="38"/>
  <c r="T1122" i="38"/>
  <c r="T1123" i="38"/>
  <c r="T1124" i="38"/>
  <c r="T1125" i="38"/>
  <c r="T1126" i="38"/>
  <c r="T1127" i="38"/>
  <c r="T1128" i="38"/>
  <c r="T1129" i="38"/>
  <c r="T1130" i="38"/>
  <c r="T1131" i="38"/>
  <c r="T1132" i="38"/>
  <c r="T1133" i="38"/>
  <c r="T1134" i="38"/>
  <c r="T1135" i="38"/>
  <c r="T1136" i="38"/>
  <c r="T1137" i="38"/>
  <c r="T1138" i="38"/>
  <c r="T1139" i="38"/>
  <c r="T1140" i="38"/>
  <c r="T1141" i="38"/>
  <c r="T1142" i="38"/>
  <c r="T1143" i="38"/>
  <c r="T1144" i="38"/>
  <c r="T1145" i="38"/>
  <c r="T1146" i="38"/>
  <c r="T1147" i="38"/>
  <c r="T1148" i="38"/>
  <c r="T1149" i="38"/>
  <c r="T1150" i="38"/>
  <c r="T1151" i="38"/>
  <c r="T1152" i="38"/>
  <c r="T1153" i="38"/>
  <c r="T1154" i="38"/>
  <c r="T1155" i="38"/>
  <c r="T1156" i="38"/>
  <c r="T1157" i="38"/>
  <c r="T1158" i="38"/>
  <c r="T1159" i="38"/>
  <c r="T1160" i="38"/>
  <c r="T1161" i="38"/>
  <c r="T1162" i="38"/>
  <c r="T1163" i="38"/>
  <c r="T1164" i="38"/>
  <c r="T1165" i="38"/>
  <c r="T1166" i="38"/>
  <c r="T1167" i="38"/>
  <c r="T1168" i="38"/>
  <c r="T1169" i="38"/>
  <c r="T1170" i="38"/>
  <c r="T1171" i="38"/>
  <c r="T1172" i="38"/>
  <c r="T1173" i="38"/>
  <c r="T1174" i="38"/>
  <c r="T1175" i="38"/>
  <c r="T1176" i="38"/>
  <c r="T1177" i="38"/>
  <c r="T1178" i="38"/>
  <c r="T1179" i="38"/>
  <c r="T1180" i="38"/>
  <c r="T1181" i="38"/>
  <c r="T1182" i="38"/>
  <c r="T1183" i="38"/>
  <c r="T1184" i="38"/>
  <c r="T1185" i="38"/>
  <c r="T1186" i="38"/>
  <c r="T1187" i="38"/>
  <c r="T1188" i="38"/>
  <c r="T1189" i="38"/>
  <c r="T1190" i="38"/>
  <c r="T1191" i="38"/>
  <c r="T1192" i="38"/>
  <c r="T1193" i="38"/>
  <c r="T1194" i="38"/>
  <c r="T1195" i="38"/>
  <c r="T1196" i="38"/>
  <c r="T1197" i="38"/>
  <c r="T1198" i="38"/>
  <c r="T1199" i="38"/>
  <c r="T1200" i="38"/>
  <c r="T1201" i="38"/>
  <c r="T1202" i="38"/>
  <c r="T1203" i="38"/>
  <c r="T1204" i="38"/>
  <c r="T1205" i="38"/>
  <c r="T1206" i="38"/>
  <c r="T1207" i="38"/>
  <c r="T1208" i="38"/>
  <c r="T1209" i="38"/>
  <c r="T1210" i="38"/>
  <c r="T1211" i="38"/>
  <c r="T1212" i="38"/>
  <c r="T1213" i="38"/>
  <c r="T1214" i="38"/>
  <c r="T1215" i="38"/>
  <c r="T1216" i="38"/>
  <c r="T1217" i="38"/>
  <c r="T1218" i="38"/>
  <c r="T1219" i="38"/>
  <c r="T1220" i="38"/>
  <c r="T1221" i="38"/>
  <c r="T1222" i="38"/>
  <c r="T1223" i="38"/>
  <c r="T1224" i="38"/>
  <c r="T1225" i="38"/>
  <c r="T1226" i="38"/>
  <c r="T1227" i="38"/>
  <c r="T1228" i="38"/>
  <c r="T1229" i="38"/>
  <c r="T1230" i="38"/>
  <c r="T1231" i="38"/>
  <c r="T1232" i="38"/>
  <c r="T1233" i="38"/>
  <c r="T1234" i="38"/>
  <c r="T1235" i="38"/>
  <c r="T1236" i="38"/>
  <c r="T1237" i="38"/>
  <c r="T1238" i="38"/>
  <c r="T1239" i="38"/>
  <c r="T1240" i="38"/>
  <c r="T1241" i="38"/>
  <c r="T1242" i="38"/>
  <c r="T1243" i="38"/>
  <c r="T1244" i="38"/>
  <c r="T1245" i="38"/>
  <c r="T1246" i="38"/>
  <c r="T1247" i="38"/>
  <c r="T1248" i="38"/>
  <c r="T1249" i="38"/>
  <c r="T1250" i="38"/>
  <c r="T1251" i="38"/>
  <c r="T1252" i="38"/>
  <c r="T1253" i="38"/>
  <c r="T1254" i="38"/>
  <c r="T1255" i="38"/>
  <c r="T1256" i="38"/>
  <c r="T1257" i="38"/>
  <c r="T1258" i="38"/>
  <c r="T1259" i="38"/>
  <c r="T1260" i="38"/>
  <c r="T1261" i="38"/>
  <c r="T1262" i="38"/>
  <c r="T1263" i="38"/>
  <c r="T1264" i="38"/>
  <c r="T1265" i="38"/>
  <c r="T1266" i="38"/>
  <c r="T1267" i="38"/>
  <c r="T1268" i="38"/>
  <c r="T1269" i="38"/>
  <c r="T1270" i="38"/>
  <c r="T1271" i="38"/>
  <c r="T1272" i="38"/>
  <c r="T1273" i="38"/>
  <c r="T1274" i="38"/>
  <c r="T1275" i="38"/>
  <c r="T1276" i="38"/>
  <c r="T1277" i="38"/>
  <c r="T1278" i="38"/>
  <c r="T1279" i="38"/>
  <c r="T1280" i="38"/>
  <c r="T1281" i="38"/>
  <c r="T1282" i="38"/>
  <c r="T1283" i="38"/>
  <c r="T1284" i="38"/>
  <c r="T1285" i="38"/>
  <c r="T1286" i="38"/>
  <c r="T1287" i="38"/>
  <c r="T1288" i="38"/>
  <c r="T1289" i="38"/>
  <c r="T1290" i="38"/>
  <c r="T1291" i="38"/>
  <c r="T1292" i="38"/>
  <c r="T1293" i="38"/>
  <c r="T1294" i="38"/>
  <c r="T1295" i="38"/>
  <c r="T1296" i="38"/>
  <c r="T1297" i="38"/>
  <c r="T1298" i="38"/>
  <c r="T1299" i="38"/>
  <c r="T1300" i="38"/>
  <c r="T1301" i="38"/>
  <c r="T1302" i="38"/>
  <c r="T1303" i="38"/>
  <c r="T1304" i="38"/>
  <c r="T1305" i="38"/>
  <c r="T1306" i="38"/>
  <c r="T1307" i="38"/>
  <c r="T1308" i="38"/>
  <c r="T1309" i="38"/>
  <c r="T1310" i="38"/>
  <c r="T1311" i="38"/>
  <c r="T1312" i="38"/>
  <c r="T1313" i="38"/>
  <c r="T1314" i="38"/>
  <c r="T1315" i="38"/>
  <c r="T1316" i="38"/>
  <c r="T1317" i="38"/>
  <c r="T1318" i="38"/>
  <c r="T1319" i="38"/>
  <c r="T1320" i="38"/>
  <c r="T1321" i="38"/>
  <c r="T1322" i="38"/>
  <c r="T1323" i="38"/>
  <c r="T1324" i="38"/>
  <c r="T1325" i="38"/>
  <c r="T1326" i="38"/>
  <c r="T1327" i="38"/>
  <c r="T1328" i="38"/>
  <c r="T1329" i="38"/>
  <c r="T1330" i="38"/>
  <c r="T1331" i="38"/>
  <c r="T1332" i="38"/>
  <c r="T1333" i="38"/>
  <c r="T1334" i="38"/>
  <c r="T1335" i="38"/>
  <c r="T1336" i="38"/>
  <c r="T1337" i="38"/>
  <c r="T1338" i="38"/>
  <c r="T1339" i="38"/>
  <c r="T1340" i="38"/>
  <c r="T1341" i="38"/>
  <c r="T1342" i="38"/>
  <c r="T1343" i="38"/>
  <c r="T1344" i="38"/>
  <c r="T1345" i="38"/>
  <c r="T1346" i="38"/>
  <c r="T1347" i="38"/>
  <c r="T1348" i="38"/>
  <c r="T1349" i="38"/>
  <c r="T1350" i="38"/>
  <c r="T1351" i="38"/>
  <c r="T1352" i="38"/>
  <c r="T1353" i="38"/>
  <c r="T1354" i="38"/>
  <c r="T1355" i="38"/>
  <c r="T1356" i="38"/>
  <c r="T1357" i="38"/>
  <c r="T1358" i="38"/>
  <c r="T1359" i="38"/>
  <c r="T1360" i="38"/>
  <c r="T1361" i="38"/>
  <c r="T1362" i="38"/>
  <c r="T1363" i="38"/>
  <c r="T1364" i="38"/>
  <c r="T1365" i="38"/>
  <c r="T1366" i="38"/>
  <c r="T1367" i="38"/>
  <c r="T1368" i="38"/>
  <c r="T1369" i="38"/>
  <c r="T1370" i="38"/>
  <c r="T1371" i="38"/>
  <c r="T1372" i="38"/>
  <c r="T1373" i="38"/>
  <c r="T1374" i="38"/>
  <c r="T1375" i="38"/>
  <c r="T1376" i="38"/>
  <c r="T1377" i="38"/>
  <c r="T1378" i="38"/>
  <c r="T1379" i="38"/>
  <c r="T1380" i="38"/>
  <c r="T1381" i="38"/>
  <c r="T1382" i="38"/>
  <c r="T1383" i="38"/>
  <c r="T1384" i="38"/>
  <c r="T1385" i="38"/>
  <c r="T1386" i="38"/>
  <c r="T1387" i="38"/>
  <c r="T1388" i="38"/>
  <c r="T1389" i="38"/>
  <c r="T1390" i="38"/>
  <c r="T1391" i="38"/>
  <c r="T1392" i="38"/>
  <c r="T1393" i="38"/>
  <c r="T1394" i="38"/>
  <c r="T1395" i="38"/>
  <c r="T1396" i="38"/>
  <c r="DX21" i="51" l="1"/>
  <c r="DS21" i="51"/>
  <c r="DM21" i="51"/>
  <c r="DH21" i="51"/>
  <c r="DB21" i="51"/>
  <c r="CW21" i="51"/>
  <c r="Q2" i="38"/>
  <c r="Q3" i="38"/>
  <c r="Q4" i="38"/>
  <c r="Q5" i="38"/>
  <c r="Q6" i="38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46" i="38"/>
  <c r="Q47" i="38"/>
  <c r="Q48" i="38"/>
  <c r="Q49" i="38"/>
  <c r="Q50" i="38"/>
  <c r="Q51" i="38"/>
  <c r="Q52" i="38"/>
  <c r="Q53" i="38"/>
  <c r="Q54" i="38"/>
  <c r="Q55" i="38"/>
  <c r="Q56" i="38"/>
  <c r="Q57" i="38"/>
  <c r="Q58" i="38"/>
  <c r="Q59" i="38"/>
  <c r="Q60" i="38"/>
  <c r="Q61" i="38"/>
  <c r="Q62" i="38"/>
  <c r="Q63" i="38"/>
  <c r="Q64" i="38"/>
  <c r="Q65" i="38"/>
  <c r="Q66" i="38"/>
  <c r="Q67" i="38"/>
  <c r="Q68" i="38"/>
  <c r="Q69" i="38"/>
  <c r="Q70" i="38"/>
  <c r="Q71" i="38"/>
  <c r="Q72" i="38"/>
  <c r="Q73" i="38"/>
  <c r="Q74" i="38"/>
  <c r="Q75" i="38"/>
  <c r="Q76" i="38"/>
  <c r="Q77" i="38"/>
  <c r="Q78" i="38"/>
  <c r="Q79" i="38"/>
  <c r="Q80" i="38"/>
  <c r="Q81" i="38"/>
  <c r="Q82" i="38"/>
  <c r="Q83" i="38"/>
  <c r="Q84" i="38"/>
  <c r="Q85" i="38"/>
  <c r="Q86" i="38"/>
  <c r="Q87" i="38"/>
  <c r="Q88" i="38"/>
  <c r="Q89" i="38"/>
  <c r="Q90" i="38"/>
  <c r="Q91" i="38"/>
  <c r="Q92" i="38"/>
  <c r="Q93" i="38"/>
  <c r="Q94" i="38"/>
  <c r="Q95" i="38"/>
  <c r="Q96" i="38"/>
  <c r="Q97" i="38"/>
  <c r="Q98" i="38"/>
  <c r="Q99" i="38"/>
  <c r="Q100" i="38"/>
  <c r="Q101" i="38"/>
  <c r="Q102" i="38"/>
  <c r="Q103" i="38"/>
  <c r="Q104" i="38"/>
  <c r="Q105" i="38"/>
  <c r="Q106" i="38"/>
  <c r="Q107" i="38"/>
  <c r="Q108" i="38"/>
  <c r="Q109" i="38"/>
  <c r="Q110" i="38"/>
  <c r="Q111" i="38"/>
  <c r="Q112" i="38"/>
  <c r="Q113" i="38"/>
  <c r="Q114" i="38"/>
  <c r="Q115" i="38"/>
  <c r="Q116" i="38"/>
  <c r="Q117" i="38"/>
  <c r="Q118" i="38"/>
  <c r="Q119" i="38"/>
  <c r="Q120" i="38"/>
  <c r="Q121" i="38"/>
  <c r="Q122" i="38"/>
  <c r="Q123" i="38"/>
  <c r="Q124" i="38"/>
  <c r="Q125" i="38"/>
  <c r="Q126" i="38"/>
  <c r="Q127" i="38"/>
  <c r="Q128" i="38"/>
  <c r="Q129" i="38"/>
  <c r="Q13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Q1001" i="38"/>
  <c r="Q1002" i="38"/>
  <c r="Q1003" i="38"/>
  <c r="Q1004" i="38"/>
  <c r="Q1005" i="38"/>
  <c r="Q1006" i="38"/>
  <c r="Q1007" i="38"/>
  <c r="Q1008" i="38"/>
  <c r="Q1009" i="38"/>
  <c r="Q1010" i="38"/>
  <c r="Q1011" i="38"/>
  <c r="Q1012" i="38"/>
  <c r="Q1013" i="38"/>
  <c r="Q1014" i="38"/>
  <c r="Q1015" i="38"/>
  <c r="Q1016" i="38"/>
  <c r="Q1017" i="38"/>
  <c r="Q1018" i="38"/>
  <c r="Q1019" i="38"/>
  <c r="Q1020" i="38"/>
  <c r="Q1021" i="38"/>
  <c r="Q1022" i="38"/>
  <c r="Q1023" i="38"/>
  <c r="Q1024" i="38"/>
  <c r="Q1025" i="38"/>
  <c r="Q1026" i="38"/>
  <c r="Q1027" i="38"/>
  <c r="Q1028" i="38"/>
  <c r="Q1029" i="38"/>
  <c r="Q1030" i="38"/>
  <c r="Q1031" i="38"/>
  <c r="Q1032" i="38"/>
  <c r="Q1033" i="38"/>
  <c r="Q1034" i="38"/>
  <c r="Q1035" i="38"/>
  <c r="Q1036" i="38"/>
  <c r="Q1037" i="38"/>
  <c r="Q1038" i="38"/>
  <c r="Q1039" i="38"/>
  <c r="Q1040" i="38"/>
  <c r="Q1041" i="38"/>
  <c r="Q1042" i="38"/>
  <c r="Q1043" i="38"/>
  <c r="Q1044" i="38"/>
  <c r="Q1045" i="38"/>
  <c r="Q1046" i="38"/>
  <c r="Q1047" i="38"/>
  <c r="Q1048" i="38"/>
  <c r="Q1049" i="38"/>
  <c r="Q1050" i="38"/>
  <c r="Q1051" i="38"/>
  <c r="Q1052" i="38"/>
  <c r="Q1053" i="38"/>
  <c r="Q1054" i="38"/>
  <c r="Q1055" i="38"/>
  <c r="Q1056" i="38"/>
  <c r="Q1057" i="38"/>
  <c r="Q1058" i="38"/>
  <c r="Q1059" i="38"/>
  <c r="Q1060" i="38"/>
  <c r="Q1061" i="38"/>
  <c r="Q1062" i="38"/>
  <c r="Q1063" i="38"/>
  <c r="Q1064" i="38"/>
  <c r="Q1065" i="38"/>
  <c r="Q1066" i="38"/>
  <c r="Q1067" i="38"/>
  <c r="Q1068" i="38"/>
  <c r="Q1069" i="38"/>
  <c r="Q1070" i="38"/>
  <c r="Q1071" i="38"/>
  <c r="Q1072" i="38"/>
  <c r="Q1073" i="38"/>
  <c r="Q1074" i="38"/>
  <c r="Q1075" i="38"/>
  <c r="Q1076" i="38"/>
  <c r="Q1077" i="38"/>
  <c r="Q1078" i="38"/>
  <c r="Q1079" i="38"/>
  <c r="Q1080" i="38"/>
  <c r="Q1081" i="38"/>
  <c r="Q1082" i="38"/>
  <c r="Q1083" i="38"/>
  <c r="Q1084" i="38"/>
  <c r="Q1085" i="38"/>
  <c r="Q1086" i="38"/>
  <c r="Q1087" i="38"/>
  <c r="Q1088" i="38"/>
  <c r="Q1089" i="38"/>
  <c r="Q1090" i="38"/>
  <c r="Q1091" i="38"/>
  <c r="Q1092" i="38"/>
  <c r="Q1093" i="38"/>
  <c r="Q1094" i="38"/>
  <c r="Q1095" i="38"/>
  <c r="Q1096" i="38"/>
  <c r="Q1097" i="38"/>
  <c r="Q1098" i="38"/>
  <c r="Q1099" i="38"/>
  <c r="Q1100" i="38"/>
  <c r="Q1101" i="38"/>
  <c r="Q1102" i="38"/>
  <c r="Q1103" i="38"/>
  <c r="Q1104" i="38"/>
  <c r="Q1105" i="38"/>
  <c r="Q1106" i="38"/>
  <c r="Q1107" i="38"/>
  <c r="Q1108" i="38"/>
  <c r="Q1109" i="38"/>
  <c r="Q1110" i="38"/>
  <c r="Q1111" i="38"/>
  <c r="Q1112" i="38"/>
  <c r="Q1113" i="38"/>
  <c r="Q1114" i="38"/>
  <c r="Q1115" i="38"/>
  <c r="Q1116" i="38"/>
  <c r="Q1117" i="38"/>
  <c r="Q1118" i="38"/>
  <c r="Q1119" i="38"/>
  <c r="Q1120" i="38"/>
  <c r="Q1121" i="38"/>
  <c r="Q1122" i="38"/>
  <c r="Q1123" i="38"/>
  <c r="Q1124" i="38"/>
  <c r="Q1125" i="38"/>
  <c r="Q1126" i="38"/>
  <c r="Q1127" i="38"/>
  <c r="Q1128" i="38"/>
  <c r="Q1129" i="38"/>
  <c r="Q1130" i="38"/>
  <c r="Q1131" i="38"/>
  <c r="Q1132" i="38"/>
  <c r="Q1133" i="38"/>
  <c r="Q1134" i="38"/>
  <c r="Q1135" i="38"/>
  <c r="Q1136" i="38"/>
  <c r="Q1137" i="38"/>
  <c r="Q1138" i="38"/>
  <c r="Q1139" i="38"/>
  <c r="Q1140" i="38"/>
  <c r="Q1141" i="38"/>
  <c r="Q1142" i="38"/>
  <c r="Q1143" i="38"/>
  <c r="Q1144" i="38"/>
  <c r="Q1145" i="38"/>
  <c r="Q1146" i="38"/>
  <c r="Q1147" i="38"/>
  <c r="Q1148" i="38"/>
  <c r="Q1149" i="38"/>
  <c r="Q1150" i="38"/>
  <c r="Q1151" i="38"/>
  <c r="Q1152" i="38"/>
  <c r="Q1153" i="38"/>
  <c r="Q1154" i="38"/>
  <c r="Q1155" i="38"/>
  <c r="Q1156" i="38"/>
  <c r="Q1157" i="38"/>
  <c r="Q1158" i="38"/>
  <c r="Q1159" i="38"/>
  <c r="Q1160" i="38"/>
  <c r="Q1161" i="38"/>
  <c r="Q1162" i="38"/>
  <c r="Q1163" i="38"/>
  <c r="Q1164" i="38"/>
  <c r="Q1165" i="38"/>
  <c r="Q1166" i="38"/>
  <c r="Q1167" i="38"/>
  <c r="Q1168" i="38"/>
  <c r="Q1169" i="38"/>
  <c r="Q1170" i="38"/>
  <c r="Q1171" i="38"/>
  <c r="Q1172" i="38"/>
  <c r="Q1173" i="38"/>
  <c r="Q1174" i="38"/>
  <c r="Q1175" i="38"/>
  <c r="Q1176" i="38"/>
  <c r="Q1177" i="38"/>
  <c r="Q1178" i="38"/>
  <c r="Q1179" i="38"/>
  <c r="Q1180" i="38"/>
  <c r="Q1181" i="38"/>
  <c r="Q1182" i="38"/>
  <c r="Q1183" i="38"/>
  <c r="Q1184" i="38"/>
  <c r="Q1185" i="38"/>
  <c r="Q1186" i="38"/>
  <c r="Q1187" i="38"/>
  <c r="Q1188" i="38"/>
  <c r="Q1189" i="38"/>
  <c r="Q1190" i="38"/>
  <c r="Q1191" i="38"/>
  <c r="Q1192" i="38"/>
  <c r="Q1193" i="38"/>
  <c r="Q1194" i="38"/>
  <c r="Q1195" i="38"/>
  <c r="Q1196" i="38"/>
  <c r="Q1197" i="38"/>
  <c r="Q1198" i="38"/>
  <c r="Q1199" i="38"/>
  <c r="Q1200" i="38"/>
  <c r="Q1201" i="38"/>
  <c r="Q1202" i="38"/>
  <c r="Q1203" i="38"/>
  <c r="Q1204" i="38"/>
  <c r="Q1205" i="38"/>
  <c r="Q1206" i="38"/>
  <c r="Q1207" i="38"/>
  <c r="Q1208" i="38"/>
  <c r="Q1209" i="38"/>
  <c r="Q1210" i="38"/>
  <c r="Q1211" i="38"/>
  <c r="Q1212" i="38"/>
  <c r="Q1213" i="38"/>
  <c r="Q1214" i="38"/>
  <c r="Q1215" i="38"/>
  <c r="Q1216" i="38"/>
  <c r="Q1217" i="38"/>
  <c r="Q1218" i="38"/>
  <c r="Q1219" i="38"/>
  <c r="Q1220" i="38"/>
  <c r="Q1221" i="38"/>
  <c r="Q1222" i="38"/>
  <c r="Q1223" i="38"/>
  <c r="Q1224" i="38"/>
  <c r="Q1225" i="38"/>
  <c r="Q1226" i="38"/>
  <c r="Q1227" i="38"/>
  <c r="Q1228" i="38"/>
  <c r="Q1229" i="38"/>
  <c r="Q1230" i="38"/>
  <c r="Q1231" i="38"/>
  <c r="Q1232" i="38"/>
  <c r="Q1233" i="38"/>
  <c r="Q1234" i="38"/>
  <c r="Q1235" i="38"/>
  <c r="Q1236" i="38"/>
  <c r="Q1237" i="38"/>
  <c r="Q1238" i="38"/>
  <c r="Q1239" i="38"/>
  <c r="Q1240" i="38"/>
  <c r="Q1241" i="38"/>
  <c r="Q1242" i="38"/>
  <c r="Q1243" i="38"/>
  <c r="Q1244" i="38"/>
  <c r="Q1245" i="38"/>
  <c r="Q1246" i="38"/>
  <c r="Q1247" i="38"/>
  <c r="Q1248" i="38"/>
  <c r="Q1249" i="38"/>
  <c r="Q1250" i="38"/>
  <c r="Q1251" i="38"/>
  <c r="Q1252" i="38"/>
  <c r="Q1253" i="38"/>
  <c r="Q1254" i="38"/>
  <c r="Q1255" i="38"/>
  <c r="Q1256" i="38"/>
  <c r="Q1257" i="38"/>
  <c r="Q1258" i="38"/>
  <c r="Q1259" i="38"/>
  <c r="Q1260" i="38"/>
  <c r="Q1261" i="38"/>
  <c r="Q1262" i="38"/>
  <c r="Q1263" i="38"/>
  <c r="Q1264" i="38"/>
  <c r="Q1265" i="38"/>
  <c r="Q1266" i="38"/>
  <c r="Q1267" i="38"/>
  <c r="Q1268" i="38"/>
  <c r="Q1269" i="38"/>
  <c r="Q1270" i="38"/>
  <c r="Q1271" i="38"/>
  <c r="Q1272" i="38"/>
  <c r="Q1273" i="38"/>
  <c r="Q1274" i="38"/>
  <c r="Q1275" i="38"/>
  <c r="Q1276" i="38"/>
  <c r="Q1277" i="38"/>
  <c r="Q1278" i="38"/>
  <c r="Q1279" i="38"/>
  <c r="Q1280" i="38"/>
  <c r="Q1281" i="38"/>
  <c r="Q1282" i="38"/>
  <c r="Q1283" i="38"/>
  <c r="Q1284" i="38"/>
  <c r="Q1285" i="38"/>
  <c r="Q1286" i="38"/>
  <c r="Q1287" i="38"/>
  <c r="Q1288" i="38"/>
  <c r="Q1289" i="38"/>
  <c r="Q1290" i="38"/>
  <c r="Q1291" i="38"/>
  <c r="Q1292" i="38"/>
  <c r="Q1293" i="38"/>
  <c r="Q1294" i="38"/>
  <c r="Q1295" i="38"/>
  <c r="Q1296" i="38"/>
  <c r="Q1297" i="38"/>
  <c r="Q1298" i="38"/>
  <c r="Q1299" i="38"/>
  <c r="Q1300" i="38"/>
  <c r="Q1301" i="38"/>
  <c r="Q1302" i="38"/>
  <c r="Q1303" i="38"/>
  <c r="Q1304" i="38"/>
  <c r="Q1305" i="38"/>
  <c r="Q1306" i="38"/>
  <c r="Q1307" i="38"/>
  <c r="Q1308" i="38"/>
  <c r="Q1309" i="38"/>
  <c r="Q1310" i="38"/>
  <c r="Q1311" i="38"/>
  <c r="Q1312" i="38"/>
  <c r="Q1313" i="38"/>
  <c r="Q1314" i="38"/>
  <c r="Q1315" i="38"/>
  <c r="Q1316" i="38"/>
  <c r="Q1317" i="38"/>
  <c r="Q1318" i="38"/>
  <c r="Q1319" i="38"/>
  <c r="Q1320" i="38"/>
  <c r="Q1321" i="38"/>
  <c r="Q1322" i="38"/>
  <c r="Q1323" i="38"/>
  <c r="Q1324" i="38"/>
  <c r="Q1325" i="38"/>
  <c r="Q1326" i="38"/>
  <c r="Q1327" i="38"/>
  <c r="Q1328" i="38"/>
  <c r="Q1329" i="38"/>
  <c r="Q1330" i="38"/>
  <c r="Q1331" i="38"/>
  <c r="Q1332" i="38"/>
  <c r="Q1333" i="38"/>
  <c r="Q1334" i="38"/>
  <c r="Q1335" i="38"/>
  <c r="Q1336" i="38"/>
  <c r="Q1337" i="38"/>
  <c r="Q1338" i="38"/>
  <c r="Q1339" i="38"/>
  <c r="Q1340" i="38"/>
  <c r="Q1341" i="38"/>
  <c r="Q1342" i="38"/>
  <c r="Q1343" i="38"/>
  <c r="Q1344" i="38"/>
  <c r="Q1345" i="38"/>
  <c r="Q1346" i="38"/>
  <c r="Q1347" i="38"/>
  <c r="Q1348" i="38"/>
  <c r="Q1349" i="38"/>
  <c r="Q1350" i="38"/>
  <c r="Q1351" i="38"/>
  <c r="Q1352" i="38"/>
  <c r="Q1353" i="38"/>
  <c r="Q1354" i="38"/>
  <c r="Q1355" i="38"/>
  <c r="Q1356" i="38"/>
  <c r="Q1357" i="38"/>
  <c r="Q1358" i="38"/>
  <c r="Q1359" i="38"/>
  <c r="Q1360" i="38"/>
  <c r="Q1361" i="38"/>
  <c r="Q1362" i="38"/>
  <c r="Q1363" i="38"/>
  <c r="Q1364" i="38"/>
  <c r="Q1365" i="38"/>
  <c r="Q1366" i="38"/>
  <c r="Q1367" i="38"/>
  <c r="Q1368" i="38"/>
  <c r="Q1369" i="38"/>
  <c r="Q1370" i="38"/>
  <c r="Q1371" i="38"/>
  <c r="Q1372" i="38"/>
  <c r="Q1373" i="38"/>
  <c r="Q1374" i="38"/>
  <c r="Q1375" i="38"/>
  <c r="Q1376" i="38"/>
  <c r="Q1377" i="38"/>
  <c r="Q1378" i="38"/>
  <c r="Q1379" i="38"/>
  <c r="Q1380" i="38"/>
  <c r="Q1381" i="38"/>
  <c r="Q1382" i="38"/>
  <c r="Q1383" i="38"/>
  <c r="Q1384" i="38"/>
  <c r="Q1385" i="38"/>
  <c r="Q1386" i="38"/>
  <c r="Q1387" i="38"/>
  <c r="Q1388" i="38"/>
  <c r="Q1389" i="38"/>
  <c r="Q1390" i="38"/>
  <c r="Q1391" i="38"/>
  <c r="Q1392" i="38"/>
  <c r="Q1393" i="38"/>
  <c r="Q1394" i="38"/>
  <c r="Q1395" i="38"/>
  <c r="Q1396" i="38"/>
  <c r="P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P50" i="38"/>
  <c r="P51" i="38"/>
  <c r="P52" i="38"/>
  <c r="P53" i="38"/>
  <c r="P54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75" i="38"/>
  <c r="P76" i="38"/>
  <c r="P77" i="38"/>
  <c r="P78" i="38"/>
  <c r="P79" i="38"/>
  <c r="P80" i="38"/>
  <c r="P81" i="38"/>
  <c r="P82" i="38"/>
  <c r="P83" i="38"/>
  <c r="P84" i="38"/>
  <c r="P85" i="38"/>
  <c r="P86" i="38"/>
  <c r="P87" i="38"/>
  <c r="P88" i="38"/>
  <c r="P89" i="38"/>
  <c r="P90" i="38"/>
  <c r="P91" i="38"/>
  <c r="P92" i="38"/>
  <c r="P93" i="38"/>
  <c r="P94" i="38"/>
  <c r="P95" i="38"/>
  <c r="P96" i="38"/>
  <c r="P97" i="38"/>
  <c r="P98" i="38"/>
  <c r="P99" i="38"/>
  <c r="P100" i="38"/>
  <c r="P101" i="38"/>
  <c r="P102" i="38"/>
  <c r="P103" i="38"/>
  <c r="P104" i="38"/>
  <c r="P105" i="38"/>
  <c r="P106" i="38"/>
  <c r="P107" i="38"/>
  <c r="P108" i="38"/>
  <c r="P109" i="38"/>
  <c r="P110" i="38"/>
  <c r="P111" i="38"/>
  <c r="P112" i="38"/>
  <c r="P113" i="38"/>
  <c r="P114" i="38"/>
  <c r="P115" i="38"/>
  <c r="P116" i="38"/>
  <c r="P117" i="38"/>
  <c r="P118" i="38"/>
  <c r="P119" i="38"/>
  <c r="P120" i="38"/>
  <c r="P121" i="38"/>
  <c r="P122" i="38"/>
  <c r="P123" i="38"/>
  <c r="P124" i="38"/>
  <c r="P125" i="38"/>
  <c r="P126" i="38"/>
  <c r="P127" i="38"/>
  <c r="P128" i="38"/>
  <c r="P129" i="38"/>
  <c r="P130" i="38"/>
  <c r="P131" i="38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P1001" i="38"/>
  <c r="P1002" i="38"/>
  <c r="P1003" i="38"/>
  <c r="P1004" i="38"/>
  <c r="P1005" i="38"/>
  <c r="P1006" i="38"/>
  <c r="P1007" i="38"/>
  <c r="P1008" i="38"/>
  <c r="P1009" i="38"/>
  <c r="P1010" i="38"/>
  <c r="P1011" i="38"/>
  <c r="P1012" i="38"/>
  <c r="P1013" i="38"/>
  <c r="P1014" i="38"/>
  <c r="P1015" i="38"/>
  <c r="P1016" i="38"/>
  <c r="P1017" i="38"/>
  <c r="P1018" i="38"/>
  <c r="P1019" i="38"/>
  <c r="P1020" i="38"/>
  <c r="P1021" i="38"/>
  <c r="P1022" i="38"/>
  <c r="P1023" i="38"/>
  <c r="P1024" i="38"/>
  <c r="P1025" i="38"/>
  <c r="P1026" i="38"/>
  <c r="P1027" i="38"/>
  <c r="P1028" i="38"/>
  <c r="P1029" i="38"/>
  <c r="P1030" i="38"/>
  <c r="P1031" i="38"/>
  <c r="P1032" i="38"/>
  <c r="P1033" i="38"/>
  <c r="P1034" i="38"/>
  <c r="P1035" i="38"/>
  <c r="P1036" i="38"/>
  <c r="P1037" i="38"/>
  <c r="P1038" i="38"/>
  <c r="P1039" i="38"/>
  <c r="P1040" i="38"/>
  <c r="P1041" i="38"/>
  <c r="P1042" i="38"/>
  <c r="P1043" i="38"/>
  <c r="P1044" i="38"/>
  <c r="P1045" i="38"/>
  <c r="P1046" i="38"/>
  <c r="P1047" i="38"/>
  <c r="P1048" i="38"/>
  <c r="P1049" i="38"/>
  <c r="P1050" i="38"/>
  <c r="P1051" i="38"/>
  <c r="P1052" i="38"/>
  <c r="P1053" i="38"/>
  <c r="P1054" i="38"/>
  <c r="P1055" i="38"/>
  <c r="P1056" i="38"/>
  <c r="P1057" i="38"/>
  <c r="P1058" i="38"/>
  <c r="P1059" i="38"/>
  <c r="P1060" i="38"/>
  <c r="P1061" i="38"/>
  <c r="P1062" i="38"/>
  <c r="P1063" i="38"/>
  <c r="P1064" i="38"/>
  <c r="P1065" i="38"/>
  <c r="P1066" i="38"/>
  <c r="P1067" i="38"/>
  <c r="P1068" i="38"/>
  <c r="P1069" i="38"/>
  <c r="P1070" i="38"/>
  <c r="P1071" i="38"/>
  <c r="P1072" i="38"/>
  <c r="P1073" i="38"/>
  <c r="P1074" i="38"/>
  <c r="P1075" i="38"/>
  <c r="P1076" i="38"/>
  <c r="P1077" i="38"/>
  <c r="P1078" i="38"/>
  <c r="P1079" i="38"/>
  <c r="P1080" i="38"/>
  <c r="P1081" i="38"/>
  <c r="P1082" i="38"/>
  <c r="P1083" i="38"/>
  <c r="P1084" i="38"/>
  <c r="P1085" i="38"/>
  <c r="P1086" i="38"/>
  <c r="P1087" i="38"/>
  <c r="P1088" i="38"/>
  <c r="P1089" i="38"/>
  <c r="P1090" i="38"/>
  <c r="P1091" i="38"/>
  <c r="P1092" i="38"/>
  <c r="P1093" i="38"/>
  <c r="P1094" i="38"/>
  <c r="P1095" i="38"/>
  <c r="P1096" i="38"/>
  <c r="P1097" i="38"/>
  <c r="P1098" i="38"/>
  <c r="P1099" i="38"/>
  <c r="P1100" i="38"/>
  <c r="P1101" i="38"/>
  <c r="P1102" i="38"/>
  <c r="P1103" i="38"/>
  <c r="P1104" i="38"/>
  <c r="P1105" i="38"/>
  <c r="P1106" i="38"/>
  <c r="P1107" i="38"/>
  <c r="P1108" i="38"/>
  <c r="P1109" i="38"/>
  <c r="P1110" i="38"/>
  <c r="P1111" i="38"/>
  <c r="P1112" i="38"/>
  <c r="P1113" i="38"/>
  <c r="P1114" i="38"/>
  <c r="P1115" i="38"/>
  <c r="P1116" i="38"/>
  <c r="P1117" i="38"/>
  <c r="P1118" i="38"/>
  <c r="P1119" i="38"/>
  <c r="P1120" i="38"/>
  <c r="P1121" i="38"/>
  <c r="P1122" i="38"/>
  <c r="P1123" i="38"/>
  <c r="P1124" i="38"/>
  <c r="P1125" i="38"/>
  <c r="P1126" i="38"/>
  <c r="P1127" i="38"/>
  <c r="P1128" i="38"/>
  <c r="P1129" i="38"/>
  <c r="P1130" i="38"/>
  <c r="P1131" i="38"/>
  <c r="P1132" i="38"/>
  <c r="P1133" i="38"/>
  <c r="P1134" i="38"/>
  <c r="P1135" i="38"/>
  <c r="P1136" i="38"/>
  <c r="P1137" i="38"/>
  <c r="P1138" i="38"/>
  <c r="P1139" i="38"/>
  <c r="P1140" i="38"/>
  <c r="P1141" i="38"/>
  <c r="P1142" i="38"/>
  <c r="P1143" i="38"/>
  <c r="P1144" i="38"/>
  <c r="P1145" i="38"/>
  <c r="P1146" i="38"/>
  <c r="P1147" i="38"/>
  <c r="P1148" i="38"/>
  <c r="P1149" i="38"/>
  <c r="P1150" i="38"/>
  <c r="P1151" i="38"/>
  <c r="P1152" i="38"/>
  <c r="P1153" i="38"/>
  <c r="P1154" i="38"/>
  <c r="P1155" i="38"/>
  <c r="P1156" i="38"/>
  <c r="P1157" i="38"/>
  <c r="P1158" i="38"/>
  <c r="P1159" i="38"/>
  <c r="P1160" i="38"/>
  <c r="P1161" i="38"/>
  <c r="P1162" i="38"/>
  <c r="P1163" i="38"/>
  <c r="P1164" i="38"/>
  <c r="P1165" i="38"/>
  <c r="P1166" i="38"/>
  <c r="P1167" i="38"/>
  <c r="P1168" i="38"/>
  <c r="P1169" i="38"/>
  <c r="P1170" i="38"/>
  <c r="P1171" i="38"/>
  <c r="P1172" i="38"/>
  <c r="P1173" i="38"/>
  <c r="P1174" i="38"/>
  <c r="P1175" i="38"/>
  <c r="P1176" i="38"/>
  <c r="P1177" i="38"/>
  <c r="P1178" i="38"/>
  <c r="P1179" i="38"/>
  <c r="P1180" i="38"/>
  <c r="P1181" i="38"/>
  <c r="P1182" i="38"/>
  <c r="P1183" i="38"/>
  <c r="P1184" i="38"/>
  <c r="P1185" i="38"/>
  <c r="P1186" i="38"/>
  <c r="P1187" i="38"/>
  <c r="P1188" i="38"/>
  <c r="P1189" i="38"/>
  <c r="P1190" i="38"/>
  <c r="P1191" i="38"/>
  <c r="P1192" i="38"/>
  <c r="P1193" i="38"/>
  <c r="P1194" i="38"/>
  <c r="P1195" i="38"/>
  <c r="P1196" i="38"/>
  <c r="P1197" i="38"/>
  <c r="P1198" i="38"/>
  <c r="P1199" i="38"/>
  <c r="P1200" i="38"/>
  <c r="P1201" i="38"/>
  <c r="P1202" i="38"/>
  <c r="P1203" i="38"/>
  <c r="P1204" i="38"/>
  <c r="P1205" i="38"/>
  <c r="P1206" i="38"/>
  <c r="P1207" i="38"/>
  <c r="P1208" i="38"/>
  <c r="P1209" i="38"/>
  <c r="P1210" i="38"/>
  <c r="P1211" i="38"/>
  <c r="P1212" i="38"/>
  <c r="P1213" i="38"/>
  <c r="P1214" i="38"/>
  <c r="P1215" i="38"/>
  <c r="P1216" i="38"/>
  <c r="P1217" i="38"/>
  <c r="P1218" i="38"/>
  <c r="P1219" i="38"/>
  <c r="P1220" i="38"/>
  <c r="P1221" i="38"/>
  <c r="P1222" i="38"/>
  <c r="P1223" i="38"/>
  <c r="P1224" i="38"/>
  <c r="P1225" i="38"/>
  <c r="P1226" i="38"/>
  <c r="P1227" i="38"/>
  <c r="P1228" i="38"/>
  <c r="P1229" i="38"/>
  <c r="P1230" i="38"/>
  <c r="P1231" i="38"/>
  <c r="P1232" i="38"/>
  <c r="P1233" i="38"/>
  <c r="P1234" i="38"/>
  <c r="P1235" i="38"/>
  <c r="P1236" i="38"/>
  <c r="P1237" i="38"/>
  <c r="P1238" i="38"/>
  <c r="P1239" i="38"/>
  <c r="P1240" i="38"/>
  <c r="P1241" i="38"/>
  <c r="P1242" i="38"/>
  <c r="P1243" i="38"/>
  <c r="P1244" i="38"/>
  <c r="P1245" i="38"/>
  <c r="P1246" i="38"/>
  <c r="P1247" i="38"/>
  <c r="P1248" i="38"/>
  <c r="P1249" i="38"/>
  <c r="P1250" i="38"/>
  <c r="P1251" i="38"/>
  <c r="P1252" i="38"/>
  <c r="P1253" i="38"/>
  <c r="P1254" i="38"/>
  <c r="P1255" i="38"/>
  <c r="P1256" i="38"/>
  <c r="P1257" i="38"/>
  <c r="P1258" i="38"/>
  <c r="P1259" i="38"/>
  <c r="P1260" i="38"/>
  <c r="P1261" i="38"/>
  <c r="P1262" i="38"/>
  <c r="P1263" i="38"/>
  <c r="P1264" i="38"/>
  <c r="P1265" i="38"/>
  <c r="P1266" i="38"/>
  <c r="P1267" i="38"/>
  <c r="P1268" i="38"/>
  <c r="P1269" i="38"/>
  <c r="P1270" i="38"/>
  <c r="P1271" i="38"/>
  <c r="P1272" i="38"/>
  <c r="P1273" i="38"/>
  <c r="P1274" i="38"/>
  <c r="P1275" i="38"/>
  <c r="P1276" i="38"/>
  <c r="P1277" i="38"/>
  <c r="P1278" i="38"/>
  <c r="P1279" i="38"/>
  <c r="P1280" i="38"/>
  <c r="P1281" i="38"/>
  <c r="P1282" i="38"/>
  <c r="P1283" i="38"/>
  <c r="P1284" i="38"/>
  <c r="P1285" i="38"/>
  <c r="P1286" i="38"/>
  <c r="P1287" i="38"/>
  <c r="P1288" i="38"/>
  <c r="P1289" i="38"/>
  <c r="P1290" i="38"/>
  <c r="P1291" i="38"/>
  <c r="P1292" i="38"/>
  <c r="P1293" i="38"/>
  <c r="P1294" i="38"/>
  <c r="P1295" i="38"/>
  <c r="P1296" i="38"/>
  <c r="P1297" i="38"/>
  <c r="P1298" i="38"/>
  <c r="P1299" i="38"/>
  <c r="P1300" i="38"/>
  <c r="P1301" i="38"/>
  <c r="P1302" i="38"/>
  <c r="P1303" i="38"/>
  <c r="P1304" i="38"/>
  <c r="P1305" i="38"/>
  <c r="P1306" i="38"/>
  <c r="P1307" i="38"/>
  <c r="P1308" i="38"/>
  <c r="P1309" i="38"/>
  <c r="P1310" i="38"/>
  <c r="P1311" i="38"/>
  <c r="P1312" i="38"/>
  <c r="P1313" i="38"/>
  <c r="P1314" i="38"/>
  <c r="P1315" i="38"/>
  <c r="P1316" i="38"/>
  <c r="P1317" i="38"/>
  <c r="P1318" i="38"/>
  <c r="P1319" i="38"/>
  <c r="P1320" i="38"/>
  <c r="P1321" i="38"/>
  <c r="P1322" i="38"/>
  <c r="P1323" i="38"/>
  <c r="P1324" i="38"/>
  <c r="P1325" i="38"/>
  <c r="P1326" i="38"/>
  <c r="P1327" i="38"/>
  <c r="P1328" i="38"/>
  <c r="P1329" i="38"/>
  <c r="P1330" i="38"/>
  <c r="P1331" i="38"/>
  <c r="P1332" i="38"/>
  <c r="P1333" i="38"/>
  <c r="P1334" i="38"/>
  <c r="P1335" i="38"/>
  <c r="P1336" i="38"/>
  <c r="P1337" i="38"/>
  <c r="P1338" i="38"/>
  <c r="P1339" i="38"/>
  <c r="P1340" i="38"/>
  <c r="P1341" i="38"/>
  <c r="P1342" i="38"/>
  <c r="P1343" i="38"/>
  <c r="P1344" i="38"/>
  <c r="P1345" i="38"/>
  <c r="P1346" i="38"/>
  <c r="P1347" i="38"/>
  <c r="P1348" i="38"/>
  <c r="P1349" i="38"/>
  <c r="P1350" i="38"/>
  <c r="P1351" i="38"/>
  <c r="P1352" i="38"/>
  <c r="P1353" i="38"/>
  <c r="P1354" i="38"/>
  <c r="P1355" i="38"/>
  <c r="P1356" i="38"/>
  <c r="P1357" i="38"/>
  <c r="P1358" i="38"/>
  <c r="P1359" i="38"/>
  <c r="P1360" i="38"/>
  <c r="P1361" i="38"/>
  <c r="P1362" i="38"/>
  <c r="P1363" i="38"/>
  <c r="P1364" i="38"/>
  <c r="P1365" i="38"/>
  <c r="P1366" i="38"/>
  <c r="P1367" i="38"/>
  <c r="P1368" i="38"/>
  <c r="P1369" i="38"/>
  <c r="P1370" i="38"/>
  <c r="P1371" i="38"/>
  <c r="P1372" i="38"/>
  <c r="P1373" i="38"/>
  <c r="P1374" i="38"/>
  <c r="P1375" i="38"/>
  <c r="P1376" i="38"/>
  <c r="P1377" i="38"/>
  <c r="P1378" i="38"/>
  <c r="P1379" i="38"/>
  <c r="P1380" i="38"/>
  <c r="P1381" i="38"/>
  <c r="P1382" i="38"/>
  <c r="P1383" i="38"/>
  <c r="P1384" i="38"/>
  <c r="P1385" i="38"/>
  <c r="P1386" i="38"/>
  <c r="P1387" i="38"/>
  <c r="P1388" i="38"/>
  <c r="P1389" i="38"/>
  <c r="P1390" i="38"/>
  <c r="P1391" i="38"/>
  <c r="P1392" i="38"/>
  <c r="P1393" i="38"/>
  <c r="P1394" i="38"/>
  <c r="P1395" i="38"/>
  <c r="P1396" i="38"/>
  <c r="O2" i="38"/>
  <c r="O3" i="38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22" i="38"/>
  <c r="O23" i="38"/>
  <c r="O24" i="38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O56" i="38"/>
  <c r="O57" i="38"/>
  <c r="O58" i="38"/>
  <c r="O59" i="38"/>
  <c r="O60" i="38"/>
  <c r="O61" i="38"/>
  <c r="O62" i="38"/>
  <c r="O63" i="38"/>
  <c r="O64" i="38"/>
  <c r="O65" i="38"/>
  <c r="O66" i="38"/>
  <c r="O67" i="38"/>
  <c r="O68" i="38"/>
  <c r="O69" i="38"/>
  <c r="O70" i="38"/>
  <c r="O71" i="38"/>
  <c r="O72" i="38"/>
  <c r="O73" i="38"/>
  <c r="O74" i="38"/>
  <c r="O75" i="38"/>
  <c r="O76" i="38"/>
  <c r="O77" i="38"/>
  <c r="O78" i="38"/>
  <c r="O79" i="38"/>
  <c r="O80" i="38"/>
  <c r="O81" i="38"/>
  <c r="O82" i="38"/>
  <c r="O83" i="38"/>
  <c r="O84" i="38"/>
  <c r="O85" i="38"/>
  <c r="O86" i="38"/>
  <c r="O87" i="38"/>
  <c r="O88" i="38"/>
  <c r="O89" i="38"/>
  <c r="O90" i="38"/>
  <c r="O91" i="38"/>
  <c r="O92" i="38"/>
  <c r="O93" i="38"/>
  <c r="O94" i="38"/>
  <c r="O95" i="38"/>
  <c r="O96" i="38"/>
  <c r="O97" i="38"/>
  <c r="O98" i="38"/>
  <c r="O99" i="38"/>
  <c r="O100" i="38"/>
  <c r="O101" i="38"/>
  <c r="O102" i="38"/>
  <c r="O103" i="38"/>
  <c r="O104" i="38"/>
  <c r="O105" i="38"/>
  <c r="O106" i="38"/>
  <c r="O107" i="38"/>
  <c r="O108" i="38"/>
  <c r="O109" i="38"/>
  <c r="O110" i="38"/>
  <c r="O111" i="38"/>
  <c r="O112" i="38"/>
  <c r="O113" i="38"/>
  <c r="O114" i="38"/>
  <c r="O115" i="38"/>
  <c r="O116" i="38"/>
  <c r="O117" i="38"/>
  <c r="O118" i="38"/>
  <c r="O119" i="38"/>
  <c r="O120" i="38"/>
  <c r="O121" i="38"/>
  <c r="O122" i="38"/>
  <c r="O123" i="38"/>
  <c r="O124" i="38"/>
  <c r="O125" i="38"/>
  <c r="O126" i="38"/>
  <c r="O127" i="38"/>
  <c r="O128" i="38"/>
  <c r="O129" i="38"/>
  <c r="O130" i="38"/>
  <c r="O131" i="38"/>
  <c r="O132" i="38"/>
  <c r="O133" i="38"/>
  <c r="O134" i="38"/>
  <c r="O135" i="38"/>
  <c r="O136" i="38"/>
  <c r="O137" i="38"/>
  <c r="O138" i="38"/>
  <c r="O139" i="38"/>
  <c r="O140" i="38"/>
  <c r="O141" i="38"/>
  <c r="O142" i="38"/>
  <c r="O143" i="38"/>
  <c r="O144" i="38"/>
  <c r="O145" i="38"/>
  <c r="O146" i="38"/>
  <c r="O147" i="38"/>
  <c r="O148" i="38"/>
  <c r="O149" i="38"/>
  <c r="O150" i="38"/>
  <c r="O151" i="38"/>
  <c r="O152" i="38"/>
  <c r="O153" i="38"/>
  <c r="O154" i="38"/>
  <c r="O155" i="38"/>
  <c r="O156" i="38"/>
  <c r="O157" i="38"/>
  <c r="O158" i="38"/>
  <c r="O159" i="38"/>
  <c r="O160" i="38"/>
  <c r="O161" i="38"/>
  <c r="O162" i="38"/>
  <c r="O163" i="38"/>
  <c r="O164" i="38"/>
  <c r="O165" i="38"/>
  <c r="O166" i="38"/>
  <c r="O167" i="38"/>
  <c r="O168" i="38"/>
  <c r="O169" i="38"/>
  <c r="O170" i="38"/>
  <c r="O171" i="38"/>
  <c r="O172" i="38"/>
  <c r="O173" i="38"/>
  <c r="O174" i="38"/>
  <c r="O175" i="38"/>
  <c r="O176" i="38"/>
  <c r="O177" i="38"/>
  <c r="O178" i="38"/>
  <c r="O179" i="38"/>
  <c r="O180" i="38"/>
  <c r="O181" i="38"/>
  <c r="O182" i="38"/>
  <c r="O183" i="38"/>
  <c r="O184" i="38"/>
  <c r="O185" i="38"/>
  <c r="O186" i="38"/>
  <c r="O187" i="38"/>
  <c r="O188" i="38"/>
  <c r="O189" i="38"/>
  <c r="O190" i="38"/>
  <c r="O191" i="38"/>
  <c r="O192" i="38"/>
  <c r="O193" i="38"/>
  <c r="O194" i="38"/>
  <c r="O195" i="38"/>
  <c r="O196" i="38"/>
  <c r="O197" i="38"/>
  <c r="O198" i="38"/>
  <c r="O199" i="38"/>
  <c r="O200" i="38"/>
  <c r="O201" i="38"/>
  <c r="O202" i="38"/>
  <c r="O203" i="38"/>
  <c r="O204" i="38"/>
  <c r="O205" i="38"/>
  <c r="O206" i="38"/>
  <c r="O207" i="38"/>
  <c r="O208" i="38"/>
  <c r="O209" i="38"/>
  <c r="O210" i="38"/>
  <c r="O211" i="38"/>
  <c r="O212" i="38"/>
  <c r="O213" i="38"/>
  <c r="O214" i="38"/>
  <c r="O215" i="38"/>
  <c r="O216" i="38"/>
  <c r="O217" i="38"/>
  <c r="O218" i="38"/>
  <c r="O219" i="38"/>
  <c r="O220" i="38"/>
  <c r="O221" i="38"/>
  <c r="O222" i="38"/>
  <c r="O223" i="38"/>
  <c r="O224" i="38"/>
  <c r="O225" i="38"/>
  <c r="O226" i="38"/>
  <c r="O227" i="38"/>
  <c r="O228" i="38"/>
  <c r="O229" i="38"/>
  <c r="O230" i="38"/>
  <c r="O231" i="38"/>
  <c r="O232" i="38"/>
  <c r="O233" i="38"/>
  <c r="O234" i="38"/>
  <c r="O235" i="38"/>
  <c r="O236" i="38"/>
  <c r="O237" i="38"/>
  <c r="O238" i="38"/>
  <c r="O239" i="38"/>
  <c r="O240" i="38"/>
  <c r="O241" i="38"/>
  <c r="O242" i="38"/>
  <c r="O243" i="38"/>
  <c r="O244" i="38"/>
  <c r="O245" i="38"/>
  <c r="O246" i="38"/>
  <c r="O247" i="38"/>
  <c r="O248" i="38"/>
  <c r="O249" i="38"/>
  <c r="O250" i="38"/>
  <c r="O251" i="38"/>
  <c r="O252" i="38"/>
  <c r="O253" i="38"/>
  <c r="O254" i="38"/>
  <c r="O255" i="38"/>
  <c r="O256" i="38"/>
  <c r="O257" i="38"/>
  <c r="O258" i="38"/>
  <c r="O259" i="38"/>
  <c r="O260" i="38"/>
  <c r="O261" i="38"/>
  <c r="O262" i="38"/>
  <c r="O263" i="38"/>
  <c r="O264" i="38"/>
  <c r="O265" i="38"/>
  <c r="O266" i="38"/>
  <c r="O267" i="38"/>
  <c r="O268" i="38"/>
  <c r="O269" i="38"/>
  <c r="O270" i="38"/>
  <c r="O271" i="38"/>
  <c r="O272" i="38"/>
  <c r="O273" i="38"/>
  <c r="O274" i="38"/>
  <c r="O275" i="38"/>
  <c r="O276" i="38"/>
  <c r="O277" i="38"/>
  <c r="O278" i="38"/>
  <c r="O279" i="38"/>
  <c r="O280" i="38"/>
  <c r="O281" i="38"/>
  <c r="O282" i="38"/>
  <c r="O283" i="38"/>
  <c r="O284" i="38"/>
  <c r="O285" i="38"/>
  <c r="O286" i="38"/>
  <c r="O287" i="38"/>
  <c r="O288" i="38"/>
  <c r="O289" i="38"/>
  <c r="O290" i="38"/>
  <c r="O291" i="38"/>
  <c r="O292" i="38"/>
  <c r="O293" i="38"/>
  <c r="O294" i="38"/>
  <c r="O295" i="38"/>
  <c r="O296" i="38"/>
  <c r="O297" i="38"/>
  <c r="O298" i="38"/>
  <c r="O299" i="38"/>
  <c r="O300" i="38"/>
  <c r="O301" i="38"/>
  <c r="O302" i="38"/>
  <c r="O303" i="38"/>
  <c r="O304" i="38"/>
  <c r="O305" i="38"/>
  <c r="O306" i="38"/>
  <c r="O307" i="38"/>
  <c r="O308" i="38"/>
  <c r="O309" i="38"/>
  <c r="O310" i="38"/>
  <c r="O311" i="38"/>
  <c r="O312" i="38"/>
  <c r="O313" i="38"/>
  <c r="O314" i="38"/>
  <c r="O315" i="38"/>
  <c r="O316" i="38"/>
  <c r="O317" i="38"/>
  <c r="O318" i="38"/>
  <c r="O319" i="38"/>
  <c r="O320" i="38"/>
  <c r="O321" i="38"/>
  <c r="O322" i="38"/>
  <c r="O323" i="38"/>
  <c r="O324" i="38"/>
  <c r="O325" i="38"/>
  <c r="O326" i="38"/>
  <c r="O327" i="38"/>
  <c r="O328" i="38"/>
  <c r="O329" i="38"/>
  <c r="O330" i="38"/>
  <c r="O331" i="38"/>
  <c r="O332" i="38"/>
  <c r="O333" i="38"/>
  <c r="O334" i="38"/>
  <c r="O335" i="38"/>
  <c r="O336" i="38"/>
  <c r="O337" i="38"/>
  <c r="O338" i="38"/>
  <c r="O339" i="38"/>
  <c r="O340" i="38"/>
  <c r="O341" i="38"/>
  <c r="O342" i="38"/>
  <c r="O343" i="38"/>
  <c r="O344" i="38"/>
  <c r="O345" i="38"/>
  <c r="O346" i="38"/>
  <c r="O347" i="38"/>
  <c r="O348" i="38"/>
  <c r="O349" i="38"/>
  <c r="O350" i="38"/>
  <c r="O351" i="38"/>
  <c r="O352" i="38"/>
  <c r="O353" i="38"/>
  <c r="O354" i="38"/>
  <c r="O355" i="38"/>
  <c r="O356" i="38"/>
  <c r="O357" i="38"/>
  <c r="O358" i="38"/>
  <c r="O359" i="38"/>
  <c r="O360" i="38"/>
  <c r="O361" i="38"/>
  <c r="O362" i="38"/>
  <c r="O363" i="38"/>
  <c r="O364" i="38"/>
  <c r="O365" i="38"/>
  <c r="O366" i="38"/>
  <c r="O367" i="38"/>
  <c r="O368" i="38"/>
  <c r="O369" i="38"/>
  <c r="O370" i="38"/>
  <c r="O371" i="38"/>
  <c r="O372" i="38"/>
  <c r="O373" i="38"/>
  <c r="O374" i="38"/>
  <c r="O375" i="38"/>
  <c r="O376" i="38"/>
  <c r="O377" i="38"/>
  <c r="O378" i="38"/>
  <c r="O379" i="38"/>
  <c r="O380" i="38"/>
  <c r="O381" i="38"/>
  <c r="O382" i="38"/>
  <c r="O383" i="38"/>
  <c r="O384" i="38"/>
  <c r="O385" i="38"/>
  <c r="O386" i="38"/>
  <c r="O387" i="38"/>
  <c r="O388" i="38"/>
  <c r="O389" i="38"/>
  <c r="O390" i="38"/>
  <c r="O391" i="38"/>
  <c r="O392" i="38"/>
  <c r="O393" i="38"/>
  <c r="O394" i="38"/>
  <c r="O395" i="38"/>
  <c r="O396" i="38"/>
  <c r="O397" i="38"/>
  <c r="O398" i="38"/>
  <c r="O399" i="38"/>
  <c r="O400" i="38"/>
  <c r="O401" i="38"/>
  <c r="O402" i="38"/>
  <c r="O403" i="38"/>
  <c r="O404" i="38"/>
  <c r="O405" i="38"/>
  <c r="O406" i="38"/>
  <c r="O407" i="38"/>
  <c r="O408" i="38"/>
  <c r="O409" i="38"/>
  <c r="O410" i="38"/>
  <c r="O411" i="38"/>
  <c r="O412" i="38"/>
  <c r="O413" i="38"/>
  <c r="O414" i="38"/>
  <c r="O415" i="38"/>
  <c r="O416" i="38"/>
  <c r="O417" i="38"/>
  <c r="O418" i="38"/>
  <c r="O419" i="38"/>
  <c r="O420" i="38"/>
  <c r="O421" i="38"/>
  <c r="O422" i="38"/>
  <c r="O423" i="38"/>
  <c r="O424" i="38"/>
  <c r="O425" i="38"/>
  <c r="O426" i="38"/>
  <c r="O427" i="38"/>
  <c r="O428" i="38"/>
  <c r="O429" i="38"/>
  <c r="O430" i="38"/>
  <c r="O431" i="38"/>
  <c r="O432" i="38"/>
  <c r="O433" i="38"/>
  <c r="O434" i="38"/>
  <c r="O435" i="38"/>
  <c r="O436" i="38"/>
  <c r="O437" i="38"/>
  <c r="O438" i="38"/>
  <c r="O439" i="38"/>
  <c r="O440" i="38"/>
  <c r="O441" i="38"/>
  <c r="O442" i="38"/>
  <c r="O443" i="38"/>
  <c r="O444" i="38"/>
  <c r="O445" i="38"/>
  <c r="O446" i="38"/>
  <c r="O447" i="38"/>
  <c r="O448" i="38"/>
  <c r="O449" i="38"/>
  <c r="O450" i="38"/>
  <c r="O451" i="38"/>
  <c r="O452" i="38"/>
  <c r="O453" i="38"/>
  <c r="O454" i="38"/>
  <c r="O455" i="38"/>
  <c r="O456" i="38"/>
  <c r="O457" i="38"/>
  <c r="O458" i="38"/>
  <c r="O459" i="38"/>
  <c r="O460" i="38"/>
  <c r="O461" i="38"/>
  <c r="O462" i="38"/>
  <c r="O463" i="38"/>
  <c r="O464" i="38"/>
  <c r="O465" i="38"/>
  <c r="O466" i="38"/>
  <c r="O467" i="38"/>
  <c r="O468" i="38"/>
  <c r="O469" i="38"/>
  <c r="O470" i="38"/>
  <c r="O471" i="38"/>
  <c r="O472" i="38"/>
  <c r="O473" i="38"/>
  <c r="O474" i="38"/>
  <c r="O475" i="38"/>
  <c r="O476" i="38"/>
  <c r="O477" i="38"/>
  <c r="O478" i="38"/>
  <c r="O479" i="38"/>
  <c r="O480" i="38"/>
  <c r="O481" i="38"/>
  <c r="O482" i="38"/>
  <c r="O483" i="38"/>
  <c r="O484" i="38"/>
  <c r="O485" i="38"/>
  <c r="O486" i="38"/>
  <c r="O487" i="38"/>
  <c r="O488" i="38"/>
  <c r="O489" i="38"/>
  <c r="O490" i="38"/>
  <c r="O491" i="38"/>
  <c r="O492" i="38"/>
  <c r="O493" i="38"/>
  <c r="O494" i="38"/>
  <c r="O495" i="38"/>
  <c r="O496" i="38"/>
  <c r="O497" i="38"/>
  <c r="O498" i="38"/>
  <c r="O499" i="38"/>
  <c r="O500" i="38"/>
  <c r="O501" i="38"/>
  <c r="O502" i="38"/>
  <c r="O503" i="38"/>
  <c r="O504" i="38"/>
  <c r="O505" i="38"/>
  <c r="O506" i="38"/>
  <c r="O507" i="38"/>
  <c r="O508" i="38"/>
  <c r="O509" i="38"/>
  <c r="O510" i="38"/>
  <c r="O511" i="38"/>
  <c r="O512" i="38"/>
  <c r="O513" i="38"/>
  <c r="O514" i="38"/>
  <c r="O515" i="38"/>
  <c r="O516" i="38"/>
  <c r="O517" i="38"/>
  <c r="O518" i="38"/>
  <c r="O519" i="38"/>
  <c r="O520" i="38"/>
  <c r="O521" i="38"/>
  <c r="O522" i="38"/>
  <c r="O523" i="38"/>
  <c r="O524" i="38"/>
  <c r="O525" i="38"/>
  <c r="O526" i="38"/>
  <c r="O527" i="38"/>
  <c r="O528" i="38"/>
  <c r="O529" i="38"/>
  <c r="O530" i="38"/>
  <c r="O531" i="38"/>
  <c r="O532" i="38"/>
  <c r="O533" i="38"/>
  <c r="O534" i="38"/>
  <c r="O535" i="38"/>
  <c r="O536" i="38"/>
  <c r="O537" i="38"/>
  <c r="O538" i="38"/>
  <c r="O539" i="38"/>
  <c r="O540" i="38"/>
  <c r="O541" i="38"/>
  <c r="O542" i="38"/>
  <c r="O543" i="38"/>
  <c r="O544" i="38"/>
  <c r="O545" i="38"/>
  <c r="O546" i="38"/>
  <c r="O547" i="38"/>
  <c r="O548" i="38"/>
  <c r="O549" i="38"/>
  <c r="O550" i="38"/>
  <c r="O551" i="38"/>
  <c r="O552" i="38"/>
  <c r="O553" i="38"/>
  <c r="O554" i="38"/>
  <c r="O555" i="38"/>
  <c r="O556" i="38"/>
  <c r="O557" i="38"/>
  <c r="O558" i="38"/>
  <c r="O559" i="38"/>
  <c r="O560" i="38"/>
  <c r="O561" i="38"/>
  <c r="O562" i="38"/>
  <c r="O563" i="38"/>
  <c r="O564" i="38"/>
  <c r="O565" i="38"/>
  <c r="O566" i="38"/>
  <c r="O567" i="38"/>
  <c r="O568" i="38"/>
  <c r="O569" i="38"/>
  <c r="O570" i="38"/>
  <c r="O571" i="38"/>
  <c r="O572" i="38"/>
  <c r="O573" i="38"/>
  <c r="O574" i="38"/>
  <c r="O575" i="38"/>
  <c r="O576" i="38"/>
  <c r="O577" i="38"/>
  <c r="O578" i="38"/>
  <c r="O579" i="38"/>
  <c r="O580" i="38"/>
  <c r="O581" i="38"/>
  <c r="O582" i="38"/>
  <c r="O583" i="38"/>
  <c r="O584" i="38"/>
  <c r="O585" i="38"/>
  <c r="O586" i="38"/>
  <c r="O587" i="38"/>
  <c r="O588" i="38"/>
  <c r="O589" i="38"/>
  <c r="O590" i="38"/>
  <c r="O591" i="38"/>
  <c r="O592" i="38"/>
  <c r="O593" i="38"/>
  <c r="O594" i="38"/>
  <c r="O595" i="38"/>
  <c r="O596" i="38"/>
  <c r="O597" i="38"/>
  <c r="O598" i="38"/>
  <c r="O599" i="38"/>
  <c r="O600" i="38"/>
  <c r="O601" i="38"/>
  <c r="O602" i="38"/>
  <c r="O603" i="38"/>
  <c r="O604" i="38"/>
  <c r="O605" i="38"/>
  <c r="O606" i="38"/>
  <c r="O607" i="38"/>
  <c r="O608" i="38"/>
  <c r="O609" i="38"/>
  <c r="O610" i="38"/>
  <c r="O611" i="38"/>
  <c r="O612" i="38"/>
  <c r="O613" i="38"/>
  <c r="O614" i="38"/>
  <c r="O615" i="38"/>
  <c r="O616" i="38"/>
  <c r="O617" i="38"/>
  <c r="O618" i="38"/>
  <c r="O619" i="38"/>
  <c r="O620" i="38"/>
  <c r="O621" i="38"/>
  <c r="O622" i="38"/>
  <c r="O623" i="38"/>
  <c r="O624" i="38"/>
  <c r="O625" i="38"/>
  <c r="O626" i="38"/>
  <c r="O627" i="38"/>
  <c r="O628" i="38"/>
  <c r="O629" i="38"/>
  <c r="O630" i="38"/>
  <c r="O631" i="38"/>
  <c r="O632" i="38"/>
  <c r="O633" i="38"/>
  <c r="O634" i="38"/>
  <c r="O635" i="38"/>
  <c r="O636" i="38"/>
  <c r="O637" i="38"/>
  <c r="O638" i="38"/>
  <c r="O639" i="38"/>
  <c r="O640" i="38"/>
  <c r="O641" i="38"/>
  <c r="O642" i="38"/>
  <c r="O643" i="38"/>
  <c r="O644" i="38"/>
  <c r="O645" i="38"/>
  <c r="O646" i="38"/>
  <c r="O647" i="38"/>
  <c r="O648" i="38"/>
  <c r="O649" i="38"/>
  <c r="O650" i="38"/>
  <c r="O651" i="38"/>
  <c r="O652" i="38"/>
  <c r="O653" i="38"/>
  <c r="O654" i="38"/>
  <c r="O655" i="38"/>
  <c r="O656" i="38"/>
  <c r="O657" i="38"/>
  <c r="O658" i="38"/>
  <c r="O659" i="38"/>
  <c r="O660" i="38"/>
  <c r="O661" i="38"/>
  <c r="O662" i="38"/>
  <c r="O663" i="38"/>
  <c r="O664" i="38"/>
  <c r="O665" i="38"/>
  <c r="O666" i="38"/>
  <c r="O667" i="38"/>
  <c r="O668" i="38"/>
  <c r="O669" i="38"/>
  <c r="O670" i="38"/>
  <c r="O671" i="38"/>
  <c r="O672" i="38"/>
  <c r="O673" i="38"/>
  <c r="O674" i="38"/>
  <c r="O675" i="38"/>
  <c r="O676" i="38"/>
  <c r="O677" i="38"/>
  <c r="O678" i="38"/>
  <c r="O679" i="38"/>
  <c r="O680" i="38"/>
  <c r="O681" i="38"/>
  <c r="O682" i="38"/>
  <c r="O683" i="38"/>
  <c r="O684" i="38"/>
  <c r="O685" i="38"/>
  <c r="O686" i="38"/>
  <c r="O687" i="38"/>
  <c r="O688" i="38"/>
  <c r="O689" i="38"/>
  <c r="O690" i="38"/>
  <c r="O691" i="38"/>
  <c r="O692" i="38"/>
  <c r="O693" i="38"/>
  <c r="O694" i="38"/>
  <c r="O695" i="38"/>
  <c r="O696" i="38"/>
  <c r="O697" i="38"/>
  <c r="O698" i="38"/>
  <c r="O699" i="38"/>
  <c r="O700" i="38"/>
  <c r="O701" i="38"/>
  <c r="O702" i="38"/>
  <c r="O703" i="38"/>
  <c r="O704" i="38"/>
  <c r="O705" i="38"/>
  <c r="O706" i="38"/>
  <c r="O707" i="38"/>
  <c r="O708" i="38"/>
  <c r="O709" i="38"/>
  <c r="O710" i="38"/>
  <c r="O711" i="38"/>
  <c r="O712" i="38"/>
  <c r="O713" i="38"/>
  <c r="O714" i="38"/>
  <c r="O715" i="38"/>
  <c r="O716" i="38"/>
  <c r="O717" i="38"/>
  <c r="O718" i="38"/>
  <c r="O719" i="38"/>
  <c r="O720" i="38"/>
  <c r="O721" i="38"/>
  <c r="O722" i="38"/>
  <c r="O723" i="38"/>
  <c r="O724" i="38"/>
  <c r="O725" i="38"/>
  <c r="O726" i="38"/>
  <c r="O727" i="38"/>
  <c r="O728" i="38"/>
  <c r="O729" i="38"/>
  <c r="O730" i="38"/>
  <c r="O731" i="38"/>
  <c r="O732" i="38"/>
  <c r="O733" i="38"/>
  <c r="O734" i="38"/>
  <c r="O735" i="38"/>
  <c r="O736" i="38"/>
  <c r="O737" i="38"/>
  <c r="O738" i="38"/>
  <c r="O739" i="38"/>
  <c r="O740" i="38"/>
  <c r="O741" i="38"/>
  <c r="O742" i="38"/>
  <c r="O743" i="38"/>
  <c r="O744" i="38"/>
  <c r="O745" i="38"/>
  <c r="O746" i="38"/>
  <c r="O747" i="38"/>
  <c r="O748" i="38"/>
  <c r="O749" i="38"/>
  <c r="O750" i="38"/>
  <c r="O751" i="38"/>
  <c r="O752" i="38"/>
  <c r="O753" i="38"/>
  <c r="O754" i="38"/>
  <c r="O755" i="38"/>
  <c r="O756" i="38"/>
  <c r="O757" i="38"/>
  <c r="O758" i="38"/>
  <c r="O759" i="38"/>
  <c r="O760" i="38"/>
  <c r="O761" i="38"/>
  <c r="O762" i="38"/>
  <c r="O763" i="38"/>
  <c r="O764" i="38"/>
  <c r="O765" i="38"/>
  <c r="O766" i="38"/>
  <c r="O767" i="38"/>
  <c r="O768" i="38"/>
  <c r="O769" i="38"/>
  <c r="O770" i="38"/>
  <c r="O771" i="38"/>
  <c r="O772" i="38"/>
  <c r="O773" i="38"/>
  <c r="O774" i="38"/>
  <c r="O775" i="38"/>
  <c r="O776" i="38"/>
  <c r="O777" i="38"/>
  <c r="O778" i="38"/>
  <c r="O779" i="38"/>
  <c r="O780" i="38"/>
  <c r="O781" i="38"/>
  <c r="O782" i="38"/>
  <c r="O783" i="38"/>
  <c r="O784" i="38"/>
  <c r="O785" i="38"/>
  <c r="O786" i="38"/>
  <c r="O787" i="38"/>
  <c r="O788" i="38"/>
  <c r="O789" i="38"/>
  <c r="O790" i="38"/>
  <c r="O791" i="38"/>
  <c r="O792" i="38"/>
  <c r="O793" i="38"/>
  <c r="O794" i="38"/>
  <c r="O795" i="38"/>
  <c r="O796" i="38"/>
  <c r="O797" i="38"/>
  <c r="O798" i="38"/>
  <c r="O799" i="38"/>
  <c r="O800" i="38"/>
  <c r="O801" i="38"/>
  <c r="O802" i="38"/>
  <c r="O803" i="38"/>
  <c r="O804" i="38"/>
  <c r="O805" i="38"/>
  <c r="O806" i="38"/>
  <c r="O807" i="38"/>
  <c r="O808" i="38"/>
  <c r="O809" i="38"/>
  <c r="O810" i="38"/>
  <c r="O811" i="38"/>
  <c r="O812" i="38"/>
  <c r="O813" i="38"/>
  <c r="O814" i="38"/>
  <c r="O815" i="38"/>
  <c r="O816" i="38"/>
  <c r="O817" i="38"/>
  <c r="O818" i="38"/>
  <c r="O819" i="38"/>
  <c r="O820" i="38"/>
  <c r="O821" i="38"/>
  <c r="O822" i="38"/>
  <c r="O823" i="38"/>
  <c r="O824" i="38"/>
  <c r="O825" i="38"/>
  <c r="O826" i="38"/>
  <c r="O827" i="38"/>
  <c r="O828" i="38"/>
  <c r="O829" i="38"/>
  <c r="O830" i="38"/>
  <c r="O831" i="38"/>
  <c r="O832" i="38"/>
  <c r="O833" i="38"/>
  <c r="O834" i="38"/>
  <c r="O835" i="38"/>
  <c r="O836" i="38"/>
  <c r="O837" i="38"/>
  <c r="O838" i="38"/>
  <c r="O839" i="38"/>
  <c r="O840" i="38"/>
  <c r="O841" i="38"/>
  <c r="O842" i="38"/>
  <c r="O843" i="38"/>
  <c r="O844" i="38"/>
  <c r="O845" i="38"/>
  <c r="O846" i="38"/>
  <c r="O847" i="38"/>
  <c r="O848" i="38"/>
  <c r="O849" i="38"/>
  <c r="O850" i="38"/>
  <c r="O851" i="38"/>
  <c r="O852" i="38"/>
  <c r="O853" i="38"/>
  <c r="O854" i="38"/>
  <c r="O855" i="38"/>
  <c r="O856" i="38"/>
  <c r="O857" i="38"/>
  <c r="O858" i="38"/>
  <c r="O859" i="38"/>
  <c r="O860" i="38"/>
  <c r="O861" i="38"/>
  <c r="O862" i="38"/>
  <c r="O863" i="38"/>
  <c r="O864" i="38"/>
  <c r="O865" i="38"/>
  <c r="O866" i="38"/>
  <c r="O867" i="38"/>
  <c r="O868" i="38"/>
  <c r="O869" i="38"/>
  <c r="O870" i="38"/>
  <c r="O871" i="38"/>
  <c r="O872" i="38"/>
  <c r="O873" i="38"/>
  <c r="O874" i="38"/>
  <c r="O875" i="38"/>
  <c r="O876" i="38"/>
  <c r="O877" i="38"/>
  <c r="O878" i="38"/>
  <c r="O879" i="38"/>
  <c r="O880" i="38"/>
  <c r="O881" i="38"/>
  <c r="O882" i="38"/>
  <c r="O883" i="38"/>
  <c r="O884" i="38"/>
  <c r="O885" i="38"/>
  <c r="O886" i="38"/>
  <c r="O887" i="38"/>
  <c r="O888" i="38"/>
  <c r="O889" i="38"/>
  <c r="O890" i="38"/>
  <c r="O891" i="38"/>
  <c r="O892" i="38"/>
  <c r="O893" i="38"/>
  <c r="O894" i="38"/>
  <c r="O895" i="38"/>
  <c r="O896" i="38"/>
  <c r="O897" i="38"/>
  <c r="O898" i="38"/>
  <c r="O899" i="38"/>
  <c r="O900" i="38"/>
  <c r="O901" i="38"/>
  <c r="O902" i="38"/>
  <c r="O903" i="38"/>
  <c r="O904" i="38"/>
  <c r="O905" i="38"/>
  <c r="O906" i="38"/>
  <c r="O907" i="38"/>
  <c r="O908" i="38"/>
  <c r="O909" i="38"/>
  <c r="O910" i="38"/>
  <c r="O911" i="38"/>
  <c r="O912" i="38"/>
  <c r="O913" i="38"/>
  <c r="O914" i="38"/>
  <c r="O915" i="38"/>
  <c r="O916" i="38"/>
  <c r="O917" i="38"/>
  <c r="O918" i="38"/>
  <c r="O919" i="38"/>
  <c r="O920" i="38"/>
  <c r="O921" i="38"/>
  <c r="O922" i="38"/>
  <c r="O923" i="38"/>
  <c r="O924" i="38"/>
  <c r="O925" i="38"/>
  <c r="O926" i="38"/>
  <c r="O927" i="38"/>
  <c r="O928" i="38"/>
  <c r="O929" i="38"/>
  <c r="O930" i="38"/>
  <c r="O931" i="38"/>
  <c r="O932" i="38"/>
  <c r="O933" i="38"/>
  <c r="O934" i="38"/>
  <c r="O935" i="38"/>
  <c r="O936" i="38"/>
  <c r="O937" i="38"/>
  <c r="O938" i="38"/>
  <c r="O939" i="38"/>
  <c r="O940" i="38"/>
  <c r="O941" i="38"/>
  <c r="O942" i="38"/>
  <c r="O943" i="38"/>
  <c r="O944" i="38"/>
  <c r="O945" i="38"/>
  <c r="O946" i="38"/>
  <c r="O947" i="38"/>
  <c r="O948" i="38"/>
  <c r="O949" i="38"/>
  <c r="O950" i="38"/>
  <c r="O951" i="38"/>
  <c r="O952" i="38"/>
  <c r="O953" i="38"/>
  <c r="O954" i="38"/>
  <c r="O955" i="38"/>
  <c r="O956" i="38"/>
  <c r="O957" i="38"/>
  <c r="O958" i="38"/>
  <c r="O959" i="38"/>
  <c r="O960" i="38"/>
  <c r="O961" i="38"/>
  <c r="O962" i="38"/>
  <c r="O963" i="38"/>
  <c r="O964" i="38"/>
  <c r="O965" i="38"/>
  <c r="O966" i="38"/>
  <c r="O967" i="38"/>
  <c r="O968" i="38"/>
  <c r="O969" i="38"/>
  <c r="O970" i="38"/>
  <c r="O971" i="38"/>
  <c r="O972" i="38"/>
  <c r="O973" i="38"/>
  <c r="O974" i="38"/>
  <c r="O975" i="38"/>
  <c r="O976" i="38"/>
  <c r="O977" i="38"/>
  <c r="O978" i="38"/>
  <c r="O979" i="38"/>
  <c r="O980" i="38"/>
  <c r="O981" i="38"/>
  <c r="O982" i="38"/>
  <c r="O983" i="38"/>
  <c r="O984" i="38"/>
  <c r="O985" i="38"/>
  <c r="O986" i="38"/>
  <c r="O987" i="38"/>
  <c r="O988" i="38"/>
  <c r="O989" i="38"/>
  <c r="O990" i="38"/>
  <c r="O991" i="38"/>
  <c r="O992" i="38"/>
  <c r="O993" i="38"/>
  <c r="O994" i="38"/>
  <c r="O995" i="38"/>
  <c r="O996" i="38"/>
  <c r="O997" i="38"/>
  <c r="O998" i="38"/>
  <c r="O999" i="38"/>
  <c r="O1000" i="38"/>
  <c r="O1001" i="38"/>
  <c r="O1002" i="38"/>
  <c r="O1003" i="38"/>
  <c r="O1004" i="38"/>
  <c r="O1005" i="38"/>
  <c r="O1006" i="38"/>
  <c r="O1007" i="38"/>
  <c r="O1008" i="38"/>
  <c r="O1009" i="38"/>
  <c r="O1010" i="38"/>
  <c r="O1011" i="38"/>
  <c r="O1012" i="38"/>
  <c r="O1013" i="38"/>
  <c r="O1014" i="38"/>
  <c r="O1015" i="38"/>
  <c r="O1016" i="38"/>
  <c r="O1017" i="38"/>
  <c r="O1018" i="38"/>
  <c r="O1019" i="38"/>
  <c r="O1020" i="38"/>
  <c r="O1021" i="38"/>
  <c r="O1022" i="38"/>
  <c r="O1023" i="38"/>
  <c r="O1024" i="38"/>
  <c r="O1025" i="38"/>
  <c r="O1026" i="38"/>
  <c r="O1027" i="38"/>
  <c r="O1028" i="38"/>
  <c r="O1029" i="38"/>
  <c r="O1030" i="38"/>
  <c r="O1031" i="38"/>
  <c r="O1032" i="38"/>
  <c r="O1033" i="38"/>
  <c r="O1034" i="38"/>
  <c r="O1035" i="38"/>
  <c r="O1036" i="38"/>
  <c r="O1037" i="38"/>
  <c r="O1038" i="38"/>
  <c r="O1039" i="38"/>
  <c r="O1040" i="38"/>
  <c r="O1041" i="38"/>
  <c r="O1042" i="38"/>
  <c r="O1043" i="38"/>
  <c r="O1044" i="38"/>
  <c r="O1045" i="38"/>
  <c r="O1046" i="38"/>
  <c r="O1047" i="38"/>
  <c r="O1048" i="38"/>
  <c r="O1049" i="38"/>
  <c r="O1050" i="38"/>
  <c r="O1051" i="38"/>
  <c r="O1052" i="38"/>
  <c r="O1053" i="38"/>
  <c r="O1054" i="38"/>
  <c r="O1055" i="38"/>
  <c r="O1056" i="38"/>
  <c r="O1057" i="38"/>
  <c r="O1058" i="38"/>
  <c r="O1059" i="38"/>
  <c r="O1060" i="38"/>
  <c r="O1061" i="38"/>
  <c r="O1062" i="38"/>
  <c r="O1063" i="38"/>
  <c r="O1064" i="38"/>
  <c r="O1065" i="38"/>
  <c r="O1066" i="38"/>
  <c r="O1067" i="38"/>
  <c r="O1068" i="38"/>
  <c r="O1069" i="38"/>
  <c r="O1070" i="38"/>
  <c r="O1071" i="38"/>
  <c r="O1072" i="38"/>
  <c r="O1073" i="38"/>
  <c r="O1074" i="38"/>
  <c r="O1075" i="38"/>
  <c r="O1076" i="38"/>
  <c r="O1077" i="38"/>
  <c r="O1078" i="38"/>
  <c r="O1079" i="38"/>
  <c r="O1080" i="38"/>
  <c r="O1081" i="38"/>
  <c r="O1082" i="38"/>
  <c r="O1083" i="38"/>
  <c r="O1084" i="38"/>
  <c r="O1085" i="38"/>
  <c r="O1086" i="38"/>
  <c r="O1087" i="38"/>
  <c r="O1088" i="38"/>
  <c r="O1089" i="38"/>
  <c r="O1090" i="38"/>
  <c r="O1091" i="38"/>
  <c r="O1092" i="38"/>
  <c r="O1093" i="38"/>
  <c r="O1094" i="38"/>
  <c r="O1095" i="38"/>
  <c r="O1096" i="38"/>
  <c r="O1097" i="38"/>
  <c r="O1098" i="38"/>
  <c r="O1099" i="38"/>
  <c r="O1100" i="38"/>
  <c r="O1101" i="38"/>
  <c r="O1102" i="38"/>
  <c r="O1103" i="38"/>
  <c r="O1104" i="38"/>
  <c r="O1105" i="38"/>
  <c r="O1106" i="38"/>
  <c r="O1107" i="38"/>
  <c r="O1108" i="38"/>
  <c r="O1109" i="38"/>
  <c r="O1110" i="38"/>
  <c r="O1111" i="38"/>
  <c r="O1112" i="38"/>
  <c r="O1113" i="38"/>
  <c r="O1114" i="38"/>
  <c r="O1115" i="38"/>
  <c r="O1116" i="38"/>
  <c r="O1117" i="38"/>
  <c r="O1118" i="38"/>
  <c r="O1119" i="38"/>
  <c r="O1120" i="38"/>
  <c r="O1121" i="38"/>
  <c r="O1122" i="38"/>
  <c r="O1123" i="38"/>
  <c r="O1124" i="38"/>
  <c r="O1125" i="38"/>
  <c r="O1126" i="38"/>
  <c r="O1127" i="38"/>
  <c r="O1128" i="38"/>
  <c r="O1129" i="38"/>
  <c r="O1130" i="38"/>
  <c r="O1131" i="38"/>
  <c r="O1132" i="38"/>
  <c r="O1133" i="38"/>
  <c r="O1134" i="38"/>
  <c r="O1135" i="38"/>
  <c r="O1136" i="38"/>
  <c r="O1137" i="38"/>
  <c r="O1138" i="38"/>
  <c r="O1139" i="38"/>
  <c r="O1140" i="38"/>
  <c r="O1141" i="38"/>
  <c r="O1142" i="38"/>
  <c r="O1143" i="38"/>
  <c r="O1144" i="38"/>
  <c r="O1145" i="38"/>
  <c r="O1146" i="38"/>
  <c r="O1147" i="38"/>
  <c r="O1148" i="38"/>
  <c r="O1149" i="38"/>
  <c r="O1150" i="38"/>
  <c r="O1151" i="38"/>
  <c r="O1152" i="38"/>
  <c r="O1153" i="38"/>
  <c r="O1154" i="38"/>
  <c r="O1155" i="38"/>
  <c r="O1156" i="38"/>
  <c r="O1157" i="38"/>
  <c r="O1158" i="38"/>
  <c r="O1159" i="38"/>
  <c r="O1160" i="38"/>
  <c r="O1161" i="38"/>
  <c r="O1162" i="38"/>
  <c r="O1163" i="38"/>
  <c r="O1164" i="38"/>
  <c r="O1165" i="38"/>
  <c r="O1166" i="38"/>
  <c r="O1167" i="38"/>
  <c r="O1168" i="38"/>
  <c r="O1169" i="38"/>
  <c r="O1170" i="38"/>
  <c r="O1171" i="38"/>
  <c r="O1172" i="38"/>
  <c r="O1173" i="38"/>
  <c r="O1174" i="38"/>
  <c r="O1175" i="38"/>
  <c r="O1176" i="38"/>
  <c r="O1177" i="38"/>
  <c r="O1178" i="38"/>
  <c r="O1179" i="38"/>
  <c r="O1180" i="38"/>
  <c r="O1181" i="38"/>
  <c r="O1182" i="38"/>
  <c r="O1183" i="38"/>
  <c r="O1184" i="38"/>
  <c r="O1185" i="38"/>
  <c r="O1186" i="38"/>
  <c r="O1187" i="38"/>
  <c r="O1188" i="38"/>
  <c r="O1189" i="38"/>
  <c r="O1190" i="38"/>
  <c r="O1191" i="38"/>
  <c r="O1192" i="38"/>
  <c r="O1193" i="38"/>
  <c r="O1194" i="38"/>
  <c r="O1195" i="38"/>
  <c r="O1196" i="38"/>
  <c r="O1197" i="38"/>
  <c r="O1198" i="38"/>
  <c r="O1199" i="38"/>
  <c r="O1200" i="38"/>
  <c r="O1201" i="38"/>
  <c r="O1202" i="38"/>
  <c r="O1203" i="38"/>
  <c r="O1204" i="38"/>
  <c r="O1205" i="38"/>
  <c r="O1206" i="38"/>
  <c r="O1207" i="38"/>
  <c r="O1208" i="38"/>
  <c r="O1209" i="38"/>
  <c r="O1210" i="38"/>
  <c r="O1211" i="38"/>
  <c r="O1212" i="38"/>
  <c r="O1213" i="38"/>
  <c r="O1214" i="38"/>
  <c r="O1215" i="38"/>
  <c r="O1216" i="38"/>
  <c r="O1217" i="38"/>
  <c r="O1218" i="38"/>
  <c r="O1219" i="38"/>
  <c r="O1220" i="38"/>
  <c r="O1221" i="38"/>
  <c r="O1222" i="38"/>
  <c r="O1223" i="38"/>
  <c r="O1224" i="38"/>
  <c r="O1225" i="38"/>
  <c r="O1226" i="38"/>
  <c r="O1227" i="38"/>
  <c r="O1228" i="38"/>
  <c r="O1229" i="38"/>
  <c r="O1230" i="38"/>
  <c r="O1231" i="38"/>
  <c r="O1232" i="38"/>
  <c r="O1233" i="38"/>
  <c r="O1234" i="38"/>
  <c r="O1235" i="38"/>
  <c r="O1236" i="38"/>
  <c r="O1237" i="38"/>
  <c r="O1238" i="38"/>
  <c r="O1239" i="38"/>
  <c r="O1240" i="38"/>
  <c r="O1241" i="38"/>
  <c r="O1242" i="38"/>
  <c r="O1243" i="38"/>
  <c r="O1244" i="38"/>
  <c r="O1245" i="38"/>
  <c r="O1246" i="38"/>
  <c r="O1247" i="38"/>
  <c r="O1248" i="38"/>
  <c r="O1249" i="38"/>
  <c r="O1250" i="38"/>
  <c r="O1251" i="38"/>
  <c r="O1252" i="38"/>
  <c r="O1253" i="38"/>
  <c r="O1254" i="38"/>
  <c r="O1255" i="38"/>
  <c r="O1256" i="38"/>
  <c r="O1257" i="38"/>
  <c r="O1258" i="38"/>
  <c r="O1259" i="38"/>
  <c r="O1260" i="38"/>
  <c r="O1261" i="38"/>
  <c r="O1262" i="38"/>
  <c r="O1263" i="38"/>
  <c r="O1264" i="38"/>
  <c r="O1265" i="38"/>
  <c r="O1266" i="38"/>
  <c r="O1267" i="38"/>
  <c r="O1268" i="38"/>
  <c r="O1269" i="38"/>
  <c r="O1270" i="38"/>
  <c r="O1271" i="38"/>
  <c r="O1272" i="38"/>
  <c r="O1273" i="38"/>
  <c r="O1274" i="38"/>
  <c r="O1275" i="38"/>
  <c r="O1276" i="38"/>
  <c r="O1277" i="38"/>
  <c r="O1278" i="38"/>
  <c r="O1279" i="38"/>
  <c r="O1280" i="38"/>
  <c r="O1281" i="38"/>
  <c r="O1282" i="38"/>
  <c r="O1283" i="38"/>
  <c r="O1284" i="38"/>
  <c r="O1285" i="38"/>
  <c r="O1286" i="38"/>
  <c r="O1287" i="38"/>
  <c r="O1288" i="38"/>
  <c r="O1289" i="38"/>
  <c r="O1290" i="38"/>
  <c r="O1291" i="38"/>
  <c r="O1292" i="38"/>
  <c r="O1293" i="38"/>
  <c r="O1294" i="38"/>
  <c r="O1295" i="38"/>
  <c r="O1296" i="38"/>
  <c r="O1297" i="38"/>
  <c r="O1298" i="38"/>
  <c r="O1299" i="38"/>
  <c r="O1300" i="38"/>
  <c r="O1301" i="38"/>
  <c r="O1302" i="38"/>
  <c r="O1303" i="38"/>
  <c r="O1304" i="38"/>
  <c r="O1305" i="38"/>
  <c r="O1306" i="38"/>
  <c r="O1307" i="38"/>
  <c r="O1308" i="38"/>
  <c r="O1309" i="38"/>
  <c r="O1310" i="38"/>
  <c r="O1311" i="38"/>
  <c r="O1312" i="38"/>
  <c r="O1313" i="38"/>
  <c r="O1314" i="38"/>
  <c r="O1315" i="38"/>
  <c r="O1316" i="38"/>
  <c r="O1317" i="38"/>
  <c r="O1318" i="38"/>
  <c r="O1319" i="38"/>
  <c r="O1320" i="38"/>
  <c r="O1321" i="38"/>
  <c r="O1322" i="38"/>
  <c r="O1323" i="38"/>
  <c r="O1324" i="38"/>
  <c r="O1325" i="38"/>
  <c r="O1326" i="38"/>
  <c r="O1327" i="38"/>
  <c r="O1328" i="38"/>
  <c r="O1329" i="38"/>
  <c r="O1330" i="38"/>
  <c r="O1331" i="38"/>
  <c r="O1332" i="38"/>
  <c r="O1333" i="38"/>
  <c r="O1334" i="38"/>
  <c r="O1335" i="38"/>
  <c r="O1336" i="38"/>
  <c r="O1337" i="38"/>
  <c r="O1338" i="38"/>
  <c r="O1339" i="38"/>
  <c r="O1340" i="38"/>
  <c r="O1341" i="38"/>
  <c r="O1342" i="38"/>
  <c r="O1343" i="38"/>
  <c r="O1344" i="38"/>
  <c r="O1345" i="38"/>
  <c r="O1346" i="38"/>
  <c r="O1347" i="38"/>
  <c r="O1348" i="38"/>
  <c r="O1349" i="38"/>
  <c r="O1350" i="38"/>
  <c r="O1351" i="38"/>
  <c r="O1352" i="38"/>
  <c r="O1353" i="38"/>
  <c r="O1354" i="38"/>
  <c r="O1355" i="38"/>
  <c r="O1356" i="38"/>
  <c r="O1357" i="38"/>
  <c r="O1358" i="38"/>
  <c r="O1359" i="38"/>
  <c r="O1360" i="38"/>
  <c r="O1361" i="38"/>
  <c r="O1362" i="38"/>
  <c r="O1363" i="38"/>
  <c r="O1364" i="38"/>
  <c r="O1365" i="38"/>
  <c r="O1366" i="38"/>
  <c r="O1367" i="38"/>
  <c r="O1368" i="38"/>
  <c r="O1369" i="38"/>
  <c r="O1370" i="38"/>
  <c r="O1371" i="38"/>
  <c r="O1372" i="38"/>
  <c r="O1373" i="38"/>
  <c r="O1374" i="38"/>
  <c r="O1375" i="38"/>
  <c r="O1376" i="38"/>
  <c r="O1377" i="38"/>
  <c r="O1378" i="38"/>
  <c r="O1379" i="38"/>
  <c r="O1380" i="38"/>
  <c r="O1381" i="38"/>
  <c r="O1382" i="38"/>
  <c r="O1383" i="38"/>
  <c r="O1384" i="38"/>
  <c r="O1385" i="38"/>
  <c r="O1386" i="38"/>
  <c r="O1387" i="38"/>
  <c r="O1388" i="38"/>
  <c r="O1389" i="38"/>
  <c r="O1390" i="38"/>
  <c r="O1391" i="38"/>
  <c r="O1392" i="38"/>
  <c r="O1393" i="38"/>
  <c r="O1394" i="38"/>
  <c r="O1395" i="38"/>
  <c r="O1396" i="38"/>
  <c r="K2" i="38"/>
  <c r="K3" i="38"/>
  <c r="L3" i="38" s="1"/>
  <c r="K4" i="38"/>
  <c r="L4" i="38" s="1"/>
  <c r="K5" i="38"/>
  <c r="L5" i="38" s="1"/>
  <c r="K6" i="38"/>
  <c r="L6" i="38" s="1"/>
  <c r="K7" i="38"/>
  <c r="L7" i="38" s="1"/>
  <c r="K8" i="38"/>
  <c r="L8" i="38" s="1"/>
  <c r="K9" i="38"/>
  <c r="L9" i="38" s="1"/>
  <c r="K10" i="38"/>
  <c r="L10" i="38" s="1"/>
  <c r="K11" i="38"/>
  <c r="L11" i="38" s="1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37" i="38"/>
  <c r="L37" i="38" s="1"/>
  <c r="K38" i="38"/>
  <c r="L38" i="38" s="1"/>
  <c r="K39" i="38"/>
  <c r="L39" i="38" s="1"/>
  <c r="K40" i="38"/>
  <c r="L40" i="38" s="1"/>
  <c r="K41" i="38"/>
  <c r="L41" i="38" s="1"/>
  <c r="K42" i="38"/>
  <c r="L42" i="38" s="1"/>
  <c r="K43" i="38"/>
  <c r="L43" i="38" s="1"/>
  <c r="K44" i="38"/>
  <c r="L44" i="38" s="1"/>
  <c r="K45" i="38"/>
  <c r="L45" i="38" s="1"/>
  <c r="K46" i="38"/>
  <c r="L46" i="38" s="1"/>
  <c r="K47" i="38"/>
  <c r="L47" i="38" s="1"/>
  <c r="K48" i="38"/>
  <c r="L48" i="38" s="1"/>
  <c r="K49" i="38"/>
  <c r="L49" i="38" s="1"/>
  <c r="K50" i="38"/>
  <c r="L50" i="38" s="1"/>
  <c r="K51" i="38"/>
  <c r="L51" i="38" s="1"/>
  <c r="K52" i="38"/>
  <c r="L52" i="38" s="1"/>
  <c r="K53" i="38"/>
  <c r="L53" i="38" s="1"/>
  <c r="K54" i="38"/>
  <c r="L54" i="38" s="1"/>
  <c r="K55" i="38"/>
  <c r="L55" i="38" s="1"/>
  <c r="K56" i="38"/>
  <c r="L56" i="38" s="1"/>
  <c r="K57" i="38"/>
  <c r="L57" i="38" s="1"/>
  <c r="K58" i="38"/>
  <c r="L58" i="38" s="1"/>
  <c r="K59" i="38"/>
  <c r="L59" i="38" s="1"/>
  <c r="K60" i="38"/>
  <c r="L60" i="38" s="1"/>
  <c r="K61" i="38"/>
  <c r="L61" i="38" s="1"/>
  <c r="K62" i="38"/>
  <c r="L62" i="38" s="1"/>
  <c r="K63" i="38"/>
  <c r="L63" i="38" s="1"/>
  <c r="K64" i="38"/>
  <c r="L64" i="38" s="1"/>
  <c r="K65" i="38"/>
  <c r="L65" i="38" s="1"/>
  <c r="K66" i="38"/>
  <c r="L66" i="38" s="1"/>
  <c r="K67" i="38"/>
  <c r="L67" i="38" s="1"/>
  <c r="K68" i="38"/>
  <c r="L68" i="38" s="1"/>
  <c r="K69" i="38"/>
  <c r="L69" i="38" s="1"/>
  <c r="K70" i="38"/>
  <c r="L70" i="38" s="1"/>
  <c r="K71" i="38"/>
  <c r="L71" i="38" s="1"/>
  <c r="K72" i="38"/>
  <c r="L72" i="38" s="1"/>
  <c r="K73" i="38"/>
  <c r="L73" i="38" s="1"/>
  <c r="K74" i="38"/>
  <c r="L74" i="38" s="1"/>
  <c r="K75" i="38"/>
  <c r="L75" i="38" s="1"/>
  <c r="K76" i="38"/>
  <c r="L76" i="38" s="1"/>
  <c r="K77" i="38"/>
  <c r="L77" i="38" s="1"/>
  <c r="K78" i="38"/>
  <c r="L78" i="38" s="1"/>
  <c r="K79" i="38"/>
  <c r="L79" i="38" s="1"/>
  <c r="K80" i="38"/>
  <c r="L80" i="38" s="1"/>
  <c r="K81" i="38"/>
  <c r="L81" i="38" s="1"/>
  <c r="K82" i="38"/>
  <c r="L82" i="38" s="1"/>
  <c r="K83" i="38"/>
  <c r="L83" i="38" s="1"/>
  <c r="K84" i="38"/>
  <c r="L84" i="38" s="1"/>
  <c r="K85" i="38"/>
  <c r="L85" i="38" s="1"/>
  <c r="K86" i="38"/>
  <c r="L86" i="38" s="1"/>
  <c r="K87" i="38"/>
  <c r="L87" i="38" s="1"/>
  <c r="K88" i="38"/>
  <c r="L88" i="38" s="1"/>
  <c r="K89" i="38"/>
  <c r="L89" i="38" s="1"/>
  <c r="K90" i="38"/>
  <c r="L90" i="38" s="1"/>
  <c r="K91" i="38"/>
  <c r="L91" i="38" s="1"/>
  <c r="K92" i="38"/>
  <c r="L92" i="38" s="1"/>
  <c r="K93" i="38"/>
  <c r="L93" i="38" s="1"/>
  <c r="K94" i="38"/>
  <c r="L94" i="38" s="1"/>
  <c r="K95" i="38"/>
  <c r="L95" i="38" s="1"/>
  <c r="K96" i="38"/>
  <c r="L96" i="38" s="1"/>
  <c r="K97" i="38"/>
  <c r="L97" i="38" s="1"/>
  <c r="K98" i="38"/>
  <c r="L98" i="38" s="1"/>
  <c r="K99" i="38"/>
  <c r="L99" i="38" s="1"/>
  <c r="K100" i="38"/>
  <c r="L100" i="38" s="1"/>
  <c r="K101" i="38"/>
  <c r="L101" i="38" s="1"/>
  <c r="K102" i="38"/>
  <c r="L102" i="38" s="1"/>
  <c r="K103" i="38"/>
  <c r="L103" i="38" s="1"/>
  <c r="K104" i="38"/>
  <c r="L104" i="38" s="1"/>
  <c r="K105" i="38"/>
  <c r="L105" i="38" s="1"/>
  <c r="K106" i="38"/>
  <c r="L106" i="38" s="1"/>
  <c r="K107" i="38"/>
  <c r="L107" i="38" s="1"/>
  <c r="K108" i="38"/>
  <c r="L108" i="38" s="1"/>
  <c r="K109" i="38"/>
  <c r="L109" i="38" s="1"/>
  <c r="K110" i="38"/>
  <c r="L110" i="38" s="1"/>
  <c r="K111" i="38"/>
  <c r="L111" i="38" s="1"/>
  <c r="K112" i="38"/>
  <c r="L112" i="38" s="1"/>
  <c r="K113" i="38"/>
  <c r="L113" i="38" s="1"/>
  <c r="K114" i="38"/>
  <c r="L114" i="38" s="1"/>
  <c r="K115" i="38"/>
  <c r="L115" i="38" s="1"/>
  <c r="K116" i="38"/>
  <c r="L116" i="38" s="1"/>
  <c r="K117" i="38"/>
  <c r="L117" i="38" s="1"/>
  <c r="K118" i="38"/>
  <c r="L118" i="38" s="1"/>
  <c r="K119" i="38"/>
  <c r="L119" i="38" s="1"/>
  <c r="K120" i="38"/>
  <c r="L120" i="38" s="1"/>
  <c r="K121" i="38"/>
  <c r="L121" i="38" s="1"/>
  <c r="K122" i="38"/>
  <c r="L122" i="38" s="1"/>
  <c r="K123" i="38"/>
  <c r="L123" i="38" s="1"/>
  <c r="K124" i="38"/>
  <c r="L124" i="38" s="1"/>
  <c r="K125" i="38"/>
  <c r="L125" i="38" s="1"/>
  <c r="K126" i="38"/>
  <c r="L126" i="38" s="1"/>
  <c r="K127" i="38"/>
  <c r="L127" i="38" s="1"/>
  <c r="K128" i="38"/>
  <c r="L128" i="38" s="1"/>
  <c r="K129" i="38"/>
  <c r="L129" i="38" s="1"/>
  <c r="K130" i="38"/>
  <c r="L130" i="38" s="1"/>
  <c r="K131" i="38"/>
  <c r="L131" i="38" s="1"/>
  <c r="K132" i="38"/>
  <c r="L132" i="38" s="1"/>
  <c r="K133" i="38"/>
  <c r="L133" i="38" s="1"/>
  <c r="K134" i="38"/>
  <c r="L134" i="38" s="1"/>
  <c r="K135" i="38"/>
  <c r="L135" i="38" s="1"/>
  <c r="K136" i="38"/>
  <c r="L136" i="38" s="1"/>
  <c r="K137" i="38"/>
  <c r="L137" i="38" s="1"/>
  <c r="K138" i="38"/>
  <c r="L138" i="38" s="1"/>
  <c r="K139" i="38"/>
  <c r="L139" i="38" s="1"/>
  <c r="K140" i="38"/>
  <c r="L140" i="38" s="1"/>
  <c r="K141" i="38"/>
  <c r="L141" i="38" s="1"/>
  <c r="K142" i="38"/>
  <c r="L142" i="38" s="1"/>
  <c r="K143" i="38"/>
  <c r="L143" i="38" s="1"/>
  <c r="K144" i="38"/>
  <c r="L144" i="38" s="1"/>
  <c r="K145" i="38"/>
  <c r="L145" i="38" s="1"/>
  <c r="K146" i="38"/>
  <c r="L146" i="38" s="1"/>
  <c r="K147" i="38"/>
  <c r="L147" i="38" s="1"/>
  <c r="K148" i="38"/>
  <c r="L148" i="38" s="1"/>
  <c r="K149" i="38"/>
  <c r="L149" i="38" s="1"/>
  <c r="K150" i="38"/>
  <c r="L150" i="38" s="1"/>
  <c r="K151" i="38"/>
  <c r="L151" i="38" s="1"/>
  <c r="K152" i="38"/>
  <c r="L152" i="38" s="1"/>
  <c r="K153" i="38"/>
  <c r="L153" i="38" s="1"/>
  <c r="K154" i="38"/>
  <c r="L154" i="38" s="1"/>
  <c r="K155" i="38"/>
  <c r="L155" i="38" s="1"/>
  <c r="K156" i="38"/>
  <c r="L156" i="38" s="1"/>
  <c r="K157" i="38"/>
  <c r="L157" i="38" s="1"/>
  <c r="K158" i="38"/>
  <c r="L158" i="38" s="1"/>
  <c r="K159" i="38"/>
  <c r="L159" i="38" s="1"/>
  <c r="K160" i="38"/>
  <c r="L160" i="38" s="1"/>
  <c r="K161" i="38"/>
  <c r="L161" i="38" s="1"/>
  <c r="K162" i="38"/>
  <c r="L162" i="38" s="1"/>
  <c r="K163" i="38"/>
  <c r="L163" i="38" s="1"/>
  <c r="K164" i="38"/>
  <c r="L164" i="38" s="1"/>
  <c r="K165" i="38"/>
  <c r="L165" i="38" s="1"/>
  <c r="K166" i="38"/>
  <c r="L166" i="38" s="1"/>
  <c r="K167" i="38"/>
  <c r="L167" i="38" s="1"/>
  <c r="K168" i="38"/>
  <c r="L168" i="38" s="1"/>
  <c r="K169" i="38"/>
  <c r="L169" i="38" s="1"/>
  <c r="K170" i="38"/>
  <c r="L170" i="38" s="1"/>
  <c r="K171" i="38"/>
  <c r="L171" i="38" s="1"/>
  <c r="K172" i="38"/>
  <c r="L172" i="38" s="1"/>
  <c r="K173" i="38"/>
  <c r="L173" i="38" s="1"/>
  <c r="K174" i="38"/>
  <c r="L174" i="38" s="1"/>
  <c r="K175" i="38"/>
  <c r="L175" i="38" s="1"/>
  <c r="K176" i="38"/>
  <c r="L176" i="38" s="1"/>
  <c r="K177" i="38"/>
  <c r="L177" i="38" s="1"/>
  <c r="K178" i="38"/>
  <c r="L178" i="38" s="1"/>
  <c r="K179" i="38"/>
  <c r="L179" i="38" s="1"/>
  <c r="K180" i="38"/>
  <c r="L180" i="38" s="1"/>
  <c r="K181" i="38"/>
  <c r="L181" i="38" s="1"/>
  <c r="K182" i="38"/>
  <c r="L182" i="38" s="1"/>
  <c r="K183" i="38"/>
  <c r="L183" i="38" s="1"/>
  <c r="K184" i="38"/>
  <c r="L184" i="38" s="1"/>
  <c r="K185" i="38"/>
  <c r="L185" i="38" s="1"/>
  <c r="K186" i="38"/>
  <c r="L186" i="38" s="1"/>
  <c r="K187" i="38"/>
  <c r="L187" i="38" s="1"/>
  <c r="K188" i="38"/>
  <c r="L188" i="38" s="1"/>
  <c r="K189" i="38"/>
  <c r="L189" i="38" s="1"/>
  <c r="K190" i="38"/>
  <c r="L190" i="38" s="1"/>
  <c r="K191" i="38"/>
  <c r="L191" i="38" s="1"/>
  <c r="K192" i="38"/>
  <c r="L192" i="38" s="1"/>
  <c r="K193" i="38"/>
  <c r="L193" i="38" s="1"/>
  <c r="K194" i="38"/>
  <c r="L194" i="38" s="1"/>
  <c r="K195" i="38"/>
  <c r="L195" i="38" s="1"/>
  <c r="K196" i="38"/>
  <c r="L196" i="38" s="1"/>
  <c r="K197" i="38"/>
  <c r="L197" i="38" s="1"/>
  <c r="K198" i="38"/>
  <c r="L198" i="38" s="1"/>
  <c r="K199" i="38"/>
  <c r="L199" i="38" s="1"/>
  <c r="K200" i="38"/>
  <c r="L200" i="38" s="1"/>
  <c r="K201" i="38"/>
  <c r="L201" i="38" s="1"/>
  <c r="K202" i="38"/>
  <c r="L202" i="38" s="1"/>
  <c r="K203" i="38"/>
  <c r="L203" i="38" s="1"/>
  <c r="K204" i="38"/>
  <c r="L204" i="38" s="1"/>
  <c r="K205" i="38"/>
  <c r="L205" i="38" s="1"/>
  <c r="K206" i="38"/>
  <c r="L206" i="38" s="1"/>
  <c r="K207" i="38"/>
  <c r="L207" i="38" s="1"/>
  <c r="K208" i="38"/>
  <c r="L208" i="38" s="1"/>
  <c r="K209" i="38"/>
  <c r="L209" i="38" s="1"/>
  <c r="K210" i="38"/>
  <c r="L210" i="38" s="1"/>
  <c r="K211" i="38"/>
  <c r="L211" i="38" s="1"/>
  <c r="K212" i="38"/>
  <c r="L212" i="38" s="1"/>
  <c r="K213" i="38"/>
  <c r="L213" i="38" s="1"/>
  <c r="K214" i="38"/>
  <c r="L214" i="38" s="1"/>
  <c r="K215" i="38"/>
  <c r="L215" i="38" s="1"/>
  <c r="K216" i="38"/>
  <c r="L216" i="38" s="1"/>
  <c r="K217" i="38"/>
  <c r="L217" i="38" s="1"/>
  <c r="K218" i="38"/>
  <c r="L218" i="38" s="1"/>
  <c r="K219" i="38"/>
  <c r="L219" i="38" s="1"/>
  <c r="K220" i="38"/>
  <c r="L220" i="38" s="1"/>
  <c r="K221" i="38"/>
  <c r="L221" i="38" s="1"/>
  <c r="K222" i="38"/>
  <c r="L222" i="38" s="1"/>
  <c r="K223" i="38"/>
  <c r="L223" i="38" s="1"/>
  <c r="K224" i="38"/>
  <c r="L224" i="38" s="1"/>
  <c r="K225" i="38"/>
  <c r="L225" i="38" s="1"/>
  <c r="K226" i="38"/>
  <c r="L226" i="38" s="1"/>
  <c r="K227" i="38"/>
  <c r="L227" i="38" s="1"/>
  <c r="K228" i="38"/>
  <c r="L228" i="38" s="1"/>
  <c r="K229" i="38"/>
  <c r="L229" i="38" s="1"/>
  <c r="K230" i="38"/>
  <c r="L230" i="38" s="1"/>
  <c r="K231" i="38"/>
  <c r="L231" i="38" s="1"/>
  <c r="K232" i="38"/>
  <c r="L232" i="38" s="1"/>
  <c r="K233" i="38"/>
  <c r="L233" i="38" s="1"/>
  <c r="K234" i="38"/>
  <c r="L234" i="38" s="1"/>
  <c r="K235" i="38"/>
  <c r="L235" i="38" s="1"/>
  <c r="K236" i="38"/>
  <c r="L236" i="38" s="1"/>
  <c r="K237" i="38"/>
  <c r="L237" i="38" s="1"/>
  <c r="K238" i="38"/>
  <c r="L238" i="38" s="1"/>
  <c r="K239" i="38"/>
  <c r="L239" i="38" s="1"/>
  <c r="K240" i="38"/>
  <c r="L240" i="38" s="1"/>
  <c r="K241" i="38"/>
  <c r="L241" i="38" s="1"/>
  <c r="K242" i="38"/>
  <c r="L242" i="38" s="1"/>
  <c r="K243" i="38"/>
  <c r="L243" i="38" s="1"/>
  <c r="K244" i="38"/>
  <c r="L244" i="38" s="1"/>
  <c r="K245" i="38"/>
  <c r="L245" i="38" s="1"/>
  <c r="K246" i="38"/>
  <c r="L246" i="38" s="1"/>
  <c r="K247" i="38"/>
  <c r="L247" i="38" s="1"/>
  <c r="K248" i="38"/>
  <c r="L248" i="38" s="1"/>
  <c r="K249" i="38"/>
  <c r="L249" i="38" s="1"/>
  <c r="K250" i="38"/>
  <c r="L250" i="38" s="1"/>
  <c r="K251" i="38"/>
  <c r="L251" i="38" s="1"/>
  <c r="K252" i="38"/>
  <c r="L252" i="38" s="1"/>
  <c r="K253" i="38"/>
  <c r="L253" i="38" s="1"/>
  <c r="K254" i="38"/>
  <c r="L254" i="38" s="1"/>
  <c r="K255" i="38"/>
  <c r="L255" i="38" s="1"/>
  <c r="K256" i="38"/>
  <c r="L256" i="38" s="1"/>
  <c r="K257" i="38"/>
  <c r="L257" i="38" s="1"/>
  <c r="K258" i="38"/>
  <c r="L258" i="38" s="1"/>
  <c r="K259" i="38"/>
  <c r="L259" i="38" s="1"/>
  <c r="K260" i="38"/>
  <c r="L260" i="38" s="1"/>
  <c r="K261" i="38"/>
  <c r="L261" i="38" s="1"/>
  <c r="K262" i="38"/>
  <c r="L262" i="38" s="1"/>
  <c r="K263" i="38"/>
  <c r="L263" i="38" s="1"/>
  <c r="K264" i="38"/>
  <c r="L264" i="38" s="1"/>
  <c r="K265" i="38"/>
  <c r="L265" i="38" s="1"/>
  <c r="K266" i="38"/>
  <c r="L266" i="38" s="1"/>
  <c r="K267" i="38"/>
  <c r="L267" i="38" s="1"/>
  <c r="K268" i="38"/>
  <c r="L268" i="38" s="1"/>
  <c r="K269" i="38"/>
  <c r="L269" i="38" s="1"/>
  <c r="K270" i="38"/>
  <c r="L270" i="38" s="1"/>
  <c r="K271" i="38"/>
  <c r="L271" i="38" s="1"/>
  <c r="K272" i="38"/>
  <c r="L272" i="38" s="1"/>
  <c r="K273" i="38"/>
  <c r="L273" i="38" s="1"/>
  <c r="K274" i="38"/>
  <c r="L274" i="38" s="1"/>
  <c r="K275" i="38"/>
  <c r="L275" i="38" s="1"/>
  <c r="K276" i="38"/>
  <c r="L276" i="38" s="1"/>
  <c r="K277" i="38"/>
  <c r="L277" i="38" s="1"/>
  <c r="K278" i="38"/>
  <c r="L278" i="38" s="1"/>
  <c r="K279" i="38"/>
  <c r="L279" i="38" s="1"/>
  <c r="K280" i="38"/>
  <c r="L280" i="38" s="1"/>
  <c r="K281" i="38"/>
  <c r="L281" i="38" s="1"/>
  <c r="K282" i="38"/>
  <c r="L282" i="38" s="1"/>
  <c r="K283" i="38"/>
  <c r="L283" i="38" s="1"/>
  <c r="K284" i="38"/>
  <c r="L284" i="38" s="1"/>
  <c r="K285" i="38"/>
  <c r="L285" i="38" s="1"/>
  <c r="K286" i="38"/>
  <c r="L286" i="38" s="1"/>
  <c r="K287" i="38"/>
  <c r="L287" i="38" s="1"/>
  <c r="K288" i="38"/>
  <c r="L288" i="38" s="1"/>
  <c r="K289" i="38"/>
  <c r="L289" i="38" s="1"/>
  <c r="K290" i="38"/>
  <c r="L290" i="38" s="1"/>
  <c r="K291" i="38"/>
  <c r="L291" i="38" s="1"/>
  <c r="K292" i="38"/>
  <c r="L292" i="38" s="1"/>
  <c r="K293" i="38"/>
  <c r="L293" i="38" s="1"/>
  <c r="K294" i="38"/>
  <c r="L294" i="38" s="1"/>
  <c r="K295" i="38"/>
  <c r="L295" i="38" s="1"/>
  <c r="K296" i="38"/>
  <c r="L296" i="38" s="1"/>
  <c r="K297" i="38"/>
  <c r="L297" i="38" s="1"/>
  <c r="K298" i="38"/>
  <c r="L298" i="38" s="1"/>
  <c r="K299" i="38"/>
  <c r="L299" i="38" s="1"/>
  <c r="K300" i="38"/>
  <c r="L300" i="38" s="1"/>
  <c r="K301" i="38"/>
  <c r="L301" i="38" s="1"/>
  <c r="K302" i="38"/>
  <c r="L302" i="38" s="1"/>
  <c r="K303" i="38"/>
  <c r="L303" i="38" s="1"/>
  <c r="K304" i="38"/>
  <c r="L304" i="38" s="1"/>
  <c r="K305" i="38"/>
  <c r="L305" i="38" s="1"/>
  <c r="K306" i="38"/>
  <c r="L306" i="38" s="1"/>
  <c r="K307" i="38"/>
  <c r="L307" i="38" s="1"/>
  <c r="K308" i="38"/>
  <c r="L308" i="38" s="1"/>
  <c r="K309" i="38"/>
  <c r="L309" i="38" s="1"/>
  <c r="K310" i="38"/>
  <c r="L310" i="38" s="1"/>
  <c r="K311" i="38"/>
  <c r="L311" i="38" s="1"/>
  <c r="K312" i="38"/>
  <c r="L312" i="38" s="1"/>
  <c r="K313" i="38"/>
  <c r="L313" i="38" s="1"/>
  <c r="K314" i="38"/>
  <c r="L314" i="38" s="1"/>
  <c r="K315" i="38"/>
  <c r="L315" i="38" s="1"/>
  <c r="K316" i="38"/>
  <c r="L316" i="38" s="1"/>
  <c r="K317" i="38"/>
  <c r="L317" i="38" s="1"/>
  <c r="K318" i="38"/>
  <c r="L318" i="38" s="1"/>
  <c r="K319" i="38"/>
  <c r="L319" i="38" s="1"/>
  <c r="K320" i="38"/>
  <c r="L320" i="38" s="1"/>
  <c r="K321" i="38"/>
  <c r="L321" i="38" s="1"/>
  <c r="K322" i="38"/>
  <c r="L322" i="38" s="1"/>
  <c r="K323" i="38"/>
  <c r="L323" i="38" s="1"/>
  <c r="K324" i="38"/>
  <c r="L324" i="38" s="1"/>
  <c r="K325" i="38"/>
  <c r="L325" i="38" s="1"/>
  <c r="K326" i="38"/>
  <c r="L326" i="38" s="1"/>
  <c r="K327" i="38"/>
  <c r="L327" i="38" s="1"/>
  <c r="K328" i="38"/>
  <c r="L328" i="38" s="1"/>
  <c r="K329" i="38"/>
  <c r="L329" i="38" s="1"/>
  <c r="K330" i="38"/>
  <c r="L330" i="38" s="1"/>
  <c r="K331" i="38"/>
  <c r="L331" i="38" s="1"/>
  <c r="K332" i="38"/>
  <c r="L332" i="38" s="1"/>
  <c r="K333" i="38"/>
  <c r="L333" i="38" s="1"/>
  <c r="K334" i="38"/>
  <c r="L334" i="38" s="1"/>
  <c r="K335" i="38"/>
  <c r="L335" i="38" s="1"/>
  <c r="K336" i="38"/>
  <c r="L336" i="38" s="1"/>
  <c r="K337" i="38"/>
  <c r="L337" i="38" s="1"/>
  <c r="K338" i="38"/>
  <c r="L338" i="38" s="1"/>
  <c r="K339" i="38"/>
  <c r="L339" i="38" s="1"/>
  <c r="K340" i="38"/>
  <c r="L340" i="38" s="1"/>
  <c r="K341" i="38"/>
  <c r="L341" i="38" s="1"/>
  <c r="K342" i="38"/>
  <c r="L342" i="38" s="1"/>
  <c r="K343" i="38"/>
  <c r="L343" i="38" s="1"/>
  <c r="K344" i="38"/>
  <c r="L344" i="38" s="1"/>
  <c r="K345" i="38"/>
  <c r="L345" i="38" s="1"/>
  <c r="K346" i="38"/>
  <c r="L346" i="38" s="1"/>
  <c r="K347" i="38"/>
  <c r="L347" i="38" s="1"/>
  <c r="K348" i="38"/>
  <c r="L348" i="38" s="1"/>
  <c r="K349" i="38"/>
  <c r="L349" i="38" s="1"/>
  <c r="K350" i="38"/>
  <c r="L350" i="38" s="1"/>
  <c r="K351" i="38"/>
  <c r="L351" i="38" s="1"/>
  <c r="K352" i="38"/>
  <c r="L352" i="38" s="1"/>
  <c r="K353" i="38"/>
  <c r="L353" i="38" s="1"/>
  <c r="K354" i="38"/>
  <c r="L354" i="38" s="1"/>
  <c r="K355" i="38"/>
  <c r="L355" i="38" s="1"/>
  <c r="K356" i="38"/>
  <c r="L356" i="38" s="1"/>
  <c r="K357" i="38"/>
  <c r="L357" i="38" s="1"/>
  <c r="K358" i="38"/>
  <c r="L358" i="38" s="1"/>
  <c r="K359" i="38"/>
  <c r="L359" i="38" s="1"/>
  <c r="K360" i="38"/>
  <c r="L360" i="38" s="1"/>
  <c r="K361" i="38"/>
  <c r="L361" i="38" s="1"/>
  <c r="K362" i="38"/>
  <c r="L362" i="38" s="1"/>
  <c r="K363" i="38"/>
  <c r="L363" i="38" s="1"/>
  <c r="K364" i="38"/>
  <c r="L364" i="38" s="1"/>
  <c r="K365" i="38"/>
  <c r="L365" i="38" s="1"/>
  <c r="K366" i="38"/>
  <c r="L366" i="38" s="1"/>
  <c r="K367" i="38"/>
  <c r="L367" i="38" s="1"/>
  <c r="K368" i="38"/>
  <c r="L368" i="38" s="1"/>
  <c r="K369" i="38"/>
  <c r="L369" i="38" s="1"/>
  <c r="K370" i="38"/>
  <c r="L370" i="38" s="1"/>
  <c r="K371" i="38"/>
  <c r="L371" i="38" s="1"/>
  <c r="K372" i="38"/>
  <c r="L372" i="38" s="1"/>
  <c r="K373" i="38"/>
  <c r="L373" i="38" s="1"/>
  <c r="K374" i="38"/>
  <c r="L374" i="38" s="1"/>
  <c r="K375" i="38"/>
  <c r="L375" i="38" s="1"/>
  <c r="K376" i="38"/>
  <c r="L376" i="38" s="1"/>
  <c r="K377" i="38"/>
  <c r="L377" i="38" s="1"/>
  <c r="K378" i="38"/>
  <c r="L378" i="38" s="1"/>
  <c r="K379" i="38"/>
  <c r="L379" i="38" s="1"/>
  <c r="K380" i="38"/>
  <c r="L380" i="38" s="1"/>
  <c r="K381" i="38"/>
  <c r="L381" i="38" s="1"/>
  <c r="K382" i="38"/>
  <c r="L382" i="38" s="1"/>
  <c r="K383" i="38"/>
  <c r="L383" i="38" s="1"/>
  <c r="K384" i="38"/>
  <c r="L384" i="38" s="1"/>
  <c r="K385" i="38"/>
  <c r="L385" i="38" s="1"/>
  <c r="K386" i="38"/>
  <c r="L386" i="38" s="1"/>
  <c r="K387" i="38"/>
  <c r="L387" i="38" s="1"/>
  <c r="K388" i="38"/>
  <c r="L388" i="38" s="1"/>
  <c r="K389" i="38"/>
  <c r="L389" i="38" s="1"/>
  <c r="K390" i="38"/>
  <c r="L390" i="38" s="1"/>
  <c r="K391" i="38"/>
  <c r="L391" i="38" s="1"/>
  <c r="K392" i="38"/>
  <c r="L392" i="38" s="1"/>
  <c r="K393" i="38"/>
  <c r="L393" i="38" s="1"/>
  <c r="K394" i="38"/>
  <c r="L394" i="38" s="1"/>
  <c r="K395" i="38"/>
  <c r="L395" i="38" s="1"/>
  <c r="K396" i="38"/>
  <c r="L396" i="38" s="1"/>
  <c r="K397" i="38"/>
  <c r="L397" i="38" s="1"/>
  <c r="K398" i="38"/>
  <c r="L398" i="38" s="1"/>
  <c r="K399" i="38"/>
  <c r="L399" i="38" s="1"/>
  <c r="K400" i="38"/>
  <c r="L400" i="38" s="1"/>
  <c r="K401" i="38"/>
  <c r="L401" i="38" s="1"/>
  <c r="K402" i="38"/>
  <c r="L402" i="38" s="1"/>
  <c r="K403" i="38"/>
  <c r="L403" i="38" s="1"/>
  <c r="K404" i="38"/>
  <c r="L404" i="38" s="1"/>
  <c r="K405" i="38"/>
  <c r="L405" i="38" s="1"/>
  <c r="K406" i="38"/>
  <c r="L406" i="38" s="1"/>
  <c r="K407" i="38"/>
  <c r="L407" i="38" s="1"/>
  <c r="K408" i="38"/>
  <c r="L408" i="38" s="1"/>
  <c r="K409" i="38"/>
  <c r="L409" i="38" s="1"/>
  <c r="K410" i="38"/>
  <c r="L410" i="38" s="1"/>
  <c r="K411" i="38"/>
  <c r="L411" i="38" s="1"/>
  <c r="K412" i="38"/>
  <c r="L412" i="38" s="1"/>
  <c r="K413" i="38"/>
  <c r="L413" i="38" s="1"/>
  <c r="K414" i="38"/>
  <c r="L414" i="38" s="1"/>
  <c r="K415" i="38"/>
  <c r="L415" i="38" s="1"/>
  <c r="K416" i="38"/>
  <c r="L416" i="38" s="1"/>
  <c r="K417" i="38"/>
  <c r="L417" i="38" s="1"/>
  <c r="K418" i="38"/>
  <c r="L418" i="38" s="1"/>
  <c r="K419" i="38"/>
  <c r="L419" i="38" s="1"/>
  <c r="K420" i="38"/>
  <c r="L420" i="38" s="1"/>
  <c r="K421" i="38"/>
  <c r="L421" i="38" s="1"/>
  <c r="K422" i="38"/>
  <c r="L422" i="38" s="1"/>
  <c r="K423" i="38"/>
  <c r="L423" i="38" s="1"/>
  <c r="K424" i="38"/>
  <c r="L424" i="38" s="1"/>
  <c r="K425" i="38"/>
  <c r="L425" i="38" s="1"/>
  <c r="K426" i="38"/>
  <c r="L426" i="38" s="1"/>
  <c r="K427" i="38"/>
  <c r="L427" i="38" s="1"/>
  <c r="K428" i="38"/>
  <c r="L428" i="38" s="1"/>
  <c r="K429" i="38"/>
  <c r="L429" i="38" s="1"/>
  <c r="K430" i="38"/>
  <c r="L430" i="38" s="1"/>
  <c r="K431" i="38"/>
  <c r="L431" i="38" s="1"/>
  <c r="K432" i="38"/>
  <c r="L432" i="38" s="1"/>
  <c r="K433" i="38"/>
  <c r="L433" i="38" s="1"/>
  <c r="K434" i="38"/>
  <c r="L434" i="38" s="1"/>
  <c r="K435" i="38"/>
  <c r="L435" i="38" s="1"/>
  <c r="K436" i="38"/>
  <c r="L436" i="38" s="1"/>
  <c r="K437" i="38"/>
  <c r="L437" i="38" s="1"/>
  <c r="K438" i="38"/>
  <c r="L438" i="38" s="1"/>
  <c r="K439" i="38"/>
  <c r="L439" i="38" s="1"/>
  <c r="K440" i="38"/>
  <c r="L440" i="38" s="1"/>
  <c r="K441" i="38"/>
  <c r="L441" i="38" s="1"/>
  <c r="K442" i="38"/>
  <c r="L442" i="38" s="1"/>
  <c r="K443" i="38"/>
  <c r="L443" i="38" s="1"/>
  <c r="K444" i="38"/>
  <c r="L444" i="38" s="1"/>
  <c r="K445" i="38"/>
  <c r="L445" i="38" s="1"/>
  <c r="K446" i="38"/>
  <c r="L446" i="38" s="1"/>
  <c r="K447" i="38"/>
  <c r="L447" i="38" s="1"/>
  <c r="K448" i="38"/>
  <c r="L448" i="38" s="1"/>
  <c r="K449" i="38"/>
  <c r="L449" i="38" s="1"/>
  <c r="K450" i="38"/>
  <c r="L450" i="38" s="1"/>
  <c r="K451" i="38"/>
  <c r="L451" i="38" s="1"/>
  <c r="K452" i="38"/>
  <c r="L452" i="38" s="1"/>
  <c r="K453" i="38"/>
  <c r="L453" i="38" s="1"/>
  <c r="K454" i="38"/>
  <c r="L454" i="38" s="1"/>
  <c r="K455" i="38"/>
  <c r="L455" i="38" s="1"/>
  <c r="K456" i="38"/>
  <c r="L456" i="38" s="1"/>
  <c r="K457" i="38"/>
  <c r="L457" i="38" s="1"/>
  <c r="K458" i="38"/>
  <c r="L458" i="38" s="1"/>
  <c r="K459" i="38"/>
  <c r="L459" i="38" s="1"/>
  <c r="K460" i="38"/>
  <c r="L460" i="38" s="1"/>
  <c r="K461" i="38"/>
  <c r="L461" i="38" s="1"/>
  <c r="K462" i="38"/>
  <c r="L462" i="38" s="1"/>
  <c r="K463" i="38"/>
  <c r="L463" i="38" s="1"/>
  <c r="K464" i="38"/>
  <c r="L464" i="38" s="1"/>
  <c r="K465" i="38"/>
  <c r="L465" i="38" s="1"/>
  <c r="K466" i="38"/>
  <c r="L466" i="38" s="1"/>
  <c r="K467" i="38"/>
  <c r="L467" i="38" s="1"/>
  <c r="K468" i="38"/>
  <c r="L468" i="38" s="1"/>
  <c r="K469" i="38"/>
  <c r="L469" i="38" s="1"/>
  <c r="K470" i="38"/>
  <c r="L470" i="38" s="1"/>
  <c r="K471" i="38"/>
  <c r="L471" i="38" s="1"/>
  <c r="K472" i="38"/>
  <c r="L472" i="38" s="1"/>
  <c r="K473" i="38"/>
  <c r="L473" i="38" s="1"/>
  <c r="K474" i="38"/>
  <c r="L474" i="38" s="1"/>
  <c r="K475" i="38"/>
  <c r="L475" i="38" s="1"/>
  <c r="K476" i="38"/>
  <c r="L476" i="38" s="1"/>
  <c r="K477" i="38"/>
  <c r="L477" i="38" s="1"/>
  <c r="K478" i="38"/>
  <c r="L478" i="38" s="1"/>
  <c r="K479" i="38"/>
  <c r="L479" i="38" s="1"/>
  <c r="K480" i="38"/>
  <c r="L480" i="38" s="1"/>
  <c r="K481" i="38"/>
  <c r="L481" i="38" s="1"/>
  <c r="K482" i="38"/>
  <c r="L482" i="38" s="1"/>
  <c r="K483" i="38"/>
  <c r="L483" i="38" s="1"/>
  <c r="K484" i="38"/>
  <c r="L484" i="38" s="1"/>
  <c r="K485" i="38"/>
  <c r="L485" i="38" s="1"/>
  <c r="K486" i="38"/>
  <c r="L486" i="38" s="1"/>
  <c r="K487" i="38"/>
  <c r="L487" i="38" s="1"/>
  <c r="K488" i="38"/>
  <c r="L488" i="38" s="1"/>
  <c r="K489" i="38"/>
  <c r="L489" i="38" s="1"/>
  <c r="K490" i="38"/>
  <c r="L490" i="38" s="1"/>
  <c r="K491" i="38"/>
  <c r="L491" i="38" s="1"/>
  <c r="K492" i="38"/>
  <c r="L492" i="38" s="1"/>
  <c r="K493" i="38"/>
  <c r="L493" i="38" s="1"/>
  <c r="K494" i="38"/>
  <c r="L494" i="38" s="1"/>
  <c r="K495" i="38"/>
  <c r="L495" i="38" s="1"/>
  <c r="K496" i="38"/>
  <c r="L496" i="38" s="1"/>
  <c r="K497" i="38"/>
  <c r="L497" i="38" s="1"/>
  <c r="K498" i="38"/>
  <c r="L498" i="38" s="1"/>
  <c r="K499" i="38"/>
  <c r="L499" i="38" s="1"/>
  <c r="K500" i="38"/>
  <c r="L500" i="38" s="1"/>
  <c r="K501" i="38"/>
  <c r="L501" i="38" s="1"/>
  <c r="K502" i="38"/>
  <c r="L502" i="38" s="1"/>
  <c r="K503" i="38"/>
  <c r="L503" i="38" s="1"/>
  <c r="K504" i="38"/>
  <c r="L504" i="38" s="1"/>
  <c r="K505" i="38"/>
  <c r="L505" i="38" s="1"/>
  <c r="K506" i="38"/>
  <c r="L506" i="38" s="1"/>
  <c r="K507" i="38"/>
  <c r="L507" i="38" s="1"/>
  <c r="K508" i="38"/>
  <c r="L508" i="38" s="1"/>
  <c r="K509" i="38"/>
  <c r="L509" i="38" s="1"/>
  <c r="K510" i="38"/>
  <c r="L510" i="38" s="1"/>
  <c r="K511" i="38"/>
  <c r="L511" i="38" s="1"/>
  <c r="K512" i="38"/>
  <c r="L512" i="38" s="1"/>
  <c r="K513" i="38"/>
  <c r="L513" i="38" s="1"/>
  <c r="K514" i="38"/>
  <c r="L514" i="38" s="1"/>
  <c r="K515" i="38"/>
  <c r="L515" i="38" s="1"/>
  <c r="K516" i="38"/>
  <c r="L516" i="38" s="1"/>
  <c r="K517" i="38"/>
  <c r="L517" i="38" s="1"/>
  <c r="K518" i="38"/>
  <c r="L518" i="38" s="1"/>
  <c r="K519" i="38"/>
  <c r="L519" i="38" s="1"/>
  <c r="K520" i="38"/>
  <c r="L520" i="38" s="1"/>
  <c r="K521" i="38"/>
  <c r="L521" i="38" s="1"/>
  <c r="K522" i="38"/>
  <c r="L522" i="38" s="1"/>
  <c r="K523" i="38"/>
  <c r="L523" i="38" s="1"/>
  <c r="K524" i="38"/>
  <c r="L524" i="38" s="1"/>
  <c r="K525" i="38"/>
  <c r="L525" i="38" s="1"/>
  <c r="K526" i="38"/>
  <c r="L526" i="38" s="1"/>
  <c r="K527" i="38"/>
  <c r="L527" i="38" s="1"/>
  <c r="K528" i="38"/>
  <c r="L528" i="38" s="1"/>
  <c r="K529" i="38"/>
  <c r="L529" i="38" s="1"/>
  <c r="K530" i="38"/>
  <c r="L530" i="38" s="1"/>
  <c r="K531" i="38"/>
  <c r="L531" i="38" s="1"/>
  <c r="K532" i="38"/>
  <c r="L532" i="38" s="1"/>
  <c r="K533" i="38"/>
  <c r="L533" i="38" s="1"/>
  <c r="K534" i="38"/>
  <c r="L534" i="38" s="1"/>
  <c r="K535" i="38"/>
  <c r="L535" i="38" s="1"/>
  <c r="K536" i="38"/>
  <c r="L536" i="38" s="1"/>
  <c r="K537" i="38"/>
  <c r="L537" i="38" s="1"/>
  <c r="K538" i="38"/>
  <c r="L538" i="38" s="1"/>
  <c r="K539" i="38"/>
  <c r="L539" i="38" s="1"/>
  <c r="K540" i="38"/>
  <c r="L540" i="38" s="1"/>
  <c r="K541" i="38"/>
  <c r="L541" i="38" s="1"/>
  <c r="K542" i="38"/>
  <c r="L542" i="38" s="1"/>
  <c r="K543" i="38"/>
  <c r="L543" i="38" s="1"/>
  <c r="K544" i="38"/>
  <c r="L544" i="38" s="1"/>
  <c r="K545" i="38"/>
  <c r="L545" i="38" s="1"/>
  <c r="K546" i="38"/>
  <c r="L546" i="38" s="1"/>
  <c r="K547" i="38"/>
  <c r="L547" i="38" s="1"/>
  <c r="K548" i="38"/>
  <c r="L548" i="38" s="1"/>
  <c r="K549" i="38"/>
  <c r="L549" i="38" s="1"/>
  <c r="K550" i="38"/>
  <c r="L550" i="38" s="1"/>
  <c r="K551" i="38"/>
  <c r="L551" i="38" s="1"/>
  <c r="K552" i="38"/>
  <c r="L552" i="38" s="1"/>
  <c r="K553" i="38"/>
  <c r="L553" i="38" s="1"/>
  <c r="K554" i="38"/>
  <c r="L554" i="38" s="1"/>
  <c r="K555" i="38"/>
  <c r="L555" i="38" s="1"/>
  <c r="K556" i="38"/>
  <c r="L556" i="38" s="1"/>
  <c r="K557" i="38"/>
  <c r="L557" i="38" s="1"/>
  <c r="K558" i="38"/>
  <c r="L558" i="38" s="1"/>
  <c r="K559" i="38"/>
  <c r="L559" i="38" s="1"/>
  <c r="K560" i="38"/>
  <c r="L560" i="38" s="1"/>
  <c r="K561" i="38"/>
  <c r="L561" i="38" s="1"/>
  <c r="K562" i="38"/>
  <c r="L562" i="38" s="1"/>
  <c r="K563" i="38"/>
  <c r="L563" i="38" s="1"/>
  <c r="K564" i="38"/>
  <c r="L564" i="38" s="1"/>
  <c r="K565" i="38"/>
  <c r="L565" i="38" s="1"/>
  <c r="K566" i="38"/>
  <c r="L566" i="38" s="1"/>
  <c r="K567" i="38"/>
  <c r="L567" i="38" s="1"/>
  <c r="K568" i="38"/>
  <c r="L568" i="38" s="1"/>
  <c r="K569" i="38"/>
  <c r="L569" i="38" s="1"/>
  <c r="K570" i="38"/>
  <c r="L570" i="38" s="1"/>
  <c r="K571" i="38"/>
  <c r="L571" i="38" s="1"/>
  <c r="K572" i="38"/>
  <c r="L572" i="38" s="1"/>
  <c r="K573" i="38"/>
  <c r="L573" i="38" s="1"/>
  <c r="K574" i="38"/>
  <c r="L574" i="38" s="1"/>
  <c r="K575" i="38"/>
  <c r="L575" i="38" s="1"/>
  <c r="K576" i="38"/>
  <c r="L576" i="38" s="1"/>
  <c r="K577" i="38"/>
  <c r="L577" i="38" s="1"/>
  <c r="K578" i="38"/>
  <c r="L578" i="38" s="1"/>
  <c r="K579" i="38"/>
  <c r="L579" i="38" s="1"/>
  <c r="K580" i="38"/>
  <c r="L580" i="38" s="1"/>
  <c r="K581" i="38"/>
  <c r="L581" i="38" s="1"/>
  <c r="K582" i="38"/>
  <c r="L582" i="38" s="1"/>
  <c r="K583" i="38"/>
  <c r="L583" i="38" s="1"/>
  <c r="K584" i="38"/>
  <c r="L584" i="38" s="1"/>
  <c r="K585" i="38"/>
  <c r="L585" i="38" s="1"/>
  <c r="K586" i="38"/>
  <c r="L586" i="38" s="1"/>
  <c r="K587" i="38"/>
  <c r="L587" i="38" s="1"/>
  <c r="K588" i="38"/>
  <c r="L588" i="38" s="1"/>
  <c r="K589" i="38"/>
  <c r="L589" i="38" s="1"/>
  <c r="K590" i="38"/>
  <c r="L590" i="38" s="1"/>
  <c r="K591" i="38"/>
  <c r="L591" i="38" s="1"/>
  <c r="K592" i="38"/>
  <c r="L592" i="38" s="1"/>
  <c r="K593" i="38"/>
  <c r="L593" i="38" s="1"/>
  <c r="K594" i="38"/>
  <c r="L594" i="38" s="1"/>
  <c r="K595" i="38"/>
  <c r="L595" i="38" s="1"/>
  <c r="K596" i="38"/>
  <c r="L596" i="38" s="1"/>
  <c r="K597" i="38"/>
  <c r="L597" i="38" s="1"/>
  <c r="K598" i="38"/>
  <c r="L598" i="38" s="1"/>
  <c r="K599" i="38"/>
  <c r="L599" i="38" s="1"/>
  <c r="K600" i="38"/>
  <c r="L600" i="38" s="1"/>
  <c r="K601" i="38"/>
  <c r="L601" i="38" s="1"/>
  <c r="K602" i="38"/>
  <c r="L602" i="38" s="1"/>
  <c r="K603" i="38"/>
  <c r="L603" i="38" s="1"/>
  <c r="K604" i="38"/>
  <c r="L604" i="38" s="1"/>
  <c r="K605" i="38"/>
  <c r="L605" i="38" s="1"/>
  <c r="K606" i="38"/>
  <c r="L606" i="38" s="1"/>
  <c r="K607" i="38"/>
  <c r="L607" i="38" s="1"/>
  <c r="K608" i="38"/>
  <c r="L608" i="38" s="1"/>
  <c r="K609" i="38"/>
  <c r="L609" i="38" s="1"/>
  <c r="K610" i="38"/>
  <c r="L610" i="38" s="1"/>
  <c r="K611" i="38"/>
  <c r="L611" i="38" s="1"/>
  <c r="K612" i="38"/>
  <c r="L612" i="38" s="1"/>
  <c r="K613" i="38"/>
  <c r="L613" i="38" s="1"/>
  <c r="K614" i="38"/>
  <c r="L614" i="38" s="1"/>
  <c r="K615" i="38"/>
  <c r="L615" i="38" s="1"/>
  <c r="K616" i="38"/>
  <c r="L616" i="38" s="1"/>
  <c r="K617" i="38"/>
  <c r="L617" i="38" s="1"/>
  <c r="K618" i="38"/>
  <c r="L618" i="38" s="1"/>
  <c r="K619" i="38"/>
  <c r="L619" i="38" s="1"/>
  <c r="K620" i="38"/>
  <c r="L620" i="38" s="1"/>
  <c r="K621" i="38"/>
  <c r="L621" i="38" s="1"/>
  <c r="K622" i="38"/>
  <c r="L622" i="38" s="1"/>
  <c r="K623" i="38"/>
  <c r="L623" i="38" s="1"/>
  <c r="K624" i="38"/>
  <c r="L624" i="38" s="1"/>
  <c r="K625" i="38"/>
  <c r="L625" i="38" s="1"/>
  <c r="K626" i="38"/>
  <c r="L626" i="38" s="1"/>
  <c r="K627" i="38"/>
  <c r="L627" i="38" s="1"/>
  <c r="K628" i="38"/>
  <c r="L628" i="38" s="1"/>
  <c r="K629" i="38"/>
  <c r="L629" i="38" s="1"/>
  <c r="K630" i="38"/>
  <c r="L630" i="38" s="1"/>
  <c r="K631" i="38"/>
  <c r="L631" i="38" s="1"/>
  <c r="K632" i="38"/>
  <c r="L632" i="38" s="1"/>
  <c r="K633" i="38"/>
  <c r="L633" i="38" s="1"/>
  <c r="K634" i="38"/>
  <c r="L634" i="38" s="1"/>
  <c r="K635" i="38"/>
  <c r="L635" i="38" s="1"/>
  <c r="K636" i="38"/>
  <c r="L636" i="38" s="1"/>
  <c r="K637" i="38"/>
  <c r="L637" i="38" s="1"/>
  <c r="K638" i="38"/>
  <c r="L638" i="38" s="1"/>
  <c r="K639" i="38"/>
  <c r="L639" i="38" s="1"/>
  <c r="K640" i="38"/>
  <c r="L640" i="38" s="1"/>
  <c r="K641" i="38"/>
  <c r="L641" i="38" s="1"/>
  <c r="K642" i="38"/>
  <c r="L642" i="38" s="1"/>
  <c r="K643" i="38"/>
  <c r="L643" i="38" s="1"/>
  <c r="K644" i="38"/>
  <c r="L644" i="38" s="1"/>
  <c r="K645" i="38"/>
  <c r="L645" i="38" s="1"/>
  <c r="K646" i="38"/>
  <c r="L646" i="38" s="1"/>
  <c r="K647" i="38"/>
  <c r="L647" i="38" s="1"/>
  <c r="K648" i="38"/>
  <c r="L648" i="38" s="1"/>
  <c r="K649" i="38"/>
  <c r="L649" i="38" s="1"/>
  <c r="K650" i="38"/>
  <c r="L650" i="38" s="1"/>
  <c r="K651" i="38"/>
  <c r="L651" i="38" s="1"/>
  <c r="K652" i="38"/>
  <c r="L652" i="38" s="1"/>
  <c r="K653" i="38"/>
  <c r="L653" i="38" s="1"/>
  <c r="K654" i="38"/>
  <c r="L654" i="38" s="1"/>
  <c r="K655" i="38"/>
  <c r="L655" i="38" s="1"/>
  <c r="K656" i="38"/>
  <c r="L656" i="38" s="1"/>
  <c r="K657" i="38"/>
  <c r="L657" i="38" s="1"/>
  <c r="K658" i="38"/>
  <c r="L658" i="38" s="1"/>
  <c r="K659" i="38"/>
  <c r="L659" i="38" s="1"/>
  <c r="K660" i="38"/>
  <c r="L660" i="38" s="1"/>
  <c r="K661" i="38"/>
  <c r="L661" i="38" s="1"/>
  <c r="K662" i="38"/>
  <c r="L662" i="38" s="1"/>
  <c r="K663" i="38"/>
  <c r="L663" i="38" s="1"/>
  <c r="K664" i="38"/>
  <c r="L664" i="38" s="1"/>
  <c r="K665" i="38"/>
  <c r="L665" i="38" s="1"/>
  <c r="K666" i="38"/>
  <c r="L666" i="38" s="1"/>
  <c r="K667" i="38"/>
  <c r="L667" i="38" s="1"/>
  <c r="K668" i="38"/>
  <c r="L668" i="38" s="1"/>
  <c r="K669" i="38"/>
  <c r="L669" i="38" s="1"/>
  <c r="K670" i="38"/>
  <c r="L670" i="38" s="1"/>
  <c r="K671" i="38"/>
  <c r="L671" i="38" s="1"/>
  <c r="K672" i="38"/>
  <c r="L672" i="38" s="1"/>
  <c r="K673" i="38"/>
  <c r="L673" i="38" s="1"/>
  <c r="K674" i="38"/>
  <c r="L674" i="38" s="1"/>
  <c r="K675" i="38"/>
  <c r="L675" i="38" s="1"/>
  <c r="K676" i="38"/>
  <c r="L676" i="38" s="1"/>
  <c r="K677" i="38"/>
  <c r="L677" i="38" s="1"/>
  <c r="K678" i="38"/>
  <c r="L678" i="38" s="1"/>
  <c r="K679" i="38"/>
  <c r="L679" i="38" s="1"/>
  <c r="K680" i="38"/>
  <c r="L680" i="38" s="1"/>
  <c r="K681" i="38"/>
  <c r="L681" i="38" s="1"/>
  <c r="K682" i="38"/>
  <c r="L682" i="38" s="1"/>
  <c r="K683" i="38"/>
  <c r="L683" i="38" s="1"/>
  <c r="K684" i="38"/>
  <c r="L684" i="38" s="1"/>
  <c r="K685" i="38"/>
  <c r="L685" i="38" s="1"/>
  <c r="K686" i="38"/>
  <c r="L686" i="38" s="1"/>
  <c r="K687" i="38"/>
  <c r="L687" i="38" s="1"/>
  <c r="K688" i="38"/>
  <c r="L688" i="38" s="1"/>
  <c r="K689" i="38"/>
  <c r="L689" i="38" s="1"/>
  <c r="K690" i="38"/>
  <c r="L690" i="38" s="1"/>
  <c r="K691" i="38"/>
  <c r="L691" i="38" s="1"/>
  <c r="K692" i="38"/>
  <c r="L692" i="38" s="1"/>
  <c r="K693" i="38"/>
  <c r="L693" i="38" s="1"/>
  <c r="K694" i="38"/>
  <c r="L694" i="38" s="1"/>
  <c r="K695" i="38"/>
  <c r="L695" i="38" s="1"/>
  <c r="K696" i="38"/>
  <c r="L696" i="38" s="1"/>
  <c r="K697" i="38"/>
  <c r="L697" i="38" s="1"/>
  <c r="K698" i="38"/>
  <c r="L698" i="38" s="1"/>
  <c r="K699" i="38"/>
  <c r="L699" i="38" s="1"/>
  <c r="K700" i="38"/>
  <c r="L700" i="38" s="1"/>
  <c r="K701" i="38"/>
  <c r="L701" i="38" s="1"/>
  <c r="K702" i="38"/>
  <c r="L702" i="38" s="1"/>
  <c r="K703" i="38"/>
  <c r="L703" i="38" s="1"/>
  <c r="K704" i="38"/>
  <c r="L704" i="38" s="1"/>
  <c r="K705" i="38"/>
  <c r="L705" i="38" s="1"/>
  <c r="K706" i="38"/>
  <c r="L706" i="38" s="1"/>
  <c r="K707" i="38"/>
  <c r="L707" i="38" s="1"/>
  <c r="K708" i="38"/>
  <c r="L708" i="38" s="1"/>
  <c r="K709" i="38"/>
  <c r="L709" i="38" s="1"/>
  <c r="K710" i="38"/>
  <c r="L710" i="38" s="1"/>
  <c r="K711" i="38"/>
  <c r="L711" i="38" s="1"/>
  <c r="K712" i="38"/>
  <c r="L712" i="38" s="1"/>
  <c r="K713" i="38"/>
  <c r="L713" i="38" s="1"/>
  <c r="K714" i="38"/>
  <c r="L714" i="38" s="1"/>
  <c r="K715" i="38"/>
  <c r="L715" i="38" s="1"/>
  <c r="K716" i="38"/>
  <c r="L716" i="38" s="1"/>
  <c r="K717" i="38"/>
  <c r="L717" i="38" s="1"/>
  <c r="K718" i="38"/>
  <c r="L718" i="38" s="1"/>
  <c r="K719" i="38"/>
  <c r="L719" i="38" s="1"/>
  <c r="K720" i="38"/>
  <c r="L720" i="38" s="1"/>
  <c r="K721" i="38"/>
  <c r="L721" i="38" s="1"/>
  <c r="K722" i="38"/>
  <c r="L722" i="38" s="1"/>
  <c r="K723" i="38"/>
  <c r="L723" i="38" s="1"/>
  <c r="K724" i="38"/>
  <c r="L724" i="38" s="1"/>
  <c r="K725" i="38"/>
  <c r="L725" i="38" s="1"/>
  <c r="K726" i="38"/>
  <c r="L726" i="38" s="1"/>
  <c r="K727" i="38"/>
  <c r="L727" i="38" s="1"/>
  <c r="K728" i="38"/>
  <c r="L728" i="38" s="1"/>
  <c r="K729" i="38"/>
  <c r="L729" i="38" s="1"/>
  <c r="K730" i="38"/>
  <c r="L730" i="38" s="1"/>
  <c r="K731" i="38"/>
  <c r="L731" i="38" s="1"/>
  <c r="K732" i="38"/>
  <c r="L732" i="38" s="1"/>
  <c r="K733" i="38"/>
  <c r="L733" i="38" s="1"/>
  <c r="K734" i="38"/>
  <c r="L734" i="38" s="1"/>
  <c r="K735" i="38"/>
  <c r="L735" i="38" s="1"/>
  <c r="K736" i="38"/>
  <c r="L736" i="38" s="1"/>
  <c r="K737" i="38"/>
  <c r="L737" i="38" s="1"/>
  <c r="K738" i="38"/>
  <c r="L738" i="38" s="1"/>
  <c r="K739" i="38"/>
  <c r="L739" i="38" s="1"/>
  <c r="K740" i="38"/>
  <c r="L740" i="38" s="1"/>
  <c r="K741" i="38"/>
  <c r="L741" i="38" s="1"/>
  <c r="K742" i="38"/>
  <c r="L742" i="38" s="1"/>
  <c r="K743" i="38"/>
  <c r="L743" i="38" s="1"/>
  <c r="K744" i="38"/>
  <c r="L744" i="38" s="1"/>
  <c r="K745" i="38"/>
  <c r="L745" i="38" s="1"/>
  <c r="K746" i="38"/>
  <c r="L746" i="38" s="1"/>
  <c r="K747" i="38"/>
  <c r="L747" i="38" s="1"/>
  <c r="K748" i="38"/>
  <c r="L748" i="38" s="1"/>
  <c r="K749" i="38"/>
  <c r="L749" i="38" s="1"/>
  <c r="K750" i="38"/>
  <c r="L750" i="38" s="1"/>
  <c r="K751" i="38"/>
  <c r="L751" i="38" s="1"/>
  <c r="K752" i="38"/>
  <c r="L752" i="38" s="1"/>
  <c r="K753" i="38"/>
  <c r="L753" i="38" s="1"/>
  <c r="K754" i="38"/>
  <c r="L754" i="38" s="1"/>
  <c r="K755" i="38"/>
  <c r="L755" i="38" s="1"/>
  <c r="K756" i="38"/>
  <c r="L756" i="38" s="1"/>
  <c r="K757" i="38"/>
  <c r="L757" i="38" s="1"/>
  <c r="K758" i="38"/>
  <c r="L758" i="38" s="1"/>
  <c r="K759" i="38"/>
  <c r="L759" i="38" s="1"/>
  <c r="K760" i="38"/>
  <c r="L760" i="38" s="1"/>
  <c r="K761" i="38"/>
  <c r="L761" i="38" s="1"/>
  <c r="K762" i="38"/>
  <c r="L762" i="38" s="1"/>
  <c r="K763" i="38"/>
  <c r="L763" i="38" s="1"/>
  <c r="K764" i="38"/>
  <c r="L764" i="38" s="1"/>
  <c r="K765" i="38"/>
  <c r="L765" i="38" s="1"/>
  <c r="K766" i="38"/>
  <c r="L766" i="38" s="1"/>
  <c r="K767" i="38"/>
  <c r="L767" i="38" s="1"/>
  <c r="K768" i="38"/>
  <c r="L768" i="38" s="1"/>
  <c r="K769" i="38"/>
  <c r="L769" i="38" s="1"/>
  <c r="K770" i="38"/>
  <c r="L770" i="38" s="1"/>
  <c r="K771" i="38"/>
  <c r="L771" i="38" s="1"/>
  <c r="K772" i="38"/>
  <c r="L772" i="38" s="1"/>
  <c r="K773" i="38"/>
  <c r="L773" i="38" s="1"/>
  <c r="K774" i="38"/>
  <c r="L774" i="38" s="1"/>
  <c r="K775" i="38"/>
  <c r="L775" i="38" s="1"/>
  <c r="K776" i="38"/>
  <c r="L776" i="38" s="1"/>
  <c r="K777" i="38"/>
  <c r="L777" i="38" s="1"/>
  <c r="K778" i="38"/>
  <c r="L778" i="38" s="1"/>
  <c r="K779" i="38"/>
  <c r="L779" i="38" s="1"/>
  <c r="K780" i="38"/>
  <c r="L780" i="38" s="1"/>
  <c r="K781" i="38"/>
  <c r="L781" i="38" s="1"/>
  <c r="K782" i="38"/>
  <c r="L782" i="38" s="1"/>
  <c r="K783" i="38"/>
  <c r="L783" i="38" s="1"/>
  <c r="K784" i="38"/>
  <c r="L784" i="38" s="1"/>
  <c r="K785" i="38"/>
  <c r="L785" i="38" s="1"/>
  <c r="K786" i="38"/>
  <c r="L786" i="38" s="1"/>
  <c r="K787" i="38"/>
  <c r="L787" i="38" s="1"/>
  <c r="K788" i="38"/>
  <c r="L788" i="38" s="1"/>
  <c r="K789" i="38"/>
  <c r="L789" i="38" s="1"/>
  <c r="K790" i="38"/>
  <c r="L790" i="38" s="1"/>
  <c r="K791" i="38"/>
  <c r="L791" i="38" s="1"/>
  <c r="K792" i="38"/>
  <c r="L792" i="38" s="1"/>
  <c r="K793" i="38"/>
  <c r="L793" i="38" s="1"/>
  <c r="K794" i="38"/>
  <c r="L794" i="38" s="1"/>
  <c r="K795" i="38"/>
  <c r="L795" i="38" s="1"/>
  <c r="K796" i="38"/>
  <c r="L796" i="38" s="1"/>
  <c r="K797" i="38"/>
  <c r="L797" i="38" s="1"/>
  <c r="K798" i="38"/>
  <c r="L798" i="38" s="1"/>
  <c r="K799" i="38"/>
  <c r="L799" i="38" s="1"/>
  <c r="K800" i="38"/>
  <c r="L800" i="38" s="1"/>
  <c r="K801" i="38"/>
  <c r="L801" i="38" s="1"/>
  <c r="K802" i="38"/>
  <c r="L802" i="38" s="1"/>
  <c r="K803" i="38"/>
  <c r="L803" i="38" s="1"/>
  <c r="K804" i="38"/>
  <c r="L804" i="38" s="1"/>
  <c r="K805" i="38"/>
  <c r="L805" i="38" s="1"/>
  <c r="K806" i="38"/>
  <c r="L806" i="38" s="1"/>
  <c r="K807" i="38"/>
  <c r="L807" i="38" s="1"/>
  <c r="K808" i="38"/>
  <c r="L808" i="38" s="1"/>
  <c r="K809" i="38"/>
  <c r="L809" i="38" s="1"/>
  <c r="K810" i="38"/>
  <c r="L810" i="38" s="1"/>
  <c r="K811" i="38"/>
  <c r="L811" i="38" s="1"/>
  <c r="K812" i="38"/>
  <c r="L812" i="38" s="1"/>
  <c r="K813" i="38"/>
  <c r="L813" i="38" s="1"/>
  <c r="K814" i="38"/>
  <c r="L814" i="38" s="1"/>
  <c r="K815" i="38"/>
  <c r="L815" i="38" s="1"/>
  <c r="K816" i="38"/>
  <c r="L816" i="38" s="1"/>
  <c r="K817" i="38"/>
  <c r="L817" i="38" s="1"/>
  <c r="K818" i="38"/>
  <c r="L818" i="38" s="1"/>
  <c r="K819" i="38"/>
  <c r="L819" i="38" s="1"/>
  <c r="K820" i="38"/>
  <c r="L820" i="38" s="1"/>
  <c r="K821" i="38"/>
  <c r="L821" i="38" s="1"/>
  <c r="K822" i="38"/>
  <c r="L822" i="38" s="1"/>
  <c r="K823" i="38"/>
  <c r="L823" i="38" s="1"/>
  <c r="K824" i="38"/>
  <c r="L824" i="38" s="1"/>
  <c r="K825" i="38"/>
  <c r="L825" i="38" s="1"/>
  <c r="K826" i="38"/>
  <c r="L826" i="38" s="1"/>
  <c r="K827" i="38"/>
  <c r="L827" i="38" s="1"/>
  <c r="K828" i="38"/>
  <c r="L828" i="38" s="1"/>
  <c r="K829" i="38"/>
  <c r="L829" i="38" s="1"/>
  <c r="K830" i="38"/>
  <c r="L830" i="38" s="1"/>
  <c r="K831" i="38"/>
  <c r="L831" i="38" s="1"/>
  <c r="K832" i="38"/>
  <c r="L832" i="38" s="1"/>
  <c r="K833" i="38"/>
  <c r="L833" i="38" s="1"/>
  <c r="K834" i="38"/>
  <c r="L834" i="38" s="1"/>
  <c r="K835" i="38"/>
  <c r="L835" i="38" s="1"/>
  <c r="K836" i="38"/>
  <c r="L836" i="38" s="1"/>
  <c r="K837" i="38"/>
  <c r="L837" i="38" s="1"/>
  <c r="K838" i="38"/>
  <c r="L838" i="38" s="1"/>
  <c r="K839" i="38"/>
  <c r="L839" i="38" s="1"/>
  <c r="K840" i="38"/>
  <c r="L840" i="38" s="1"/>
  <c r="K841" i="38"/>
  <c r="L841" i="38" s="1"/>
  <c r="K842" i="38"/>
  <c r="L842" i="38" s="1"/>
  <c r="K843" i="38"/>
  <c r="L843" i="38" s="1"/>
  <c r="K844" i="38"/>
  <c r="L844" i="38" s="1"/>
  <c r="K845" i="38"/>
  <c r="L845" i="38" s="1"/>
  <c r="K846" i="38"/>
  <c r="L846" i="38" s="1"/>
  <c r="K847" i="38"/>
  <c r="L847" i="38" s="1"/>
  <c r="K848" i="38"/>
  <c r="L848" i="38" s="1"/>
  <c r="K849" i="38"/>
  <c r="L849" i="38" s="1"/>
  <c r="K850" i="38"/>
  <c r="L850" i="38" s="1"/>
  <c r="K851" i="38"/>
  <c r="L851" i="38" s="1"/>
  <c r="K852" i="38"/>
  <c r="L852" i="38" s="1"/>
  <c r="K853" i="38"/>
  <c r="L853" i="38" s="1"/>
  <c r="K854" i="38"/>
  <c r="L854" i="38" s="1"/>
  <c r="K855" i="38"/>
  <c r="L855" i="38" s="1"/>
  <c r="K856" i="38"/>
  <c r="L856" i="38" s="1"/>
  <c r="K857" i="38"/>
  <c r="L857" i="38" s="1"/>
  <c r="K858" i="38"/>
  <c r="L858" i="38" s="1"/>
  <c r="K859" i="38"/>
  <c r="L859" i="38" s="1"/>
  <c r="K860" i="38"/>
  <c r="L860" i="38" s="1"/>
  <c r="K861" i="38"/>
  <c r="L861" i="38" s="1"/>
  <c r="K862" i="38"/>
  <c r="L862" i="38" s="1"/>
  <c r="K863" i="38"/>
  <c r="L863" i="38" s="1"/>
  <c r="K864" i="38"/>
  <c r="L864" i="38" s="1"/>
  <c r="K865" i="38"/>
  <c r="L865" i="38" s="1"/>
  <c r="K866" i="38"/>
  <c r="L866" i="38" s="1"/>
  <c r="K867" i="38"/>
  <c r="L867" i="38" s="1"/>
  <c r="K868" i="38"/>
  <c r="L868" i="38" s="1"/>
  <c r="K869" i="38"/>
  <c r="L869" i="38" s="1"/>
  <c r="K870" i="38"/>
  <c r="L870" i="38" s="1"/>
  <c r="K871" i="38"/>
  <c r="L871" i="38" s="1"/>
  <c r="K872" i="38"/>
  <c r="L872" i="38" s="1"/>
  <c r="K873" i="38"/>
  <c r="L873" i="38" s="1"/>
  <c r="K874" i="38"/>
  <c r="L874" i="38" s="1"/>
  <c r="K875" i="38"/>
  <c r="L875" i="38" s="1"/>
  <c r="K876" i="38"/>
  <c r="L876" i="38" s="1"/>
  <c r="K877" i="38"/>
  <c r="L877" i="38" s="1"/>
  <c r="K878" i="38"/>
  <c r="L878" i="38" s="1"/>
  <c r="K879" i="38"/>
  <c r="L879" i="38" s="1"/>
  <c r="K880" i="38"/>
  <c r="L880" i="38" s="1"/>
  <c r="K881" i="38"/>
  <c r="L881" i="38" s="1"/>
  <c r="K882" i="38"/>
  <c r="L882" i="38" s="1"/>
  <c r="K883" i="38"/>
  <c r="L883" i="38" s="1"/>
  <c r="K884" i="38"/>
  <c r="L884" i="38" s="1"/>
  <c r="K885" i="38"/>
  <c r="L885" i="38" s="1"/>
  <c r="K886" i="38"/>
  <c r="L886" i="38" s="1"/>
  <c r="K887" i="38"/>
  <c r="L887" i="38" s="1"/>
  <c r="K888" i="38"/>
  <c r="L888" i="38" s="1"/>
  <c r="K889" i="38"/>
  <c r="L889" i="38" s="1"/>
  <c r="K890" i="38"/>
  <c r="L890" i="38" s="1"/>
  <c r="K891" i="38"/>
  <c r="L891" i="38" s="1"/>
  <c r="K892" i="38"/>
  <c r="L892" i="38" s="1"/>
  <c r="K893" i="38"/>
  <c r="L893" i="38" s="1"/>
  <c r="K894" i="38"/>
  <c r="L894" i="38" s="1"/>
  <c r="K895" i="38"/>
  <c r="L895" i="38" s="1"/>
  <c r="K896" i="38"/>
  <c r="L896" i="38" s="1"/>
  <c r="K897" i="38"/>
  <c r="L897" i="38" s="1"/>
  <c r="K898" i="38"/>
  <c r="L898" i="38" s="1"/>
  <c r="K899" i="38"/>
  <c r="L899" i="38" s="1"/>
  <c r="K900" i="38"/>
  <c r="L900" i="38" s="1"/>
  <c r="K901" i="38"/>
  <c r="L901" i="38" s="1"/>
  <c r="K902" i="38"/>
  <c r="L902" i="38" s="1"/>
  <c r="K903" i="38"/>
  <c r="L903" i="38" s="1"/>
  <c r="K904" i="38"/>
  <c r="L904" i="38" s="1"/>
  <c r="K905" i="38"/>
  <c r="L905" i="38" s="1"/>
  <c r="K906" i="38"/>
  <c r="L906" i="38" s="1"/>
  <c r="K907" i="38"/>
  <c r="L907" i="38" s="1"/>
  <c r="K908" i="38"/>
  <c r="L908" i="38" s="1"/>
  <c r="K909" i="38"/>
  <c r="L909" i="38" s="1"/>
  <c r="K910" i="38"/>
  <c r="L910" i="38" s="1"/>
  <c r="K911" i="38"/>
  <c r="L911" i="38" s="1"/>
  <c r="K912" i="38"/>
  <c r="L912" i="38" s="1"/>
  <c r="K913" i="38"/>
  <c r="L913" i="38" s="1"/>
  <c r="K914" i="38"/>
  <c r="L914" i="38" s="1"/>
  <c r="K915" i="38"/>
  <c r="L915" i="38" s="1"/>
  <c r="K916" i="38"/>
  <c r="L916" i="38" s="1"/>
  <c r="K917" i="38"/>
  <c r="L917" i="38" s="1"/>
  <c r="K918" i="38"/>
  <c r="L918" i="38" s="1"/>
  <c r="K919" i="38"/>
  <c r="L919" i="38" s="1"/>
  <c r="K920" i="38"/>
  <c r="L920" i="38" s="1"/>
  <c r="K921" i="38"/>
  <c r="L921" i="38" s="1"/>
  <c r="K922" i="38"/>
  <c r="L922" i="38" s="1"/>
  <c r="K923" i="38"/>
  <c r="L923" i="38" s="1"/>
  <c r="K924" i="38"/>
  <c r="L924" i="38" s="1"/>
  <c r="K925" i="38"/>
  <c r="L925" i="38" s="1"/>
  <c r="K926" i="38"/>
  <c r="L926" i="38" s="1"/>
  <c r="K927" i="38"/>
  <c r="L927" i="38" s="1"/>
  <c r="K928" i="38"/>
  <c r="L928" i="38" s="1"/>
  <c r="K929" i="38"/>
  <c r="L929" i="38" s="1"/>
  <c r="K930" i="38"/>
  <c r="L930" i="38" s="1"/>
  <c r="K931" i="38"/>
  <c r="L931" i="38" s="1"/>
  <c r="K932" i="38"/>
  <c r="L932" i="38" s="1"/>
  <c r="K933" i="38"/>
  <c r="L933" i="38" s="1"/>
  <c r="K934" i="38"/>
  <c r="L934" i="38" s="1"/>
  <c r="K935" i="38"/>
  <c r="L935" i="38" s="1"/>
  <c r="K936" i="38"/>
  <c r="L936" i="38" s="1"/>
  <c r="K937" i="38"/>
  <c r="L937" i="38" s="1"/>
  <c r="K938" i="38"/>
  <c r="L938" i="38" s="1"/>
  <c r="K939" i="38"/>
  <c r="L939" i="38" s="1"/>
  <c r="K940" i="38"/>
  <c r="L940" i="38" s="1"/>
  <c r="K941" i="38"/>
  <c r="L941" i="38" s="1"/>
  <c r="K942" i="38"/>
  <c r="L942" i="38" s="1"/>
  <c r="K943" i="38"/>
  <c r="L943" i="38" s="1"/>
  <c r="K944" i="38"/>
  <c r="L944" i="38" s="1"/>
  <c r="K945" i="38"/>
  <c r="L945" i="38" s="1"/>
  <c r="K946" i="38"/>
  <c r="L946" i="38" s="1"/>
  <c r="K947" i="38"/>
  <c r="L947" i="38" s="1"/>
  <c r="K948" i="38"/>
  <c r="L948" i="38" s="1"/>
  <c r="K949" i="38"/>
  <c r="L949" i="38" s="1"/>
  <c r="K950" i="38"/>
  <c r="L950" i="38" s="1"/>
  <c r="K951" i="38"/>
  <c r="L951" i="38" s="1"/>
  <c r="K952" i="38"/>
  <c r="L952" i="38" s="1"/>
  <c r="K953" i="38"/>
  <c r="L953" i="38" s="1"/>
  <c r="K954" i="38"/>
  <c r="L954" i="38" s="1"/>
  <c r="K955" i="38"/>
  <c r="L955" i="38" s="1"/>
  <c r="K956" i="38"/>
  <c r="L956" i="38" s="1"/>
  <c r="K957" i="38"/>
  <c r="L957" i="38" s="1"/>
  <c r="K958" i="38"/>
  <c r="L958" i="38" s="1"/>
  <c r="K959" i="38"/>
  <c r="L959" i="38" s="1"/>
  <c r="K960" i="38"/>
  <c r="L960" i="38" s="1"/>
  <c r="K961" i="38"/>
  <c r="L961" i="38" s="1"/>
  <c r="K962" i="38"/>
  <c r="L962" i="38" s="1"/>
  <c r="K963" i="38"/>
  <c r="L963" i="38" s="1"/>
  <c r="K964" i="38"/>
  <c r="L964" i="38" s="1"/>
  <c r="K965" i="38"/>
  <c r="L965" i="38" s="1"/>
  <c r="K966" i="38"/>
  <c r="L966" i="38" s="1"/>
  <c r="K967" i="38"/>
  <c r="L967" i="38" s="1"/>
  <c r="K968" i="38"/>
  <c r="L968" i="38" s="1"/>
  <c r="K969" i="38"/>
  <c r="L969" i="38" s="1"/>
  <c r="K970" i="38"/>
  <c r="L970" i="38" s="1"/>
  <c r="K971" i="38"/>
  <c r="L971" i="38" s="1"/>
  <c r="K972" i="38"/>
  <c r="L972" i="38" s="1"/>
  <c r="K973" i="38"/>
  <c r="L973" i="38" s="1"/>
  <c r="K974" i="38"/>
  <c r="L974" i="38" s="1"/>
  <c r="K975" i="38"/>
  <c r="L975" i="38" s="1"/>
  <c r="K976" i="38"/>
  <c r="L976" i="38" s="1"/>
  <c r="K977" i="38"/>
  <c r="L977" i="38" s="1"/>
  <c r="K978" i="38"/>
  <c r="L978" i="38" s="1"/>
  <c r="K979" i="38"/>
  <c r="L979" i="38" s="1"/>
  <c r="K980" i="38"/>
  <c r="L980" i="38" s="1"/>
  <c r="K981" i="38"/>
  <c r="L981" i="38" s="1"/>
  <c r="K982" i="38"/>
  <c r="L982" i="38" s="1"/>
  <c r="K983" i="38"/>
  <c r="L983" i="38" s="1"/>
  <c r="K984" i="38"/>
  <c r="L984" i="38" s="1"/>
  <c r="K985" i="38"/>
  <c r="L985" i="38" s="1"/>
  <c r="K986" i="38"/>
  <c r="L986" i="38" s="1"/>
  <c r="K987" i="38"/>
  <c r="L987" i="38" s="1"/>
  <c r="K988" i="38"/>
  <c r="L988" i="38" s="1"/>
  <c r="K989" i="38"/>
  <c r="L989" i="38" s="1"/>
  <c r="K990" i="38"/>
  <c r="L990" i="38" s="1"/>
  <c r="K991" i="38"/>
  <c r="L991" i="38" s="1"/>
  <c r="K992" i="38"/>
  <c r="L992" i="38" s="1"/>
  <c r="K993" i="38"/>
  <c r="L993" i="38" s="1"/>
  <c r="K994" i="38"/>
  <c r="L994" i="38" s="1"/>
  <c r="K995" i="38"/>
  <c r="L995" i="38" s="1"/>
  <c r="K996" i="38"/>
  <c r="L996" i="38" s="1"/>
  <c r="K997" i="38"/>
  <c r="L997" i="38" s="1"/>
  <c r="K998" i="38"/>
  <c r="L998" i="38" s="1"/>
  <c r="K999" i="38"/>
  <c r="L999" i="38" s="1"/>
  <c r="K1000" i="38"/>
  <c r="L1000" i="38" s="1"/>
  <c r="K1001" i="38"/>
  <c r="L1001" i="38" s="1"/>
  <c r="K1002" i="38"/>
  <c r="L1002" i="38" s="1"/>
  <c r="K1003" i="38"/>
  <c r="L1003" i="38" s="1"/>
  <c r="K1004" i="38"/>
  <c r="L1004" i="38" s="1"/>
  <c r="K1005" i="38"/>
  <c r="L1005" i="38" s="1"/>
  <c r="K1006" i="38"/>
  <c r="L1006" i="38" s="1"/>
  <c r="K1007" i="38"/>
  <c r="L1007" i="38" s="1"/>
  <c r="K1008" i="38"/>
  <c r="L1008" i="38" s="1"/>
  <c r="K1009" i="38"/>
  <c r="L1009" i="38" s="1"/>
  <c r="K1010" i="38"/>
  <c r="L1010" i="38" s="1"/>
  <c r="K1011" i="38"/>
  <c r="L1011" i="38" s="1"/>
  <c r="K1012" i="38"/>
  <c r="L1012" i="38" s="1"/>
  <c r="K1013" i="38"/>
  <c r="L1013" i="38" s="1"/>
  <c r="K1014" i="38"/>
  <c r="L1014" i="38" s="1"/>
  <c r="K1015" i="38"/>
  <c r="L1015" i="38" s="1"/>
  <c r="K1016" i="38"/>
  <c r="L1016" i="38" s="1"/>
  <c r="K1017" i="38"/>
  <c r="L1017" i="38" s="1"/>
  <c r="K1018" i="38"/>
  <c r="L1018" i="38" s="1"/>
  <c r="K1019" i="38"/>
  <c r="L1019" i="38" s="1"/>
  <c r="K1020" i="38"/>
  <c r="L1020" i="38" s="1"/>
  <c r="K1021" i="38"/>
  <c r="L1021" i="38" s="1"/>
  <c r="K1022" i="38"/>
  <c r="L1022" i="38" s="1"/>
  <c r="K1023" i="38"/>
  <c r="L1023" i="38" s="1"/>
  <c r="K1024" i="38"/>
  <c r="L1024" i="38" s="1"/>
  <c r="K1025" i="38"/>
  <c r="L1025" i="38" s="1"/>
  <c r="K1026" i="38"/>
  <c r="L1026" i="38" s="1"/>
  <c r="K1027" i="38"/>
  <c r="L1027" i="38" s="1"/>
  <c r="K1028" i="38"/>
  <c r="L1028" i="38" s="1"/>
  <c r="K1029" i="38"/>
  <c r="L1029" i="38" s="1"/>
  <c r="K1030" i="38"/>
  <c r="L1030" i="38" s="1"/>
  <c r="K1031" i="38"/>
  <c r="L1031" i="38" s="1"/>
  <c r="K1032" i="38"/>
  <c r="L1032" i="38" s="1"/>
  <c r="K1033" i="38"/>
  <c r="L1033" i="38" s="1"/>
  <c r="K1034" i="38"/>
  <c r="L1034" i="38" s="1"/>
  <c r="K1035" i="38"/>
  <c r="L1035" i="38" s="1"/>
  <c r="K1036" i="38"/>
  <c r="L1036" i="38" s="1"/>
  <c r="K1037" i="38"/>
  <c r="L1037" i="38" s="1"/>
  <c r="K1038" i="38"/>
  <c r="L1038" i="38" s="1"/>
  <c r="K1039" i="38"/>
  <c r="L1039" i="38" s="1"/>
  <c r="K1040" i="38"/>
  <c r="L1040" i="38" s="1"/>
  <c r="K1041" i="38"/>
  <c r="L1041" i="38" s="1"/>
  <c r="K1042" i="38"/>
  <c r="L1042" i="38" s="1"/>
  <c r="K1043" i="38"/>
  <c r="L1043" i="38" s="1"/>
  <c r="K1044" i="38"/>
  <c r="L1044" i="38" s="1"/>
  <c r="K1045" i="38"/>
  <c r="L1045" i="38" s="1"/>
  <c r="K1046" i="38"/>
  <c r="L1046" i="38" s="1"/>
  <c r="K1047" i="38"/>
  <c r="L1047" i="38" s="1"/>
  <c r="K1048" i="38"/>
  <c r="L1048" i="38" s="1"/>
  <c r="K1049" i="38"/>
  <c r="L1049" i="38" s="1"/>
  <c r="K1050" i="38"/>
  <c r="L1050" i="38" s="1"/>
  <c r="K1051" i="38"/>
  <c r="L1051" i="38" s="1"/>
  <c r="K1052" i="38"/>
  <c r="L1052" i="38" s="1"/>
  <c r="K1053" i="38"/>
  <c r="L1053" i="38" s="1"/>
  <c r="K1054" i="38"/>
  <c r="L1054" i="38" s="1"/>
  <c r="K1055" i="38"/>
  <c r="L1055" i="38" s="1"/>
  <c r="K1056" i="38"/>
  <c r="L1056" i="38" s="1"/>
  <c r="K1057" i="38"/>
  <c r="L1057" i="38" s="1"/>
  <c r="K1058" i="38"/>
  <c r="L1058" i="38" s="1"/>
  <c r="K1059" i="38"/>
  <c r="L1059" i="38" s="1"/>
  <c r="K1060" i="38"/>
  <c r="L1060" i="38" s="1"/>
  <c r="K1061" i="38"/>
  <c r="L1061" i="38" s="1"/>
  <c r="K1062" i="38"/>
  <c r="L1062" i="38" s="1"/>
  <c r="K1063" i="38"/>
  <c r="L1063" i="38" s="1"/>
  <c r="K1064" i="38"/>
  <c r="L1064" i="38" s="1"/>
  <c r="K1065" i="38"/>
  <c r="L1065" i="38" s="1"/>
  <c r="K1066" i="38"/>
  <c r="L1066" i="38" s="1"/>
  <c r="K1067" i="38"/>
  <c r="L1067" i="38" s="1"/>
  <c r="K1068" i="38"/>
  <c r="L1068" i="38" s="1"/>
  <c r="K1069" i="38"/>
  <c r="L1069" i="38" s="1"/>
  <c r="K1070" i="38"/>
  <c r="L1070" i="38" s="1"/>
  <c r="K1071" i="38"/>
  <c r="L1071" i="38" s="1"/>
  <c r="K1072" i="38"/>
  <c r="L1072" i="38" s="1"/>
  <c r="K1073" i="38"/>
  <c r="L1073" i="38" s="1"/>
  <c r="K1074" i="38"/>
  <c r="L1074" i="38" s="1"/>
  <c r="K1075" i="38"/>
  <c r="L1075" i="38" s="1"/>
  <c r="K1076" i="38"/>
  <c r="L1076" i="38" s="1"/>
  <c r="K1077" i="38"/>
  <c r="L1077" i="38" s="1"/>
  <c r="K1078" i="38"/>
  <c r="L1078" i="38" s="1"/>
  <c r="K1079" i="38"/>
  <c r="L1079" i="38" s="1"/>
  <c r="K1080" i="38"/>
  <c r="L1080" i="38" s="1"/>
  <c r="K1081" i="38"/>
  <c r="L1081" i="38" s="1"/>
  <c r="K1082" i="38"/>
  <c r="L1082" i="38" s="1"/>
  <c r="K1083" i="38"/>
  <c r="L1083" i="38" s="1"/>
  <c r="K1084" i="38"/>
  <c r="L1084" i="38" s="1"/>
  <c r="K1085" i="38"/>
  <c r="L1085" i="38" s="1"/>
  <c r="K1086" i="38"/>
  <c r="L1086" i="38" s="1"/>
  <c r="K1087" i="38"/>
  <c r="L1087" i="38" s="1"/>
  <c r="K1088" i="38"/>
  <c r="L1088" i="38" s="1"/>
  <c r="K1089" i="38"/>
  <c r="L1089" i="38" s="1"/>
  <c r="K1090" i="38"/>
  <c r="L1090" i="38" s="1"/>
  <c r="K1091" i="38"/>
  <c r="L1091" i="38" s="1"/>
  <c r="K1092" i="38"/>
  <c r="L1092" i="38" s="1"/>
  <c r="K1093" i="38"/>
  <c r="L1093" i="38" s="1"/>
  <c r="K1094" i="38"/>
  <c r="L1094" i="38" s="1"/>
  <c r="K1095" i="38"/>
  <c r="L1095" i="38" s="1"/>
  <c r="K1096" i="38"/>
  <c r="L1096" i="38" s="1"/>
  <c r="K1097" i="38"/>
  <c r="L1097" i="38" s="1"/>
  <c r="K1098" i="38"/>
  <c r="L1098" i="38" s="1"/>
  <c r="K1099" i="38"/>
  <c r="L1099" i="38" s="1"/>
  <c r="K1100" i="38"/>
  <c r="L1100" i="38" s="1"/>
  <c r="K1101" i="38"/>
  <c r="L1101" i="38" s="1"/>
  <c r="K1102" i="38"/>
  <c r="L1102" i="38" s="1"/>
  <c r="K1103" i="38"/>
  <c r="L1103" i="38" s="1"/>
  <c r="K1104" i="38"/>
  <c r="L1104" i="38" s="1"/>
  <c r="K1105" i="38"/>
  <c r="L1105" i="38" s="1"/>
  <c r="K1106" i="38"/>
  <c r="L1106" i="38" s="1"/>
  <c r="K1107" i="38"/>
  <c r="L1107" i="38" s="1"/>
  <c r="K1108" i="38"/>
  <c r="L1108" i="38" s="1"/>
  <c r="K1109" i="38"/>
  <c r="L1109" i="38" s="1"/>
  <c r="K1110" i="38"/>
  <c r="L1110" i="38" s="1"/>
  <c r="K1111" i="38"/>
  <c r="L1111" i="38" s="1"/>
  <c r="K1112" i="38"/>
  <c r="L1112" i="38" s="1"/>
  <c r="K1113" i="38"/>
  <c r="L1113" i="38" s="1"/>
  <c r="K1114" i="38"/>
  <c r="L1114" i="38" s="1"/>
  <c r="K1115" i="38"/>
  <c r="L1115" i="38" s="1"/>
  <c r="K1116" i="38"/>
  <c r="L1116" i="38" s="1"/>
  <c r="K1117" i="38"/>
  <c r="L1117" i="38" s="1"/>
  <c r="K1118" i="38"/>
  <c r="L1118" i="38" s="1"/>
  <c r="K1119" i="38"/>
  <c r="L1119" i="38" s="1"/>
  <c r="K1120" i="38"/>
  <c r="L1120" i="38" s="1"/>
  <c r="K1121" i="38"/>
  <c r="L1121" i="38" s="1"/>
  <c r="K1122" i="38"/>
  <c r="L1122" i="38" s="1"/>
  <c r="K1123" i="38"/>
  <c r="L1123" i="38" s="1"/>
  <c r="K1124" i="38"/>
  <c r="L1124" i="38" s="1"/>
  <c r="K1125" i="38"/>
  <c r="L1125" i="38" s="1"/>
  <c r="K1126" i="38"/>
  <c r="L1126" i="38" s="1"/>
  <c r="K1127" i="38"/>
  <c r="L1127" i="38" s="1"/>
  <c r="K1128" i="38"/>
  <c r="L1128" i="38" s="1"/>
  <c r="K1129" i="38"/>
  <c r="L1129" i="38" s="1"/>
  <c r="K1130" i="38"/>
  <c r="L1130" i="38" s="1"/>
  <c r="K1131" i="38"/>
  <c r="L1131" i="38" s="1"/>
  <c r="K1132" i="38"/>
  <c r="L1132" i="38" s="1"/>
  <c r="K1133" i="38"/>
  <c r="L1133" i="38" s="1"/>
  <c r="K1134" i="38"/>
  <c r="L1134" i="38" s="1"/>
  <c r="K1135" i="38"/>
  <c r="L1135" i="38" s="1"/>
  <c r="K1136" i="38"/>
  <c r="L1136" i="38" s="1"/>
  <c r="K1137" i="38"/>
  <c r="L1137" i="38" s="1"/>
  <c r="K1138" i="38"/>
  <c r="L1138" i="38" s="1"/>
  <c r="K1139" i="38"/>
  <c r="L1139" i="38" s="1"/>
  <c r="K1140" i="38"/>
  <c r="L1140" i="38" s="1"/>
  <c r="K1141" i="38"/>
  <c r="L1141" i="38" s="1"/>
  <c r="K1142" i="38"/>
  <c r="L1142" i="38" s="1"/>
  <c r="K1143" i="38"/>
  <c r="L1143" i="38" s="1"/>
  <c r="K1144" i="38"/>
  <c r="L1144" i="38" s="1"/>
  <c r="K1145" i="38"/>
  <c r="L1145" i="38" s="1"/>
  <c r="K1146" i="38"/>
  <c r="L1146" i="38" s="1"/>
  <c r="K1147" i="38"/>
  <c r="L1147" i="38" s="1"/>
  <c r="K1148" i="38"/>
  <c r="L1148" i="38" s="1"/>
  <c r="K1149" i="38"/>
  <c r="L1149" i="38" s="1"/>
  <c r="K1150" i="38"/>
  <c r="L1150" i="38" s="1"/>
  <c r="K1151" i="38"/>
  <c r="L1151" i="38" s="1"/>
  <c r="K1152" i="38"/>
  <c r="L1152" i="38" s="1"/>
  <c r="K1153" i="38"/>
  <c r="L1153" i="38" s="1"/>
  <c r="K1154" i="38"/>
  <c r="L1154" i="38" s="1"/>
  <c r="K1155" i="38"/>
  <c r="L1155" i="38" s="1"/>
  <c r="K1156" i="38"/>
  <c r="L1156" i="38" s="1"/>
  <c r="K1157" i="38"/>
  <c r="L1157" i="38" s="1"/>
  <c r="K1158" i="38"/>
  <c r="L1158" i="38" s="1"/>
  <c r="K1159" i="38"/>
  <c r="L1159" i="38" s="1"/>
  <c r="K1160" i="38"/>
  <c r="L1160" i="38" s="1"/>
  <c r="K1161" i="38"/>
  <c r="L1161" i="38" s="1"/>
  <c r="K1162" i="38"/>
  <c r="L1162" i="38" s="1"/>
  <c r="K1163" i="38"/>
  <c r="L1163" i="38" s="1"/>
  <c r="K1164" i="38"/>
  <c r="L1164" i="38" s="1"/>
  <c r="K1165" i="38"/>
  <c r="L1165" i="38" s="1"/>
  <c r="K1166" i="38"/>
  <c r="L1166" i="38" s="1"/>
  <c r="K1167" i="38"/>
  <c r="L1167" i="38" s="1"/>
  <c r="K1168" i="38"/>
  <c r="L1168" i="38" s="1"/>
  <c r="K1169" i="38"/>
  <c r="L1169" i="38" s="1"/>
  <c r="K1170" i="38"/>
  <c r="L1170" i="38" s="1"/>
  <c r="K1171" i="38"/>
  <c r="L1171" i="38" s="1"/>
  <c r="K1172" i="38"/>
  <c r="L1172" i="38" s="1"/>
  <c r="K1173" i="38"/>
  <c r="L1173" i="38" s="1"/>
  <c r="K1174" i="38"/>
  <c r="L1174" i="38" s="1"/>
  <c r="K1175" i="38"/>
  <c r="L1175" i="38" s="1"/>
  <c r="K1176" i="38"/>
  <c r="L1176" i="38" s="1"/>
  <c r="K1177" i="38"/>
  <c r="L1177" i="38" s="1"/>
  <c r="K1178" i="38"/>
  <c r="L1178" i="38" s="1"/>
  <c r="K1179" i="38"/>
  <c r="L1179" i="38" s="1"/>
  <c r="K1180" i="38"/>
  <c r="L1180" i="38" s="1"/>
  <c r="K1181" i="38"/>
  <c r="L1181" i="38" s="1"/>
  <c r="K1182" i="38"/>
  <c r="L1182" i="38" s="1"/>
  <c r="K1183" i="38"/>
  <c r="L1183" i="38" s="1"/>
  <c r="K1184" i="38"/>
  <c r="L1184" i="38" s="1"/>
  <c r="K1185" i="38"/>
  <c r="L1185" i="38" s="1"/>
  <c r="K1186" i="38"/>
  <c r="L1186" i="38" s="1"/>
  <c r="K1187" i="38"/>
  <c r="L1187" i="38" s="1"/>
  <c r="K1188" i="38"/>
  <c r="L1188" i="38" s="1"/>
  <c r="K1189" i="38"/>
  <c r="L1189" i="38" s="1"/>
  <c r="K1190" i="38"/>
  <c r="L1190" i="38" s="1"/>
  <c r="K1191" i="38"/>
  <c r="L1191" i="38" s="1"/>
  <c r="K1192" i="38"/>
  <c r="L1192" i="38" s="1"/>
  <c r="K1193" i="38"/>
  <c r="L1193" i="38" s="1"/>
  <c r="K1194" i="38"/>
  <c r="L1194" i="38" s="1"/>
  <c r="K1195" i="38"/>
  <c r="L1195" i="38" s="1"/>
  <c r="K1196" i="38"/>
  <c r="L1196" i="38" s="1"/>
  <c r="K1197" i="38"/>
  <c r="L1197" i="38" s="1"/>
  <c r="K1198" i="38"/>
  <c r="L1198" i="38" s="1"/>
  <c r="K1199" i="38"/>
  <c r="L1199" i="38" s="1"/>
  <c r="K1200" i="38"/>
  <c r="L1200" i="38" s="1"/>
  <c r="K1201" i="38"/>
  <c r="L1201" i="38" s="1"/>
  <c r="K1202" i="38"/>
  <c r="L1202" i="38" s="1"/>
  <c r="K1203" i="38"/>
  <c r="L1203" i="38" s="1"/>
  <c r="K1204" i="38"/>
  <c r="L1204" i="38" s="1"/>
  <c r="K1205" i="38"/>
  <c r="L1205" i="38" s="1"/>
  <c r="K1206" i="38"/>
  <c r="L1206" i="38" s="1"/>
  <c r="K1207" i="38"/>
  <c r="L1207" i="38" s="1"/>
  <c r="K1208" i="38"/>
  <c r="L1208" i="38" s="1"/>
  <c r="K1209" i="38"/>
  <c r="L1209" i="38" s="1"/>
  <c r="K1210" i="38"/>
  <c r="L1210" i="38" s="1"/>
  <c r="K1211" i="38"/>
  <c r="L1211" i="38" s="1"/>
  <c r="K1212" i="38"/>
  <c r="L1212" i="38" s="1"/>
  <c r="K1213" i="38"/>
  <c r="L1213" i="38" s="1"/>
  <c r="K1214" i="38"/>
  <c r="L1214" i="38" s="1"/>
  <c r="K1215" i="38"/>
  <c r="L1215" i="38" s="1"/>
  <c r="K1216" i="38"/>
  <c r="L1216" i="38" s="1"/>
  <c r="K1217" i="38"/>
  <c r="L1217" i="38" s="1"/>
  <c r="K1218" i="38"/>
  <c r="L1218" i="38" s="1"/>
  <c r="K1219" i="38"/>
  <c r="L1219" i="38" s="1"/>
  <c r="K1220" i="38"/>
  <c r="L1220" i="38" s="1"/>
  <c r="K1221" i="38"/>
  <c r="L1221" i="38" s="1"/>
  <c r="K1222" i="38"/>
  <c r="L1222" i="38" s="1"/>
  <c r="K1223" i="38"/>
  <c r="L1223" i="38" s="1"/>
  <c r="K1224" i="38"/>
  <c r="L1224" i="38" s="1"/>
  <c r="K1225" i="38"/>
  <c r="L1225" i="38" s="1"/>
  <c r="K1226" i="38"/>
  <c r="L1226" i="38" s="1"/>
  <c r="K1227" i="38"/>
  <c r="L1227" i="38" s="1"/>
  <c r="K1228" i="38"/>
  <c r="L1228" i="38" s="1"/>
  <c r="K1229" i="38"/>
  <c r="L1229" i="38" s="1"/>
  <c r="K1230" i="38"/>
  <c r="L1230" i="38" s="1"/>
  <c r="K1231" i="38"/>
  <c r="L1231" i="38" s="1"/>
  <c r="K1232" i="38"/>
  <c r="L1232" i="38" s="1"/>
  <c r="K1233" i="38"/>
  <c r="L1233" i="38" s="1"/>
  <c r="K1234" i="38"/>
  <c r="L1234" i="38" s="1"/>
  <c r="K1235" i="38"/>
  <c r="L1235" i="38" s="1"/>
  <c r="K1236" i="38"/>
  <c r="L1236" i="38" s="1"/>
  <c r="K1237" i="38"/>
  <c r="L1237" i="38" s="1"/>
  <c r="K1238" i="38"/>
  <c r="L1238" i="38" s="1"/>
  <c r="K1239" i="38"/>
  <c r="L1239" i="38" s="1"/>
  <c r="K1240" i="38"/>
  <c r="L1240" i="38" s="1"/>
  <c r="K1241" i="38"/>
  <c r="L1241" i="38" s="1"/>
  <c r="K1242" i="38"/>
  <c r="L1242" i="38" s="1"/>
  <c r="K1243" i="38"/>
  <c r="L1243" i="38" s="1"/>
  <c r="K1244" i="38"/>
  <c r="L1244" i="38" s="1"/>
  <c r="K1245" i="38"/>
  <c r="L1245" i="38" s="1"/>
  <c r="K1246" i="38"/>
  <c r="L1246" i="38" s="1"/>
  <c r="K1247" i="38"/>
  <c r="L1247" i="38" s="1"/>
  <c r="K1248" i="38"/>
  <c r="L1248" i="38" s="1"/>
  <c r="K1249" i="38"/>
  <c r="L1249" i="38" s="1"/>
  <c r="K1250" i="38"/>
  <c r="L1250" i="38" s="1"/>
  <c r="K1251" i="38"/>
  <c r="L1251" i="38" s="1"/>
  <c r="K1252" i="38"/>
  <c r="L1252" i="38" s="1"/>
  <c r="K1253" i="38"/>
  <c r="L1253" i="38" s="1"/>
  <c r="K1254" i="38"/>
  <c r="L1254" i="38" s="1"/>
  <c r="K1255" i="38"/>
  <c r="L1255" i="38" s="1"/>
  <c r="K1256" i="38"/>
  <c r="L1256" i="38" s="1"/>
  <c r="K1257" i="38"/>
  <c r="L1257" i="38" s="1"/>
  <c r="K1258" i="38"/>
  <c r="L1258" i="38" s="1"/>
  <c r="K1259" i="38"/>
  <c r="L1259" i="38" s="1"/>
  <c r="K1260" i="38"/>
  <c r="L1260" i="38" s="1"/>
  <c r="K1261" i="38"/>
  <c r="L1261" i="38" s="1"/>
  <c r="K1262" i="38"/>
  <c r="L1262" i="38" s="1"/>
  <c r="K1263" i="38"/>
  <c r="L1263" i="38" s="1"/>
  <c r="K1264" i="38"/>
  <c r="L1264" i="38" s="1"/>
  <c r="K1265" i="38"/>
  <c r="L1265" i="38" s="1"/>
  <c r="K1266" i="38"/>
  <c r="L1266" i="38" s="1"/>
  <c r="K1267" i="38"/>
  <c r="L1267" i="38" s="1"/>
  <c r="K1268" i="38"/>
  <c r="L1268" i="38" s="1"/>
  <c r="K1269" i="38"/>
  <c r="L1269" i="38" s="1"/>
  <c r="K1270" i="38"/>
  <c r="L1270" i="38" s="1"/>
  <c r="K1271" i="38"/>
  <c r="L1271" i="38" s="1"/>
  <c r="K1272" i="38"/>
  <c r="L1272" i="38" s="1"/>
  <c r="K1273" i="38"/>
  <c r="L1273" i="38" s="1"/>
  <c r="K1274" i="38"/>
  <c r="L1274" i="38" s="1"/>
  <c r="K1275" i="38"/>
  <c r="L1275" i="38" s="1"/>
  <c r="K1276" i="38"/>
  <c r="L1276" i="38" s="1"/>
  <c r="K1277" i="38"/>
  <c r="L1277" i="38" s="1"/>
  <c r="K1278" i="38"/>
  <c r="L1278" i="38" s="1"/>
  <c r="K1279" i="38"/>
  <c r="L1279" i="38" s="1"/>
  <c r="K1280" i="38"/>
  <c r="L1280" i="38" s="1"/>
  <c r="K1281" i="38"/>
  <c r="L1281" i="38" s="1"/>
  <c r="K1282" i="38"/>
  <c r="L1282" i="38" s="1"/>
  <c r="K1283" i="38"/>
  <c r="L1283" i="38" s="1"/>
  <c r="K1284" i="38"/>
  <c r="L1284" i="38" s="1"/>
  <c r="K1285" i="38"/>
  <c r="L1285" i="38" s="1"/>
  <c r="K1286" i="38"/>
  <c r="L1286" i="38" s="1"/>
  <c r="K1287" i="38"/>
  <c r="L1287" i="38" s="1"/>
  <c r="K1288" i="38"/>
  <c r="L1288" i="38" s="1"/>
  <c r="K1289" i="38"/>
  <c r="L1289" i="38" s="1"/>
  <c r="K1290" i="38"/>
  <c r="L1290" i="38" s="1"/>
  <c r="K1291" i="38"/>
  <c r="L1291" i="38" s="1"/>
  <c r="K1292" i="38"/>
  <c r="L1292" i="38" s="1"/>
  <c r="K1293" i="38"/>
  <c r="L1293" i="38" s="1"/>
  <c r="K1294" i="38"/>
  <c r="L1294" i="38" s="1"/>
  <c r="K1295" i="38"/>
  <c r="L1295" i="38" s="1"/>
  <c r="K1296" i="38"/>
  <c r="L1296" i="38" s="1"/>
  <c r="K1297" i="38"/>
  <c r="L1297" i="38" s="1"/>
  <c r="K1298" i="38"/>
  <c r="L1298" i="38" s="1"/>
  <c r="K1299" i="38"/>
  <c r="L1299" i="38" s="1"/>
  <c r="K1300" i="38"/>
  <c r="L1300" i="38" s="1"/>
  <c r="K1301" i="38"/>
  <c r="L1301" i="38" s="1"/>
  <c r="K1302" i="38"/>
  <c r="L1302" i="38" s="1"/>
  <c r="K1303" i="38"/>
  <c r="L1303" i="38" s="1"/>
  <c r="K1304" i="38"/>
  <c r="L1304" i="38" s="1"/>
  <c r="K1305" i="38"/>
  <c r="L1305" i="38" s="1"/>
  <c r="K1306" i="38"/>
  <c r="L1306" i="38" s="1"/>
  <c r="K1307" i="38"/>
  <c r="L1307" i="38" s="1"/>
  <c r="K1308" i="38"/>
  <c r="L1308" i="38" s="1"/>
  <c r="K1309" i="38"/>
  <c r="L1309" i="38" s="1"/>
  <c r="K1310" i="38"/>
  <c r="L1310" i="38" s="1"/>
  <c r="K1311" i="38"/>
  <c r="L1311" i="38" s="1"/>
  <c r="K1312" i="38"/>
  <c r="L1312" i="38" s="1"/>
  <c r="K1313" i="38"/>
  <c r="L1313" i="38" s="1"/>
  <c r="K1314" i="38"/>
  <c r="L1314" i="38" s="1"/>
  <c r="K1315" i="38"/>
  <c r="L1315" i="38" s="1"/>
  <c r="K1316" i="38"/>
  <c r="L1316" i="38" s="1"/>
  <c r="K1317" i="38"/>
  <c r="L1317" i="38" s="1"/>
  <c r="K1318" i="38"/>
  <c r="L1318" i="38" s="1"/>
  <c r="K1319" i="38"/>
  <c r="L1319" i="38" s="1"/>
  <c r="K1320" i="38"/>
  <c r="L1320" i="38" s="1"/>
  <c r="K1321" i="38"/>
  <c r="L1321" i="38" s="1"/>
  <c r="K1322" i="38"/>
  <c r="L1322" i="38" s="1"/>
  <c r="K1323" i="38"/>
  <c r="L1323" i="38" s="1"/>
  <c r="K1324" i="38"/>
  <c r="L1324" i="38" s="1"/>
  <c r="K1325" i="38"/>
  <c r="L1325" i="38" s="1"/>
  <c r="K1326" i="38"/>
  <c r="L1326" i="38" s="1"/>
  <c r="K1327" i="38"/>
  <c r="L1327" i="38" s="1"/>
  <c r="K1328" i="38"/>
  <c r="L1328" i="38" s="1"/>
  <c r="K1329" i="38"/>
  <c r="L1329" i="38" s="1"/>
  <c r="K1330" i="38"/>
  <c r="L1330" i="38" s="1"/>
  <c r="K1331" i="38"/>
  <c r="L1331" i="38" s="1"/>
  <c r="K1332" i="38"/>
  <c r="L1332" i="38" s="1"/>
  <c r="K1333" i="38"/>
  <c r="L1333" i="38" s="1"/>
  <c r="K1334" i="38"/>
  <c r="L1334" i="38" s="1"/>
  <c r="K1335" i="38"/>
  <c r="L1335" i="38" s="1"/>
  <c r="K1336" i="38"/>
  <c r="L1336" i="38" s="1"/>
  <c r="K1337" i="38"/>
  <c r="L1337" i="38" s="1"/>
  <c r="K1338" i="38"/>
  <c r="L1338" i="38" s="1"/>
  <c r="K1339" i="38"/>
  <c r="L1339" i="38" s="1"/>
  <c r="K1340" i="38"/>
  <c r="L1340" i="38" s="1"/>
  <c r="K1341" i="38"/>
  <c r="L1341" i="38" s="1"/>
  <c r="K1342" i="38"/>
  <c r="L1342" i="38" s="1"/>
  <c r="K1343" i="38"/>
  <c r="L1343" i="38" s="1"/>
  <c r="K1344" i="38"/>
  <c r="L1344" i="38" s="1"/>
  <c r="K1345" i="38"/>
  <c r="L1345" i="38" s="1"/>
  <c r="K1346" i="38"/>
  <c r="L1346" i="38" s="1"/>
  <c r="K1347" i="38"/>
  <c r="L1347" i="38" s="1"/>
  <c r="K1348" i="38"/>
  <c r="L1348" i="38" s="1"/>
  <c r="K1349" i="38"/>
  <c r="L1349" i="38" s="1"/>
  <c r="K1350" i="38"/>
  <c r="L1350" i="38" s="1"/>
  <c r="K1351" i="38"/>
  <c r="L1351" i="38" s="1"/>
  <c r="K1352" i="38"/>
  <c r="L1352" i="38" s="1"/>
  <c r="K1353" i="38"/>
  <c r="L1353" i="38" s="1"/>
  <c r="K1354" i="38"/>
  <c r="L1354" i="38" s="1"/>
  <c r="K1355" i="38"/>
  <c r="L1355" i="38" s="1"/>
  <c r="K1356" i="38"/>
  <c r="L1356" i="38" s="1"/>
  <c r="K1357" i="38"/>
  <c r="L1357" i="38" s="1"/>
  <c r="K1358" i="38"/>
  <c r="L1358" i="38" s="1"/>
  <c r="K1359" i="38"/>
  <c r="L1359" i="38" s="1"/>
  <c r="K1360" i="38"/>
  <c r="L1360" i="38" s="1"/>
  <c r="K1361" i="38"/>
  <c r="L1361" i="38" s="1"/>
  <c r="K1362" i="38"/>
  <c r="L1362" i="38" s="1"/>
  <c r="K1363" i="38"/>
  <c r="L1363" i="38" s="1"/>
  <c r="K1364" i="38"/>
  <c r="L1364" i="38" s="1"/>
  <c r="K1365" i="38"/>
  <c r="L1365" i="38" s="1"/>
  <c r="K1366" i="38"/>
  <c r="L1366" i="38" s="1"/>
  <c r="K1367" i="38"/>
  <c r="L1367" i="38" s="1"/>
  <c r="K1368" i="38"/>
  <c r="L1368" i="38" s="1"/>
  <c r="K1369" i="38"/>
  <c r="L1369" i="38" s="1"/>
  <c r="K1370" i="38"/>
  <c r="L1370" i="38" s="1"/>
  <c r="K1371" i="38"/>
  <c r="L1371" i="38" s="1"/>
  <c r="K1372" i="38"/>
  <c r="L1372" i="38" s="1"/>
  <c r="K1373" i="38"/>
  <c r="L1373" i="38" s="1"/>
  <c r="K1374" i="38"/>
  <c r="L1374" i="38" s="1"/>
  <c r="K1375" i="38"/>
  <c r="L1375" i="38" s="1"/>
  <c r="K1376" i="38"/>
  <c r="L1376" i="38" s="1"/>
  <c r="K1377" i="38"/>
  <c r="L1377" i="38" s="1"/>
  <c r="K1378" i="38"/>
  <c r="L1378" i="38" s="1"/>
  <c r="K1379" i="38"/>
  <c r="L1379" i="38" s="1"/>
  <c r="K1380" i="38"/>
  <c r="L1380" i="38" s="1"/>
  <c r="K1381" i="38"/>
  <c r="L1381" i="38" s="1"/>
  <c r="K1382" i="38"/>
  <c r="L1382" i="38" s="1"/>
  <c r="K1383" i="38"/>
  <c r="L1383" i="38" s="1"/>
  <c r="K1384" i="38"/>
  <c r="L1384" i="38" s="1"/>
  <c r="K1385" i="38"/>
  <c r="L1385" i="38" s="1"/>
  <c r="K1386" i="38"/>
  <c r="L1386" i="38" s="1"/>
  <c r="K1387" i="38"/>
  <c r="L1387" i="38" s="1"/>
  <c r="K1388" i="38"/>
  <c r="L1388" i="38" s="1"/>
  <c r="K1389" i="38"/>
  <c r="L1389" i="38" s="1"/>
  <c r="K1390" i="38"/>
  <c r="L1390" i="38" s="1"/>
  <c r="K1391" i="38"/>
  <c r="L1391" i="38" s="1"/>
  <c r="K1392" i="38"/>
  <c r="L1392" i="38" s="1"/>
  <c r="K1393" i="38"/>
  <c r="L1393" i="38" s="1"/>
  <c r="K1394" i="38"/>
  <c r="L1394" i="38" s="1"/>
  <c r="K1395" i="38"/>
  <c r="L1395" i="38" s="1"/>
  <c r="K1396" i="38"/>
  <c r="L1396" i="38" s="1"/>
  <c r="J2" i="38"/>
  <c r="J3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J101" i="38"/>
  <c r="J102" i="38"/>
  <c r="J103" i="38"/>
  <c r="J104" i="38"/>
  <c r="J105" i="38"/>
  <c r="J106" i="38"/>
  <c r="J107" i="38"/>
  <c r="J108" i="38"/>
  <c r="J109" i="38"/>
  <c r="J110" i="38"/>
  <c r="J111" i="38"/>
  <c r="J112" i="38"/>
  <c r="J113" i="38"/>
  <c r="J114" i="38"/>
  <c r="J115" i="38"/>
  <c r="J116" i="38"/>
  <c r="J117" i="38"/>
  <c r="J118" i="38"/>
  <c r="J119" i="38"/>
  <c r="J120" i="38"/>
  <c r="J121" i="38"/>
  <c r="J122" i="38"/>
  <c r="J123" i="38"/>
  <c r="J124" i="38"/>
  <c r="J125" i="38"/>
  <c r="J126" i="38"/>
  <c r="J127" i="38"/>
  <c r="J128" i="38"/>
  <c r="J129" i="38"/>
  <c r="J130" i="38"/>
  <c r="J131" i="38"/>
  <c r="J132" i="38"/>
  <c r="J133" i="38"/>
  <c r="J134" i="38"/>
  <c r="J135" i="38"/>
  <c r="J136" i="38"/>
  <c r="J137" i="38"/>
  <c r="J138" i="38"/>
  <c r="J139" i="38"/>
  <c r="J140" i="38"/>
  <c r="J141" i="38"/>
  <c r="J142" i="38"/>
  <c r="J143" i="38"/>
  <c r="J144" i="38"/>
  <c r="J145" i="38"/>
  <c r="J146" i="38"/>
  <c r="J147" i="38"/>
  <c r="J148" i="38"/>
  <c r="J149" i="38"/>
  <c r="J150" i="38"/>
  <c r="J151" i="38"/>
  <c r="J152" i="38"/>
  <c r="J153" i="38"/>
  <c r="J154" i="38"/>
  <c r="J155" i="38"/>
  <c r="J156" i="38"/>
  <c r="J157" i="38"/>
  <c r="J158" i="38"/>
  <c r="J159" i="38"/>
  <c r="J160" i="38"/>
  <c r="J161" i="38"/>
  <c r="J162" i="38"/>
  <c r="J163" i="38"/>
  <c r="J164" i="38"/>
  <c r="J165" i="38"/>
  <c r="J166" i="38"/>
  <c r="J167" i="38"/>
  <c r="J168" i="38"/>
  <c r="J169" i="38"/>
  <c r="J170" i="38"/>
  <c r="J171" i="38"/>
  <c r="J172" i="38"/>
  <c r="J173" i="38"/>
  <c r="J174" i="38"/>
  <c r="J175" i="38"/>
  <c r="J176" i="38"/>
  <c r="J177" i="38"/>
  <c r="J178" i="38"/>
  <c r="J179" i="38"/>
  <c r="J180" i="38"/>
  <c r="J181" i="38"/>
  <c r="J182" i="38"/>
  <c r="J183" i="38"/>
  <c r="J184" i="38"/>
  <c r="J185" i="38"/>
  <c r="J186" i="38"/>
  <c r="J187" i="38"/>
  <c r="J188" i="38"/>
  <c r="J189" i="38"/>
  <c r="J190" i="38"/>
  <c r="J191" i="38"/>
  <c r="J192" i="38"/>
  <c r="J193" i="38"/>
  <c r="J194" i="38"/>
  <c r="J195" i="38"/>
  <c r="J196" i="38"/>
  <c r="J197" i="38"/>
  <c r="J198" i="38"/>
  <c r="J199" i="38"/>
  <c r="J200" i="38"/>
  <c r="J201" i="38"/>
  <c r="J202" i="38"/>
  <c r="J203" i="38"/>
  <c r="J204" i="38"/>
  <c r="J205" i="38"/>
  <c r="J206" i="38"/>
  <c r="J207" i="38"/>
  <c r="J208" i="38"/>
  <c r="J209" i="38"/>
  <c r="J210" i="38"/>
  <c r="J211" i="38"/>
  <c r="J212" i="38"/>
  <c r="J213" i="38"/>
  <c r="J214" i="38"/>
  <c r="J215" i="38"/>
  <c r="J216" i="38"/>
  <c r="J217" i="38"/>
  <c r="J218" i="38"/>
  <c r="J219" i="38"/>
  <c r="J220" i="38"/>
  <c r="J221" i="38"/>
  <c r="J222" i="38"/>
  <c r="J223" i="38"/>
  <c r="J224" i="38"/>
  <c r="J225" i="38"/>
  <c r="J226" i="38"/>
  <c r="J227" i="38"/>
  <c r="J228" i="38"/>
  <c r="J229" i="38"/>
  <c r="J230" i="38"/>
  <c r="J231" i="38"/>
  <c r="J232" i="38"/>
  <c r="J233" i="38"/>
  <c r="J234" i="38"/>
  <c r="J235" i="38"/>
  <c r="J236" i="38"/>
  <c r="J237" i="38"/>
  <c r="J238" i="38"/>
  <c r="J239" i="38"/>
  <c r="J240" i="38"/>
  <c r="J241" i="38"/>
  <c r="J242" i="38"/>
  <c r="J243" i="38"/>
  <c r="J244" i="38"/>
  <c r="J245" i="38"/>
  <c r="J246" i="38"/>
  <c r="J247" i="38"/>
  <c r="J248" i="38"/>
  <c r="J249" i="38"/>
  <c r="J250" i="38"/>
  <c r="J251" i="38"/>
  <c r="J252" i="38"/>
  <c r="J253" i="38"/>
  <c r="J254" i="38"/>
  <c r="J255" i="38"/>
  <c r="J256" i="38"/>
  <c r="J257" i="38"/>
  <c r="J258" i="38"/>
  <c r="J259" i="38"/>
  <c r="J260" i="38"/>
  <c r="J261" i="38"/>
  <c r="J262" i="38"/>
  <c r="J263" i="38"/>
  <c r="J264" i="38"/>
  <c r="J265" i="38"/>
  <c r="J266" i="38"/>
  <c r="J267" i="38"/>
  <c r="J268" i="38"/>
  <c r="J269" i="38"/>
  <c r="J270" i="38"/>
  <c r="J271" i="38"/>
  <c r="J272" i="38"/>
  <c r="J273" i="38"/>
  <c r="J274" i="38"/>
  <c r="J275" i="38"/>
  <c r="J276" i="38"/>
  <c r="J277" i="38"/>
  <c r="J278" i="38"/>
  <c r="J279" i="38"/>
  <c r="J280" i="38"/>
  <c r="J281" i="38"/>
  <c r="J282" i="38"/>
  <c r="J283" i="38"/>
  <c r="J284" i="38"/>
  <c r="J285" i="38"/>
  <c r="J286" i="38"/>
  <c r="J287" i="38"/>
  <c r="J288" i="38"/>
  <c r="J289" i="38"/>
  <c r="J290" i="38"/>
  <c r="J291" i="38"/>
  <c r="J292" i="38"/>
  <c r="J293" i="38"/>
  <c r="J294" i="38"/>
  <c r="J295" i="38"/>
  <c r="J296" i="38"/>
  <c r="J297" i="38"/>
  <c r="J298" i="38"/>
  <c r="J299" i="38"/>
  <c r="J300" i="38"/>
  <c r="J301" i="38"/>
  <c r="J302" i="38"/>
  <c r="J303" i="38"/>
  <c r="J304" i="38"/>
  <c r="J305" i="38"/>
  <c r="J306" i="38"/>
  <c r="J307" i="38"/>
  <c r="J308" i="38"/>
  <c r="J309" i="38"/>
  <c r="J310" i="38"/>
  <c r="J311" i="38"/>
  <c r="J312" i="38"/>
  <c r="J313" i="38"/>
  <c r="J314" i="38"/>
  <c r="J315" i="38"/>
  <c r="J316" i="38"/>
  <c r="J317" i="38"/>
  <c r="J318" i="38"/>
  <c r="J319" i="38"/>
  <c r="J320" i="38"/>
  <c r="J321" i="38"/>
  <c r="J322" i="38"/>
  <c r="J323" i="38"/>
  <c r="J324" i="38"/>
  <c r="J325" i="38"/>
  <c r="J326" i="38"/>
  <c r="J327" i="38"/>
  <c r="J328" i="38"/>
  <c r="J329" i="38"/>
  <c r="J330" i="38"/>
  <c r="J331" i="38"/>
  <c r="J332" i="38"/>
  <c r="J333" i="38"/>
  <c r="J334" i="38"/>
  <c r="J335" i="38"/>
  <c r="J336" i="38"/>
  <c r="J337" i="38"/>
  <c r="J338" i="38"/>
  <c r="J339" i="38"/>
  <c r="J340" i="38"/>
  <c r="J341" i="38"/>
  <c r="J342" i="38"/>
  <c r="J343" i="38"/>
  <c r="J344" i="38"/>
  <c r="J345" i="38"/>
  <c r="J346" i="38"/>
  <c r="J347" i="38"/>
  <c r="J348" i="38"/>
  <c r="J349" i="38"/>
  <c r="J350" i="38"/>
  <c r="J351" i="38"/>
  <c r="J352" i="38"/>
  <c r="J353" i="38"/>
  <c r="J354" i="38"/>
  <c r="J355" i="38"/>
  <c r="J356" i="38"/>
  <c r="J357" i="38"/>
  <c r="J358" i="38"/>
  <c r="J359" i="38"/>
  <c r="J360" i="38"/>
  <c r="J361" i="38"/>
  <c r="J362" i="38"/>
  <c r="J363" i="38"/>
  <c r="J364" i="38"/>
  <c r="J365" i="38"/>
  <c r="J366" i="38"/>
  <c r="J367" i="38"/>
  <c r="J368" i="38"/>
  <c r="J369" i="38"/>
  <c r="J370" i="38"/>
  <c r="J371" i="38"/>
  <c r="J372" i="38"/>
  <c r="J373" i="38"/>
  <c r="J374" i="38"/>
  <c r="J375" i="38"/>
  <c r="J376" i="38"/>
  <c r="J377" i="38"/>
  <c r="J378" i="38"/>
  <c r="J379" i="38"/>
  <c r="J380" i="38"/>
  <c r="J381" i="38"/>
  <c r="J382" i="38"/>
  <c r="J383" i="38"/>
  <c r="J384" i="38"/>
  <c r="J385" i="38"/>
  <c r="J386" i="38"/>
  <c r="J387" i="38"/>
  <c r="J388" i="38"/>
  <c r="J389" i="38"/>
  <c r="J390" i="38"/>
  <c r="J391" i="38"/>
  <c r="J392" i="38"/>
  <c r="J393" i="38"/>
  <c r="J394" i="38"/>
  <c r="J395" i="38"/>
  <c r="J396" i="38"/>
  <c r="J397" i="38"/>
  <c r="J398" i="38"/>
  <c r="J399" i="38"/>
  <c r="J400" i="38"/>
  <c r="J401" i="38"/>
  <c r="J402" i="38"/>
  <c r="J403" i="38"/>
  <c r="J404" i="38"/>
  <c r="J405" i="38"/>
  <c r="J406" i="38"/>
  <c r="J407" i="38"/>
  <c r="J408" i="38"/>
  <c r="J409" i="38"/>
  <c r="J410" i="38"/>
  <c r="J411" i="38"/>
  <c r="J412" i="38"/>
  <c r="J413" i="38"/>
  <c r="J414" i="38"/>
  <c r="J415" i="38"/>
  <c r="J416" i="38"/>
  <c r="J417" i="38"/>
  <c r="J418" i="38"/>
  <c r="J419" i="38"/>
  <c r="J420" i="38"/>
  <c r="J421" i="38"/>
  <c r="J422" i="38"/>
  <c r="J423" i="38"/>
  <c r="J424" i="38"/>
  <c r="J425" i="38"/>
  <c r="J426" i="38"/>
  <c r="J427" i="38"/>
  <c r="J428" i="38"/>
  <c r="J429" i="38"/>
  <c r="J430" i="38"/>
  <c r="J431" i="38"/>
  <c r="J432" i="38"/>
  <c r="J433" i="38"/>
  <c r="J434" i="38"/>
  <c r="J435" i="38"/>
  <c r="J436" i="38"/>
  <c r="J437" i="38"/>
  <c r="J438" i="38"/>
  <c r="J439" i="38"/>
  <c r="J440" i="38"/>
  <c r="J441" i="38"/>
  <c r="J442" i="38"/>
  <c r="J443" i="38"/>
  <c r="J444" i="38"/>
  <c r="J445" i="38"/>
  <c r="J446" i="38"/>
  <c r="J447" i="38"/>
  <c r="J448" i="38"/>
  <c r="J449" i="38"/>
  <c r="J450" i="38"/>
  <c r="J451" i="38"/>
  <c r="J452" i="38"/>
  <c r="J453" i="38"/>
  <c r="J454" i="38"/>
  <c r="J455" i="38"/>
  <c r="J456" i="38"/>
  <c r="J457" i="38"/>
  <c r="J458" i="38"/>
  <c r="J459" i="38"/>
  <c r="J460" i="38"/>
  <c r="J461" i="38"/>
  <c r="J462" i="38"/>
  <c r="J463" i="38"/>
  <c r="J464" i="38"/>
  <c r="J465" i="38"/>
  <c r="J466" i="38"/>
  <c r="J467" i="38"/>
  <c r="J468" i="38"/>
  <c r="J469" i="38"/>
  <c r="J470" i="38"/>
  <c r="J471" i="38"/>
  <c r="J472" i="38"/>
  <c r="J473" i="38"/>
  <c r="J474" i="38"/>
  <c r="J475" i="38"/>
  <c r="J476" i="38"/>
  <c r="J477" i="38"/>
  <c r="J478" i="38"/>
  <c r="J479" i="38"/>
  <c r="J480" i="38"/>
  <c r="J481" i="38"/>
  <c r="J482" i="38"/>
  <c r="J483" i="38"/>
  <c r="J484" i="38"/>
  <c r="J485" i="38"/>
  <c r="J486" i="38"/>
  <c r="J487" i="38"/>
  <c r="J488" i="38"/>
  <c r="J489" i="38"/>
  <c r="J490" i="38"/>
  <c r="J491" i="38"/>
  <c r="J492" i="38"/>
  <c r="J493" i="38"/>
  <c r="J494" i="38"/>
  <c r="J495" i="38"/>
  <c r="J496" i="38"/>
  <c r="J497" i="38"/>
  <c r="J498" i="38"/>
  <c r="J499" i="38"/>
  <c r="J500" i="38"/>
  <c r="J501" i="38"/>
  <c r="J502" i="38"/>
  <c r="J503" i="38"/>
  <c r="J504" i="38"/>
  <c r="J505" i="38"/>
  <c r="J506" i="38"/>
  <c r="J507" i="38"/>
  <c r="J508" i="38"/>
  <c r="J509" i="38"/>
  <c r="J510" i="38"/>
  <c r="J511" i="38"/>
  <c r="J512" i="38"/>
  <c r="J513" i="38"/>
  <c r="J514" i="38"/>
  <c r="J515" i="38"/>
  <c r="J516" i="38"/>
  <c r="J517" i="38"/>
  <c r="J518" i="38"/>
  <c r="J519" i="38"/>
  <c r="J520" i="38"/>
  <c r="J521" i="38"/>
  <c r="J522" i="38"/>
  <c r="J523" i="38"/>
  <c r="J524" i="38"/>
  <c r="J525" i="38"/>
  <c r="J526" i="38"/>
  <c r="J527" i="38"/>
  <c r="J528" i="38"/>
  <c r="J529" i="38"/>
  <c r="J530" i="38"/>
  <c r="J531" i="38"/>
  <c r="J532" i="38"/>
  <c r="J533" i="38"/>
  <c r="J534" i="38"/>
  <c r="J535" i="38"/>
  <c r="J536" i="38"/>
  <c r="J537" i="38"/>
  <c r="J538" i="38"/>
  <c r="J539" i="38"/>
  <c r="J540" i="38"/>
  <c r="J541" i="38"/>
  <c r="J542" i="38"/>
  <c r="J543" i="38"/>
  <c r="J544" i="38"/>
  <c r="J545" i="38"/>
  <c r="J546" i="38"/>
  <c r="J547" i="38"/>
  <c r="J548" i="38"/>
  <c r="J549" i="38"/>
  <c r="J550" i="38"/>
  <c r="J551" i="38"/>
  <c r="J552" i="38"/>
  <c r="J553" i="38"/>
  <c r="J554" i="38"/>
  <c r="J555" i="38"/>
  <c r="J556" i="38"/>
  <c r="J557" i="38"/>
  <c r="J558" i="38"/>
  <c r="J559" i="38"/>
  <c r="J560" i="38"/>
  <c r="J561" i="38"/>
  <c r="J562" i="38"/>
  <c r="J563" i="38"/>
  <c r="J564" i="38"/>
  <c r="J565" i="38"/>
  <c r="J566" i="38"/>
  <c r="J567" i="38"/>
  <c r="J568" i="38"/>
  <c r="J569" i="38"/>
  <c r="J570" i="38"/>
  <c r="J571" i="38"/>
  <c r="J572" i="38"/>
  <c r="J573" i="38"/>
  <c r="J574" i="38"/>
  <c r="J575" i="38"/>
  <c r="J576" i="38"/>
  <c r="J577" i="38"/>
  <c r="J578" i="38"/>
  <c r="J579" i="38"/>
  <c r="J580" i="38"/>
  <c r="J581" i="38"/>
  <c r="J582" i="38"/>
  <c r="J583" i="38"/>
  <c r="J584" i="38"/>
  <c r="J585" i="38"/>
  <c r="J586" i="38"/>
  <c r="J587" i="38"/>
  <c r="J588" i="38"/>
  <c r="J589" i="38"/>
  <c r="J590" i="38"/>
  <c r="J591" i="38"/>
  <c r="J592" i="38"/>
  <c r="J593" i="38"/>
  <c r="J594" i="38"/>
  <c r="J595" i="38"/>
  <c r="J596" i="38"/>
  <c r="J597" i="38"/>
  <c r="J598" i="38"/>
  <c r="J599" i="38"/>
  <c r="J600" i="38"/>
  <c r="J601" i="38"/>
  <c r="J602" i="38"/>
  <c r="J603" i="38"/>
  <c r="J604" i="38"/>
  <c r="J605" i="38"/>
  <c r="J606" i="38"/>
  <c r="J607" i="38"/>
  <c r="J608" i="38"/>
  <c r="J609" i="38"/>
  <c r="J610" i="38"/>
  <c r="J611" i="38"/>
  <c r="J612" i="38"/>
  <c r="J613" i="38"/>
  <c r="J614" i="38"/>
  <c r="J615" i="38"/>
  <c r="J616" i="38"/>
  <c r="J617" i="38"/>
  <c r="J618" i="38"/>
  <c r="J619" i="38"/>
  <c r="J620" i="38"/>
  <c r="J621" i="38"/>
  <c r="J622" i="38"/>
  <c r="J623" i="38"/>
  <c r="J624" i="38"/>
  <c r="J625" i="38"/>
  <c r="J626" i="38"/>
  <c r="J627" i="38"/>
  <c r="J628" i="38"/>
  <c r="J629" i="38"/>
  <c r="J630" i="38"/>
  <c r="J631" i="38"/>
  <c r="J632" i="38"/>
  <c r="J633" i="38"/>
  <c r="J634" i="38"/>
  <c r="J635" i="38"/>
  <c r="J636" i="38"/>
  <c r="J637" i="38"/>
  <c r="J638" i="38"/>
  <c r="J639" i="38"/>
  <c r="J640" i="38"/>
  <c r="J641" i="38"/>
  <c r="J642" i="38"/>
  <c r="J643" i="38"/>
  <c r="J644" i="38"/>
  <c r="J645" i="38"/>
  <c r="J646" i="38"/>
  <c r="J647" i="38"/>
  <c r="J648" i="38"/>
  <c r="J649" i="38"/>
  <c r="J650" i="38"/>
  <c r="J651" i="38"/>
  <c r="J652" i="38"/>
  <c r="J653" i="38"/>
  <c r="J654" i="38"/>
  <c r="J655" i="38"/>
  <c r="J656" i="38"/>
  <c r="J657" i="38"/>
  <c r="J658" i="38"/>
  <c r="J659" i="38"/>
  <c r="J660" i="38"/>
  <c r="J661" i="38"/>
  <c r="J662" i="38"/>
  <c r="J663" i="38"/>
  <c r="J664" i="38"/>
  <c r="J665" i="38"/>
  <c r="J666" i="38"/>
  <c r="J667" i="38"/>
  <c r="J668" i="38"/>
  <c r="J669" i="38"/>
  <c r="J670" i="38"/>
  <c r="J671" i="38"/>
  <c r="J672" i="38"/>
  <c r="J673" i="38"/>
  <c r="J674" i="38"/>
  <c r="J675" i="38"/>
  <c r="J676" i="38"/>
  <c r="J677" i="38"/>
  <c r="J678" i="38"/>
  <c r="J679" i="38"/>
  <c r="J680" i="38"/>
  <c r="J681" i="38"/>
  <c r="J682" i="38"/>
  <c r="J683" i="38"/>
  <c r="J684" i="38"/>
  <c r="J685" i="38"/>
  <c r="J686" i="38"/>
  <c r="J687" i="38"/>
  <c r="J688" i="38"/>
  <c r="J689" i="38"/>
  <c r="J690" i="38"/>
  <c r="J691" i="38"/>
  <c r="J692" i="38"/>
  <c r="J693" i="38"/>
  <c r="J694" i="38"/>
  <c r="J695" i="38"/>
  <c r="J696" i="38"/>
  <c r="J697" i="38"/>
  <c r="J698" i="38"/>
  <c r="J699" i="38"/>
  <c r="J700" i="38"/>
  <c r="J701" i="38"/>
  <c r="J702" i="38"/>
  <c r="J703" i="38"/>
  <c r="J704" i="38"/>
  <c r="J705" i="38"/>
  <c r="J706" i="38"/>
  <c r="J707" i="38"/>
  <c r="J708" i="38"/>
  <c r="J709" i="38"/>
  <c r="J710" i="38"/>
  <c r="J711" i="38"/>
  <c r="J712" i="38"/>
  <c r="J713" i="38"/>
  <c r="J714" i="38"/>
  <c r="J715" i="38"/>
  <c r="J716" i="38"/>
  <c r="J717" i="38"/>
  <c r="J718" i="38"/>
  <c r="J719" i="38"/>
  <c r="J720" i="38"/>
  <c r="J721" i="38"/>
  <c r="J722" i="38"/>
  <c r="J723" i="38"/>
  <c r="J724" i="38"/>
  <c r="J725" i="38"/>
  <c r="J726" i="38"/>
  <c r="J727" i="38"/>
  <c r="J728" i="38"/>
  <c r="J729" i="38"/>
  <c r="J730" i="38"/>
  <c r="J731" i="38"/>
  <c r="J732" i="38"/>
  <c r="J733" i="38"/>
  <c r="J734" i="38"/>
  <c r="J735" i="38"/>
  <c r="J736" i="38"/>
  <c r="J737" i="38"/>
  <c r="J738" i="38"/>
  <c r="J739" i="38"/>
  <c r="J740" i="38"/>
  <c r="J741" i="38"/>
  <c r="J742" i="38"/>
  <c r="J743" i="38"/>
  <c r="J744" i="38"/>
  <c r="J745" i="38"/>
  <c r="J746" i="38"/>
  <c r="J747" i="38"/>
  <c r="J748" i="38"/>
  <c r="J749" i="38"/>
  <c r="J750" i="38"/>
  <c r="J751" i="38"/>
  <c r="J752" i="38"/>
  <c r="J753" i="38"/>
  <c r="J754" i="38"/>
  <c r="J755" i="38"/>
  <c r="J756" i="38"/>
  <c r="J757" i="38"/>
  <c r="J758" i="38"/>
  <c r="J759" i="38"/>
  <c r="J760" i="38"/>
  <c r="J761" i="38"/>
  <c r="J762" i="38"/>
  <c r="J763" i="38"/>
  <c r="J764" i="38"/>
  <c r="J765" i="38"/>
  <c r="J766" i="38"/>
  <c r="J767" i="38"/>
  <c r="J768" i="38"/>
  <c r="J769" i="38"/>
  <c r="J770" i="38"/>
  <c r="J771" i="38"/>
  <c r="J772" i="38"/>
  <c r="J773" i="38"/>
  <c r="J774" i="38"/>
  <c r="J775" i="38"/>
  <c r="J776" i="38"/>
  <c r="J777" i="38"/>
  <c r="J778" i="38"/>
  <c r="J779" i="38"/>
  <c r="J780" i="38"/>
  <c r="J781" i="38"/>
  <c r="J782" i="38"/>
  <c r="J783" i="38"/>
  <c r="J784" i="38"/>
  <c r="J785" i="38"/>
  <c r="J786" i="38"/>
  <c r="J787" i="38"/>
  <c r="J788" i="38"/>
  <c r="J789" i="38"/>
  <c r="J790" i="38"/>
  <c r="J791" i="38"/>
  <c r="J792" i="38"/>
  <c r="J793" i="38"/>
  <c r="J794" i="38"/>
  <c r="J795" i="38"/>
  <c r="J796" i="38"/>
  <c r="J797" i="38"/>
  <c r="J798" i="38"/>
  <c r="J799" i="38"/>
  <c r="J800" i="38"/>
  <c r="J801" i="38"/>
  <c r="J802" i="38"/>
  <c r="J803" i="38"/>
  <c r="J804" i="38"/>
  <c r="J805" i="38"/>
  <c r="J806" i="38"/>
  <c r="J807" i="38"/>
  <c r="J808" i="38"/>
  <c r="J809" i="38"/>
  <c r="J810" i="38"/>
  <c r="J811" i="38"/>
  <c r="J812" i="38"/>
  <c r="J813" i="38"/>
  <c r="J814" i="38"/>
  <c r="J815" i="38"/>
  <c r="J816" i="38"/>
  <c r="J817" i="38"/>
  <c r="J818" i="38"/>
  <c r="J819" i="38"/>
  <c r="J820" i="38"/>
  <c r="J821" i="38"/>
  <c r="J822" i="38"/>
  <c r="J823" i="38"/>
  <c r="J824" i="38"/>
  <c r="J825" i="38"/>
  <c r="J826" i="38"/>
  <c r="J827" i="38"/>
  <c r="J828" i="38"/>
  <c r="J829" i="38"/>
  <c r="J830" i="38"/>
  <c r="J831" i="38"/>
  <c r="J832" i="38"/>
  <c r="J833" i="38"/>
  <c r="J834" i="38"/>
  <c r="J835" i="38"/>
  <c r="J836" i="38"/>
  <c r="J837" i="38"/>
  <c r="J838" i="38"/>
  <c r="J839" i="38"/>
  <c r="J840" i="38"/>
  <c r="J841" i="38"/>
  <c r="J842" i="38"/>
  <c r="J843" i="38"/>
  <c r="J844" i="38"/>
  <c r="J845" i="38"/>
  <c r="J846" i="38"/>
  <c r="J847" i="38"/>
  <c r="J848" i="38"/>
  <c r="J849" i="38"/>
  <c r="J850" i="38"/>
  <c r="J851" i="38"/>
  <c r="J852" i="38"/>
  <c r="J853" i="38"/>
  <c r="J854" i="38"/>
  <c r="J855" i="38"/>
  <c r="J856" i="38"/>
  <c r="J857" i="38"/>
  <c r="J858" i="38"/>
  <c r="J859" i="38"/>
  <c r="J860" i="38"/>
  <c r="J861" i="38"/>
  <c r="J862" i="38"/>
  <c r="J863" i="38"/>
  <c r="J864" i="38"/>
  <c r="J865" i="38"/>
  <c r="J866" i="38"/>
  <c r="J867" i="38"/>
  <c r="J868" i="38"/>
  <c r="J869" i="38"/>
  <c r="J870" i="38"/>
  <c r="J871" i="38"/>
  <c r="J872" i="38"/>
  <c r="J873" i="38"/>
  <c r="J874" i="38"/>
  <c r="J875" i="38"/>
  <c r="J876" i="38"/>
  <c r="J877" i="38"/>
  <c r="J878" i="38"/>
  <c r="J879" i="38"/>
  <c r="J880" i="38"/>
  <c r="J881" i="38"/>
  <c r="J882" i="38"/>
  <c r="J883" i="38"/>
  <c r="J884" i="38"/>
  <c r="J885" i="38"/>
  <c r="J886" i="38"/>
  <c r="J887" i="38"/>
  <c r="J888" i="38"/>
  <c r="J889" i="38"/>
  <c r="J890" i="38"/>
  <c r="J891" i="38"/>
  <c r="J892" i="38"/>
  <c r="J893" i="38"/>
  <c r="J894" i="38"/>
  <c r="J895" i="38"/>
  <c r="J896" i="38"/>
  <c r="J897" i="38"/>
  <c r="J898" i="38"/>
  <c r="J899" i="38"/>
  <c r="J900" i="38"/>
  <c r="J901" i="38"/>
  <c r="J902" i="38"/>
  <c r="J903" i="38"/>
  <c r="J904" i="38"/>
  <c r="J905" i="38"/>
  <c r="J906" i="38"/>
  <c r="J907" i="38"/>
  <c r="J908" i="38"/>
  <c r="J909" i="38"/>
  <c r="J910" i="38"/>
  <c r="J911" i="38"/>
  <c r="J912" i="38"/>
  <c r="J913" i="38"/>
  <c r="J914" i="38"/>
  <c r="J915" i="38"/>
  <c r="J916" i="38"/>
  <c r="J917" i="38"/>
  <c r="J918" i="38"/>
  <c r="J919" i="38"/>
  <c r="J920" i="38"/>
  <c r="J921" i="38"/>
  <c r="J922" i="38"/>
  <c r="J923" i="38"/>
  <c r="J924" i="38"/>
  <c r="J925" i="38"/>
  <c r="J926" i="38"/>
  <c r="J927" i="38"/>
  <c r="J928" i="38"/>
  <c r="J929" i="38"/>
  <c r="J930" i="38"/>
  <c r="J931" i="38"/>
  <c r="J932" i="38"/>
  <c r="J933" i="38"/>
  <c r="J934" i="38"/>
  <c r="J935" i="38"/>
  <c r="J936" i="38"/>
  <c r="J937" i="38"/>
  <c r="J938" i="38"/>
  <c r="J939" i="38"/>
  <c r="J940" i="38"/>
  <c r="J941" i="38"/>
  <c r="J942" i="38"/>
  <c r="J943" i="38"/>
  <c r="J944" i="38"/>
  <c r="J945" i="38"/>
  <c r="J946" i="38"/>
  <c r="J947" i="38"/>
  <c r="J948" i="38"/>
  <c r="J949" i="38"/>
  <c r="J950" i="38"/>
  <c r="J951" i="38"/>
  <c r="J952" i="38"/>
  <c r="J953" i="38"/>
  <c r="J954" i="38"/>
  <c r="J955" i="38"/>
  <c r="J956" i="38"/>
  <c r="J957" i="38"/>
  <c r="J958" i="38"/>
  <c r="J959" i="38"/>
  <c r="J960" i="38"/>
  <c r="J961" i="38"/>
  <c r="J962" i="38"/>
  <c r="J963" i="38"/>
  <c r="J964" i="38"/>
  <c r="J965" i="38"/>
  <c r="J966" i="38"/>
  <c r="J967" i="38"/>
  <c r="J968" i="38"/>
  <c r="J969" i="38"/>
  <c r="J970" i="38"/>
  <c r="J971" i="38"/>
  <c r="J972" i="38"/>
  <c r="J973" i="38"/>
  <c r="J974" i="38"/>
  <c r="J975" i="38"/>
  <c r="J976" i="38"/>
  <c r="J977" i="38"/>
  <c r="J978" i="38"/>
  <c r="J979" i="38"/>
  <c r="J980" i="38"/>
  <c r="J981" i="38"/>
  <c r="J982" i="38"/>
  <c r="J983" i="38"/>
  <c r="J984" i="38"/>
  <c r="J985" i="38"/>
  <c r="J986" i="38"/>
  <c r="J987" i="38"/>
  <c r="J988" i="38"/>
  <c r="J989" i="38"/>
  <c r="J990" i="38"/>
  <c r="J991" i="38"/>
  <c r="J992" i="38"/>
  <c r="J993" i="38"/>
  <c r="J994" i="38"/>
  <c r="J995" i="38"/>
  <c r="J996" i="38"/>
  <c r="J997" i="38"/>
  <c r="J998" i="38"/>
  <c r="J999" i="38"/>
  <c r="J1000" i="38"/>
  <c r="J1001" i="38"/>
  <c r="J1002" i="38"/>
  <c r="J1003" i="38"/>
  <c r="J1004" i="38"/>
  <c r="J1005" i="38"/>
  <c r="J1006" i="38"/>
  <c r="J1007" i="38"/>
  <c r="J1008" i="38"/>
  <c r="J1009" i="38"/>
  <c r="J1010" i="38"/>
  <c r="J1011" i="38"/>
  <c r="J1012" i="38"/>
  <c r="J1013" i="38"/>
  <c r="J1014" i="38"/>
  <c r="J1015" i="38"/>
  <c r="J1016" i="38"/>
  <c r="J1017" i="38"/>
  <c r="J1018" i="38"/>
  <c r="J1019" i="38"/>
  <c r="J1020" i="38"/>
  <c r="J1021" i="38"/>
  <c r="J1022" i="38"/>
  <c r="J1023" i="38"/>
  <c r="J1024" i="38"/>
  <c r="J1025" i="38"/>
  <c r="J1026" i="38"/>
  <c r="J1027" i="38"/>
  <c r="J1028" i="38"/>
  <c r="J1029" i="38"/>
  <c r="J1030" i="38"/>
  <c r="J1031" i="38"/>
  <c r="J1032" i="38"/>
  <c r="J1033" i="38"/>
  <c r="J1034" i="38"/>
  <c r="J1035" i="38"/>
  <c r="J1036" i="38"/>
  <c r="J1037" i="38"/>
  <c r="J1038" i="38"/>
  <c r="J1039" i="38"/>
  <c r="J1040" i="38"/>
  <c r="J1041" i="38"/>
  <c r="J1042" i="38"/>
  <c r="J1043" i="38"/>
  <c r="J1044" i="38"/>
  <c r="J1045" i="38"/>
  <c r="J1046" i="38"/>
  <c r="J1047" i="38"/>
  <c r="J1048" i="38"/>
  <c r="J1049" i="38"/>
  <c r="J1050" i="38"/>
  <c r="J1051" i="38"/>
  <c r="J1052" i="38"/>
  <c r="J1053" i="38"/>
  <c r="J1054" i="38"/>
  <c r="J1055" i="38"/>
  <c r="J1056" i="38"/>
  <c r="J1057" i="38"/>
  <c r="J1058" i="38"/>
  <c r="J1059" i="38"/>
  <c r="J1060" i="38"/>
  <c r="J1061" i="38"/>
  <c r="J1062" i="38"/>
  <c r="J1063" i="38"/>
  <c r="J1064" i="38"/>
  <c r="J1065" i="38"/>
  <c r="J1066" i="38"/>
  <c r="J1067" i="38"/>
  <c r="J1068" i="38"/>
  <c r="J1069" i="38"/>
  <c r="J1070" i="38"/>
  <c r="J1071" i="38"/>
  <c r="J1072" i="38"/>
  <c r="J1073" i="38"/>
  <c r="J1074" i="38"/>
  <c r="J1075" i="38"/>
  <c r="J1076" i="38"/>
  <c r="J1077" i="38"/>
  <c r="J1078" i="38"/>
  <c r="J1079" i="38"/>
  <c r="J1080" i="38"/>
  <c r="J1081" i="38"/>
  <c r="J1082" i="38"/>
  <c r="J1083" i="38"/>
  <c r="J1084" i="38"/>
  <c r="J1085" i="38"/>
  <c r="J1086" i="38"/>
  <c r="J1087" i="38"/>
  <c r="J1088" i="38"/>
  <c r="J1089" i="38"/>
  <c r="J1090" i="38"/>
  <c r="J1091" i="38"/>
  <c r="J1092" i="38"/>
  <c r="J1093" i="38"/>
  <c r="J1094" i="38"/>
  <c r="J1095" i="38"/>
  <c r="J1096" i="38"/>
  <c r="J1097" i="38"/>
  <c r="J1098" i="38"/>
  <c r="J1099" i="38"/>
  <c r="J1100" i="38"/>
  <c r="J1101" i="38"/>
  <c r="J1102" i="38"/>
  <c r="J1103" i="38"/>
  <c r="J1104" i="38"/>
  <c r="J1105" i="38"/>
  <c r="J1106" i="38"/>
  <c r="J1107" i="38"/>
  <c r="J1108" i="38"/>
  <c r="J1109" i="38"/>
  <c r="J1110" i="38"/>
  <c r="J1111" i="38"/>
  <c r="J1112" i="38"/>
  <c r="J1113" i="38"/>
  <c r="J1114" i="38"/>
  <c r="J1115" i="38"/>
  <c r="J1116" i="38"/>
  <c r="J1117" i="38"/>
  <c r="J1118" i="38"/>
  <c r="J1119" i="38"/>
  <c r="J1120" i="38"/>
  <c r="J1121" i="38"/>
  <c r="J1122" i="38"/>
  <c r="J1123" i="38"/>
  <c r="J1124" i="38"/>
  <c r="J1125" i="38"/>
  <c r="J1126" i="38"/>
  <c r="J1127" i="38"/>
  <c r="J1128" i="38"/>
  <c r="J1129" i="38"/>
  <c r="J1130" i="38"/>
  <c r="J1131" i="38"/>
  <c r="J1132" i="38"/>
  <c r="J1133" i="38"/>
  <c r="J1134" i="38"/>
  <c r="J1135" i="38"/>
  <c r="J1136" i="38"/>
  <c r="J1137" i="38"/>
  <c r="J1138" i="38"/>
  <c r="J1139" i="38"/>
  <c r="J1140" i="38"/>
  <c r="J1141" i="38"/>
  <c r="J1142" i="38"/>
  <c r="J1143" i="38"/>
  <c r="J1144" i="38"/>
  <c r="J1145" i="38"/>
  <c r="J1146" i="38"/>
  <c r="J1147" i="38"/>
  <c r="J1148" i="38"/>
  <c r="J1149" i="38"/>
  <c r="J1150" i="38"/>
  <c r="J1151" i="38"/>
  <c r="J1152" i="38"/>
  <c r="J1153" i="38"/>
  <c r="J1154" i="38"/>
  <c r="J1155" i="38"/>
  <c r="J1156" i="38"/>
  <c r="J1157" i="38"/>
  <c r="J1158" i="38"/>
  <c r="J1159" i="38"/>
  <c r="J1160" i="38"/>
  <c r="J1161" i="38"/>
  <c r="J1162" i="38"/>
  <c r="J1163" i="38"/>
  <c r="J1164" i="38"/>
  <c r="J1165" i="38"/>
  <c r="J1166" i="38"/>
  <c r="J1167" i="38"/>
  <c r="J1168" i="38"/>
  <c r="J1169" i="38"/>
  <c r="J1170" i="38"/>
  <c r="J1171" i="38"/>
  <c r="J1172" i="38"/>
  <c r="J1173" i="38"/>
  <c r="J1174" i="38"/>
  <c r="J1175" i="38"/>
  <c r="J1176" i="38"/>
  <c r="J1177" i="38"/>
  <c r="J1178" i="38"/>
  <c r="J1179" i="38"/>
  <c r="J1180" i="38"/>
  <c r="J1181" i="38"/>
  <c r="J1182" i="38"/>
  <c r="J1183" i="38"/>
  <c r="J1184" i="38"/>
  <c r="J1185" i="38"/>
  <c r="J1186" i="38"/>
  <c r="J1187" i="38"/>
  <c r="J1188" i="38"/>
  <c r="J1189" i="38"/>
  <c r="J1190" i="38"/>
  <c r="J1191" i="38"/>
  <c r="J1192" i="38"/>
  <c r="J1193" i="38"/>
  <c r="J1194" i="38"/>
  <c r="J1195" i="38"/>
  <c r="J1196" i="38"/>
  <c r="J1197" i="38"/>
  <c r="J1198" i="38"/>
  <c r="J1199" i="38"/>
  <c r="J1200" i="38"/>
  <c r="J1201" i="38"/>
  <c r="J1202" i="38"/>
  <c r="J1203" i="38"/>
  <c r="J1204" i="38"/>
  <c r="J1205" i="38"/>
  <c r="J1206" i="38"/>
  <c r="J1207" i="38"/>
  <c r="J1208" i="38"/>
  <c r="J1209" i="38"/>
  <c r="J1210" i="38"/>
  <c r="J1211" i="38"/>
  <c r="J1212" i="38"/>
  <c r="J1213" i="38"/>
  <c r="J1214" i="38"/>
  <c r="J1215" i="38"/>
  <c r="J1216" i="38"/>
  <c r="J1217" i="38"/>
  <c r="J1218" i="38"/>
  <c r="J1219" i="38"/>
  <c r="J1220" i="38"/>
  <c r="J1221" i="38"/>
  <c r="J1222" i="38"/>
  <c r="J1223" i="38"/>
  <c r="J1224" i="38"/>
  <c r="J1225" i="38"/>
  <c r="J1226" i="38"/>
  <c r="J1227" i="38"/>
  <c r="J1228" i="38"/>
  <c r="J1229" i="38"/>
  <c r="J1230" i="38"/>
  <c r="J1231" i="38"/>
  <c r="J1232" i="38"/>
  <c r="J1233" i="38"/>
  <c r="J1234" i="38"/>
  <c r="J1235" i="38"/>
  <c r="J1236" i="38"/>
  <c r="J1237" i="38"/>
  <c r="J1238" i="38"/>
  <c r="J1239" i="38"/>
  <c r="J1240" i="38"/>
  <c r="J1241" i="38"/>
  <c r="J1242" i="38"/>
  <c r="J1243" i="38"/>
  <c r="J1244" i="38"/>
  <c r="J1245" i="38"/>
  <c r="J1246" i="38"/>
  <c r="J1247" i="38"/>
  <c r="J1248" i="38"/>
  <c r="J1249" i="38"/>
  <c r="J1250" i="38"/>
  <c r="J1251" i="38"/>
  <c r="J1252" i="38"/>
  <c r="J1253" i="38"/>
  <c r="J1254" i="38"/>
  <c r="J1255" i="38"/>
  <c r="J1256" i="38"/>
  <c r="J1257" i="38"/>
  <c r="J1258" i="38"/>
  <c r="J1259" i="38"/>
  <c r="J1260" i="38"/>
  <c r="J1261" i="38"/>
  <c r="J1262" i="38"/>
  <c r="J1263" i="38"/>
  <c r="J1264" i="38"/>
  <c r="J1265" i="38"/>
  <c r="J1266" i="38"/>
  <c r="J1267" i="38"/>
  <c r="J1268" i="38"/>
  <c r="J1269" i="38"/>
  <c r="J1270" i="38"/>
  <c r="J1271" i="38"/>
  <c r="J1272" i="38"/>
  <c r="J1273" i="38"/>
  <c r="J1274" i="38"/>
  <c r="J1275" i="38"/>
  <c r="J1276" i="38"/>
  <c r="J1277" i="38"/>
  <c r="J1278" i="38"/>
  <c r="J1279" i="38"/>
  <c r="J1280" i="38"/>
  <c r="J1281" i="38"/>
  <c r="J1282" i="38"/>
  <c r="J1283" i="38"/>
  <c r="J1284" i="38"/>
  <c r="J1285" i="38"/>
  <c r="J1286" i="38"/>
  <c r="J1287" i="38"/>
  <c r="J1288" i="38"/>
  <c r="J1289" i="38"/>
  <c r="J1290" i="38"/>
  <c r="J1291" i="38"/>
  <c r="J1292" i="38"/>
  <c r="J1293" i="38"/>
  <c r="J1294" i="38"/>
  <c r="J1295" i="38"/>
  <c r="J1296" i="38"/>
  <c r="J1297" i="38"/>
  <c r="J1298" i="38"/>
  <c r="J1299" i="38"/>
  <c r="J1300" i="38"/>
  <c r="J1301" i="38"/>
  <c r="J1302" i="38"/>
  <c r="J1303" i="38"/>
  <c r="J1304" i="38"/>
  <c r="J1305" i="38"/>
  <c r="J1306" i="38"/>
  <c r="J1307" i="38"/>
  <c r="J1308" i="38"/>
  <c r="J1309" i="38"/>
  <c r="J1310" i="38"/>
  <c r="J1311" i="38"/>
  <c r="J1312" i="38"/>
  <c r="J1313" i="38"/>
  <c r="J1314" i="38"/>
  <c r="J1315" i="38"/>
  <c r="J1316" i="38"/>
  <c r="J1317" i="38"/>
  <c r="J1318" i="38"/>
  <c r="J1319" i="38"/>
  <c r="J1320" i="38"/>
  <c r="J1321" i="38"/>
  <c r="J1322" i="38"/>
  <c r="J1323" i="38"/>
  <c r="J1324" i="38"/>
  <c r="J1325" i="38"/>
  <c r="J1326" i="38"/>
  <c r="J1327" i="38"/>
  <c r="J1328" i="38"/>
  <c r="J1329" i="38"/>
  <c r="J1330" i="38"/>
  <c r="J1331" i="38"/>
  <c r="J1332" i="38"/>
  <c r="J1333" i="38"/>
  <c r="J1334" i="38"/>
  <c r="J1335" i="38"/>
  <c r="J1336" i="38"/>
  <c r="J1337" i="38"/>
  <c r="J1338" i="38"/>
  <c r="J1339" i="38"/>
  <c r="J1340" i="38"/>
  <c r="J1341" i="38"/>
  <c r="J1342" i="38"/>
  <c r="J1343" i="38"/>
  <c r="J1344" i="38"/>
  <c r="J1345" i="38"/>
  <c r="J1346" i="38"/>
  <c r="J1347" i="38"/>
  <c r="J1348" i="38"/>
  <c r="J1349" i="38"/>
  <c r="J1350" i="38"/>
  <c r="J1351" i="38"/>
  <c r="J1352" i="38"/>
  <c r="J1353" i="38"/>
  <c r="J1354" i="38"/>
  <c r="J1355" i="38"/>
  <c r="J1356" i="38"/>
  <c r="J1357" i="38"/>
  <c r="J1358" i="38"/>
  <c r="J1359" i="38"/>
  <c r="J1360" i="38"/>
  <c r="J1361" i="38"/>
  <c r="J1362" i="38"/>
  <c r="J1363" i="38"/>
  <c r="J1364" i="38"/>
  <c r="J1365" i="38"/>
  <c r="J1366" i="38"/>
  <c r="J1367" i="38"/>
  <c r="J1368" i="38"/>
  <c r="J1369" i="38"/>
  <c r="J1370" i="38"/>
  <c r="J1371" i="38"/>
  <c r="J1372" i="38"/>
  <c r="J1373" i="38"/>
  <c r="J1374" i="38"/>
  <c r="J1375" i="38"/>
  <c r="J1376" i="38"/>
  <c r="J1377" i="38"/>
  <c r="J1378" i="38"/>
  <c r="J1379" i="38"/>
  <c r="J1380" i="38"/>
  <c r="J1381" i="38"/>
  <c r="J1382" i="38"/>
  <c r="J1383" i="38"/>
  <c r="J1384" i="38"/>
  <c r="J1385" i="38"/>
  <c r="J1386" i="38"/>
  <c r="J1387" i="38"/>
  <c r="J1388" i="38"/>
  <c r="J1389" i="38"/>
  <c r="J1390" i="38"/>
  <c r="J1391" i="38"/>
  <c r="J1392" i="38"/>
  <c r="J1393" i="38"/>
  <c r="J1394" i="38"/>
  <c r="J1395" i="38"/>
  <c r="J1396" i="38"/>
  <c r="I2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I180" i="38"/>
  <c r="I181" i="38"/>
  <c r="I182" i="38"/>
  <c r="I183" i="38"/>
  <c r="I184" i="38"/>
  <c r="I185" i="38"/>
  <c r="I186" i="38"/>
  <c r="I187" i="38"/>
  <c r="I188" i="38"/>
  <c r="I189" i="38"/>
  <c r="I190" i="38"/>
  <c r="I191" i="38"/>
  <c r="I192" i="38"/>
  <c r="I193" i="38"/>
  <c r="I194" i="38"/>
  <c r="I195" i="38"/>
  <c r="I196" i="38"/>
  <c r="I197" i="38"/>
  <c r="I198" i="38"/>
  <c r="I199" i="38"/>
  <c r="I200" i="38"/>
  <c r="I201" i="38"/>
  <c r="I202" i="38"/>
  <c r="I203" i="38"/>
  <c r="I204" i="38"/>
  <c r="I205" i="38"/>
  <c r="I206" i="38"/>
  <c r="I207" i="38"/>
  <c r="I208" i="38"/>
  <c r="I209" i="38"/>
  <c r="I210" i="38"/>
  <c r="I211" i="38"/>
  <c r="I212" i="38"/>
  <c r="I213" i="38"/>
  <c r="I214" i="38"/>
  <c r="I215" i="38"/>
  <c r="I216" i="38"/>
  <c r="I217" i="38"/>
  <c r="I218" i="38"/>
  <c r="I219" i="38"/>
  <c r="I220" i="38"/>
  <c r="I221" i="38"/>
  <c r="I222" i="38"/>
  <c r="I223" i="38"/>
  <c r="I224" i="38"/>
  <c r="I225" i="38"/>
  <c r="I226" i="38"/>
  <c r="I227" i="38"/>
  <c r="I228" i="38"/>
  <c r="I229" i="38"/>
  <c r="I230" i="38"/>
  <c r="I231" i="38"/>
  <c r="I232" i="38"/>
  <c r="I233" i="38"/>
  <c r="I234" i="38"/>
  <c r="I235" i="38"/>
  <c r="I236" i="38"/>
  <c r="I237" i="38"/>
  <c r="I238" i="38"/>
  <c r="I239" i="38"/>
  <c r="I240" i="38"/>
  <c r="I241" i="38"/>
  <c r="I242" i="38"/>
  <c r="I243" i="38"/>
  <c r="I244" i="38"/>
  <c r="I245" i="38"/>
  <c r="I246" i="38"/>
  <c r="I247" i="38"/>
  <c r="I248" i="38"/>
  <c r="I249" i="38"/>
  <c r="I250" i="38"/>
  <c r="I251" i="38"/>
  <c r="I252" i="38"/>
  <c r="I253" i="38"/>
  <c r="I254" i="38"/>
  <c r="I255" i="38"/>
  <c r="I256" i="38"/>
  <c r="I257" i="38"/>
  <c r="I258" i="38"/>
  <c r="I259" i="38"/>
  <c r="I260" i="38"/>
  <c r="I261" i="38"/>
  <c r="I262" i="38"/>
  <c r="I263" i="38"/>
  <c r="I264" i="38"/>
  <c r="I265" i="38"/>
  <c r="I266" i="38"/>
  <c r="I267" i="38"/>
  <c r="I268" i="38"/>
  <c r="I269" i="38"/>
  <c r="I270" i="38"/>
  <c r="I271" i="38"/>
  <c r="I272" i="38"/>
  <c r="I273" i="38"/>
  <c r="I274" i="38"/>
  <c r="I275" i="38"/>
  <c r="I276" i="38"/>
  <c r="I277" i="38"/>
  <c r="I278" i="38"/>
  <c r="I279" i="38"/>
  <c r="I280" i="38"/>
  <c r="I281" i="38"/>
  <c r="I282" i="38"/>
  <c r="I283" i="38"/>
  <c r="I284" i="38"/>
  <c r="I285" i="38"/>
  <c r="I286" i="38"/>
  <c r="I287" i="38"/>
  <c r="I288" i="38"/>
  <c r="I289" i="38"/>
  <c r="I290" i="38"/>
  <c r="I291" i="38"/>
  <c r="I292" i="38"/>
  <c r="I293" i="38"/>
  <c r="I294" i="38"/>
  <c r="I295" i="38"/>
  <c r="I296" i="38"/>
  <c r="I297" i="38"/>
  <c r="I298" i="38"/>
  <c r="I299" i="38"/>
  <c r="I300" i="38"/>
  <c r="I301" i="38"/>
  <c r="I302" i="38"/>
  <c r="I303" i="38"/>
  <c r="I304" i="38"/>
  <c r="I305" i="38"/>
  <c r="I306" i="38"/>
  <c r="I307" i="38"/>
  <c r="I308" i="38"/>
  <c r="I309" i="38"/>
  <c r="I310" i="38"/>
  <c r="I311" i="38"/>
  <c r="I312" i="38"/>
  <c r="I313" i="38"/>
  <c r="I314" i="38"/>
  <c r="I315" i="38"/>
  <c r="I316" i="38"/>
  <c r="I317" i="38"/>
  <c r="I318" i="38"/>
  <c r="I319" i="38"/>
  <c r="I320" i="38"/>
  <c r="I321" i="38"/>
  <c r="I322" i="38"/>
  <c r="I323" i="38"/>
  <c r="I324" i="38"/>
  <c r="I325" i="38"/>
  <c r="I326" i="38"/>
  <c r="I327" i="38"/>
  <c r="I328" i="38"/>
  <c r="I329" i="38"/>
  <c r="I330" i="38"/>
  <c r="I331" i="38"/>
  <c r="I332" i="38"/>
  <c r="I333" i="38"/>
  <c r="I334" i="38"/>
  <c r="I335" i="38"/>
  <c r="I336" i="38"/>
  <c r="I337" i="38"/>
  <c r="I338" i="38"/>
  <c r="I339" i="38"/>
  <c r="I340" i="38"/>
  <c r="I341" i="38"/>
  <c r="I342" i="38"/>
  <c r="I343" i="38"/>
  <c r="I344" i="38"/>
  <c r="I345" i="38"/>
  <c r="I346" i="38"/>
  <c r="I347" i="38"/>
  <c r="I348" i="38"/>
  <c r="I349" i="38"/>
  <c r="I350" i="38"/>
  <c r="I351" i="38"/>
  <c r="I352" i="38"/>
  <c r="I353" i="38"/>
  <c r="I354" i="38"/>
  <c r="I355" i="38"/>
  <c r="I356" i="38"/>
  <c r="I357" i="38"/>
  <c r="I358" i="38"/>
  <c r="I359" i="38"/>
  <c r="I360" i="38"/>
  <c r="I361" i="38"/>
  <c r="I362" i="38"/>
  <c r="I363" i="38"/>
  <c r="I364" i="38"/>
  <c r="I365" i="38"/>
  <c r="I366" i="38"/>
  <c r="I367" i="38"/>
  <c r="I368" i="38"/>
  <c r="I369" i="38"/>
  <c r="I370" i="38"/>
  <c r="I371" i="38"/>
  <c r="I372" i="38"/>
  <c r="I373" i="38"/>
  <c r="I374" i="38"/>
  <c r="I375" i="38"/>
  <c r="I376" i="38"/>
  <c r="I377" i="38"/>
  <c r="I378" i="38"/>
  <c r="I379" i="38"/>
  <c r="I380" i="38"/>
  <c r="I381" i="38"/>
  <c r="I382" i="38"/>
  <c r="I383" i="38"/>
  <c r="I384" i="38"/>
  <c r="I385" i="38"/>
  <c r="I386" i="38"/>
  <c r="I387" i="38"/>
  <c r="I388" i="38"/>
  <c r="I389" i="38"/>
  <c r="I390" i="38"/>
  <c r="I391" i="38"/>
  <c r="I392" i="38"/>
  <c r="I393" i="38"/>
  <c r="I394" i="38"/>
  <c r="I395" i="38"/>
  <c r="I396" i="38"/>
  <c r="I397" i="38"/>
  <c r="I398" i="38"/>
  <c r="I399" i="38"/>
  <c r="I400" i="38"/>
  <c r="I401" i="38"/>
  <c r="I402" i="38"/>
  <c r="I403" i="38"/>
  <c r="I404" i="38"/>
  <c r="I405" i="38"/>
  <c r="I406" i="38"/>
  <c r="I407" i="38"/>
  <c r="I408" i="38"/>
  <c r="I409" i="38"/>
  <c r="I410" i="38"/>
  <c r="I411" i="38"/>
  <c r="I412" i="38"/>
  <c r="I413" i="38"/>
  <c r="I414" i="38"/>
  <c r="I415" i="38"/>
  <c r="I416" i="38"/>
  <c r="I417" i="38"/>
  <c r="I418" i="38"/>
  <c r="I419" i="38"/>
  <c r="I420" i="38"/>
  <c r="I421" i="38"/>
  <c r="I422" i="38"/>
  <c r="I423" i="38"/>
  <c r="I424" i="38"/>
  <c r="I425" i="38"/>
  <c r="I426" i="38"/>
  <c r="I427" i="38"/>
  <c r="I428" i="38"/>
  <c r="I429" i="38"/>
  <c r="I430" i="38"/>
  <c r="I431" i="38"/>
  <c r="I432" i="38"/>
  <c r="I433" i="38"/>
  <c r="I434" i="38"/>
  <c r="I435" i="38"/>
  <c r="I436" i="38"/>
  <c r="I437" i="38"/>
  <c r="I438" i="38"/>
  <c r="I439" i="38"/>
  <c r="I440" i="38"/>
  <c r="I441" i="38"/>
  <c r="I442" i="38"/>
  <c r="I443" i="38"/>
  <c r="I444" i="38"/>
  <c r="I445" i="38"/>
  <c r="I446" i="38"/>
  <c r="I447" i="38"/>
  <c r="I448" i="38"/>
  <c r="I449" i="38"/>
  <c r="I450" i="38"/>
  <c r="I451" i="38"/>
  <c r="I452" i="38"/>
  <c r="I453" i="38"/>
  <c r="I454" i="38"/>
  <c r="I455" i="38"/>
  <c r="I456" i="38"/>
  <c r="I457" i="38"/>
  <c r="I458" i="38"/>
  <c r="I459" i="38"/>
  <c r="I460" i="38"/>
  <c r="I461" i="38"/>
  <c r="I462" i="38"/>
  <c r="I463" i="38"/>
  <c r="I464" i="38"/>
  <c r="I465" i="38"/>
  <c r="I466" i="38"/>
  <c r="I467" i="38"/>
  <c r="I468" i="38"/>
  <c r="I469" i="38"/>
  <c r="I470" i="38"/>
  <c r="I471" i="38"/>
  <c r="I472" i="38"/>
  <c r="I473" i="38"/>
  <c r="I474" i="38"/>
  <c r="I475" i="38"/>
  <c r="I476" i="38"/>
  <c r="I477" i="38"/>
  <c r="I478" i="38"/>
  <c r="I479" i="38"/>
  <c r="I480" i="38"/>
  <c r="I481" i="38"/>
  <c r="I482" i="38"/>
  <c r="I483" i="38"/>
  <c r="I484" i="38"/>
  <c r="I485" i="38"/>
  <c r="I486" i="38"/>
  <c r="I487" i="38"/>
  <c r="I488" i="38"/>
  <c r="I489" i="38"/>
  <c r="I490" i="38"/>
  <c r="I491" i="38"/>
  <c r="I492" i="38"/>
  <c r="I493" i="38"/>
  <c r="I494" i="38"/>
  <c r="I495" i="38"/>
  <c r="I496" i="38"/>
  <c r="I497" i="38"/>
  <c r="I498" i="38"/>
  <c r="I499" i="38"/>
  <c r="I500" i="38"/>
  <c r="I501" i="38"/>
  <c r="I502" i="38"/>
  <c r="I503" i="38"/>
  <c r="I504" i="38"/>
  <c r="I505" i="38"/>
  <c r="I506" i="38"/>
  <c r="I507" i="38"/>
  <c r="I508" i="38"/>
  <c r="I509" i="38"/>
  <c r="I510" i="38"/>
  <c r="I511" i="38"/>
  <c r="I512" i="38"/>
  <c r="I513" i="38"/>
  <c r="I514" i="38"/>
  <c r="I515" i="38"/>
  <c r="I516" i="38"/>
  <c r="I517" i="38"/>
  <c r="I518" i="38"/>
  <c r="I519" i="38"/>
  <c r="I520" i="38"/>
  <c r="I521" i="38"/>
  <c r="I522" i="38"/>
  <c r="I523" i="38"/>
  <c r="I524" i="38"/>
  <c r="I525" i="38"/>
  <c r="I526" i="38"/>
  <c r="I527" i="38"/>
  <c r="I528" i="38"/>
  <c r="I529" i="38"/>
  <c r="I530" i="38"/>
  <c r="I531" i="38"/>
  <c r="I532" i="38"/>
  <c r="I533" i="38"/>
  <c r="I534" i="38"/>
  <c r="I535" i="38"/>
  <c r="I536" i="38"/>
  <c r="I537" i="38"/>
  <c r="I538" i="38"/>
  <c r="I539" i="38"/>
  <c r="I540" i="38"/>
  <c r="I541" i="38"/>
  <c r="I542" i="38"/>
  <c r="I543" i="38"/>
  <c r="I544" i="38"/>
  <c r="I545" i="38"/>
  <c r="I546" i="38"/>
  <c r="I547" i="38"/>
  <c r="I548" i="38"/>
  <c r="I549" i="38"/>
  <c r="I550" i="38"/>
  <c r="I551" i="38"/>
  <c r="I552" i="38"/>
  <c r="I553" i="38"/>
  <c r="I554" i="38"/>
  <c r="I555" i="38"/>
  <c r="I556" i="38"/>
  <c r="I557" i="38"/>
  <c r="I558" i="38"/>
  <c r="I559" i="38"/>
  <c r="I560" i="38"/>
  <c r="I561" i="38"/>
  <c r="I562" i="38"/>
  <c r="I563" i="38"/>
  <c r="I564" i="38"/>
  <c r="I565" i="38"/>
  <c r="I566" i="38"/>
  <c r="I567" i="38"/>
  <c r="I568" i="38"/>
  <c r="I569" i="38"/>
  <c r="I570" i="38"/>
  <c r="I571" i="38"/>
  <c r="I572" i="38"/>
  <c r="I573" i="38"/>
  <c r="I574" i="38"/>
  <c r="I575" i="38"/>
  <c r="I576" i="38"/>
  <c r="I577" i="38"/>
  <c r="I578" i="38"/>
  <c r="I579" i="38"/>
  <c r="I580" i="38"/>
  <c r="I581" i="38"/>
  <c r="I582" i="38"/>
  <c r="I583" i="38"/>
  <c r="I584" i="38"/>
  <c r="I585" i="38"/>
  <c r="I586" i="38"/>
  <c r="I587" i="38"/>
  <c r="I588" i="38"/>
  <c r="I589" i="38"/>
  <c r="I590" i="38"/>
  <c r="I591" i="38"/>
  <c r="I592" i="38"/>
  <c r="I593" i="38"/>
  <c r="I594" i="38"/>
  <c r="I595" i="38"/>
  <c r="I596" i="38"/>
  <c r="I597" i="38"/>
  <c r="I598" i="38"/>
  <c r="I599" i="38"/>
  <c r="I600" i="38"/>
  <c r="I601" i="38"/>
  <c r="I602" i="38"/>
  <c r="I603" i="38"/>
  <c r="I604" i="38"/>
  <c r="I605" i="38"/>
  <c r="I606" i="38"/>
  <c r="I607" i="38"/>
  <c r="I608" i="38"/>
  <c r="I609" i="38"/>
  <c r="I610" i="38"/>
  <c r="I611" i="38"/>
  <c r="I612" i="38"/>
  <c r="I613" i="38"/>
  <c r="I614" i="38"/>
  <c r="I615" i="38"/>
  <c r="I616" i="38"/>
  <c r="I617" i="38"/>
  <c r="I618" i="38"/>
  <c r="I619" i="38"/>
  <c r="I620" i="38"/>
  <c r="I621" i="38"/>
  <c r="I622" i="38"/>
  <c r="I623" i="38"/>
  <c r="I624" i="38"/>
  <c r="I625" i="38"/>
  <c r="I626" i="38"/>
  <c r="I627" i="38"/>
  <c r="I628" i="38"/>
  <c r="I629" i="38"/>
  <c r="I630" i="38"/>
  <c r="I631" i="38"/>
  <c r="I632" i="38"/>
  <c r="I633" i="38"/>
  <c r="I634" i="38"/>
  <c r="I635" i="38"/>
  <c r="I636" i="38"/>
  <c r="I637" i="38"/>
  <c r="I638" i="38"/>
  <c r="I639" i="38"/>
  <c r="I640" i="38"/>
  <c r="I641" i="38"/>
  <c r="I642" i="38"/>
  <c r="I643" i="38"/>
  <c r="I644" i="38"/>
  <c r="I645" i="38"/>
  <c r="I646" i="38"/>
  <c r="I647" i="38"/>
  <c r="I648" i="38"/>
  <c r="I649" i="38"/>
  <c r="I650" i="38"/>
  <c r="I651" i="38"/>
  <c r="I652" i="38"/>
  <c r="I653" i="38"/>
  <c r="I654" i="38"/>
  <c r="I655" i="38"/>
  <c r="I656" i="38"/>
  <c r="I657" i="38"/>
  <c r="I658" i="38"/>
  <c r="I659" i="38"/>
  <c r="I660" i="38"/>
  <c r="I661" i="38"/>
  <c r="I662" i="38"/>
  <c r="I663" i="38"/>
  <c r="I664" i="38"/>
  <c r="I665" i="38"/>
  <c r="I666" i="38"/>
  <c r="I667" i="38"/>
  <c r="I668" i="38"/>
  <c r="I669" i="38"/>
  <c r="I670" i="38"/>
  <c r="I671" i="38"/>
  <c r="I672" i="38"/>
  <c r="I673" i="38"/>
  <c r="I674" i="38"/>
  <c r="I675" i="38"/>
  <c r="I676" i="38"/>
  <c r="I677" i="38"/>
  <c r="I678" i="38"/>
  <c r="I679" i="38"/>
  <c r="I680" i="38"/>
  <c r="I681" i="38"/>
  <c r="I682" i="38"/>
  <c r="I683" i="38"/>
  <c r="I684" i="38"/>
  <c r="I685" i="38"/>
  <c r="I686" i="38"/>
  <c r="I687" i="38"/>
  <c r="I688" i="38"/>
  <c r="I689" i="38"/>
  <c r="I690" i="38"/>
  <c r="I691" i="38"/>
  <c r="I692" i="38"/>
  <c r="I693" i="38"/>
  <c r="I694" i="38"/>
  <c r="I695" i="38"/>
  <c r="I696" i="38"/>
  <c r="I697" i="38"/>
  <c r="I698" i="38"/>
  <c r="I699" i="38"/>
  <c r="I700" i="38"/>
  <c r="I701" i="38"/>
  <c r="I702" i="38"/>
  <c r="I703" i="38"/>
  <c r="I704" i="38"/>
  <c r="I705" i="38"/>
  <c r="I706" i="38"/>
  <c r="I707" i="38"/>
  <c r="I708" i="38"/>
  <c r="I709" i="38"/>
  <c r="I710" i="38"/>
  <c r="I711" i="38"/>
  <c r="I712" i="38"/>
  <c r="I713" i="38"/>
  <c r="I714" i="38"/>
  <c r="I715" i="38"/>
  <c r="I716" i="38"/>
  <c r="I717" i="38"/>
  <c r="I718" i="38"/>
  <c r="I719" i="38"/>
  <c r="I720" i="38"/>
  <c r="I721" i="38"/>
  <c r="I722" i="38"/>
  <c r="I723" i="38"/>
  <c r="I724" i="38"/>
  <c r="I725" i="38"/>
  <c r="I726" i="38"/>
  <c r="I727" i="38"/>
  <c r="I728" i="38"/>
  <c r="I729" i="38"/>
  <c r="I730" i="38"/>
  <c r="I731" i="38"/>
  <c r="I732" i="38"/>
  <c r="I733" i="38"/>
  <c r="I734" i="38"/>
  <c r="I735" i="38"/>
  <c r="I736" i="38"/>
  <c r="I737" i="38"/>
  <c r="I738" i="38"/>
  <c r="I739" i="38"/>
  <c r="I740" i="38"/>
  <c r="I741" i="38"/>
  <c r="I742" i="38"/>
  <c r="I743" i="38"/>
  <c r="I744" i="38"/>
  <c r="I745" i="38"/>
  <c r="I746" i="38"/>
  <c r="I747" i="38"/>
  <c r="I748" i="38"/>
  <c r="I749" i="38"/>
  <c r="I750" i="38"/>
  <c r="I751" i="38"/>
  <c r="I752" i="38"/>
  <c r="I753" i="38"/>
  <c r="I754" i="38"/>
  <c r="I755" i="38"/>
  <c r="I756" i="38"/>
  <c r="I757" i="38"/>
  <c r="I758" i="38"/>
  <c r="I759" i="38"/>
  <c r="I760" i="38"/>
  <c r="I761" i="38"/>
  <c r="I762" i="38"/>
  <c r="I763" i="38"/>
  <c r="I764" i="38"/>
  <c r="I765" i="38"/>
  <c r="I766" i="38"/>
  <c r="I767" i="38"/>
  <c r="I768" i="38"/>
  <c r="I769" i="38"/>
  <c r="I770" i="38"/>
  <c r="I771" i="38"/>
  <c r="I772" i="38"/>
  <c r="I773" i="38"/>
  <c r="I774" i="38"/>
  <c r="I775" i="38"/>
  <c r="I776" i="38"/>
  <c r="I777" i="38"/>
  <c r="I778" i="38"/>
  <c r="I779" i="38"/>
  <c r="I780" i="38"/>
  <c r="I781" i="38"/>
  <c r="I782" i="38"/>
  <c r="I783" i="38"/>
  <c r="I784" i="38"/>
  <c r="I785" i="38"/>
  <c r="I786" i="38"/>
  <c r="I787" i="38"/>
  <c r="I788" i="38"/>
  <c r="I789" i="38"/>
  <c r="I790" i="38"/>
  <c r="I791" i="38"/>
  <c r="I792" i="38"/>
  <c r="I793" i="38"/>
  <c r="I794" i="38"/>
  <c r="I795" i="38"/>
  <c r="I796" i="38"/>
  <c r="I797" i="38"/>
  <c r="I798" i="38"/>
  <c r="I799" i="38"/>
  <c r="I800" i="38"/>
  <c r="I801" i="38"/>
  <c r="I802" i="38"/>
  <c r="I803" i="38"/>
  <c r="I804" i="38"/>
  <c r="I805" i="38"/>
  <c r="I806" i="38"/>
  <c r="I807" i="38"/>
  <c r="I808" i="38"/>
  <c r="I809" i="38"/>
  <c r="I810" i="38"/>
  <c r="I811" i="38"/>
  <c r="I812" i="38"/>
  <c r="I813" i="38"/>
  <c r="I814" i="38"/>
  <c r="I815" i="38"/>
  <c r="I816" i="38"/>
  <c r="I817" i="38"/>
  <c r="I818" i="38"/>
  <c r="I819" i="38"/>
  <c r="I820" i="38"/>
  <c r="I821" i="38"/>
  <c r="I822" i="38"/>
  <c r="I823" i="38"/>
  <c r="I824" i="38"/>
  <c r="I825" i="38"/>
  <c r="I826" i="38"/>
  <c r="I827" i="38"/>
  <c r="I828" i="38"/>
  <c r="I829" i="38"/>
  <c r="I830" i="38"/>
  <c r="I831" i="38"/>
  <c r="I832" i="38"/>
  <c r="I833" i="38"/>
  <c r="I834" i="38"/>
  <c r="I835" i="38"/>
  <c r="I836" i="38"/>
  <c r="I837" i="38"/>
  <c r="I838" i="38"/>
  <c r="I839" i="38"/>
  <c r="I840" i="38"/>
  <c r="I841" i="38"/>
  <c r="I842" i="38"/>
  <c r="I843" i="38"/>
  <c r="I844" i="38"/>
  <c r="I845" i="38"/>
  <c r="I846" i="38"/>
  <c r="I847" i="38"/>
  <c r="I848" i="38"/>
  <c r="I849" i="38"/>
  <c r="I850" i="38"/>
  <c r="I851" i="38"/>
  <c r="I852" i="38"/>
  <c r="I853" i="38"/>
  <c r="I854" i="38"/>
  <c r="I855" i="38"/>
  <c r="I856" i="38"/>
  <c r="I857" i="38"/>
  <c r="I858" i="38"/>
  <c r="I859" i="38"/>
  <c r="I860" i="38"/>
  <c r="I861" i="38"/>
  <c r="I862" i="38"/>
  <c r="I863" i="38"/>
  <c r="I864" i="38"/>
  <c r="I865" i="38"/>
  <c r="I866" i="38"/>
  <c r="I867" i="38"/>
  <c r="I868" i="38"/>
  <c r="I869" i="38"/>
  <c r="I870" i="38"/>
  <c r="I871" i="38"/>
  <c r="I872" i="38"/>
  <c r="I873" i="38"/>
  <c r="I874" i="38"/>
  <c r="I875" i="38"/>
  <c r="I876" i="38"/>
  <c r="I877" i="38"/>
  <c r="I878" i="38"/>
  <c r="I879" i="38"/>
  <c r="I880" i="38"/>
  <c r="I881" i="38"/>
  <c r="I882" i="38"/>
  <c r="I883" i="38"/>
  <c r="I884" i="38"/>
  <c r="I885" i="38"/>
  <c r="I886" i="38"/>
  <c r="I887" i="38"/>
  <c r="I888" i="38"/>
  <c r="I889" i="38"/>
  <c r="I890" i="38"/>
  <c r="I891" i="38"/>
  <c r="I892" i="38"/>
  <c r="I893" i="38"/>
  <c r="I894" i="38"/>
  <c r="I895" i="38"/>
  <c r="I896" i="38"/>
  <c r="I897" i="38"/>
  <c r="I898" i="38"/>
  <c r="I899" i="38"/>
  <c r="I900" i="38"/>
  <c r="I901" i="38"/>
  <c r="I902" i="38"/>
  <c r="I903" i="38"/>
  <c r="I904" i="38"/>
  <c r="I905" i="38"/>
  <c r="I906" i="38"/>
  <c r="I907" i="38"/>
  <c r="I908" i="38"/>
  <c r="I909" i="38"/>
  <c r="I910" i="38"/>
  <c r="I911" i="38"/>
  <c r="I912" i="38"/>
  <c r="I913" i="38"/>
  <c r="I914" i="38"/>
  <c r="I915" i="38"/>
  <c r="I916" i="38"/>
  <c r="I917" i="38"/>
  <c r="I918" i="38"/>
  <c r="I919" i="38"/>
  <c r="I920" i="38"/>
  <c r="I921" i="38"/>
  <c r="I922" i="38"/>
  <c r="I923" i="38"/>
  <c r="I924" i="38"/>
  <c r="I925" i="38"/>
  <c r="I926" i="38"/>
  <c r="I927" i="38"/>
  <c r="I928" i="38"/>
  <c r="I929" i="38"/>
  <c r="I930" i="38"/>
  <c r="I931" i="38"/>
  <c r="I932" i="38"/>
  <c r="I933" i="38"/>
  <c r="I934" i="38"/>
  <c r="I935" i="38"/>
  <c r="I936" i="38"/>
  <c r="I937" i="38"/>
  <c r="I938" i="38"/>
  <c r="I939" i="38"/>
  <c r="I940" i="38"/>
  <c r="I941" i="38"/>
  <c r="I942" i="38"/>
  <c r="I943" i="38"/>
  <c r="I944" i="38"/>
  <c r="I945" i="38"/>
  <c r="I946" i="38"/>
  <c r="I947" i="38"/>
  <c r="I948" i="38"/>
  <c r="I949" i="38"/>
  <c r="I950" i="38"/>
  <c r="I951" i="38"/>
  <c r="I952" i="38"/>
  <c r="I953" i="38"/>
  <c r="I954" i="38"/>
  <c r="I955" i="38"/>
  <c r="I956" i="38"/>
  <c r="I957" i="38"/>
  <c r="I958" i="38"/>
  <c r="I959" i="38"/>
  <c r="I960" i="38"/>
  <c r="I961" i="38"/>
  <c r="I962" i="38"/>
  <c r="I963" i="38"/>
  <c r="I964" i="38"/>
  <c r="I965" i="38"/>
  <c r="I966" i="38"/>
  <c r="I967" i="38"/>
  <c r="I968" i="38"/>
  <c r="I969" i="38"/>
  <c r="I970" i="38"/>
  <c r="I971" i="38"/>
  <c r="I972" i="38"/>
  <c r="I973" i="38"/>
  <c r="I974" i="38"/>
  <c r="I975" i="38"/>
  <c r="I976" i="38"/>
  <c r="I977" i="38"/>
  <c r="I978" i="38"/>
  <c r="I979" i="38"/>
  <c r="I980" i="38"/>
  <c r="I981" i="38"/>
  <c r="I982" i="38"/>
  <c r="I983" i="38"/>
  <c r="I984" i="38"/>
  <c r="I985" i="38"/>
  <c r="I986" i="38"/>
  <c r="I987" i="38"/>
  <c r="I988" i="38"/>
  <c r="I989" i="38"/>
  <c r="I990" i="38"/>
  <c r="I991" i="38"/>
  <c r="I992" i="38"/>
  <c r="I993" i="38"/>
  <c r="I994" i="38"/>
  <c r="I995" i="38"/>
  <c r="I996" i="38"/>
  <c r="I997" i="38"/>
  <c r="I998" i="38"/>
  <c r="I999" i="38"/>
  <c r="I1000" i="38"/>
  <c r="I1001" i="38"/>
  <c r="I1002" i="38"/>
  <c r="I1003" i="38"/>
  <c r="I1004" i="38"/>
  <c r="I1005" i="38"/>
  <c r="I1006" i="38"/>
  <c r="I1007" i="38"/>
  <c r="I1008" i="38"/>
  <c r="I1009" i="38"/>
  <c r="I1010" i="38"/>
  <c r="I1011" i="38"/>
  <c r="I1012" i="38"/>
  <c r="I1013" i="38"/>
  <c r="I1014" i="38"/>
  <c r="I1015" i="38"/>
  <c r="I1016" i="38"/>
  <c r="I1017" i="38"/>
  <c r="I1018" i="38"/>
  <c r="I1019" i="38"/>
  <c r="I1020" i="38"/>
  <c r="I1021" i="38"/>
  <c r="I1022" i="38"/>
  <c r="I1023" i="38"/>
  <c r="I1024" i="38"/>
  <c r="I1025" i="38"/>
  <c r="I1026" i="38"/>
  <c r="I1027" i="38"/>
  <c r="I1028" i="38"/>
  <c r="I1029" i="38"/>
  <c r="I1030" i="38"/>
  <c r="I1031" i="38"/>
  <c r="I1032" i="38"/>
  <c r="I1033" i="38"/>
  <c r="I1034" i="38"/>
  <c r="I1035" i="38"/>
  <c r="I1036" i="38"/>
  <c r="I1037" i="38"/>
  <c r="I1038" i="38"/>
  <c r="I1039" i="38"/>
  <c r="I1040" i="38"/>
  <c r="I1041" i="38"/>
  <c r="I1042" i="38"/>
  <c r="I1043" i="38"/>
  <c r="I1044" i="38"/>
  <c r="I1045" i="38"/>
  <c r="I1046" i="38"/>
  <c r="I1047" i="38"/>
  <c r="I1048" i="38"/>
  <c r="I1049" i="38"/>
  <c r="I1050" i="38"/>
  <c r="I1051" i="38"/>
  <c r="I1052" i="38"/>
  <c r="I1053" i="38"/>
  <c r="I1054" i="38"/>
  <c r="I1055" i="38"/>
  <c r="I1056" i="38"/>
  <c r="I1057" i="38"/>
  <c r="I1058" i="38"/>
  <c r="I1059" i="38"/>
  <c r="I1060" i="38"/>
  <c r="I1061" i="38"/>
  <c r="I1062" i="38"/>
  <c r="I1063" i="38"/>
  <c r="I1064" i="38"/>
  <c r="I1065" i="38"/>
  <c r="I1066" i="38"/>
  <c r="I1067" i="38"/>
  <c r="I1068" i="38"/>
  <c r="I1069" i="38"/>
  <c r="I1070" i="38"/>
  <c r="I1071" i="38"/>
  <c r="I1072" i="38"/>
  <c r="I1073" i="38"/>
  <c r="I1074" i="38"/>
  <c r="I1075" i="38"/>
  <c r="I1076" i="38"/>
  <c r="I1077" i="38"/>
  <c r="I1078" i="38"/>
  <c r="I1079" i="38"/>
  <c r="I1080" i="38"/>
  <c r="I1081" i="38"/>
  <c r="I1082" i="38"/>
  <c r="I1083" i="38"/>
  <c r="I1084" i="38"/>
  <c r="I1085" i="38"/>
  <c r="I1086" i="38"/>
  <c r="I1087" i="38"/>
  <c r="I1088" i="38"/>
  <c r="I1089" i="38"/>
  <c r="I1090" i="38"/>
  <c r="I1091" i="38"/>
  <c r="I1092" i="38"/>
  <c r="I1093" i="38"/>
  <c r="I1094" i="38"/>
  <c r="I1095" i="38"/>
  <c r="I1096" i="38"/>
  <c r="I1097" i="38"/>
  <c r="I1098" i="38"/>
  <c r="I1099" i="38"/>
  <c r="I1100" i="38"/>
  <c r="I1101" i="38"/>
  <c r="I1102" i="38"/>
  <c r="I1103" i="38"/>
  <c r="I1104" i="38"/>
  <c r="I1105" i="38"/>
  <c r="I1106" i="38"/>
  <c r="I1107" i="38"/>
  <c r="I1108" i="38"/>
  <c r="I1109" i="38"/>
  <c r="I1110" i="38"/>
  <c r="I1111" i="38"/>
  <c r="I1112" i="38"/>
  <c r="I1113" i="38"/>
  <c r="I1114" i="38"/>
  <c r="I1115" i="38"/>
  <c r="I1116" i="38"/>
  <c r="I1117" i="38"/>
  <c r="I1118" i="38"/>
  <c r="I1119" i="38"/>
  <c r="I1120" i="38"/>
  <c r="I1121" i="38"/>
  <c r="I1122" i="38"/>
  <c r="I1123" i="38"/>
  <c r="I1124" i="38"/>
  <c r="I1125" i="38"/>
  <c r="I1126" i="38"/>
  <c r="I1127" i="38"/>
  <c r="I1128" i="38"/>
  <c r="I1129" i="38"/>
  <c r="I1130" i="38"/>
  <c r="I1131" i="38"/>
  <c r="I1132" i="38"/>
  <c r="I1133" i="38"/>
  <c r="I1134" i="38"/>
  <c r="I1135" i="38"/>
  <c r="I1136" i="38"/>
  <c r="I1137" i="38"/>
  <c r="I1138" i="38"/>
  <c r="I1139" i="38"/>
  <c r="I1140" i="38"/>
  <c r="I1141" i="38"/>
  <c r="I1142" i="38"/>
  <c r="I1143" i="38"/>
  <c r="I1144" i="38"/>
  <c r="I1145" i="38"/>
  <c r="I1146" i="38"/>
  <c r="I1147" i="38"/>
  <c r="I1148" i="38"/>
  <c r="I1149" i="38"/>
  <c r="I1150" i="38"/>
  <c r="I1151" i="38"/>
  <c r="I1152" i="38"/>
  <c r="I1153" i="38"/>
  <c r="I1154" i="38"/>
  <c r="I1155" i="38"/>
  <c r="I1156" i="38"/>
  <c r="I1157" i="38"/>
  <c r="I1158" i="38"/>
  <c r="I1159" i="38"/>
  <c r="I1160" i="38"/>
  <c r="I1161" i="38"/>
  <c r="I1162" i="38"/>
  <c r="I1163" i="38"/>
  <c r="I1164" i="38"/>
  <c r="I1165" i="38"/>
  <c r="I1166" i="38"/>
  <c r="I1167" i="38"/>
  <c r="I1168" i="38"/>
  <c r="I1169" i="38"/>
  <c r="I1170" i="38"/>
  <c r="I1171" i="38"/>
  <c r="I1172" i="38"/>
  <c r="I1173" i="38"/>
  <c r="I1174" i="38"/>
  <c r="I1175" i="38"/>
  <c r="I1176" i="38"/>
  <c r="I1177" i="38"/>
  <c r="I1178" i="38"/>
  <c r="I1179" i="38"/>
  <c r="I1180" i="38"/>
  <c r="I1181" i="38"/>
  <c r="I1182" i="38"/>
  <c r="I1183" i="38"/>
  <c r="I1184" i="38"/>
  <c r="I1185" i="38"/>
  <c r="I1186" i="38"/>
  <c r="I1187" i="38"/>
  <c r="I1188" i="38"/>
  <c r="I1189" i="38"/>
  <c r="I1190" i="38"/>
  <c r="I1191" i="38"/>
  <c r="I1192" i="38"/>
  <c r="I1193" i="38"/>
  <c r="I1194" i="38"/>
  <c r="I1195" i="38"/>
  <c r="I1196" i="38"/>
  <c r="I1197" i="38"/>
  <c r="I1198" i="38"/>
  <c r="I1199" i="38"/>
  <c r="I1200" i="38"/>
  <c r="I1201" i="38"/>
  <c r="I1202" i="38"/>
  <c r="I1203" i="38"/>
  <c r="I1204" i="38"/>
  <c r="I1205" i="38"/>
  <c r="I1206" i="38"/>
  <c r="I1207" i="38"/>
  <c r="I1208" i="38"/>
  <c r="I1209" i="38"/>
  <c r="I1210" i="38"/>
  <c r="I1211" i="38"/>
  <c r="I1212" i="38"/>
  <c r="I1213" i="38"/>
  <c r="I1214" i="38"/>
  <c r="I1215" i="38"/>
  <c r="I1216" i="38"/>
  <c r="I1217" i="38"/>
  <c r="I1218" i="38"/>
  <c r="I1219" i="38"/>
  <c r="I1220" i="38"/>
  <c r="I1221" i="38"/>
  <c r="I1222" i="38"/>
  <c r="I1223" i="38"/>
  <c r="I1224" i="38"/>
  <c r="I1225" i="38"/>
  <c r="I1226" i="38"/>
  <c r="I1227" i="38"/>
  <c r="I1228" i="38"/>
  <c r="I1229" i="38"/>
  <c r="I1230" i="38"/>
  <c r="I1231" i="38"/>
  <c r="I1232" i="38"/>
  <c r="I1233" i="38"/>
  <c r="I1234" i="38"/>
  <c r="I1235" i="38"/>
  <c r="I1236" i="38"/>
  <c r="I1237" i="38"/>
  <c r="I1238" i="38"/>
  <c r="I1239" i="38"/>
  <c r="I1240" i="38"/>
  <c r="I1241" i="38"/>
  <c r="I1242" i="38"/>
  <c r="I1243" i="38"/>
  <c r="I1244" i="38"/>
  <c r="I1245" i="38"/>
  <c r="I1246" i="38"/>
  <c r="I1247" i="38"/>
  <c r="I1248" i="38"/>
  <c r="I1249" i="38"/>
  <c r="I1250" i="38"/>
  <c r="I1251" i="38"/>
  <c r="I1252" i="38"/>
  <c r="I1253" i="38"/>
  <c r="I1254" i="38"/>
  <c r="I1255" i="38"/>
  <c r="I1256" i="38"/>
  <c r="I1257" i="38"/>
  <c r="I1258" i="38"/>
  <c r="I1259" i="38"/>
  <c r="I1260" i="38"/>
  <c r="I1261" i="38"/>
  <c r="I1262" i="38"/>
  <c r="I1263" i="38"/>
  <c r="I1264" i="38"/>
  <c r="I1265" i="38"/>
  <c r="I1266" i="38"/>
  <c r="I1267" i="38"/>
  <c r="I1268" i="38"/>
  <c r="I1269" i="38"/>
  <c r="I1270" i="38"/>
  <c r="I1271" i="38"/>
  <c r="I1272" i="38"/>
  <c r="I1273" i="38"/>
  <c r="I1274" i="38"/>
  <c r="I1275" i="38"/>
  <c r="I1276" i="38"/>
  <c r="I1277" i="38"/>
  <c r="I1278" i="38"/>
  <c r="I1279" i="38"/>
  <c r="I1280" i="38"/>
  <c r="I1281" i="38"/>
  <c r="I1282" i="38"/>
  <c r="I1283" i="38"/>
  <c r="I1284" i="38"/>
  <c r="I1285" i="38"/>
  <c r="I1286" i="38"/>
  <c r="I1287" i="38"/>
  <c r="I1288" i="38"/>
  <c r="I1289" i="38"/>
  <c r="I1290" i="38"/>
  <c r="I1291" i="38"/>
  <c r="I1292" i="38"/>
  <c r="I1293" i="38"/>
  <c r="I1294" i="38"/>
  <c r="I1295" i="38"/>
  <c r="I1296" i="38"/>
  <c r="I1297" i="38"/>
  <c r="I1298" i="38"/>
  <c r="I1299" i="38"/>
  <c r="I1300" i="38"/>
  <c r="I1301" i="38"/>
  <c r="I1302" i="38"/>
  <c r="I1303" i="38"/>
  <c r="I1304" i="38"/>
  <c r="I1305" i="38"/>
  <c r="I1306" i="38"/>
  <c r="I1307" i="38"/>
  <c r="I1308" i="38"/>
  <c r="I1309" i="38"/>
  <c r="I1310" i="38"/>
  <c r="I1311" i="38"/>
  <c r="I1312" i="38"/>
  <c r="I1313" i="38"/>
  <c r="I1314" i="38"/>
  <c r="I1315" i="38"/>
  <c r="I1316" i="38"/>
  <c r="I1317" i="38"/>
  <c r="I1318" i="38"/>
  <c r="I1319" i="38"/>
  <c r="I1320" i="38"/>
  <c r="I1321" i="38"/>
  <c r="I1322" i="38"/>
  <c r="I1323" i="38"/>
  <c r="I1324" i="38"/>
  <c r="I1325" i="38"/>
  <c r="I1326" i="38"/>
  <c r="I1327" i="38"/>
  <c r="I1328" i="38"/>
  <c r="I1329" i="38"/>
  <c r="I1330" i="38"/>
  <c r="I1331" i="38"/>
  <c r="I1332" i="38"/>
  <c r="I1333" i="38"/>
  <c r="I1334" i="38"/>
  <c r="I1335" i="38"/>
  <c r="I1336" i="38"/>
  <c r="I1337" i="38"/>
  <c r="I1338" i="38"/>
  <c r="I1339" i="38"/>
  <c r="I1340" i="38"/>
  <c r="I1341" i="38"/>
  <c r="I1342" i="38"/>
  <c r="I1343" i="38"/>
  <c r="I1344" i="38"/>
  <c r="I1345" i="38"/>
  <c r="I1346" i="38"/>
  <c r="I1347" i="38"/>
  <c r="I1348" i="38"/>
  <c r="I1349" i="38"/>
  <c r="I1350" i="38"/>
  <c r="I1351" i="38"/>
  <c r="I1352" i="38"/>
  <c r="I1353" i="38"/>
  <c r="I1354" i="38"/>
  <c r="I1355" i="38"/>
  <c r="I1356" i="38"/>
  <c r="I1357" i="38"/>
  <c r="I1358" i="38"/>
  <c r="I1359" i="38"/>
  <c r="I1360" i="38"/>
  <c r="I1361" i="38"/>
  <c r="I1362" i="38"/>
  <c r="I1363" i="38"/>
  <c r="I1364" i="38"/>
  <c r="I1365" i="38"/>
  <c r="I1366" i="38"/>
  <c r="I1367" i="38"/>
  <c r="I1368" i="38"/>
  <c r="I1369" i="38"/>
  <c r="I1370" i="38"/>
  <c r="I1371" i="38"/>
  <c r="I1372" i="38"/>
  <c r="I1373" i="38"/>
  <c r="I1374" i="38"/>
  <c r="I1375" i="38"/>
  <c r="I1376" i="38"/>
  <c r="I1377" i="38"/>
  <c r="I1378" i="38"/>
  <c r="I1379" i="38"/>
  <c r="I1380" i="38"/>
  <c r="I1381" i="38"/>
  <c r="I1382" i="38"/>
  <c r="I1383" i="38"/>
  <c r="I1384" i="38"/>
  <c r="I1385" i="38"/>
  <c r="I1386" i="38"/>
  <c r="I1387" i="38"/>
  <c r="I1388" i="38"/>
  <c r="I1389" i="38"/>
  <c r="I1390" i="38"/>
  <c r="I1391" i="38"/>
  <c r="I1392" i="38"/>
  <c r="I1393" i="38"/>
  <c r="I1394" i="38"/>
  <c r="I1395" i="38"/>
  <c r="I1396" i="38"/>
  <c r="H2" i="38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8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150" i="38"/>
  <c r="H151" i="38"/>
  <c r="H152" i="38"/>
  <c r="H153" i="38"/>
  <c r="H154" i="38"/>
  <c r="H155" i="38"/>
  <c r="H156" i="38"/>
  <c r="H157" i="38"/>
  <c r="H158" i="38"/>
  <c r="H159" i="38"/>
  <c r="H160" i="38"/>
  <c r="H161" i="38"/>
  <c r="H162" i="38"/>
  <c r="H163" i="38"/>
  <c r="H164" i="38"/>
  <c r="H165" i="38"/>
  <c r="H166" i="38"/>
  <c r="H167" i="38"/>
  <c r="H168" i="38"/>
  <c r="H169" i="38"/>
  <c r="H170" i="38"/>
  <c r="H171" i="38"/>
  <c r="H172" i="38"/>
  <c r="H173" i="38"/>
  <c r="H174" i="38"/>
  <c r="H175" i="38"/>
  <c r="H176" i="38"/>
  <c r="H177" i="38"/>
  <c r="H178" i="38"/>
  <c r="H179" i="38"/>
  <c r="H180" i="38"/>
  <c r="H181" i="38"/>
  <c r="H182" i="38"/>
  <c r="H183" i="38"/>
  <c r="H184" i="38"/>
  <c r="H185" i="38"/>
  <c r="H186" i="38"/>
  <c r="H187" i="38"/>
  <c r="H188" i="38"/>
  <c r="H189" i="38"/>
  <c r="H190" i="38"/>
  <c r="H191" i="38"/>
  <c r="H192" i="38"/>
  <c r="H193" i="38"/>
  <c r="H194" i="38"/>
  <c r="H195" i="38"/>
  <c r="H196" i="38"/>
  <c r="H197" i="38"/>
  <c r="H198" i="38"/>
  <c r="H199" i="38"/>
  <c r="H200" i="38"/>
  <c r="H201" i="38"/>
  <c r="H202" i="38"/>
  <c r="H203" i="38"/>
  <c r="H204" i="38"/>
  <c r="H205" i="38"/>
  <c r="H206" i="38"/>
  <c r="H207" i="38"/>
  <c r="H208" i="38"/>
  <c r="H209" i="38"/>
  <c r="H210" i="38"/>
  <c r="H211" i="38"/>
  <c r="H212" i="38"/>
  <c r="H213" i="38"/>
  <c r="H214" i="38"/>
  <c r="H215" i="38"/>
  <c r="H216" i="38"/>
  <c r="H217" i="38"/>
  <c r="H218" i="38"/>
  <c r="H219" i="38"/>
  <c r="H220" i="38"/>
  <c r="H221" i="38"/>
  <c r="H222" i="38"/>
  <c r="H223" i="38"/>
  <c r="H224" i="38"/>
  <c r="H225" i="38"/>
  <c r="H226" i="38"/>
  <c r="H227" i="38"/>
  <c r="H228" i="38"/>
  <c r="H229" i="38"/>
  <c r="H230" i="38"/>
  <c r="H231" i="38"/>
  <c r="H232" i="38"/>
  <c r="H233" i="38"/>
  <c r="H234" i="38"/>
  <c r="H235" i="38"/>
  <c r="H236" i="38"/>
  <c r="H237" i="38"/>
  <c r="H238" i="38"/>
  <c r="H239" i="38"/>
  <c r="H240" i="38"/>
  <c r="H241" i="38"/>
  <c r="H242" i="38"/>
  <c r="H243" i="38"/>
  <c r="H244" i="38"/>
  <c r="H245" i="38"/>
  <c r="H246" i="38"/>
  <c r="H247" i="38"/>
  <c r="H248" i="38"/>
  <c r="H249" i="38"/>
  <c r="H250" i="38"/>
  <c r="H251" i="38"/>
  <c r="H252" i="38"/>
  <c r="H253" i="38"/>
  <c r="H254" i="38"/>
  <c r="H255" i="38"/>
  <c r="H256" i="38"/>
  <c r="H257" i="38"/>
  <c r="H258" i="38"/>
  <c r="H259" i="38"/>
  <c r="H260" i="38"/>
  <c r="H261" i="38"/>
  <c r="H262" i="38"/>
  <c r="H263" i="38"/>
  <c r="H264" i="38"/>
  <c r="H265" i="38"/>
  <c r="H266" i="38"/>
  <c r="H267" i="38"/>
  <c r="H268" i="38"/>
  <c r="H269" i="38"/>
  <c r="H270" i="38"/>
  <c r="H271" i="38"/>
  <c r="H272" i="38"/>
  <c r="H273" i="38"/>
  <c r="H274" i="38"/>
  <c r="H275" i="38"/>
  <c r="H276" i="38"/>
  <c r="H277" i="38"/>
  <c r="H278" i="38"/>
  <c r="H279" i="38"/>
  <c r="H280" i="38"/>
  <c r="H281" i="38"/>
  <c r="H282" i="38"/>
  <c r="H283" i="38"/>
  <c r="H284" i="38"/>
  <c r="H285" i="38"/>
  <c r="H286" i="38"/>
  <c r="H287" i="38"/>
  <c r="H288" i="38"/>
  <c r="H289" i="38"/>
  <c r="H290" i="38"/>
  <c r="H291" i="38"/>
  <c r="H292" i="38"/>
  <c r="H293" i="38"/>
  <c r="H294" i="38"/>
  <c r="H295" i="38"/>
  <c r="H296" i="38"/>
  <c r="H297" i="38"/>
  <c r="H298" i="38"/>
  <c r="H299" i="38"/>
  <c r="H300" i="38"/>
  <c r="H301" i="38"/>
  <c r="H302" i="38"/>
  <c r="H303" i="38"/>
  <c r="H304" i="38"/>
  <c r="H305" i="38"/>
  <c r="H306" i="38"/>
  <c r="H307" i="38"/>
  <c r="H308" i="38"/>
  <c r="H309" i="38"/>
  <c r="H310" i="38"/>
  <c r="H311" i="38"/>
  <c r="H312" i="38"/>
  <c r="H313" i="38"/>
  <c r="H314" i="38"/>
  <c r="H315" i="38"/>
  <c r="H316" i="38"/>
  <c r="H317" i="38"/>
  <c r="H318" i="38"/>
  <c r="H319" i="38"/>
  <c r="H320" i="38"/>
  <c r="H321" i="38"/>
  <c r="H322" i="38"/>
  <c r="H323" i="38"/>
  <c r="H324" i="38"/>
  <c r="H325" i="38"/>
  <c r="H326" i="38"/>
  <c r="H327" i="38"/>
  <c r="H328" i="38"/>
  <c r="H329" i="38"/>
  <c r="H330" i="38"/>
  <c r="H331" i="38"/>
  <c r="H332" i="38"/>
  <c r="H333" i="38"/>
  <c r="H334" i="38"/>
  <c r="H335" i="38"/>
  <c r="H336" i="38"/>
  <c r="H337" i="38"/>
  <c r="H338" i="38"/>
  <c r="H339" i="38"/>
  <c r="H340" i="38"/>
  <c r="H341" i="38"/>
  <c r="H342" i="38"/>
  <c r="H343" i="38"/>
  <c r="H344" i="38"/>
  <c r="H345" i="38"/>
  <c r="H346" i="38"/>
  <c r="H347" i="38"/>
  <c r="H348" i="38"/>
  <c r="H349" i="38"/>
  <c r="H350" i="38"/>
  <c r="H351" i="38"/>
  <c r="H352" i="38"/>
  <c r="H353" i="38"/>
  <c r="H354" i="38"/>
  <c r="H355" i="38"/>
  <c r="H356" i="38"/>
  <c r="H357" i="38"/>
  <c r="H358" i="38"/>
  <c r="H359" i="38"/>
  <c r="H360" i="38"/>
  <c r="H361" i="38"/>
  <c r="H362" i="38"/>
  <c r="H363" i="38"/>
  <c r="H364" i="38"/>
  <c r="H365" i="38"/>
  <c r="H366" i="38"/>
  <c r="H367" i="38"/>
  <c r="H368" i="38"/>
  <c r="H369" i="38"/>
  <c r="H370" i="38"/>
  <c r="H371" i="38"/>
  <c r="H372" i="38"/>
  <c r="H373" i="38"/>
  <c r="H374" i="38"/>
  <c r="H375" i="38"/>
  <c r="H376" i="38"/>
  <c r="H377" i="38"/>
  <c r="H378" i="38"/>
  <c r="H379" i="38"/>
  <c r="H380" i="38"/>
  <c r="H381" i="38"/>
  <c r="H382" i="38"/>
  <c r="H383" i="38"/>
  <c r="H384" i="38"/>
  <c r="H385" i="38"/>
  <c r="H386" i="38"/>
  <c r="H387" i="38"/>
  <c r="H388" i="38"/>
  <c r="H389" i="38"/>
  <c r="H390" i="38"/>
  <c r="H391" i="38"/>
  <c r="H392" i="38"/>
  <c r="H393" i="38"/>
  <c r="H394" i="38"/>
  <c r="H395" i="38"/>
  <c r="H396" i="38"/>
  <c r="H397" i="38"/>
  <c r="H398" i="38"/>
  <c r="H399" i="38"/>
  <c r="H400" i="38"/>
  <c r="H401" i="38"/>
  <c r="H402" i="38"/>
  <c r="H403" i="38"/>
  <c r="H404" i="38"/>
  <c r="H405" i="38"/>
  <c r="H406" i="38"/>
  <c r="H407" i="38"/>
  <c r="H408" i="38"/>
  <c r="H409" i="38"/>
  <c r="H410" i="38"/>
  <c r="H411" i="38"/>
  <c r="H412" i="38"/>
  <c r="H413" i="38"/>
  <c r="H414" i="38"/>
  <c r="H415" i="38"/>
  <c r="H416" i="38"/>
  <c r="H417" i="38"/>
  <c r="H418" i="38"/>
  <c r="H419" i="38"/>
  <c r="H420" i="38"/>
  <c r="H421" i="38"/>
  <c r="H422" i="38"/>
  <c r="H423" i="38"/>
  <c r="H424" i="38"/>
  <c r="H425" i="38"/>
  <c r="H426" i="38"/>
  <c r="H427" i="38"/>
  <c r="H428" i="38"/>
  <c r="H429" i="38"/>
  <c r="H430" i="38"/>
  <c r="H431" i="38"/>
  <c r="H432" i="38"/>
  <c r="H433" i="38"/>
  <c r="H434" i="38"/>
  <c r="H435" i="38"/>
  <c r="H436" i="38"/>
  <c r="H437" i="38"/>
  <c r="H438" i="38"/>
  <c r="H439" i="38"/>
  <c r="H440" i="38"/>
  <c r="H441" i="38"/>
  <c r="H442" i="38"/>
  <c r="H443" i="38"/>
  <c r="H444" i="38"/>
  <c r="H445" i="38"/>
  <c r="H446" i="38"/>
  <c r="H447" i="38"/>
  <c r="H448" i="38"/>
  <c r="H449" i="38"/>
  <c r="H450" i="38"/>
  <c r="H451" i="38"/>
  <c r="H452" i="38"/>
  <c r="H453" i="38"/>
  <c r="H454" i="38"/>
  <c r="H455" i="38"/>
  <c r="H456" i="38"/>
  <c r="H457" i="38"/>
  <c r="H458" i="38"/>
  <c r="H459" i="38"/>
  <c r="H460" i="38"/>
  <c r="H461" i="38"/>
  <c r="H462" i="38"/>
  <c r="H463" i="38"/>
  <c r="H464" i="38"/>
  <c r="H465" i="38"/>
  <c r="H466" i="38"/>
  <c r="H467" i="38"/>
  <c r="H468" i="38"/>
  <c r="H469" i="38"/>
  <c r="H470" i="38"/>
  <c r="H471" i="38"/>
  <c r="H472" i="38"/>
  <c r="H473" i="38"/>
  <c r="H474" i="38"/>
  <c r="H475" i="38"/>
  <c r="H476" i="38"/>
  <c r="H477" i="38"/>
  <c r="H478" i="38"/>
  <c r="H479" i="38"/>
  <c r="H480" i="38"/>
  <c r="H481" i="38"/>
  <c r="H482" i="38"/>
  <c r="H483" i="38"/>
  <c r="H484" i="38"/>
  <c r="H485" i="38"/>
  <c r="H486" i="38"/>
  <c r="H487" i="38"/>
  <c r="H488" i="38"/>
  <c r="H489" i="38"/>
  <c r="H490" i="38"/>
  <c r="H491" i="38"/>
  <c r="H492" i="38"/>
  <c r="H493" i="38"/>
  <c r="H494" i="38"/>
  <c r="H495" i="38"/>
  <c r="H496" i="38"/>
  <c r="H497" i="38"/>
  <c r="H498" i="38"/>
  <c r="H499" i="38"/>
  <c r="H500" i="38"/>
  <c r="H501" i="38"/>
  <c r="H502" i="38"/>
  <c r="H503" i="38"/>
  <c r="H504" i="38"/>
  <c r="H505" i="38"/>
  <c r="H506" i="38"/>
  <c r="H507" i="38"/>
  <c r="H508" i="38"/>
  <c r="H509" i="38"/>
  <c r="H510" i="38"/>
  <c r="H511" i="38"/>
  <c r="H512" i="38"/>
  <c r="H513" i="38"/>
  <c r="H514" i="38"/>
  <c r="H515" i="38"/>
  <c r="H516" i="38"/>
  <c r="H517" i="38"/>
  <c r="H518" i="38"/>
  <c r="H519" i="38"/>
  <c r="H520" i="38"/>
  <c r="H521" i="38"/>
  <c r="H522" i="38"/>
  <c r="H523" i="38"/>
  <c r="H524" i="38"/>
  <c r="H525" i="38"/>
  <c r="H526" i="38"/>
  <c r="H527" i="38"/>
  <c r="H528" i="38"/>
  <c r="H529" i="38"/>
  <c r="H530" i="38"/>
  <c r="H531" i="38"/>
  <c r="H532" i="38"/>
  <c r="H533" i="38"/>
  <c r="H534" i="38"/>
  <c r="H535" i="38"/>
  <c r="H536" i="38"/>
  <c r="H537" i="38"/>
  <c r="H538" i="38"/>
  <c r="H539" i="38"/>
  <c r="H540" i="38"/>
  <c r="H541" i="38"/>
  <c r="H542" i="38"/>
  <c r="H543" i="38"/>
  <c r="H544" i="38"/>
  <c r="H545" i="38"/>
  <c r="H546" i="38"/>
  <c r="H547" i="38"/>
  <c r="H548" i="38"/>
  <c r="H549" i="38"/>
  <c r="H550" i="38"/>
  <c r="H551" i="38"/>
  <c r="H552" i="38"/>
  <c r="H553" i="38"/>
  <c r="H554" i="38"/>
  <c r="H555" i="38"/>
  <c r="H556" i="38"/>
  <c r="H557" i="38"/>
  <c r="H558" i="38"/>
  <c r="H559" i="38"/>
  <c r="H560" i="38"/>
  <c r="H561" i="38"/>
  <c r="H562" i="38"/>
  <c r="H563" i="38"/>
  <c r="H564" i="38"/>
  <c r="H565" i="38"/>
  <c r="H566" i="38"/>
  <c r="H567" i="38"/>
  <c r="H568" i="38"/>
  <c r="H569" i="38"/>
  <c r="H570" i="38"/>
  <c r="H571" i="38"/>
  <c r="H572" i="38"/>
  <c r="H573" i="38"/>
  <c r="H574" i="38"/>
  <c r="H575" i="38"/>
  <c r="H576" i="38"/>
  <c r="H577" i="38"/>
  <c r="H578" i="38"/>
  <c r="H579" i="38"/>
  <c r="H580" i="38"/>
  <c r="H581" i="38"/>
  <c r="H582" i="38"/>
  <c r="H583" i="38"/>
  <c r="H584" i="38"/>
  <c r="H585" i="38"/>
  <c r="H586" i="38"/>
  <c r="H587" i="38"/>
  <c r="H588" i="38"/>
  <c r="H589" i="38"/>
  <c r="H590" i="38"/>
  <c r="H591" i="38"/>
  <c r="H592" i="38"/>
  <c r="H593" i="38"/>
  <c r="H594" i="38"/>
  <c r="H595" i="38"/>
  <c r="H596" i="38"/>
  <c r="H597" i="38"/>
  <c r="H598" i="38"/>
  <c r="H599" i="38"/>
  <c r="H600" i="38"/>
  <c r="H601" i="38"/>
  <c r="H602" i="38"/>
  <c r="H603" i="38"/>
  <c r="H604" i="38"/>
  <c r="H605" i="38"/>
  <c r="H606" i="38"/>
  <c r="H607" i="38"/>
  <c r="H608" i="38"/>
  <c r="H609" i="38"/>
  <c r="H610" i="38"/>
  <c r="H611" i="38"/>
  <c r="H612" i="38"/>
  <c r="H613" i="38"/>
  <c r="H614" i="38"/>
  <c r="H615" i="38"/>
  <c r="H616" i="38"/>
  <c r="H617" i="38"/>
  <c r="H618" i="38"/>
  <c r="H619" i="38"/>
  <c r="H620" i="38"/>
  <c r="H621" i="38"/>
  <c r="H622" i="38"/>
  <c r="H623" i="38"/>
  <c r="H624" i="38"/>
  <c r="H625" i="38"/>
  <c r="H626" i="38"/>
  <c r="H627" i="38"/>
  <c r="H628" i="38"/>
  <c r="H629" i="38"/>
  <c r="H630" i="38"/>
  <c r="H631" i="38"/>
  <c r="H632" i="38"/>
  <c r="H633" i="38"/>
  <c r="H634" i="38"/>
  <c r="H635" i="38"/>
  <c r="H636" i="38"/>
  <c r="H637" i="38"/>
  <c r="H638" i="38"/>
  <c r="H639" i="38"/>
  <c r="H640" i="38"/>
  <c r="H641" i="38"/>
  <c r="H642" i="38"/>
  <c r="H643" i="38"/>
  <c r="H644" i="38"/>
  <c r="H645" i="38"/>
  <c r="H646" i="38"/>
  <c r="H647" i="38"/>
  <c r="H648" i="38"/>
  <c r="H649" i="38"/>
  <c r="H650" i="38"/>
  <c r="H651" i="38"/>
  <c r="H652" i="38"/>
  <c r="H653" i="38"/>
  <c r="H654" i="38"/>
  <c r="H655" i="38"/>
  <c r="H656" i="38"/>
  <c r="H657" i="38"/>
  <c r="H658" i="38"/>
  <c r="H659" i="38"/>
  <c r="H660" i="38"/>
  <c r="H661" i="38"/>
  <c r="H662" i="38"/>
  <c r="H663" i="38"/>
  <c r="H664" i="38"/>
  <c r="H665" i="38"/>
  <c r="H666" i="38"/>
  <c r="H667" i="38"/>
  <c r="H668" i="38"/>
  <c r="H669" i="38"/>
  <c r="H670" i="38"/>
  <c r="H671" i="38"/>
  <c r="H672" i="38"/>
  <c r="H673" i="38"/>
  <c r="H674" i="38"/>
  <c r="H675" i="38"/>
  <c r="H676" i="38"/>
  <c r="H677" i="38"/>
  <c r="H678" i="38"/>
  <c r="H679" i="38"/>
  <c r="H680" i="38"/>
  <c r="H681" i="38"/>
  <c r="H682" i="38"/>
  <c r="H683" i="38"/>
  <c r="H684" i="38"/>
  <c r="H685" i="38"/>
  <c r="H686" i="38"/>
  <c r="H687" i="38"/>
  <c r="H688" i="38"/>
  <c r="H689" i="38"/>
  <c r="H690" i="38"/>
  <c r="H691" i="38"/>
  <c r="H692" i="38"/>
  <c r="H693" i="38"/>
  <c r="H694" i="38"/>
  <c r="H695" i="38"/>
  <c r="H696" i="38"/>
  <c r="H697" i="38"/>
  <c r="H698" i="38"/>
  <c r="H699" i="38"/>
  <c r="H700" i="38"/>
  <c r="H701" i="38"/>
  <c r="H702" i="38"/>
  <c r="H703" i="38"/>
  <c r="H704" i="38"/>
  <c r="H705" i="38"/>
  <c r="H706" i="38"/>
  <c r="H707" i="38"/>
  <c r="H708" i="38"/>
  <c r="H709" i="38"/>
  <c r="H710" i="38"/>
  <c r="H711" i="38"/>
  <c r="H712" i="38"/>
  <c r="H713" i="38"/>
  <c r="H714" i="38"/>
  <c r="H715" i="38"/>
  <c r="H716" i="38"/>
  <c r="H717" i="38"/>
  <c r="H718" i="38"/>
  <c r="H719" i="38"/>
  <c r="H720" i="38"/>
  <c r="H721" i="38"/>
  <c r="H722" i="38"/>
  <c r="H723" i="38"/>
  <c r="H724" i="38"/>
  <c r="H725" i="38"/>
  <c r="H726" i="38"/>
  <c r="H727" i="38"/>
  <c r="H728" i="38"/>
  <c r="H729" i="38"/>
  <c r="H730" i="38"/>
  <c r="H731" i="38"/>
  <c r="H732" i="38"/>
  <c r="H733" i="38"/>
  <c r="H734" i="38"/>
  <c r="H735" i="38"/>
  <c r="H736" i="38"/>
  <c r="H737" i="38"/>
  <c r="H738" i="38"/>
  <c r="H739" i="38"/>
  <c r="H740" i="38"/>
  <c r="H741" i="38"/>
  <c r="H742" i="38"/>
  <c r="H743" i="38"/>
  <c r="H744" i="38"/>
  <c r="H745" i="38"/>
  <c r="H746" i="38"/>
  <c r="H747" i="38"/>
  <c r="H748" i="38"/>
  <c r="H749" i="38"/>
  <c r="H750" i="38"/>
  <c r="H751" i="38"/>
  <c r="H752" i="38"/>
  <c r="H753" i="38"/>
  <c r="H754" i="38"/>
  <c r="H755" i="38"/>
  <c r="H756" i="38"/>
  <c r="H757" i="38"/>
  <c r="H758" i="38"/>
  <c r="H759" i="38"/>
  <c r="H760" i="38"/>
  <c r="H761" i="38"/>
  <c r="H762" i="38"/>
  <c r="H763" i="38"/>
  <c r="H764" i="38"/>
  <c r="H765" i="38"/>
  <c r="H766" i="38"/>
  <c r="H767" i="38"/>
  <c r="H768" i="38"/>
  <c r="H769" i="38"/>
  <c r="H770" i="38"/>
  <c r="H771" i="38"/>
  <c r="H772" i="38"/>
  <c r="H773" i="38"/>
  <c r="H774" i="38"/>
  <c r="H775" i="38"/>
  <c r="H776" i="38"/>
  <c r="H777" i="38"/>
  <c r="H778" i="38"/>
  <c r="H779" i="38"/>
  <c r="H780" i="38"/>
  <c r="H781" i="38"/>
  <c r="H782" i="38"/>
  <c r="H783" i="38"/>
  <c r="H784" i="38"/>
  <c r="H785" i="38"/>
  <c r="H786" i="38"/>
  <c r="H787" i="38"/>
  <c r="H788" i="38"/>
  <c r="H789" i="38"/>
  <c r="H790" i="38"/>
  <c r="H791" i="38"/>
  <c r="H792" i="38"/>
  <c r="H793" i="38"/>
  <c r="H794" i="38"/>
  <c r="H795" i="38"/>
  <c r="H796" i="38"/>
  <c r="H797" i="38"/>
  <c r="H798" i="38"/>
  <c r="H799" i="38"/>
  <c r="H800" i="38"/>
  <c r="H801" i="38"/>
  <c r="H802" i="38"/>
  <c r="H803" i="38"/>
  <c r="H804" i="38"/>
  <c r="H805" i="38"/>
  <c r="H806" i="38"/>
  <c r="H807" i="38"/>
  <c r="H808" i="38"/>
  <c r="H809" i="38"/>
  <c r="H810" i="38"/>
  <c r="H811" i="38"/>
  <c r="H812" i="38"/>
  <c r="H813" i="38"/>
  <c r="H814" i="38"/>
  <c r="H815" i="38"/>
  <c r="H816" i="38"/>
  <c r="H817" i="38"/>
  <c r="H818" i="38"/>
  <c r="H819" i="38"/>
  <c r="H820" i="38"/>
  <c r="H821" i="38"/>
  <c r="H822" i="38"/>
  <c r="H823" i="38"/>
  <c r="H824" i="38"/>
  <c r="H825" i="38"/>
  <c r="H826" i="38"/>
  <c r="H827" i="38"/>
  <c r="H828" i="38"/>
  <c r="H829" i="38"/>
  <c r="H830" i="38"/>
  <c r="H831" i="38"/>
  <c r="H832" i="38"/>
  <c r="H833" i="38"/>
  <c r="H834" i="38"/>
  <c r="H835" i="38"/>
  <c r="H836" i="38"/>
  <c r="H837" i="38"/>
  <c r="H838" i="38"/>
  <c r="H839" i="38"/>
  <c r="H840" i="38"/>
  <c r="H841" i="38"/>
  <c r="H842" i="38"/>
  <c r="H843" i="38"/>
  <c r="H844" i="38"/>
  <c r="H845" i="38"/>
  <c r="H846" i="38"/>
  <c r="H847" i="38"/>
  <c r="H848" i="38"/>
  <c r="H849" i="38"/>
  <c r="H850" i="38"/>
  <c r="H851" i="38"/>
  <c r="H852" i="38"/>
  <c r="H853" i="38"/>
  <c r="H854" i="38"/>
  <c r="H855" i="38"/>
  <c r="H856" i="38"/>
  <c r="H857" i="38"/>
  <c r="H858" i="38"/>
  <c r="H859" i="38"/>
  <c r="H860" i="38"/>
  <c r="H861" i="38"/>
  <c r="H862" i="38"/>
  <c r="H863" i="38"/>
  <c r="H864" i="38"/>
  <c r="H865" i="38"/>
  <c r="H866" i="38"/>
  <c r="H867" i="38"/>
  <c r="H868" i="38"/>
  <c r="H869" i="38"/>
  <c r="H870" i="38"/>
  <c r="H871" i="38"/>
  <c r="H872" i="38"/>
  <c r="H873" i="38"/>
  <c r="H874" i="38"/>
  <c r="H875" i="38"/>
  <c r="H876" i="38"/>
  <c r="H877" i="38"/>
  <c r="H878" i="38"/>
  <c r="H879" i="38"/>
  <c r="H880" i="38"/>
  <c r="H881" i="38"/>
  <c r="H882" i="38"/>
  <c r="H883" i="38"/>
  <c r="H884" i="38"/>
  <c r="H885" i="38"/>
  <c r="H886" i="38"/>
  <c r="H887" i="38"/>
  <c r="H888" i="38"/>
  <c r="H889" i="38"/>
  <c r="H890" i="38"/>
  <c r="H891" i="38"/>
  <c r="H892" i="38"/>
  <c r="H893" i="38"/>
  <c r="H894" i="38"/>
  <c r="H895" i="38"/>
  <c r="H896" i="38"/>
  <c r="H897" i="38"/>
  <c r="H898" i="38"/>
  <c r="H899" i="38"/>
  <c r="H900" i="38"/>
  <c r="H901" i="38"/>
  <c r="H902" i="38"/>
  <c r="H903" i="38"/>
  <c r="H904" i="38"/>
  <c r="H905" i="38"/>
  <c r="H906" i="38"/>
  <c r="H907" i="38"/>
  <c r="H908" i="38"/>
  <c r="H909" i="38"/>
  <c r="H910" i="38"/>
  <c r="H911" i="38"/>
  <c r="H912" i="38"/>
  <c r="H913" i="38"/>
  <c r="H914" i="38"/>
  <c r="H915" i="38"/>
  <c r="H916" i="38"/>
  <c r="H917" i="38"/>
  <c r="H918" i="38"/>
  <c r="H919" i="38"/>
  <c r="H920" i="38"/>
  <c r="H921" i="38"/>
  <c r="H922" i="38"/>
  <c r="H923" i="38"/>
  <c r="H924" i="38"/>
  <c r="H925" i="38"/>
  <c r="H926" i="38"/>
  <c r="H927" i="38"/>
  <c r="H928" i="38"/>
  <c r="H929" i="38"/>
  <c r="H930" i="38"/>
  <c r="H931" i="38"/>
  <c r="H932" i="38"/>
  <c r="H933" i="38"/>
  <c r="H934" i="38"/>
  <c r="H935" i="38"/>
  <c r="H936" i="38"/>
  <c r="H937" i="38"/>
  <c r="H938" i="38"/>
  <c r="H939" i="38"/>
  <c r="H940" i="38"/>
  <c r="H941" i="38"/>
  <c r="H942" i="38"/>
  <c r="H943" i="38"/>
  <c r="H944" i="38"/>
  <c r="H945" i="38"/>
  <c r="H946" i="38"/>
  <c r="H947" i="38"/>
  <c r="H948" i="38"/>
  <c r="H949" i="38"/>
  <c r="H950" i="38"/>
  <c r="H951" i="38"/>
  <c r="H952" i="38"/>
  <c r="H953" i="38"/>
  <c r="H954" i="38"/>
  <c r="H955" i="38"/>
  <c r="H956" i="38"/>
  <c r="H957" i="38"/>
  <c r="H958" i="38"/>
  <c r="H959" i="38"/>
  <c r="H960" i="38"/>
  <c r="H961" i="38"/>
  <c r="H962" i="38"/>
  <c r="H963" i="38"/>
  <c r="H964" i="38"/>
  <c r="H965" i="38"/>
  <c r="H966" i="38"/>
  <c r="H967" i="38"/>
  <c r="H968" i="38"/>
  <c r="H969" i="38"/>
  <c r="H970" i="38"/>
  <c r="H971" i="38"/>
  <c r="H972" i="38"/>
  <c r="H973" i="38"/>
  <c r="H974" i="38"/>
  <c r="H975" i="38"/>
  <c r="H976" i="38"/>
  <c r="H977" i="38"/>
  <c r="H978" i="38"/>
  <c r="H979" i="38"/>
  <c r="H980" i="38"/>
  <c r="H981" i="38"/>
  <c r="H982" i="38"/>
  <c r="H983" i="38"/>
  <c r="H984" i="38"/>
  <c r="H985" i="38"/>
  <c r="H986" i="38"/>
  <c r="H987" i="38"/>
  <c r="H988" i="38"/>
  <c r="H989" i="38"/>
  <c r="H990" i="38"/>
  <c r="H991" i="38"/>
  <c r="H992" i="38"/>
  <c r="H993" i="38"/>
  <c r="H994" i="38"/>
  <c r="H995" i="38"/>
  <c r="H996" i="38"/>
  <c r="H997" i="38"/>
  <c r="H998" i="38"/>
  <c r="H999" i="38"/>
  <c r="H1000" i="38"/>
  <c r="H1001" i="38"/>
  <c r="H1002" i="38"/>
  <c r="H1003" i="38"/>
  <c r="H1004" i="38"/>
  <c r="H1005" i="38"/>
  <c r="H1006" i="38"/>
  <c r="H1007" i="38"/>
  <c r="H1008" i="38"/>
  <c r="H1009" i="38"/>
  <c r="H1010" i="38"/>
  <c r="H1011" i="38"/>
  <c r="H1012" i="38"/>
  <c r="H1013" i="38"/>
  <c r="H1014" i="38"/>
  <c r="H1015" i="38"/>
  <c r="H1016" i="38"/>
  <c r="H1017" i="38"/>
  <c r="H1018" i="38"/>
  <c r="H1019" i="38"/>
  <c r="H1020" i="38"/>
  <c r="H1021" i="38"/>
  <c r="H1022" i="38"/>
  <c r="H1023" i="38"/>
  <c r="H1024" i="38"/>
  <c r="H1025" i="38"/>
  <c r="H1026" i="38"/>
  <c r="H1027" i="38"/>
  <c r="H1028" i="38"/>
  <c r="H1029" i="38"/>
  <c r="H1030" i="38"/>
  <c r="H1031" i="38"/>
  <c r="H1032" i="38"/>
  <c r="H1033" i="38"/>
  <c r="H1034" i="38"/>
  <c r="H1035" i="38"/>
  <c r="H1036" i="38"/>
  <c r="H1037" i="38"/>
  <c r="H1038" i="38"/>
  <c r="H1039" i="38"/>
  <c r="H1040" i="38"/>
  <c r="H1041" i="38"/>
  <c r="H1042" i="38"/>
  <c r="H1043" i="38"/>
  <c r="H1044" i="38"/>
  <c r="H1045" i="38"/>
  <c r="H1046" i="38"/>
  <c r="H1047" i="38"/>
  <c r="H1048" i="38"/>
  <c r="H1049" i="38"/>
  <c r="H1050" i="38"/>
  <c r="H1051" i="38"/>
  <c r="H1052" i="38"/>
  <c r="H1053" i="38"/>
  <c r="H1054" i="38"/>
  <c r="H1055" i="38"/>
  <c r="H1056" i="38"/>
  <c r="H1057" i="38"/>
  <c r="H1058" i="38"/>
  <c r="H1059" i="38"/>
  <c r="H1060" i="38"/>
  <c r="H1061" i="38"/>
  <c r="H1062" i="38"/>
  <c r="H1063" i="38"/>
  <c r="H1064" i="38"/>
  <c r="H1065" i="38"/>
  <c r="H1066" i="38"/>
  <c r="H1067" i="38"/>
  <c r="H1068" i="38"/>
  <c r="H1069" i="38"/>
  <c r="H1070" i="38"/>
  <c r="H1071" i="38"/>
  <c r="H1072" i="38"/>
  <c r="H1073" i="38"/>
  <c r="H1074" i="38"/>
  <c r="H1075" i="38"/>
  <c r="H1076" i="38"/>
  <c r="H1077" i="38"/>
  <c r="H1078" i="38"/>
  <c r="H1079" i="38"/>
  <c r="H1080" i="38"/>
  <c r="H1081" i="38"/>
  <c r="H1082" i="38"/>
  <c r="H1083" i="38"/>
  <c r="H1084" i="38"/>
  <c r="H1085" i="38"/>
  <c r="H1086" i="38"/>
  <c r="H1087" i="38"/>
  <c r="H1088" i="38"/>
  <c r="H1089" i="38"/>
  <c r="H1090" i="38"/>
  <c r="H1091" i="38"/>
  <c r="H1092" i="38"/>
  <c r="H1093" i="38"/>
  <c r="H1094" i="38"/>
  <c r="H1095" i="38"/>
  <c r="H1096" i="38"/>
  <c r="H1097" i="38"/>
  <c r="H1098" i="38"/>
  <c r="H1099" i="38"/>
  <c r="H1100" i="38"/>
  <c r="H1101" i="38"/>
  <c r="H1102" i="38"/>
  <c r="H1103" i="38"/>
  <c r="H1104" i="38"/>
  <c r="H1105" i="38"/>
  <c r="H1106" i="38"/>
  <c r="H1107" i="38"/>
  <c r="H1108" i="38"/>
  <c r="H1109" i="38"/>
  <c r="H1110" i="38"/>
  <c r="H1111" i="38"/>
  <c r="H1112" i="38"/>
  <c r="H1113" i="38"/>
  <c r="H1114" i="38"/>
  <c r="H1115" i="38"/>
  <c r="H1116" i="38"/>
  <c r="H1117" i="38"/>
  <c r="H1118" i="38"/>
  <c r="H1119" i="38"/>
  <c r="H1120" i="38"/>
  <c r="H1121" i="38"/>
  <c r="H1122" i="38"/>
  <c r="H1123" i="38"/>
  <c r="H1124" i="38"/>
  <c r="H1125" i="38"/>
  <c r="H1126" i="38"/>
  <c r="H1127" i="38"/>
  <c r="H1128" i="38"/>
  <c r="H1129" i="38"/>
  <c r="H1130" i="38"/>
  <c r="H1131" i="38"/>
  <c r="H1132" i="38"/>
  <c r="H1133" i="38"/>
  <c r="H1134" i="38"/>
  <c r="H1135" i="38"/>
  <c r="H1136" i="38"/>
  <c r="H1137" i="38"/>
  <c r="H1138" i="38"/>
  <c r="H1139" i="38"/>
  <c r="H1140" i="38"/>
  <c r="H1141" i="38"/>
  <c r="H1142" i="38"/>
  <c r="H1143" i="38"/>
  <c r="H1144" i="38"/>
  <c r="H1145" i="38"/>
  <c r="H1146" i="38"/>
  <c r="H1147" i="38"/>
  <c r="H1148" i="38"/>
  <c r="H1149" i="38"/>
  <c r="H1150" i="38"/>
  <c r="H1151" i="38"/>
  <c r="H1152" i="38"/>
  <c r="H1153" i="38"/>
  <c r="H1154" i="38"/>
  <c r="H1155" i="38"/>
  <c r="H1156" i="38"/>
  <c r="H1157" i="38"/>
  <c r="H1158" i="38"/>
  <c r="H1159" i="38"/>
  <c r="H1160" i="38"/>
  <c r="H1161" i="38"/>
  <c r="H1162" i="38"/>
  <c r="H1163" i="38"/>
  <c r="H1164" i="38"/>
  <c r="H1165" i="38"/>
  <c r="H1166" i="38"/>
  <c r="H1167" i="38"/>
  <c r="H1168" i="38"/>
  <c r="H1169" i="38"/>
  <c r="H1170" i="38"/>
  <c r="H1171" i="38"/>
  <c r="H1172" i="38"/>
  <c r="H1173" i="38"/>
  <c r="H1174" i="38"/>
  <c r="H1175" i="38"/>
  <c r="H1176" i="38"/>
  <c r="H1177" i="38"/>
  <c r="H1178" i="38"/>
  <c r="H1179" i="38"/>
  <c r="H1180" i="38"/>
  <c r="H1181" i="38"/>
  <c r="H1182" i="38"/>
  <c r="H1183" i="38"/>
  <c r="H1184" i="38"/>
  <c r="H1185" i="38"/>
  <c r="H1186" i="38"/>
  <c r="H1187" i="38"/>
  <c r="H1188" i="38"/>
  <c r="H1189" i="38"/>
  <c r="H1190" i="38"/>
  <c r="H1191" i="38"/>
  <c r="H1192" i="38"/>
  <c r="H1193" i="38"/>
  <c r="H1194" i="38"/>
  <c r="H1195" i="38"/>
  <c r="H1196" i="38"/>
  <c r="H1197" i="38"/>
  <c r="H1198" i="38"/>
  <c r="H1199" i="38"/>
  <c r="H1200" i="38"/>
  <c r="H1201" i="38"/>
  <c r="H1202" i="38"/>
  <c r="H1203" i="38"/>
  <c r="H1204" i="38"/>
  <c r="H1205" i="38"/>
  <c r="H1206" i="38"/>
  <c r="H1207" i="38"/>
  <c r="H1208" i="38"/>
  <c r="H1209" i="38"/>
  <c r="H1210" i="38"/>
  <c r="H1211" i="38"/>
  <c r="H1212" i="38"/>
  <c r="H1213" i="38"/>
  <c r="H1214" i="38"/>
  <c r="H1215" i="38"/>
  <c r="H1216" i="38"/>
  <c r="H1217" i="38"/>
  <c r="H1218" i="38"/>
  <c r="H1219" i="38"/>
  <c r="H1220" i="38"/>
  <c r="H1221" i="38"/>
  <c r="H1222" i="38"/>
  <c r="H1223" i="38"/>
  <c r="H1224" i="38"/>
  <c r="H1225" i="38"/>
  <c r="H1226" i="38"/>
  <c r="H1227" i="38"/>
  <c r="H1228" i="38"/>
  <c r="H1229" i="38"/>
  <c r="H1230" i="38"/>
  <c r="H1231" i="38"/>
  <c r="H1232" i="38"/>
  <c r="H1233" i="38"/>
  <c r="H1234" i="38"/>
  <c r="H1235" i="38"/>
  <c r="H1236" i="38"/>
  <c r="H1237" i="38"/>
  <c r="H1238" i="38"/>
  <c r="H1239" i="38"/>
  <c r="H1240" i="38"/>
  <c r="H1241" i="38"/>
  <c r="H1242" i="38"/>
  <c r="H1243" i="38"/>
  <c r="H1244" i="38"/>
  <c r="H1245" i="38"/>
  <c r="H1246" i="38"/>
  <c r="H1247" i="38"/>
  <c r="H1248" i="38"/>
  <c r="H1249" i="38"/>
  <c r="H1250" i="38"/>
  <c r="H1251" i="38"/>
  <c r="H1252" i="38"/>
  <c r="H1253" i="38"/>
  <c r="H1254" i="38"/>
  <c r="H1255" i="38"/>
  <c r="H1256" i="38"/>
  <c r="H1257" i="38"/>
  <c r="H1258" i="38"/>
  <c r="H1259" i="38"/>
  <c r="H1260" i="38"/>
  <c r="H1261" i="38"/>
  <c r="H1262" i="38"/>
  <c r="H1263" i="38"/>
  <c r="H1264" i="38"/>
  <c r="H1265" i="38"/>
  <c r="H1266" i="38"/>
  <c r="H1267" i="38"/>
  <c r="H1268" i="38"/>
  <c r="H1269" i="38"/>
  <c r="H1270" i="38"/>
  <c r="H1271" i="38"/>
  <c r="H1272" i="38"/>
  <c r="H1273" i="38"/>
  <c r="H1274" i="38"/>
  <c r="H1275" i="38"/>
  <c r="H1276" i="38"/>
  <c r="H1277" i="38"/>
  <c r="H1278" i="38"/>
  <c r="H1279" i="38"/>
  <c r="H1280" i="38"/>
  <c r="H1281" i="38"/>
  <c r="H1282" i="38"/>
  <c r="H1283" i="38"/>
  <c r="H1284" i="38"/>
  <c r="H1285" i="38"/>
  <c r="H1286" i="38"/>
  <c r="H1287" i="38"/>
  <c r="H1288" i="38"/>
  <c r="H1289" i="38"/>
  <c r="H1290" i="38"/>
  <c r="H1291" i="38"/>
  <c r="H1292" i="38"/>
  <c r="H1293" i="38"/>
  <c r="H1294" i="38"/>
  <c r="H1295" i="38"/>
  <c r="H1296" i="38"/>
  <c r="H1297" i="38"/>
  <c r="H1298" i="38"/>
  <c r="H1299" i="38"/>
  <c r="H1300" i="38"/>
  <c r="H1301" i="38"/>
  <c r="H1302" i="38"/>
  <c r="H1303" i="38"/>
  <c r="H1304" i="38"/>
  <c r="H1305" i="38"/>
  <c r="H1306" i="38"/>
  <c r="H1307" i="38"/>
  <c r="H1308" i="38"/>
  <c r="H1309" i="38"/>
  <c r="H1310" i="38"/>
  <c r="H1311" i="38"/>
  <c r="H1312" i="38"/>
  <c r="H1313" i="38"/>
  <c r="H1314" i="38"/>
  <c r="H1315" i="38"/>
  <c r="H1316" i="38"/>
  <c r="H1317" i="38"/>
  <c r="H1318" i="38"/>
  <c r="H1319" i="38"/>
  <c r="H1320" i="38"/>
  <c r="H1321" i="38"/>
  <c r="H1322" i="38"/>
  <c r="H1323" i="38"/>
  <c r="H1324" i="38"/>
  <c r="H1325" i="38"/>
  <c r="H1326" i="38"/>
  <c r="H1327" i="38"/>
  <c r="H1328" i="38"/>
  <c r="H1329" i="38"/>
  <c r="H1330" i="38"/>
  <c r="H1331" i="38"/>
  <c r="H1332" i="38"/>
  <c r="H1333" i="38"/>
  <c r="H1334" i="38"/>
  <c r="H1335" i="38"/>
  <c r="H1336" i="38"/>
  <c r="H1337" i="38"/>
  <c r="H1338" i="38"/>
  <c r="H1339" i="38"/>
  <c r="H1340" i="38"/>
  <c r="H1341" i="38"/>
  <c r="H1342" i="38"/>
  <c r="H1343" i="38"/>
  <c r="H1344" i="38"/>
  <c r="H1345" i="38"/>
  <c r="H1346" i="38"/>
  <c r="H1347" i="38"/>
  <c r="H1348" i="38"/>
  <c r="H1349" i="38"/>
  <c r="H1350" i="38"/>
  <c r="H1351" i="38"/>
  <c r="H1352" i="38"/>
  <c r="H1353" i="38"/>
  <c r="H1354" i="38"/>
  <c r="H1355" i="38"/>
  <c r="H1356" i="38"/>
  <c r="H1357" i="38"/>
  <c r="H1358" i="38"/>
  <c r="H1359" i="38"/>
  <c r="H1360" i="38"/>
  <c r="H1361" i="38"/>
  <c r="H1362" i="38"/>
  <c r="H1363" i="38"/>
  <c r="H1364" i="38"/>
  <c r="H1365" i="38"/>
  <c r="H1366" i="38"/>
  <c r="H1367" i="38"/>
  <c r="H1368" i="38"/>
  <c r="H1369" i="38"/>
  <c r="H1370" i="38"/>
  <c r="H1371" i="38"/>
  <c r="H1372" i="38"/>
  <c r="H1373" i="38"/>
  <c r="H1374" i="38"/>
  <c r="H1375" i="38"/>
  <c r="H1376" i="38"/>
  <c r="H1377" i="38"/>
  <c r="H1378" i="38"/>
  <c r="H1379" i="38"/>
  <c r="H1380" i="38"/>
  <c r="H1381" i="38"/>
  <c r="H1382" i="38"/>
  <c r="H1383" i="38"/>
  <c r="H1384" i="38"/>
  <c r="H1385" i="38"/>
  <c r="H1386" i="38"/>
  <c r="H1387" i="38"/>
  <c r="H1388" i="38"/>
  <c r="H1389" i="38"/>
  <c r="H1390" i="38"/>
  <c r="H1391" i="38"/>
  <c r="H1392" i="38"/>
  <c r="H1393" i="38"/>
  <c r="H1394" i="38"/>
  <c r="H1395" i="38"/>
  <c r="H1396" i="38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G133" i="38"/>
  <c r="G134" i="38"/>
  <c r="G135" i="38"/>
  <c r="G136" i="38"/>
  <c r="G137" i="38"/>
  <c r="G138" i="38"/>
  <c r="G139" i="38"/>
  <c r="G140" i="38"/>
  <c r="G141" i="38"/>
  <c r="G142" i="38"/>
  <c r="G143" i="38"/>
  <c r="G144" i="38"/>
  <c r="G145" i="38"/>
  <c r="G146" i="38"/>
  <c r="G147" i="38"/>
  <c r="G148" i="38"/>
  <c r="G149" i="38"/>
  <c r="G150" i="38"/>
  <c r="G151" i="38"/>
  <c r="G152" i="38"/>
  <c r="G153" i="38"/>
  <c r="G154" i="38"/>
  <c r="G155" i="38"/>
  <c r="G156" i="38"/>
  <c r="G157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171" i="38"/>
  <c r="G172" i="38"/>
  <c r="G173" i="38"/>
  <c r="G174" i="38"/>
  <c r="G175" i="38"/>
  <c r="G176" i="38"/>
  <c r="G177" i="38"/>
  <c r="G178" i="38"/>
  <c r="G179" i="38"/>
  <c r="G180" i="38"/>
  <c r="G181" i="38"/>
  <c r="G182" i="38"/>
  <c r="G183" i="38"/>
  <c r="G184" i="38"/>
  <c r="G185" i="38"/>
  <c r="G186" i="38"/>
  <c r="G187" i="38"/>
  <c r="G188" i="38"/>
  <c r="G189" i="38"/>
  <c r="G190" i="38"/>
  <c r="G191" i="38"/>
  <c r="G192" i="38"/>
  <c r="G193" i="38"/>
  <c r="G194" i="38"/>
  <c r="G195" i="38"/>
  <c r="G196" i="38"/>
  <c r="G197" i="38"/>
  <c r="G198" i="38"/>
  <c r="G199" i="38"/>
  <c r="G200" i="38"/>
  <c r="G201" i="38"/>
  <c r="G202" i="38"/>
  <c r="G203" i="38"/>
  <c r="G204" i="38"/>
  <c r="G205" i="38"/>
  <c r="G206" i="38"/>
  <c r="G207" i="38"/>
  <c r="G208" i="38"/>
  <c r="G209" i="38"/>
  <c r="G210" i="38"/>
  <c r="G211" i="38"/>
  <c r="G212" i="38"/>
  <c r="G213" i="38"/>
  <c r="G214" i="38"/>
  <c r="G215" i="38"/>
  <c r="G216" i="38"/>
  <c r="G217" i="38"/>
  <c r="G218" i="38"/>
  <c r="G219" i="38"/>
  <c r="G220" i="38"/>
  <c r="G221" i="38"/>
  <c r="G222" i="38"/>
  <c r="G223" i="38"/>
  <c r="G224" i="38"/>
  <c r="G225" i="38"/>
  <c r="G226" i="38"/>
  <c r="G227" i="38"/>
  <c r="G228" i="38"/>
  <c r="G229" i="38"/>
  <c r="G230" i="38"/>
  <c r="G231" i="38"/>
  <c r="G232" i="38"/>
  <c r="G233" i="38"/>
  <c r="G234" i="38"/>
  <c r="G235" i="38"/>
  <c r="G236" i="38"/>
  <c r="G237" i="38"/>
  <c r="G238" i="38"/>
  <c r="G239" i="38"/>
  <c r="G240" i="38"/>
  <c r="G241" i="38"/>
  <c r="G242" i="38"/>
  <c r="G243" i="38"/>
  <c r="G244" i="38"/>
  <c r="G245" i="38"/>
  <c r="G246" i="38"/>
  <c r="G247" i="38"/>
  <c r="G248" i="38"/>
  <c r="G249" i="38"/>
  <c r="G250" i="38"/>
  <c r="G251" i="38"/>
  <c r="G252" i="38"/>
  <c r="G253" i="38"/>
  <c r="G254" i="38"/>
  <c r="G255" i="38"/>
  <c r="G256" i="38"/>
  <c r="G257" i="38"/>
  <c r="G258" i="38"/>
  <c r="G259" i="38"/>
  <c r="G260" i="38"/>
  <c r="G261" i="38"/>
  <c r="G262" i="38"/>
  <c r="G263" i="38"/>
  <c r="G264" i="38"/>
  <c r="G265" i="38"/>
  <c r="G266" i="38"/>
  <c r="G267" i="38"/>
  <c r="G268" i="38"/>
  <c r="G269" i="38"/>
  <c r="G270" i="38"/>
  <c r="G271" i="38"/>
  <c r="G272" i="38"/>
  <c r="G273" i="38"/>
  <c r="G274" i="38"/>
  <c r="G275" i="38"/>
  <c r="G276" i="38"/>
  <c r="G277" i="38"/>
  <c r="G278" i="38"/>
  <c r="G279" i="38"/>
  <c r="G280" i="38"/>
  <c r="G281" i="38"/>
  <c r="G282" i="38"/>
  <c r="G283" i="38"/>
  <c r="G284" i="38"/>
  <c r="G285" i="38"/>
  <c r="G286" i="38"/>
  <c r="G287" i="38"/>
  <c r="G288" i="38"/>
  <c r="G289" i="38"/>
  <c r="G290" i="38"/>
  <c r="G291" i="38"/>
  <c r="G292" i="38"/>
  <c r="G293" i="38"/>
  <c r="G294" i="38"/>
  <c r="G295" i="38"/>
  <c r="G296" i="38"/>
  <c r="G297" i="38"/>
  <c r="G298" i="38"/>
  <c r="G299" i="38"/>
  <c r="G300" i="38"/>
  <c r="G301" i="38"/>
  <c r="G302" i="38"/>
  <c r="G303" i="38"/>
  <c r="G304" i="38"/>
  <c r="G305" i="38"/>
  <c r="G306" i="38"/>
  <c r="G307" i="38"/>
  <c r="G308" i="38"/>
  <c r="G309" i="38"/>
  <c r="G310" i="38"/>
  <c r="G311" i="38"/>
  <c r="G312" i="38"/>
  <c r="G313" i="38"/>
  <c r="G314" i="38"/>
  <c r="G315" i="38"/>
  <c r="G316" i="38"/>
  <c r="G317" i="38"/>
  <c r="G318" i="38"/>
  <c r="G319" i="38"/>
  <c r="G320" i="38"/>
  <c r="G321" i="38"/>
  <c r="G322" i="38"/>
  <c r="G323" i="38"/>
  <c r="G324" i="38"/>
  <c r="G325" i="38"/>
  <c r="G326" i="38"/>
  <c r="G327" i="38"/>
  <c r="G328" i="38"/>
  <c r="G329" i="38"/>
  <c r="G330" i="38"/>
  <c r="G331" i="38"/>
  <c r="G332" i="38"/>
  <c r="G333" i="38"/>
  <c r="G334" i="38"/>
  <c r="G335" i="38"/>
  <c r="G336" i="38"/>
  <c r="G337" i="38"/>
  <c r="G338" i="38"/>
  <c r="G339" i="38"/>
  <c r="G340" i="38"/>
  <c r="G341" i="38"/>
  <c r="G342" i="38"/>
  <c r="G343" i="38"/>
  <c r="G344" i="38"/>
  <c r="G345" i="38"/>
  <c r="G346" i="38"/>
  <c r="G347" i="38"/>
  <c r="G348" i="38"/>
  <c r="G349" i="38"/>
  <c r="G350" i="38"/>
  <c r="G351" i="38"/>
  <c r="G352" i="38"/>
  <c r="G353" i="38"/>
  <c r="G354" i="38"/>
  <c r="G355" i="38"/>
  <c r="G356" i="38"/>
  <c r="G357" i="38"/>
  <c r="G358" i="38"/>
  <c r="G359" i="38"/>
  <c r="G360" i="38"/>
  <c r="G361" i="38"/>
  <c r="G362" i="38"/>
  <c r="G363" i="38"/>
  <c r="G364" i="38"/>
  <c r="G365" i="38"/>
  <c r="G366" i="38"/>
  <c r="G367" i="38"/>
  <c r="G368" i="38"/>
  <c r="G369" i="38"/>
  <c r="G370" i="38"/>
  <c r="G371" i="38"/>
  <c r="G372" i="38"/>
  <c r="G373" i="38"/>
  <c r="G374" i="38"/>
  <c r="G375" i="38"/>
  <c r="G376" i="38"/>
  <c r="G377" i="38"/>
  <c r="G378" i="38"/>
  <c r="G379" i="38"/>
  <c r="G380" i="38"/>
  <c r="G381" i="38"/>
  <c r="G382" i="38"/>
  <c r="G383" i="38"/>
  <c r="G384" i="38"/>
  <c r="G385" i="38"/>
  <c r="G386" i="38"/>
  <c r="G387" i="38"/>
  <c r="G388" i="38"/>
  <c r="G389" i="38"/>
  <c r="G390" i="38"/>
  <c r="G391" i="38"/>
  <c r="G392" i="38"/>
  <c r="G393" i="38"/>
  <c r="G394" i="38"/>
  <c r="G395" i="38"/>
  <c r="G396" i="38"/>
  <c r="G397" i="38"/>
  <c r="G398" i="38"/>
  <c r="G399" i="38"/>
  <c r="G400" i="38"/>
  <c r="G401" i="38"/>
  <c r="G402" i="38"/>
  <c r="G403" i="38"/>
  <c r="G404" i="38"/>
  <c r="G405" i="38"/>
  <c r="G406" i="38"/>
  <c r="G407" i="38"/>
  <c r="G408" i="38"/>
  <c r="G409" i="38"/>
  <c r="G410" i="38"/>
  <c r="G411" i="38"/>
  <c r="G412" i="38"/>
  <c r="G413" i="38"/>
  <c r="G414" i="38"/>
  <c r="G415" i="38"/>
  <c r="G416" i="38"/>
  <c r="G417" i="38"/>
  <c r="G418" i="38"/>
  <c r="G419" i="38"/>
  <c r="G420" i="38"/>
  <c r="G421" i="38"/>
  <c r="G422" i="38"/>
  <c r="G423" i="38"/>
  <c r="G424" i="38"/>
  <c r="G425" i="38"/>
  <c r="G426" i="38"/>
  <c r="G427" i="38"/>
  <c r="G428" i="38"/>
  <c r="G429" i="38"/>
  <c r="G430" i="38"/>
  <c r="G431" i="38"/>
  <c r="G432" i="38"/>
  <c r="G433" i="38"/>
  <c r="G434" i="38"/>
  <c r="G435" i="38"/>
  <c r="G436" i="38"/>
  <c r="G437" i="38"/>
  <c r="G438" i="38"/>
  <c r="G439" i="38"/>
  <c r="G440" i="38"/>
  <c r="G441" i="38"/>
  <c r="G442" i="38"/>
  <c r="G443" i="38"/>
  <c r="G444" i="38"/>
  <c r="G445" i="38"/>
  <c r="G446" i="38"/>
  <c r="G447" i="38"/>
  <c r="G448" i="38"/>
  <c r="G449" i="38"/>
  <c r="G450" i="38"/>
  <c r="G451" i="38"/>
  <c r="G452" i="38"/>
  <c r="G453" i="38"/>
  <c r="G454" i="38"/>
  <c r="G455" i="38"/>
  <c r="G456" i="38"/>
  <c r="G457" i="38"/>
  <c r="G458" i="38"/>
  <c r="G459" i="38"/>
  <c r="G460" i="38"/>
  <c r="G461" i="38"/>
  <c r="G462" i="38"/>
  <c r="G463" i="38"/>
  <c r="G464" i="38"/>
  <c r="G465" i="38"/>
  <c r="G466" i="38"/>
  <c r="G467" i="38"/>
  <c r="G468" i="38"/>
  <c r="G469" i="38"/>
  <c r="G470" i="38"/>
  <c r="G471" i="38"/>
  <c r="G472" i="38"/>
  <c r="G473" i="38"/>
  <c r="G474" i="38"/>
  <c r="G475" i="38"/>
  <c r="G476" i="38"/>
  <c r="G477" i="38"/>
  <c r="G478" i="38"/>
  <c r="G479" i="38"/>
  <c r="G480" i="38"/>
  <c r="G481" i="38"/>
  <c r="G482" i="38"/>
  <c r="G483" i="38"/>
  <c r="G484" i="38"/>
  <c r="G485" i="38"/>
  <c r="G486" i="38"/>
  <c r="G487" i="38"/>
  <c r="G488" i="38"/>
  <c r="G489" i="38"/>
  <c r="G490" i="38"/>
  <c r="G491" i="38"/>
  <c r="G492" i="38"/>
  <c r="G493" i="38"/>
  <c r="G494" i="38"/>
  <c r="G495" i="38"/>
  <c r="G496" i="38"/>
  <c r="G497" i="38"/>
  <c r="G498" i="38"/>
  <c r="G499" i="38"/>
  <c r="G500" i="38"/>
  <c r="G501" i="38"/>
  <c r="G502" i="38"/>
  <c r="G503" i="38"/>
  <c r="G504" i="38"/>
  <c r="G505" i="38"/>
  <c r="G506" i="38"/>
  <c r="G507" i="38"/>
  <c r="G508" i="38"/>
  <c r="G509" i="38"/>
  <c r="G510" i="38"/>
  <c r="G511" i="38"/>
  <c r="G512" i="38"/>
  <c r="G513" i="38"/>
  <c r="G514" i="38"/>
  <c r="G515" i="38"/>
  <c r="G516" i="38"/>
  <c r="G517" i="38"/>
  <c r="G518" i="38"/>
  <c r="G519" i="38"/>
  <c r="G520" i="38"/>
  <c r="G521" i="38"/>
  <c r="G522" i="38"/>
  <c r="G523" i="38"/>
  <c r="G524" i="38"/>
  <c r="G525" i="38"/>
  <c r="G526" i="38"/>
  <c r="G527" i="38"/>
  <c r="G528" i="38"/>
  <c r="G529" i="38"/>
  <c r="G530" i="38"/>
  <c r="G531" i="38"/>
  <c r="G532" i="38"/>
  <c r="G533" i="38"/>
  <c r="G534" i="38"/>
  <c r="G535" i="38"/>
  <c r="G536" i="38"/>
  <c r="G537" i="38"/>
  <c r="G538" i="38"/>
  <c r="G539" i="38"/>
  <c r="G540" i="38"/>
  <c r="G541" i="38"/>
  <c r="G542" i="38"/>
  <c r="G543" i="38"/>
  <c r="G544" i="38"/>
  <c r="G545" i="38"/>
  <c r="G546" i="38"/>
  <c r="G547" i="38"/>
  <c r="G548" i="38"/>
  <c r="G549" i="38"/>
  <c r="G550" i="38"/>
  <c r="G551" i="38"/>
  <c r="G552" i="38"/>
  <c r="G553" i="38"/>
  <c r="G554" i="38"/>
  <c r="G555" i="38"/>
  <c r="G556" i="38"/>
  <c r="G557" i="38"/>
  <c r="G558" i="38"/>
  <c r="G559" i="38"/>
  <c r="G560" i="38"/>
  <c r="G561" i="38"/>
  <c r="G562" i="38"/>
  <c r="G563" i="38"/>
  <c r="G564" i="38"/>
  <c r="G565" i="38"/>
  <c r="G566" i="38"/>
  <c r="G567" i="38"/>
  <c r="G568" i="38"/>
  <c r="G569" i="38"/>
  <c r="G570" i="38"/>
  <c r="G571" i="38"/>
  <c r="G572" i="38"/>
  <c r="G573" i="38"/>
  <c r="G574" i="38"/>
  <c r="G575" i="38"/>
  <c r="G576" i="38"/>
  <c r="G577" i="38"/>
  <c r="G578" i="38"/>
  <c r="G579" i="38"/>
  <c r="G580" i="38"/>
  <c r="G581" i="38"/>
  <c r="G582" i="38"/>
  <c r="G583" i="38"/>
  <c r="G584" i="38"/>
  <c r="G585" i="38"/>
  <c r="G586" i="38"/>
  <c r="G587" i="38"/>
  <c r="G588" i="38"/>
  <c r="G589" i="38"/>
  <c r="G590" i="38"/>
  <c r="G591" i="38"/>
  <c r="G592" i="38"/>
  <c r="G593" i="38"/>
  <c r="G594" i="38"/>
  <c r="G595" i="38"/>
  <c r="G596" i="38"/>
  <c r="G597" i="38"/>
  <c r="G598" i="38"/>
  <c r="G599" i="38"/>
  <c r="G600" i="38"/>
  <c r="G601" i="38"/>
  <c r="G602" i="38"/>
  <c r="G603" i="38"/>
  <c r="G604" i="38"/>
  <c r="G605" i="38"/>
  <c r="G606" i="38"/>
  <c r="G607" i="38"/>
  <c r="G608" i="38"/>
  <c r="G609" i="38"/>
  <c r="G610" i="38"/>
  <c r="G611" i="38"/>
  <c r="G612" i="38"/>
  <c r="G613" i="38"/>
  <c r="G614" i="38"/>
  <c r="G615" i="38"/>
  <c r="G616" i="38"/>
  <c r="G617" i="38"/>
  <c r="G618" i="38"/>
  <c r="G619" i="38"/>
  <c r="G620" i="38"/>
  <c r="G621" i="38"/>
  <c r="G622" i="38"/>
  <c r="G623" i="38"/>
  <c r="G624" i="38"/>
  <c r="G625" i="38"/>
  <c r="G626" i="38"/>
  <c r="G627" i="38"/>
  <c r="G628" i="38"/>
  <c r="G629" i="38"/>
  <c r="G630" i="38"/>
  <c r="G631" i="38"/>
  <c r="G632" i="38"/>
  <c r="G633" i="38"/>
  <c r="G634" i="38"/>
  <c r="G635" i="38"/>
  <c r="G636" i="38"/>
  <c r="G637" i="38"/>
  <c r="G638" i="38"/>
  <c r="G639" i="38"/>
  <c r="G640" i="38"/>
  <c r="G641" i="38"/>
  <c r="G642" i="38"/>
  <c r="G643" i="38"/>
  <c r="G644" i="38"/>
  <c r="G645" i="38"/>
  <c r="G646" i="38"/>
  <c r="G647" i="38"/>
  <c r="G648" i="38"/>
  <c r="G649" i="38"/>
  <c r="G650" i="38"/>
  <c r="G651" i="38"/>
  <c r="G652" i="38"/>
  <c r="G653" i="38"/>
  <c r="G654" i="38"/>
  <c r="G655" i="38"/>
  <c r="G656" i="38"/>
  <c r="G657" i="38"/>
  <c r="G658" i="38"/>
  <c r="G659" i="38"/>
  <c r="G660" i="38"/>
  <c r="G661" i="38"/>
  <c r="G662" i="38"/>
  <c r="G663" i="38"/>
  <c r="G664" i="38"/>
  <c r="G665" i="38"/>
  <c r="G666" i="38"/>
  <c r="G667" i="38"/>
  <c r="G668" i="38"/>
  <c r="G669" i="38"/>
  <c r="G670" i="38"/>
  <c r="G671" i="38"/>
  <c r="G672" i="38"/>
  <c r="G673" i="38"/>
  <c r="G674" i="38"/>
  <c r="G675" i="38"/>
  <c r="G676" i="38"/>
  <c r="G677" i="38"/>
  <c r="G678" i="38"/>
  <c r="G679" i="38"/>
  <c r="G680" i="38"/>
  <c r="G681" i="38"/>
  <c r="G682" i="38"/>
  <c r="G683" i="38"/>
  <c r="G684" i="38"/>
  <c r="G685" i="38"/>
  <c r="G686" i="38"/>
  <c r="G687" i="38"/>
  <c r="G688" i="38"/>
  <c r="G689" i="38"/>
  <c r="G690" i="38"/>
  <c r="G691" i="38"/>
  <c r="G692" i="38"/>
  <c r="G693" i="38"/>
  <c r="G694" i="38"/>
  <c r="G695" i="38"/>
  <c r="G696" i="38"/>
  <c r="G697" i="38"/>
  <c r="G698" i="38"/>
  <c r="G699" i="38"/>
  <c r="G700" i="38"/>
  <c r="G701" i="38"/>
  <c r="G702" i="38"/>
  <c r="G703" i="38"/>
  <c r="G704" i="38"/>
  <c r="G705" i="38"/>
  <c r="G706" i="38"/>
  <c r="G707" i="38"/>
  <c r="G708" i="38"/>
  <c r="G709" i="38"/>
  <c r="G710" i="38"/>
  <c r="G711" i="38"/>
  <c r="G712" i="38"/>
  <c r="G713" i="38"/>
  <c r="G714" i="38"/>
  <c r="G715" i="38"/>
  <c r="G716" i="38"/>
  <c r="G717" i="38"/>
  <c r="G718" i="38"/>
  <c r="G719" i="38"/>
  <c r="G720" i="38"/>
  <c r="G721" i="38"/>
  <c r="G722" i="38"/>
  <c r="G723" i="38"/>
  <c r="G724" i="38"/>
  <c r="G725" i="38"/>
  <c r="G726" i="38"/>
  <c r="G727" i="38"/>
  <c r="G728" i="38"/>
  <c r="G729" i="38"/>
  <c r="G730" i="38"/>
  <c r="G731" i="38"/>
  <c r="G732" i="38"/>
  <c r="G733" i="38"/>
  <c r="G734" i="38"/>
  <c r="G735" i="38"/>
  <c r="G736" i="38"/>
  <c r="G737" i="38"/>
  <c r="G738" i="38"/>
  <c r="G739" i="38"/>
  <c r="G740" i="38"/>
  <c r="G741" i="38"/>
  <c r="G742" i="38"/>
  <c r="G743" i="38"/>
  <c r="G744" i="38"/>
  <c r="G745" i="38"/>
  <c r="G746" i="38"/>
  <c r="G747" i="38"/>
  <c r="G748" i="38"/>
  <c r="G749" i="38"/>
  <c r="G750" i="38"/>
  <c r="G751" i="38"/>
  <c r="G752" i="38"/>
  <c r="G753" i="38"/>
  <c r="G754" i="38"/>
  <c r="G755" i="38"/>
  <c r="G756" i="38"/>
  <c r="G757" i="38"/>
  <c r="G758" i="38"/>
  <c r="G759" i="38"/>
  <c r="G760" i="38"/>
  <c r="G761" i="38"/>
  <c r="G762" i="38"/>
  <c r="G763" i="38"/>
  <c r="G764" i="38"/>
  <c r="G765" i="38"/>
  <c r="G766" i="38"/>
  <c r="G767" i="38"/>
  <c r="G768" i="38"/>
  <c r="G769" i="38"/>
  <c r="G770" i="38"/>
  <c r="G771" i="38"/>
  <c r="G772" i="38"/>
  <c r="G773" i="38"/>
  <c r="G774" i="38"/>
  <c r="G775" i="38"/>
  <c r="G776" i="38"/>
  <c r="G777" i="38"/>
  <c r="G778" i="38"/>
  <c r="G779" i="38"/>
  <c r="G780" i="38"/>
  <c r="G781" i="38"/>
  <c r="G782" i="38"/>
  <c r="G783" i="38"/>
  <c r="G784" i="38"/>
  <c r="G785" i="38"/>
  <c r="G786" i="38"/>
  <c r="G787" i="38"/>
  <c r="G788" i="38"/>
  <c r="G789" i="38"/>
  <c r="G790" i="38"/>
  <c r="G791" i="38"/>
  <c r="G792" i="38"/>
  <c r="G793" i="38"/>
  <c r="G794" i="38"/>
  <c r="G795" i="38"/>
  <c r="G796" i="38"/>
  <c r="G797" i="38"/>
  <c r="G798" i="38"/>
  <c r="G799" i="38"/>
  <c r="G800" i="38"/>
  <c r="G801" i="38"/>
  <c r="G802" i="38"/>
  <c r="G803" i="38"/>
  <c r="G804" i="38"/>
  <c r="G805" i="38"/>
  <c r="G806" i="38"/>
  <c r="G807" i="38"/>
  <c r="G808" i="38"/>
  <c r="G809" i="38"/>
  <c r="G810" i="38"/>
  <c r="G811" i="38"/>
  <c r="G812" i="38"/>
  <c r="G813" i="38"/>
  <c r="G814" i="38"/>
  <c r="G815" i="38"/>
  <c r="G816" i="38"/>
  <c r="G817" i="38"/>
  <c r="G818" i="38"/>
  <c r="G819" i="38"/>
  <c r="G820" i="38"/>
  <c r="G821" i="38"/>
  <c r="G822" i="38"/>
  <c r="G823" i="38"/>
  <c r="G824" i="38"/>
  <c r="G825" i="38"/>
  <c r="G826" i="38"/>
  <c r="G827" i="38"/>
  <c r="G828" i="38"/>
  <c r="G829" i="38"/>
  <c r="G830" i="38"/>
  <c r="G831" i="38"/>
  <c r="G832" i="38"/>
  <c r="G833" i="38"/>
  <c r="G834" i="38"/>
  <c r="G835" i="38"/>
  <c r="G836" i="38"/>
  <c r="G837" i="38"/>
  <c r="G838" i="38"/>
  <c r="G839" i="38"/>
  <c r="G840" i="38"/>
  <c r="G841" i="38"/>
  <c r="G842" i="38"/>
  <c r="G843" i="38"/>
  <c r="G844" i="38"/>
  <c r="G845" i="38"/>
  <c r="G846" i="38"/>
  <c r="G847" i="38"/>
  <c r="G848" i="38"/>
  <c r="G849" i="38"/>
  <c r="G850" i="38"/>
  <c r="G851" i="38"/>
  <c r="G852" i="38"/>
  <c r="G853" i="38"/>
  <c r="G854" i="38"/>
  <c r="G855" i="38"/>
  <c r="G856" i="38"/>
  <c r="G857" i="38"/>
  <c r="G858" i="38"/>
  <c r="G859" i="38"/>
  <c r="G860" i="38"/>
  <c r="G861" i="38"/>
  <c r="G862" i="38"/>
  <c r="G863" i="38"/>
  <c r="G864" i="38"/>
  <c r="G865" i="38"/>
  <c r="G866" i="38"/>
  <c r="G867" i="38"/>
  <c r="G868" i="38"/>
  <c r="G869" i="38"/>
  <c r="G870" i="38"/>
  <c r="G871" i="38"/>
  <c r="G872" i="38"/>
  <c r="G873" i="38"/>
  <c r="G874" i="38"/>
  <c r="G875" i="38"/>
  <c r="G876" i="38"/>
  <c r="G877" i="38"/>
  <c r="G878" i="38"/>
  <c r="G879" i="38"/>
  <c r="G880" i="38"/>
  <c r="G881" i="38"/>
  <c r="G882" i="38"/>
  <c r="G883" i="38"/>
  <c r="G884" i="38"/>
  <c r="G885" i="38"/>
  <c r="G886" i="38"/>
  <c r="G887" i="38"/>
  <c r="G888" i="38"/>
  <c r="G889" i="38"/>
  <c r="G890" i="38"/>
  <c r="G891" i="38"/>
  <c r="G892" i="38"/>
  <c r="G893" i="38"/>
  <c r="G894" i="38"/>
  <c r="G895" i="38"/>
  <c r="G896" i="38"/>
  <c r="G897" i="38"/>
  <c r="G898" i="38"/>
  <c r="G899" i="38"/>
  <c r="G900" i="38"/>
  <c r="G901" i="38"/>
  <c r="G902" i="38"/>
  <c r="G903" i="38"/>
  <c r="G904" i="38"/>
  <c r="G905" i="38"/>
  <c r="G906" i="38"/>
  <c r="G907" i="38"/>
  <c r="G908" i="38"/>
  <c r="G909" i="38"/>
  <c r="G910" i="38"/>
  <c r="G911" i="38"/>
  <c r="G912" i="38"/>
  <c r="G913" i="38"/>
  <c r="G914" i="38"/>
  <c r="G915" i="38"/>
  <c r="G916" i="38"/>
  <c r="G917" i="38"/>
  <c r="G918" i="38"/>
  <c r="G919" i="38"/>
  <c r="G920" i="38"/>
  <c r="G921" i="38"/>
  <c r="G922" i="38"/>
  <c r="G923" i="38"/>
  <c r="G924" i="38"/>
  <c r="G925" i="38"/>
  <c r="G926" i="38"/>
  <c r="G927" i="38"/>
  <c r="G928" i="38"/>
  <c r="G929" i="38"/>
  <c r="G930" i="38"/>
  <c r="G931" i="38"/>
  <c r="G932" i="38"/>
  <c r="G933" i="38"/>
  <c r="G934" i="38"/>
  <c r="G935" i="38"/>
  <c r="G936" i="38"/>
  <c r="G937" i="38"/>
  <c r="G938" i="38"/>
  <c r="G939" i="38"/>
  <c r="G940" i="38"/>
  <c r="G941" i="38"/>
  <c r="G942" i="38"/>
  <c r="G943" i="38"/>
  <c r="G944" i="38"/>
  <c r="G945" i="38"/>
  <c r="G946" i="38"/>
  <c r="G947" i="38"/>
  <c r="G948" i="38"/>
  <c r="G949" i="38"/>
  <c r="G950" i="38"/>
  <c r="G951" i="38"/>
  <c r="G952" i="38"/>
  <c r="G953" i="38"/>
  <c r="G954" i="38"/>
  <c r="G955" i="38"/>
  <c r="G956" i="38"/>
  <c r="G957" i="38"/>
  <c r="G958" i="38"/>
  <c r="G959" i="38"/>
  <c r="G960" i="38"/>
  <c r="G961" i="38"/>
  <c r="G962" i="38"/>
  <c r="G963" i="38"/>
  <c r="G964" i="38"/>
  <c r="G965" i="38"/>
  <c r="G966" i="38"/>
  <c r="G967" i="38"/>
  <c r="G968" i="38"/>
  <c r="G969" i="38"/>
  <c r="G970" i="38"/>
  <c r="G971" i="38"/>
  <c r="G972" i="38"/>
  <c r="G973" i="38"/>
  <c r="G974" i="38"/>
  <c r="G975" i="38"/>
  <c r="G976" i="38"/>
  <c r="G977" i="38"/>
  <c r="G978" i="38"/>
  <c r="G979" i="38"/>
  <c r="G980" i="38"/>
  <c r="G981" i="38"/>
  <c r="G982" i="38"/>
  <c r="G983" i="38"/>
  <c r="G984" i="38"/>
  <c r="G985" i="38"/>
  <c r="G986" i="38"/>
  <c r="G987" i="38"/>
  <c r="G988" i="38"/>
  <c r="G989" i="38"/>
  <c r="G990" i="38"/>
  <c r="G991" i="38"/>
  <c r="G992" i="38"/>
  <c r="G993" i="38"/>
  <c r="G994" i="38"/>
  <c r="G995" i="38"/>
  <c r="G996" i="38"/>
  <c r="G997" i="38"/>
  <c r="G998" i="38"/>
  <c r="G999" i="38"/>
  <c r="G1000" i="38"/>
  <c r="G1001" i="38"/>
  <c r="G1002" i="38"/>
  <c r="G1003" i="38"/>
  <c r="G1004" i="38"/>
  <c r="G1005" i="38"/>
  <c r="G1006" i="38"/>
  <c r="G1007" i="38"/>
  <c r="G1008" i="38"/>
  <c r="G1009" i="38"/>
  <c r="G1010" i="38"/>
  <c r="G1011" i="38"/>
  <c r="G1012" i="38"/>
  <c r="G1013" i="38"/>
  <c r="G1014" i="38"/>
  <c r="G1015" i="38"/>
  <c r="G1016" i="38"/>
  <c r="G1017" i="38"/>
  <c r="G1018" i="38"/>
  <c r="G1019" i="38"/>
  <c r="G1020" i="38"/>
  <c r="G1021" i="38"/>
  <c r="G1022" i="38"/>
  <c r="G1023" i="38"/>
  <c r="G1024" i="38"/>
  <c r="G1025" i="38"/>
  <c r="G1026" i="38"/>
  <c r="G1027" i="38"/>
  <c r="G1028" i="38"/>
  <c r="G1029" i="38"/>
  <c r="G1030" i="38"/>
  <c r="G1031" i="38"/>
  <c r="G1032" i="38"/>
  <c r="G1033" i="38"/>
  <c r="G1034" i="38"/>
  <c r="G1035" i="38"/>
  <c r="G1036" i="38"/>
  <c r="G1037" i="38"/>
  <c r="G1038" i="38"/>
  <c r="G1039" i="38"/>
  <c r="G1040" i="38"/>
  <c r="G1041" i="38"/>
  <c r="G1042" i="38"/>
  <c r="G1043" i="38"/>
  <c r="G1044" i="38"/>
  <c r="G1045" i="38"/>
  <c r="G1046" i="38"/>
  <c r="G1047" i="38"/>
  <c r="G1048" i="38"/>
  <c r="G1049" i="38"/>
  <c r="G1050" i="38"/>
  <c r="G1051" i="38"/>
  <c r="G1052" i="38"/>
  <c r="G1053" i="38"/>
  <c r="G1054" i="38"/>
  <c r="G1055" i="38"/>
  <c r="G1056" i="38"/>
  <c r="G1057" i="38"/>
  <c r="G1058" i="38"/>
  <c r="G1059" i="38"/>
  <c r="G1060" i="38"/>
  <c r="G1061" i="38"/>
  <c r="G1062" i="38"/>
  <c r="G1063" i="38"/>
  <c r="G1064" i="38"/>
  <c r="G1065" i="38"/>
  <c r="G1066" i="38"/>
  <c r="G1067" i="38"/>
  <c r="G1068" i="38"/>
  <c r="G1069" i="38"/>
  <c r="G1070" i="38"/>
  <c r="G1071" i="38"/>
  <c r="G1072" i="38"/>
  <c r="G1073" i="38"/>
  <c r="G1074" i="38"/>
  <c r="G1075" i="38"/>
  <c r="G1076" i="38"/>
  <c r="G1077" i="38"/>
  <c r="G1078" i="38"/>
  <c r="G1079" i="38"/>
  <c r="G1080" i="38"/>
  <c r="G1081" i="38"/>
  <c r="G1082" i="38"/>
  <c r="G1083" i="38"/>
  <c r="G1084" i="38"/>
  <c r="G1085" i="38"/>
  <c r="G1086" i="38"/>
  <c r="G1087" i="38"/>
  <c r="G1088" i="38"/>
  <c r="G1089" i="38"/>
  <c r="G1090" i="38"/>
  <c r="G1091" i="38"/>
  <c r="G1092" i="38"/>
  <c r="G1093" i="38"/>
  <c r="G1094" i="38"/>
  <c r="G1095" i="38"/>
  <c r="G1096" i="38"/>
  <c r="G1097" i="38"/>
  <c r="G1098" i="38"/>
  <c r="G1099" i="38"/>
  <c r="G1100" i="38"/>
  <c r="G1101" i="38"/>
  <c r="G1102" i="38"/>
  <c r="G1103" i="38"/>
  <c r="G1104" i="38"/>
  <c r="G1105" i="38"/>
  <c r="G1106" i="38"/>
  <c r="G1107" i="38"/>
  <c r="G1108" i="38"/>
  <c r="G1109" i="38"/>
  <c r="G1110" i="38"/>
  <c r="G1111" i="38"/>
  <c r="G1112" i="38"/>
  <c r="G1113" i="38"/>
  <c r="G1114" i="38"/>
  <c r="G1115" i="38"/>
  <c r="G1116" i="38"/>
  <c r="G1117" i="38"/>
  <c r="G1118" i="38"/>
  <c r="G1119" i="38"/>
  <c r="G1120" i="38"/>
  <c r="G1121" i="38"/>
  <c r="G1122" i="38"/>
  <c r="G1123" i="38"/>
  <c r="G1124" i="38"/>
  <c r="G1125" i="38"/>
  <c r="G1126" i="38"/>
  <c r="G1127" i="38"/>
  <c r="G1128" i="38"/>
  <c r="G1129" i="38"/>
  <c r="G1130" i="38"/>
  <c r="G1131" i="38"/>
  <c r="G1132" i="38"/>
  <c r="G1133" i="38"/>
  <c r="G1134" i="38"/>
  <c r="G1135" i="38"/>
  <c r="G1136" i="38"/>
  <c r="G1137" i="38"/>
  <c r="G1138" i="38"/>
  <c r="G1139" i="38"/>
  <c r="G1140" i="38"/>
  <c r="G1141" i="38"/>
  <c r="G1142" i="38"/>
  <c r="G1143" i="38"/>
  <c r="G1144" i="38"/>
  <c r="G1145" i="38"/>
  <c r="G1146" i="38"/>
  <c r="G1147" i="38"/>
  <c r="G1148" i="38"/>
  <c r="G1149" i="38"/>
  <c r="G1150" i="38"/>
  <c r="G1151" i="38"/>
  <c r="G1152" i="38"/>
  <c r="G1153" i="38"/>
  <c r="G1154" i="38"/>
  <c r="G1155" i="38"/>
  <c r="G1156" i="38"/>
  <c r="G1157" i="38"/>
  <c r="G1158" i="38"/>
  <c r="G1159" i="38"/>
  <c r="G1160" i="38"/>
  <c r="G1161" i="38"/>
  <c r="G1162" i="38"/>
  <c r="G1163" i="38"/>
  <c r="G1164" i="38"/>
  <c r="G1165" i="38"/>
  <c r="G1166" i="38"/>
  <c r="G1167" i="38"/>
  <c r="G1168" i="38"/>
  <c r="G1169" i="38"/>
  <c r="G1170" i="38"/>
  <c r="G1171" i="38"/>
  <c r="G1172" i="38"/>
  <c r="G1173" i="38"/>
  <c r="G1174" i="38"/>
  <c r="G1175" i="38"/>
  <c r="G1176" i="38"/>
  <c r="G1177" i="38"/>
  <c r="G1178" i="38"/>
  <c r="G1179" i="38"/>
  <c r="G1180" i="38"/>
  <c r="G1181" i="38"/>
  <c r="G1182" i="38"/>
  <c r="G1183" i="38"/>
  <c r="G1184" i="38"/>
  <c r="G1185" i="38"/>
  <c r="G1186" i="38"/>
  <c r="G1187" i="38"/>
  <c r="G1188" i="38"/>
  <c r="G1189" i="38"/>
  <c r="G1190" i="38"/>
  <c r="G1191" i="38"/>
  <c r="G1192" i="38"/>
  <c r="G1193" i="38"/>
  <c r="G1194" i="38"/>
  <c r="G1195" i="38"/>
  <c r="G1196" i="38"/>
  <c r="G1197" i="38"/>
  <c r="G1198" i="38"/>
  <c r="G1199" i="38"/>
  <c r="G1200" i="38"/>
  <c r="G1201" i="38"/>
  <c r="G1202" i="38"/>
  <c r="G1203" i="38"/>
  <c r="G1204" i="38"/>
  <c r="G1205" i="38"/>
  <c r="G1206" i="38"/>
  <c r="G1207" i="38"/>
  <c r="G1208" i="38"/>
  <c r="G1209" i="38"/>
  <c r="G1210" i="38"/>
  <c r="G1211" i="38"/>
  <c r="G1212" i="38"/>
  <c r="G1213" i="38"/>
  <c r="G1214" i="38"/>
  <c r="G1215" i="38"/>
  <c r="G1216" i="38"/>
  <c r="G1217" i="38"/>
  <c r="G1218" i="38"/>
  <c r="G1219" i="38"/>
  <c r="G1220" i="38"/>
  <c r="G1221" i="38"/>
  <c r="G1222" i="38"/>
  <c r="G1223" i="38"/>
  <c r="G1224" i="38"/>
  <c r="G1225" i="38"/>
  <c r="G1226" i="38"/>
  <c r="G1227" i="38"/>
  <c r="G1228" i="38"/>
  <c r="G1229" i="38"/>
  <c r="G1230" i="38"/>
  <c r="G1231" i="38"/>
  <c r="G1232" i="38"/>
  <c r="G1233" i="38"/>
  <c r="G1234" i="38"/>
  <c r="G1235" i="38"/>
  <c r="G1236" i="38"/>
  <c r="G1237" i="38"/>
  <c r="G1238" i="38"/>
  <c r="G1239" i="38"/>
  <c r="G1240" i="38"/>
  <c r="G1241" i="38"/>
  <c r="G1242" i="38"/>
  <c r="G1243" i="38"/>
  <c r="G1244" i="38"/>
  <c r="G1245" i="38"/>
  <c r="G1246" i="38"/>
  <c r="G1247" i="38"/>
  <c r="G1248" i="38"/>
  <c r="G1249" i="38"/>
  <c r="G1250" i="38"/>
  <c r="G1251" i="38"/>
  <c r="G1252" i="38"/>
  <c r="G1253" i="38"/>
  <c r="G1254" i="38"/>
  <c r="G1255" i="38"/>
  <c r="G1256" i="38"/>
  <c r="G1257" i="38"/>
  <c r="G1258" i="38"/>
  <c r="G1259" i="38"/>
  <c r="G1260" i="38"/>
  <c r="G1261" i="38"/>
  <c r="G1262" i="38"/>
  <c r="G1263" i="38"/>
  <c r="G1264" i="38"/>
  <c r="G1265" i="38"/>
  <c r="G1266" i="38"/>
  <c r="G1267" i="38"/>
  <c r="G1268" i="38"/>
  <c r="G1269" i="38"/>
  <c r="G1270" i="38"/>
  <c r="G1271" i="38"/>
  <c r="G1272" i="38"/>
  <c r="G1273" i="38"/>
  <c r="G1274" i="38"/>
  <c r="G1275" i="38"/>
  <c r="G1276" i="38"/>
  <c r="G1277" i="38"/>
  <c r="G1278" i="38"/>
  <c r="G1279" i="38"/>
  <c r="G1280" i="38"/>
  <c r="G1281" i="38"/>
  <c r="G1282" i="38"/>
  <c r="G1283" i="38"/>
  <c r="G1284" i="38"/>
  <c r="G1285" i="38"/>
  <c r="G1286" i="38"/>
  <c r="G1287" i="38"/>
  <c r="G1288" i="38"/>
  <c r="G1289" i="38"/>
  <c r="G1290" i="38"/>
  <c r="G1291" i="38"/>
  <c r="G1292" i="38"/>
  <c r="G1293" i="38"/>
  <c r="G1294" i="38"/>
  <c r="G1295" i="38"/>
  <c r="G1296" i="38"/>
  <c r="G1297" i="38"/>
  <c r="G1298" i="38"/>
  <c r="G1299" i="38"/>
  <c r="G1300" i="38"/>
  <c r="G1301" i="38"/>
  <c r="G1302" i="38"/>
  <c r="G1303" i="38"/>
  <c r="G1304" i="38"/>
  <c r="G1305" i="38"/>
  <c r="G1306" i="38"/>
  <c r="G1307" i="38"/>
  <c r="G1308" i="38"/>
  <c r="G1309" i="38"/>
  <c r="G1310" i="38"/>
  <c r="G1311" i="38"/>
  <c r="G1312" i="38"/>
  <c r="G1313" i="38"/>
  <c r="G1314" i="38"/>
  <c r="G1315" i="38"/>
  <c r="G1316" i="38"/>
  <c r="G1317" i="38"/>
  <c r="G1318" i="38"/>
  <c r="G1319" i="38"/>
  <c r="G1320" i="38"/>
  <c r="G1321" i="38"/>
  <c r="G1322" i="38"/>
  <c r="G1323" i="38"/>
  <c r="G1324" i="38"/>
  <c r="G1325" i="38"/>
  <c r="G1326" i="38"/>
  <c r="G1327" i="38"/>
  <c r="G1328" i="38"/>
  <c r="G1329" i="38"/>
  <c r="G1330" i="38"/>
  <c r="G1331" i="38"/>
  <c r="G1332" i="38"/>
  <c r="G1333" i="38"/>
  <c r="G1334" i="38"/>
  <c r="G1335" i="38"/>
  <c r="G1336" i="38"/>
  <c r="G1337" i="38"/>
  <c r="G1338" i="38"/>
  <c r="G1339" i="38"/>
  <c r="G1340" i="38"/>
  <c r="G1341" i="38"/>
  <c r="G1342" i="38"/>
  <c r="G1343" i="38"/>
  <c r="G1344" i="38"/>
  <c r="G1345" i="38"/>
  <c r="G1346" i="38"/>
  <c r="G1347" i="38"/>
  <c r="G1348" i="38"/>
  <c r="G1349" i="38"/>
  <c r="G1350" i="38"/>
  <c r="G1351" i="38"/>
  <c r="G1352" i="38"/>
  <c r="G1353" i="38"/>
  <c r="G1354" i="38"/>
  <c r="G1355" i="38"/>
  <c r="G1356" i="38"/>
  <c r="G1357" i="38"/>
  <c r="G1358" i="38"/>
  <c r="G1359" i="38"/>
  <c r="G1360" i="38"/>
  <c r="G1361" i="38"/>
  <c r="G1362" i="38"/>
  <c r="G1363" i="38"/>
  <c r="G1364" i="38"/>
  <c r="G1365" i="38"/>
  <c r="G1366" i="38"/>
  <c r="G1367" i="38"/>
  <c r="G1368" i="38"/>
  <c r="G1369" i="38"/>
  <c r="G1370" i="38"/>
  <c r="G1371" i="38"/>
  <c r="G1372" i="38"/>
  <c r="G1373" i="38"/>
  <c r="G1374" i="38"/>
  <c r="G1375" i="38"/>
  <c r="G1376" i="38"/>
  <c r="G1377" i="38"/>
  <c r="G1378" i="38"/>
  <c r="G1379" i="38"/>
  <c r="G1380" i="38"/>
  <c r="G1381" i="38"/>
  <c r="G1382" i="38"/>
  <c r="G1383" i="38"/>
  <c r="G1384" i="38"/>
  <c r="G1385" i="38"/>
  <c r="G1386" i="38"/>
  <c r="G1387" i="38"/>
  <c r="G1388" i="38"/>
  <c r="G1389" i="38"/>
  <c r="G1390" i="38"/>
  <c r="G1391" i="38"/>
  <c r="G1392" i="38"/>
  <c r="G1393" i="38"/>
  <c r="G1394" i="38"/>
  <c r="G1395" i="38"/>
  <c r="G1396" i="38"/>
  <c r="L2" i="38" l="1"/>
  <c r="T2" i="38"/>
  <c r="DS24" i="51"/>
  <c r="EB7" i="51"/>
  <c r="EB17" i="51"/>
  <c r="DZ15" i="51"/>
  <c r="DX13" i="51"/>
  <c r="EA10" i="51"/>
  <c r="DY8" i="51"/>
  <c r="EA17" i="51"/>
  <c r="DY15" i="51"/>
  <c r="EB12" i="51"/>
  <c r="DZ10" i="51"/>
  <c r="DX8" i="51"/>
  <c r="DZ17" i="51"/>
  <c r="DX15" i="51"/>
  <c r="EA12" i="51"/>
  <c r="DY10" i="51"/>
  <c r="DW7" i="51"/>
  <c r="DY17" i="51"/>
  <c r="EB14" i="51"/>
  <c r="DZ12" i="51"/>
  <c r="DX10" i="51"/>
  <c r="EA7" i="51"/>
  <c r="DX17" i="51"/>
  <c r="EA14" i="51"/>
  <c r="DY12" i="51"/>
  <c r="EB9" i="51"/>
  <c r="DZ7" i="51"/>
  <c r="EB16" i="51"/>
  <c r="DZ14" i="51"/>
  <c r="DX12" i="51"/>
  <c r="EA9" i="51"/>
  <c r="DY7" i="51"/>
  <c r="EA16" i="51"/>
  <c r="DY14" i="51"/>
  <c r="EB11" i="51"/>
  <c r="DZ9" i="51"/>
  <c r="DX7" i="51"/>
  <c r="EB18" i="51"/>
  <c r="DZ16" i="51"/>
  <c r="DX14" i="51"/>
  <c r="EA11" i="51"/>
  <c r="DY9" i="51"/>
  <c r="EB6" i="51"/>
  <c r="EA18" i="51"/>
  <c r="DY16" i="51"/>
  <c r="EB13" i="51"/>
  <c r="DZ11" i="51"/>
  <c r="DX9" i="51"/>
  <c r="EA6" i="51"/>
  <c r="DZ18" i="51"/>
  <c r="DX16" i="51"/>
  <c r="EA13" i="51"/>
  <c r="DY11" i="51"/>
  <c r="EB8" i="51"/>
  <c r="DZ6" i="51"/>
  <c r="DY18" i="51"/>
  <c r="EB15" i="51"/>
  <c r="DZ13" i="51"/>
  <c r="DX11" i="51"/>
  <c r="EA8" i="51"/>
  <c r="DY6" i="51"/>
  <c r="DX18" i="51"/>
  <c r="EA15" i="51"/>
  <c r="DY13" i="51"/>
  <c r="EB10" i="51"/>
  <c r="DZ8" i="51"/>
  <c r="DX6" i="51"/>
  <c r="DW17" i="51"/>
  <c r="DU15" i="51"/>
  <c r="DS13" i="51"/>
  <c r="DV10" i="51"/>
  <c r="DT8" i="51"/>
  <c r="DV17" i="51"/>
  <c r="DT15" i="51"/>
  <c r="DW12" i="51"/>
  <c r="DU10" i="51"/>
  <c r="DS8" i="51"/>
  <c r="DU17" i="51"/>
  <c r="DS15" i="51"/>
  <c r="DV12" i="51"/>
  <c r="DT10" i="51"/>
  <c r="DN6" i="51"/>
  <c r="DT17" i="51"/>
  <c r="DW14" i="51"/>
  <c r="DU12" i="51"/>
  <c r="DS10" i="51"/>
  <c r="DV7" i="51"/>
  <c r="DS17" i="51"/>
  <c r="DV14" i="51"/>
  <c r="DT12" i="51"/>
  <c r="DW9" i="51"/>
  <c r="DU7" i="51"/>
  <c r="DW16" i="51"/>
  <c r="DU14" i="51"/>
  <c r="DS12" i="51"/>
  <c r="DV9" i="51"/>
  <c r="DT7" i="51"/>
  <c r="DV16" i="51"/>
  <c r="DT14" i="51"/>
  <c r="DW11" i="51"/>
  <c r="DU9" i="51"/>
  <c r="DS7" i="51"/>
  <c r="DW18" i="51"/>
  <c r="DU16" i="51"/>
  <c r="DS14" i="51"/>
  <c r="DV11" i="51"/>
  <c r="DT9" i="51"/>
  <c r="DW6" i="51"/>
  <c r="DV18" i="51"/>
  <c r="DT16" i="51"/>
  <c r="DW13" i="51"/>
  <c r="DU11" i="51"/>
  <c r="DS9" i="51"/>
  <c r="DV6" i="51"/>
  <c r="DU18" i="51"/>
  <c r="DS16" i="51"/>
  <c r="DV13" i="51"/>
  <c r="DT11" i="51"/>
  <c r="DW8" i="51"/>
  <c r="DU6" i="51"/>
  <c r="DT18" i="51"/>
  <c r="DW15" i="51"/>
  <c r="DU13" i="51"/>
  <c r="DS11" i="51"/>
  <c r="DV8" i="51"/>
  <c r="DT6" i="51"/>
  <c r="DS18" i="51"/>
  <c r="DV15" i="51"/>
  <c r="DT13" i="51"/>
  <c r="DW10" i="51"/>
  <c r="DU8" i="51"/>
  <c r="DS6" i="51"/>
  <c r="DQ17" i="51"/>
  <c r="DO15" i="51"/>
  <c r="DM13" i="51"/>
  <c r="DP10" i="51"/>
  <c r="DN8" i="51"/>
  <c r="DP17" i="51"/>
  <c r="DN15" i="51"/>
  <c r="DQ12" i="51"/>
  <c r="DO10" i="51"/>
  <c r="DM8" i="51"/>
  <c r="DO17" i="51"/>
  <c r="DM15" i="51"/>
  <c r="DP12" i="51"/>
  <c r="DN10" i="51"/>
  <c r="DQ7" i="51"/>
  <c r="DN17" i="51"/>
  <c r="DQ14" i="51"/>
  <c r="DO12" i="51"/>
  <c r="DM10" i="51"/>
  <c r="DP7" i="51"/>
  <c r="DM17" i="51"/>
  <c r="DP14" i="51"/>
  <c r="DN12" i="51"/>
  <c r="DQ9" i="51"/>
  <c r="DO7" i="51"/>
  <c r="DQ16" i="51"/>
  <c r="DO14" i="51"/>
  <c r="DM12" i="51"/>
  <c r="DP9" i="51"/>
  <c r="DN7" i="51"/>
  <c r="DP16" i="51"/>
  <c r="DN14" i="51"/>
  <c r="DQ11" i="51"/>
  <c r="DO9" i="51"/>
  <c r="DM7" i="51"/>
  <c r="DQ18" i="51"/>
  <c r="DO16" i="51"/>
  <c r="DM14" i="51"/>
  <c r="DP11" i="51"/>
  <c r="DN9" i="51"/>
  <c r="DQ6" i="51"/>
  <c r="DP18" i="51"/>
  <c r="DN16" i="51"/>
  <c r="DQ13" i="51"/>
  <c r="DO11" i="51"/>
  <c r="DM9" i="51"/>
  <c r="DP6" i="51"/>
  <c r="DO18" i="51"/>
  <c r="DM16" i="51"/>
  <c r="DP13" i="51"/>
  <c r="DN11" i="51"/>
  <c r="DQ8" i="51"/>
  <c r="DO6" i="51"/>
  <c r="DN18" i="51"/>
  <c r="DQ15" i="51"/>
  <c r="DO13" i="51"/>
  <c r="DM11" i="51"/>
  <c r="DP8" i="51"/>
  <c r="DL7" i="51"/>
  <c r="DM18" i="51"/>
  <c r="DP15" i="51"/>
  <c r="DN13" i="51"/>
  <c r="DQ10" i="51"/>
  <c r="DO8" i="51"/>
  <c r="DM6" i="51"/>
  <c r="DL17" i="51"/>
  <c r="DJ15" i="51"/>
  <c r="DH13" i="51"/>
  <c r="DK10" i="51"/>
  <c r="DI8" i="51"/>
  <c r="DK17" i="51"/>
  <c r="DI15" i="51"/>
  <c r="DL12" i="51"/>
  <c r="DJ10" i="51"/>
  <c r="DH8" i="51"/>
  <c r="DJ17" i="51"/>
  <c r="DH15" i="51"/>
  <c r="DK12" i="51"/>
  <c r="DI10" i="51"/>
  <c r="DF7" i="51"/>
  <c r="DI17" i="51"/>
  <c r="DL14" i="51"/>
  <c r="DJ12" i="51"/>
  <c r="DH10" i="51"/>
  <c r="DK7" i="51"/>
  <c r="DH17" i="51"/>
  <c r="DK14" i="51"/>
  <c r="DI12" i="51"/>
  <c r="DL9" i="51"/>
  <c r="DJ7" i="51"/>
  <c r="DL16" i="51"/>
  <c r="DJ14" i="51"/>
  <c r="DH12" i="51"/>
  <c r="DK9" i="51"/>
  <c r="DI7" i="51"/>
  <c r="DK16" i="51"/>
  <c r="DI14" i="51"/>
  <c r="DL11" i="51"/>
  <c r="DJ9" i="51"/>
  <c r="DH7" i="51"/>
  <c r="DL18" i="51"/>
  <c r="DJ16" i="51"/>
  <c r="DH14" i="51"/>
  <c r="DK11" i="51"/>
  <c r="DI9" i="51"/>
  <c r="DL6" i="51"/>
  <c r="DK18" i="51"/>
  <c r="DI16" i="51"/>
  <c r="DL13" i="51"/>
  <c r="DJ11" i="51"/>
  <c r="DH9" i="51"/>
  <c r="DK6" i="51"/>
  <c r="DJ18" i="51"/>
  <c r="DH16" i="51"/>
  <c r="DK13" i="51"/>
  <c r="DI11" i="51"/>
  <c r="DL8" i="51"/>
  <c r="DJ6" i="51"/>
  <c r="DI18" i="51"/>
  <c r="DL15" i="51"/>
  <c r="DJ13" i="51"/>
  <c r="DH11" i="51"/>
  <c r="DK8" i="51"/>
  <c r="DI6" i="51"/>
  <c r="DH18" i="51"/>
  <c r="DK15" i="51"/>
  <c r="DI13" i="51"/>
  <c r="DL10" i="51"/>
  <c r="DJ8" i="51"/>
  <c r="DH6" i="51"/>
  <c r="DF17" i="51"/>
  <c r="DD15" i="51"/>
  <c r="DB13" i="51"/>
  <c r="DE10" i="51"/>
  <c r="DC8" i="51"/>
  <c r="DE17" i="51"/>
  <c r="DC15" i="51"/>
  <c r="DF12" i="51"/>
  <c r="DD10" i="51"/>
  <c r="DB8" i="51"/>
  <c r="DD17" i="51"/>
  <c r="DB15" i="51"/>
  <c r="DE12" i="51"/>
  <c r="DC10" i="51"/>
  <c r="DA7" i="51"/>
  <c r="DC17" i="51"/>
  <c r="DF14" i="51"/>
  <c r="DD12" i="51"/>
  <c r="DB10" i="51"/>
  <c r="DE7" i="51"/>
  <c r="DB17" i="51"/>
  <c r="DE14" i="51"/>
  <c r="DC12" i="51"/>
  <c r="DF9" i="51"/>
  <c r="DD7" i="51"/>
  <c r="DF16" i="51"/>
  <c r="DD14" i="51"/>
  <c r="DB12" i="51"/>
  <c r="DE9" i="51"/>
  <c r="DC7" i="51"/>
  <c r="DE16" i="51"/>
  <c r="DC14" i="51"/>
  <c r="DF11" i="51"/>
  <c r="DD9" i="51"/>
  <c r="DB7" i="51"/>
  <c r="DF18" i="51"/>
  <c r="DD16" i="51"/>
  <c r="DB14" i="51"/>
  <c r="DE11" i="51"/>
  <c r="DC9" i="51"/>
  <c r="DF6" i="51"/>
  <c r="DE18" i="51"/>
  <c r="DC16" i="51"/>
  <c r="DF13" i="51"/>
  <c r="DD11" i="51"/>
  <c r="DB9" i="51"/>
  <c r="DE6" i="51"/>
  <c r="DD18" i="51"/>
  <c r="DB16" i="51"/>
  <c r="DE13" i="51"/>
  <c r="DC11" i="51"/>
  <c r="DF8" i="51"/>
  <c r="DD6" i="51"/>
  <c r="DC18" i="51"/>
  <c r="DF15" i="51"/>
  <c r="DD13" i="51"/>
  <c r="DB11" i="51"/>
  <c r="DE8" i="51"/>
  <c r="DC6" i="51"/>
  <c r="DB18" i="51"/>
  <c r="DE15" i="51"/>
  <c r="DC13" i="51"/>
  <c r="DF10" i="51"/>
  <c r="DD8" i="51"/>
  <c r="DB6" i="51"/>
  <c r="DA17" i="51"/>
  <c r="CY15" i="51"/>
  <c r="CW13" i="51"/>
  <c r="CZ10" i="51"/>
  <c r="CX8" i="51"/>
  <c r="CZ17" i="51"/>
  <c r="CX15" i="51"/>
  <c r="DA12" i="51"/>
  <c r="CY10" i="51"/>
  <c r="CW8" i="51"/>
  <c r="CY17" i="51"/>
  <c r="CW15" i="51"/>
  <c r="CZ12" i="51"/>
  <c r="CX10" i="51"/>
  <c r="CU7" i="51"/>
  <c r="CX17" i="51"/>
  <c r="DA14" i="51"/>
  <c r="CY12" i="51"/>
  <c r="CW10" i="51"/>
  <c r="CZ7" i="51"/>
  <c r="CW17" i="51"/>
  <c r="CZ14" i="51"/>
  <c r="CX12" i="51"/>
  <c r="DA9" i="51"/>
  <c r="CY7" i="51"/>
  <c r="DA16" i="51"/>
  <c r="CY14" i="51"/>
  <c r="CW12" i="51"/>
  <c r="CZ9" i="51"/>
  <c r="CX7" i="51"/>
  <c r="CZ16" i="51"/>
  <c r="CX14" i="51"/>
  <c r="DA11" i="51"/>
  <c r="CY9" i="51"/>
  <c r="CW7" i="51"/>
  <c r="DA18" i="51"/>
  <c r="CY16" i="51"/>
  <c r="CW14" i="51"/>
  <c r="CZ11" i="51"/>
  <c r="CX9" i="51"/>
  <c r="DA6" i="51"/>
  <c r="CZ18" i="51"/>
  <c r="CX16" i="51"/>
  <c r="DA13" i="51"/>
  <c r="CY11" i="51"/>
  <c r="CW9" i="51"/>
  <c r="CZ6" i="51"/>
  <c r="CY18" i="51"/>
  <c r="CW16" i="51"/>
  <c r="CZ13" i="51"/>
  <c r="CX11" i="51"/>
  <c r="DA8" i="51"/>
  <c r="CY6" i="51"/>
  <c r="CX18" i="51"/>
  <c r="DA15" i="51"/>
  <c r="CY13" i="51"/>
  <c r="CW11" i="51"/>
  <c r="CZ8" i="51"/>
  <c r="CX6" i="51"/>
  <c r="CW18" i="51"/>
  <c r="CZ15" i="51"/>
  <c r="CX13" i="51"/>
  <c r="DA10" i="51"/>
  <c r="CY8" i="51"/>
  <c r="CW6" i="51"/>
  <c r="CU17" i="51"/>
  <c r="CS15" i="51"/>
  <c r="CT10" i="51"/>
  <c r="CT17" i="51"/>
  <c r="CR15" i="51"/>
  <c r="CU12" i="51"/>
  <c r="CS10" i="51"/>
  <c r="CQ8" i="51"/>
  <c r="CS17" i="51"/>
  <c r="CQ15" i="51"/>
  <c r="CR10" i="51"/>
  <c r="CP7" i="51"/>
  <c r="CR17" i="51"/>
  <c r="CU14" i="51"/>
  <c r="CS12" i="51"/>
  <c r="CQ10" i="51"/>
  <c r="CT7" i="51"/>
  <c r="CQ17" i="51"/>
  <c r="CU9" i="51"/>
  <c r="CS7" i="51"/>
  <c r="CU16" i="51"/>
  <c r="CS14" i="51"/>
  <c r="CT9" i="51"/>
  <c r="CR7" i="51"/>
  <c r="CU11" i="51"/>
  <c r="CS9" i="51"/>
  <c r="CQ7" i="51"/>
  <c r="CU18" i="51"/>
  <c r="CT11" i="51"/>
  <c r="CR9" i="51"/>
  <c r="CU6" i="51"/>
  <c r="CT18" i="51"/>
  <c r="CU13" i="51"/>
  <c r="CT6" i="51"/>
  <c r="CS18" i="51"/>
  <c r="CQ16" i="51"/>
  <c r="CT13" i="51"/>
  <c r="CU8" i="51"/>
  <c r="CS6" i="51"/>
  <c r="CR18" i="51"/>
  <c r="CU15" i="51"/>
  <c r="CS13" i="51"/>
  <c r="CQ11" i="51"/>
  <c r="CT8" i="51"/>
  <c r="CQ18" i="51"/>
  <c r="CT15" i="51"/>
  <c r="CR13" i="51"/>
  <c r="CU10" i="51"/>
  <c r="CP17" i="51"/>
  <c r="CN15" i="51"/>
  <c r="CO10" i="51"/>
  <c r="CO17" i="51"/>
  <c r="CM15" i="51"/>
  <c r="CP12" i="51"/>
  <c r="CN10" i="51"/>
  <c r="CL8" i="51"/>
  <c r="CN17" i="51"/>
  <c r="CL15" i="51"/>
  <c r="CM10" i="51"/>
  <c r="CJ7" i="51"/>
  <c r="CM17" i="51"/>
  <c r="CP14" i="51"/>
  <c r="CN12" i="51"/>
  <c r="CL10" i="51"/>
  <c r="CO7" i="51"/>
  <c r="CL17" i="51"/>
  <c r="CP9" i="51"/>
  <c r="CN7" i="51"/>
  <c r="CP16" i="51"/>
  <c r="CN14" i="51"/>
  <c r="CO9" i="51"/>
  <c r="CM7" i="51"/>
  <c r="CP11" i="51"/>
  <c r="CN9" i="51"/>
  <c r="CL7" i="51"/>
  <c r="CP18" i="51"/>
  <c r="CO11" i="51"/>
  <c r="CM9" i="51"/>
  <c r="CP6" i="51"/>
  <c r="CO18" i="51"/>
  <c r="CP13" i="51"/>
  <c r="CO6" i="51"/>
  <c r="CN18" i="51"/>
  <c r="CL16" i="51"/>
  <c r="CO13" i="51"/>
  <c r="CP8" i="51"/>
  <c r="CN6" i="51"/>
  <c r="CM18" i="51"/>
  <c r="CP15" i="51"/>
  <c r="CN13" i="51"/>
  <c r="CL11" i="51"/>
  <c r="CO8" i="51"/>
  <c r="CL18" i="51"/>
  <c r="CO15" i="51"/>
  <c r="CM13" i="51"/>
  <c r="CP10" i="51"/>
  <c r="CH15" i="51"/>
  <c r="CI10" i="51"/>
  <c r="CG8" i="51"/>
  <c r="CI17" i="51"/>
  <c r="CG15" i="51"/>
  <c r="CH10" i="51"/>
  <c r="CH17" i="51"/>
  <c r="CI12" i="51"/>
  <c r="CG10" i="51"/>
  <c r="CE7" i="51"/>
  <c r="CG17" i="51"/>
  <c r="CI7" i="51"/>
  <c r="CF17" i="51"/>
  <c r="CI14" i="51"/>
  <c r="CH7" i="51"/>
  <c r="CJ16" i="51"/>
  <c r="CH14" i="51"/>
  <c r="CG7" i="51"/>
  <c r="CI16" i="51"/>
  <c r="CJ11" i="51"/>
  <c r="CH9" i="51"/>
  <c r="CF7" i="51"/>
  <c r="CJ18" i="51"/>
  <c r="CH16" i="51"/>
  <c r="CI18" i="51"/>
  <c r="CG16" i="51"/>
  <c r="CH11" i="51"/>
  <c r="CH18" i="51"/>
  <c r="CF16" i="51"/>
  <c r="CI13" i="51"/>
  <c r="CG11" i="51"/>
  <c r="CJ8" i="51"/>
  <c r="CH6" i="51"/>
  <c r="CG18" i="51"/>
  <c r="CJ15" i="51"/>
  <c r="CG6" i="51"/>
  <c r="CF18" i="51"/>
  <c r="CI15" i="51"/>
  <c r="CJ10" i="51"/>
  <c r="CH8" i="51"/>
  <c r="CF6" i="51"/>
  <c r="CC15" i="51"/>
  <c r="CD10" i="51"/>
  <c r="CB8" i="51"/>
  <c r="CD17" i="51"/>
  <c r="CB15" i="51"/>
  <c r="CC10" i="51"/>
  <c r="CC17" i="51"/>
  <c r="CD12" i="51"/>
  <c r="CB10" i="51"/>
  <c r="BY7" i="51"/>
  <c r="CB17" i="51"/>
  <c r="CD7" i="51"/>
  <c r="CA17" i="51"/>
  <c r="CD14" i="51"/>
  <c r="CC7" i="51"/>
  <c r="CE16" i="51"/>
  <c r="CC14" i="51"/>
  <c r="CB7" i="51"/>
  <c r="CD16" i="51"/>
  <c r="CE11" i="51"/>
  <c r="CC9" i="51"/>
  <c r="CA7" i="51"/>
  <c r="CE18" i="51"/>
  <c r="CC16" i="51"/>
  <c r="CD18" i="51"/>
  <c r="CB16" i="51"/>
  <c r="CC11" i="51"/>
  <c r="CC18" i="51"/>
  <c r="CA16" i="51"/>
  <c r="CD13" i="51"/>
  <c r="CB11" i="51"/>
  <c r="CE8" i="51"/>
  <c r="CC6" i="51"/>
  <c r="CB18" i="51"/>
  <c r="CE15" i="51"/>
  <c r="CB6" i="51"/>
  <c r="CA18" i="51"/>
  <c r="CD15" i="51"/>
  <c r="CE10" i="51"/>
  <c r="CC8" i="51"/>
  <c r="CA6" i="51"/>
  <c r="BY17" i="51"/>
  <c r="BX10" i="51"/>
  <c r="BX17" i="51"/>
  <c r="BY12" i="51"/>
  <c r="BW10" i="51"/>
  <c r="BU8" i="51"/>
  <c r="BV8" i="51"/>
  <c r="BW17" i="51"/>
  <c r="BX12" i="51"/>
  <c r="BV10" i="51"/>
  <c r="BT7" i="51"/>
  <c r="BV17" i="51"/>
  <c r="BY14" i="51"/>
  <c r="BW12" i="51"/>
  <c r="BX7" i="51"/>
  <c r="BU17" i="51"/>
  <c r="BX14" i="51"/>
  <c r="BV12" i="51"/>
  <c r="BY9" i="51"/>
  <c r="BW7" i="51"/>
  <c r="BY16" i="51"/>
  <c r="BW14" i="51"/>
  <c r="BU12" i="51"/>
  <c r="BX9" i="51"/>
  <c r="BV7" i="51"/>
  <c r="BX16" i="51"/>
  <c r="BY11" i="51"/>
  <c r="BU7" i="51"/>
  <c r="BY18" i="51"/>
  <c r="BW16" i="51"/>
  <c r="BX11" i="51"/>
  <c r="BY6" i="51"/>
  <c r="BX18" i="51"/>
  <c r="BV16" i="51"/>
  <c r="BY13" i="51"/>
  <c r="BW11" i="51"/>
  <c r="BX6" i="51"/>
  <c r="BW18" i="51"/>
  <c r="BU16" i="51"/>
  <c r="BX13" i="51"/>
  <c r="BV11" i="51"/>
  <c r="BY8" i="51"/>
  <c r="BW6" i="51"/>
  <c r="BV18" i="51"/>
  <c r="BY15" i="51"/>
  <c r="BW13" i="51"/>
  <c r="BX8" i="51"/>
  <c r="BU18" i="51"/>
  <c r="BX15" i="51"/>
  <c r="BY10" i="51"/>
  <c r="BW8" i="51"/>
  <c r="BT17" i="51"/>
  <c r="BS10" i="51"/>
  <c r="BQ8" i="51"/>
  <c r="BS17" i="51"/>
  <c r="BT12" i="51"/>
  <c r="BR10" i="51"/>
  <c r="BP8" i="51"/>
  <c r="BR17" i="51"/>
  <c r="BS12" i="51"/>
  <c r="BQ10" i="51"/>
  <c r="BN7" i="51"/>
  <c r="BQ17" i="51"/>
  <c r="BT14" i="51"/>
  <c r="BR12" i="51"/>
  <c r="BS7" i="51"/>
  <c r="BP17" i="51"/>
  <c r="BS14" i="51"/>
  <c r="BQ12" i="51"/>
  <c r="BT9" i="51"/>
  <c r="BR7" i="51"/>
  <c r="BT16" i="51"/>
  <c r="BR14" i="51"/>
  <c r="BP12" i="51"/>
  <c r="BS9" i="51"/>
  <c r="BQ7" i="51"/>
  <c r="BS16" i="51"/>
  <c r="BT11" i="51"/>
  <c r="BP7" i="51"/>
  <c r="BT18" i="51"/>
  <c r="BR16" i="51"/>
  <c r="BS11" i="51"/>
  <c r="BT6" i="51"/>
  <c r="BS18" i="51"/>
  <c r="BQ16" i="51"/>
  <c r="BT13" i="51"/>
  <c r="BR11" i="51"/>
  <c r="BS6" i="51"/>
  <c r="BR18" i="51"/>
  <c r="BP16" i="51"/>
  <c r="BS13" i="51"/>
  <c r="BQ11" i="51"/>
  <c r="BT8" i="51"/>
  <c r="BR6" i="51"/>
  <c r="BQ18" i="51"/>
  <c r="BT15" i="51"/>
  <c r="BR13" i="51"/>
  <c r="BS8" i="51"/>
  <c r="BP18" i="51"/>
  <c r="BS15" i="51"/>
  <c r="BT10" i="51"/>
  <c r="BR8" i="51"/>
  <c r="BN17" i="51"/>
  <c r="BK8" i="51"/>
  <c r="BM17" i="51"/>
  <c r="BK15" i="51"/>
  <c r="BN12" i="51"/>
  <c r="BL10" i="51"/>
  <c r="BJ8" i="51"/>
  <c r="BL17" i="51"/>
  <c r="BM12" i="51"/>
  <c r="BK10" i="51"/>
  <c r="BI7" i="51"/>
  <c r="BK17" i="51"/>
  <c r="BL12" i="51"/>
  <c r="BJ10" i="51"/>
  <c r="BM7" i="51"/>
  <c r="BJ17" i="51"/>
  <c r="BM14" i="51"/>
  <c r="BK12" i="51"/>
  <c r="BL7" i="51"/>
  <c r="BN16" i="51"/>
  <c r="BJ12" i="51"/>
  <c r="BM9" i="51"/>
  <c r="BK7" i="51"/>
  <c r="BM16" i="51"/>
  <c r="BK14" i="51"/>
  <c r="BL9" i="51"/>
  <c r="BJ7" i="51"/>
  <c r="BN18" i="51"/>
  <c r="BL16" i="51"/>
  <c r="BK16" i="51"/>
  <c r="BJ9" i="51"/>
  <c r="BM6" i="51"/>
  <c r="BL18" i="51"/>
  <c r="BJ16" i="51"/>
  <c r="BM13" i="51"/>
  <c r="BN8" i="51"/>
  <c r="BK18" i="51"/>
  <c r="BM8" i="51"/>
  <c r="BJ18" i="51"/>
  <c r="BM15" i="51"/>
  <c r="BN10" i="51"/>
  <c r="BI17" i="51"/>
  <c r="BF8" i="51"/>
  <c r="BH17" i="51"/>
  <c r="BF15" i="51"/>
  <c r="BI12" i="51"/>
  <c r="BG10" i="51"/>
  <c r="BE8" i="51"/>
  <c r="BG17" i="51"/>
  <c r="BH12" i="51"/>
  <c r="BF10" i="51"/>
  <c r="BC7" i="51"/>
  <c r="BF17" i="51"/>
  <c r="BG12" i="51"/>
  <c r="BE10" i="51"/>
  <c r="BH7" i="51"/>
  <c r="BE17" i="51"/>
  <c r="BH14" i="51"/>
  <c r="BF12" i="51"/>
  <c r="BG7" i="51"/>
  <c r="BI16" i="51"/>
  <c r="BE12" i="51"/>
  <c r="BH9" i="51"/>
  <c r="BF7" i="51"/>
  <c r="BH16" i="51"/>
  <c r="BF14" i="51"/>
  <c r="BG9" i="51"/>
  <c r="BE7" i="51"/>
  <c r="BI18" i="51"/>
  <c r="BG16" i="51"/>
  <c r="BF16" i="51"/>
  <c r="BE9" i="51"/>
  <c r="BH6" i="51"/>
  <c r="BG18" i="51"/>
  <c r="BE16" i="51"/>
  <c r="BH13" i="51"/>
  <c r="BI8" i="51"/>
  <c r="BF18" i="51"/>
  <c r="BH8" i="51"/>
  <c r="BE18" i="51"/>
  <c r="BH15" i="51"/>
  <c r="BI10" i="51"/>
  <c r="BC17" i="51"/>
  <c r="AZ8" i="51"/>
  <c r="BB17" i="51"/>
  <c r="AZ15" i="51"/>
  <c r="BC12" i="51"/>
  <c r="BA10" i="51"/>
  <c r="AY8" i="51"/>
  <c r="BA17" i="51"/>
  <c r="BB12" i="51"/>
  <c r="AZ10" i="51"/>
  <c r="AX7" i="51"/>
  <c r="AZ17" i="51"/>
  <c r="BA12" i="51"/>
  <c r="AY10" i="51"/>
  <c r="BB7" i="51"/>
  <c r="AY17" i="51"/>
  <c r="BB14" i="51"/>
  <c r="AZ12" i="51"/>
  <c r="BA7" i="51"/>
  <c r="BC16" i="51"/>
  <c r="AY12" i="51"/>
  <c r="BB9" i="51"/>
  <c r="AZ7" i="51"/>
  <c r="BB16" i="51"/>
  <c r="AZ14" i="51"/>
  <c r="BA9" i="51"/>
  <c r="AY7" i="51"/>
  <c r="BC18" i="51"/>
  <c r="BA16" i="51"/>
  <c r="AZ16" i="51"/>
  <c r="AY9" i="51"/>
  <c r="BB6" i="51"/>
  <c r="BA18" i="51"/>
  <c r="AY16" i="51"/>
  <c r="BB13" i="51"/>
  <c r="BC8" i="51"/>
  <c r="AZ18" i="51"/>
  <c r="BB8" i="51"/>
  <c r="AY18" i="51"/>
  <c r="BB15" i="51"/>
  <c r="BC10" i="51"/>
  <c r="AX17" i="51"/>
  <c r="AU8" i="51"/>
  <c r="AW17" i="51"/>
  <c r="AU15" i="51"/>
  <c r="AX12" i="51"/>
  <c r="AV10" i="51"/>
  <c r="AT8" i="51"/>
  <c r="AV17" i="51"/>
  <c r="AW12" i="51"/>
  <c r="AU10" i="51"/>
  <c r="AR7" i="51"/>
  <c r="AU17" i="51"/>
  <c r="AV12" i="51"/>
  <c r="AT10" i="51"/>
  <c r="AW7" i="51"/>
  <c r="AT17" i="51"/>
  <c r="AW14" i="51"/>
  <c r="AU12" i="51"/>
  <c r="AV7" i="51"/>
  <c r="AX16" i="51"/>
  <c r="AT12" i="51"/>
  <c r="AW9" i="51"/>
  <c r="AU7" i="51"/>
  <c r="AW16" i="51"/>
  <c r="AU14" i="51"/>
  <c r="AV9" i="51"/>
  <c r="AT7" i="51"/>
  <c r="AX18" i="51"/>
  <c r="AV16" i="51"/>
  <c r="AU16" i="51"/>
  <c r="AT9" i="51"/>
  <c r="AW6" i="51"/>
  <c r="AV18" i="51"/>
  <c r="AT16" i="51"/>
  <c r="AW13" i="51"/>
  <c r="AX8" i="51"/>
  <c r="AU18" i="51"/>
  <c r="AW8" i="51"/>
  <c r="AT18" i="51"/>
  <c r="AW15" i="51"/>
  <c r="AX10" i="51"/>
  <c r="AR17" i="51"/>
  <c r="AQ10" i="51"/>
  <c r="AO8" i="51"/>
  <c r="AQ17" i="51"/>
  <c r="AO15" i="51"/>
  <c r="AR12" i="51"/>
  <c r="AN8" i="51"/>
  <c r="AP17" i="51"/>
  <c r="AQ12" i="51"/>
  <c r="AO10" i="51"/>
  <c r="AM7" i="51"/>
  <c r="AO17" i="51"/>
  <c r="AR14" i="51"/>
  <c r="AP12" i="51"/>
  <c r="AN10" i="51"/>
  <c r="AQ7" i="51"/>
  <c r="AN17" i="51"/>
  <c r="AO12" i="51"/>
  <c r="AR9" i="51"/>
  <c r="AP7" i="51"/>
  <c r="AR16" i="51"/>
  <c r="AP14" i="51"/>
  <c r="AN12" i="51"/>
  <c r="AO7" i="51"/>
  <c r="AQ16" i="51"/>
  <c r="AO14" i="51"/>
  <c r="AR11" i="51"/>
  <c r="AP9" i="51"/>
  <c r="AN7" i="51"/>
  <c r="AR18" i="51"/>
  <c r="AP16" i="51"/>
  <c r="AO9" i="51"/>
  <c r="AR6" i="51"/>
  <c r="AQ18" i="51"/>
  <c r="AO16" i="51"/>
  <c r="AR13" i="51"/>
  <c r="AP11" i="51"/>
  <c r="AN9" i="51"/>
  <c r="AQ6" i="51"/>
  <c r="AP18" i="51"/>
  <c r="AN16" i="51"/>
  <c r="AO11" i="51"/>
  <c r="AR8" i="51"/>
  <c r="AO18" i="51"/>
  <c r="AR15" i="51"/>
  <c r="AP13" i="51"/>
  <c r="AQ8" i="51"/>
  <c r="AO6" i="51"/>
  <c r="AN18" i="51"/>
  <c r="AO13" i="51"/>
  <c r="AR10" i="51"/>
  <c r="AP8" i="51"/>
  <c r="AM17" i="51"/>
  <c r="AL10" i="51"/>
  <c r="AJ8" i="51"/>
  <c r="AL17" i="51"/>
  <c r="AJ15" i="51"/>
  <c r="AM12" i="51"/>
  <c r="AI8" i="51"/>
  <c r="AK17" i="51"/>
  <c r="AL12" i="51"/>
  <c r="AJ10" i="51"/>
  <c r="AG7" i="51"/>
  <c r="AJ17" i="51"/>
  <c r="AM14" i="51"/>
  <c r="AK12" i="51"/>
  <c r="AI10" i="51"/>
  <c r="AL7" i="51"/>
  <c r="AI17" i="51"/>
  <c r="AJ12" i="51"/>
  <c r="AM9" i="51"/>
  <c r="AK7" i="51"/>
  <c r="AM16" i="51"/>
  <c r="AK14" i="51"/>
  <c r="AI12" i="51"/>
  <c r="AJ7" i="51"/>
  <c r="AL16" i="51"/>
  <c r="AJ14" i="51"/>
  <c r="AM11" i="51"/>
  <c r="AK9" i="51"/>
  <c r="AI7" i="51"/>
  <c r="AM18" i="51"/>
  <c r="AK16" i="51"/>
  <c r="AJ9" i="51"/>
  <c r="AM6" i="51"/>
  <c r="AL18" i="51"/>
  <c r="AJ16" i="51"/>
  <c r="AM13" i="51"/>
  <c r="AK11" i="51"/>
  <c r="AI9" i="51"/>
  <c r="AL6" i="51"/>
  <c r="AK18" i="51"/>
  <c r="AI16" i="51"/>
  <c r="AJ11" i="51"/>
  <c r="AM8" i="51"/>
  <c r="AJ18" i="51"/>
  <c r="AM15" i="51"/>
  <c r="AK13" i="51"/>
  <c r="AL8" i="51"/>
  <c r="AJ6" i="51"/>
  <c r="AI18" i="51"/>
  <c r="AJ13" i="51"/>
  <c r="AM10" i="51"/>
  <c r="AK8" i="51"/>
  <c r="AG17" i="51"/>
  <c r="AC13" i="51"/>
  <c r="AF10" i="51"/>
  <c r="AF17" i="51"/>
  <c r="AG12" i="51"/>
  <c r="AE10" i="51"/>
  <c r="AC8" i="51"/>
  <c r="AE17" i="51"/>
  <c r="AC15" i="51"/>
  <c r="AF12" i="51"/>
  <c r="AB7" i="51"/>
  <c r="AD17" i="51"/>
  <c r="AG14" i="51"/>
  <c r="AE12" i="51"/>
  <c r="AC10" i="51"/>
  <c r="AF7" i="51"/>
  <c r="AC17" i="51"/>
  <c r="AF14" i="51"/>
  <c r="AD12" i="51"/>
  <c r="AG9" i="51"/>
  <c r="AE7" i="51"/>
  <c r="AG16" i="51"/>
  <c r="AC12" i="51"/>
  <c r="AF9" i="51"/>
  <c r="AD7" i="51"/>
  <c r="AF16" i="51"/>
  <c r="AG11" i="51"/>
  <c r="AC7" i="51"/>
  <c r="AG18" i="51"/>
  <c r="AE16" i="51"/>
  <c r="AC14" i="51"/>
  <c r="AG6" i="51"/>
  <c r="AF18" i="51"/>
  <c r="AD16" i="51"/>
  <c r="AG13" i="51"/>
  <c r="AF6" i="51"/>
  <c r="AE18" i="51"/>
  <c r="AC16" i="51"/>
  <c r="AF13" i="51"/>
  <c r="AG8" i="51"/>
  <c r="AD18" i="51"/>
  <c r="AG15" i="51"/>
  <c r="AF8" i="51"/>
  <c r="AD6" i="51"/>
  <c r="AC18" i="51"/>
  <c r="AG10" i="51"/>
  <c r="AE8" i="51"/>
  <c r="V17" i="51"/>
  <c r="AB17" i="51"/>
  <c r="X13" i="51"/>
  <c r="AA10" i="51"/>
  <c r="AA17" i="51"/>
  <c r="AB12" i="51"/>
  <c r="Z10" i="51"/>
  <c r="X8" i="51"/>
  <c r="Z17" i="51"/>
  <c r="X15" i="51"/>
  <c r="AA12" i="51"/>
  <c r="V7" i="51"/>
  <c r="Y17" i="51"/>
  <c r="AB14" i="51"/>
  <c r="Z12" i="51"/>
  <c r="X10" i="51"/>
  <c r="AA7" i="51"/>
  <c r="X17" i="51"/>
  <c r="AA14" i="51"/>
  <c r="Y12" i="51"/>
  <c r="AB9" i="51"/>
  <c r="Z7" i="51"/>
  <c r="AB16" i="51"/>
  <c r="X12" i="51"/>
  <c r="AA9" i="51"/>
  <c r="Y7" i="51"/>
  <c r="AA16" i="51"/>
  <c r="AB11" i="51"/>
  <c r="X7" i="51"/>
  <c r="AB18" i="51"/>
  <c r="Z16" i="51"/>
  <c r="X14" i="51"/>
  <c r="AB6" i="51"/>
  <c r="AA18" i="51"/>
  <c r="Y16" i="51"/>
  <c r="AB13" i="51"/>
  <c r="AA6" i="51"/>
  <c r="Z18" i="51"/>
  <c r="X16" i="51"/>
  <c r="AA13" i="51"/>
  <c r="AB8" i="51"/>
  <c r="Y18" i="51"/>
  <c r="AB15" i="51"/>
  <c r="AA8" i="51"/>
  <c r="Y6" i="51"/>
  <c r="X18" i="51"/>
  <c r="AB10" i="51"/>
  <c r="Z8" i="51"/>
  <c r="R13" i="51"/>
  <c r="U17" i="51"/>
  <c r="V12" i="51"/>
  <c r="T10" i="51"/>
  <c r="T17" i="51"/>
  <c r="U12" i="51"/>
  <c r="S10" i="51"/>
  <c r="T15" i="51"/>
  <c r="Q7" i="51"/>
  <c r="S17" i="51"/>
  <c r="T12" i="51"/>
  <c r="R10" i="51"/>
  <c r="U7" i="51"/>
  <c r="S8" i="51"/>
  <c r="R17" i="51"/>
  <c r="S12" i="51"/>
  <c r="V9" i="51"/>
  <c r="T7" i="51"/>
  <c r="U10" i="51"/>
  <c r="V16" i="51"/>
  <c r="T14" i="51"/>
  <c r="R12" i="51"/>
  <c r="S7" i="51"/>
  <c r="U16" i="51"/>
  <c r="V11" i="51"/>
  <c r="T9" i="51"/>
  <c r="R7" i="51"/>
  <c r="V18" i="51"/>
  <c r="T16" i="51"/>
  <c r="R14" i="51"/>
  <c r="S9" i="51"/>
  <c r="V6" i="51"/>
  <c r="U18" i="51"/>
  <c r="S16" i="51"/>
  <c r="R9" i="51"/>
  <c r="U6" i="51"/>
  <c r="T18" i="51"/>
  <c r="R16" i="51"/>
  <c r="V8" i="51"/>
  <c r="S18" i="51"/>
  <c r="T13" i="51"/>
  <c r="U8" i="51"/>
  <c r="S6" i="51"/>
  <c r="R18" i="51"/>
  <c r="V10" i="51"/>
  <c r="Q17" i="51"/>
  <c r="O15" i="51"/>
  <c r="M13" i="51"/>
  <c r="P10" i="51"/>
  <c r="N8" i="51"/>
  <c r="P17" i="51"/>
  <c r="Q12" i="51"/>
  <c r="O10" i="51"/>
  <c r="O17" i="51"/>
  <c r="P12" i="51"/>
  <c r="N10" i="51"/>
  <c r="K7" i="51"/>
  <c r="N17" i="51"/>
  <c r="O12" i="51"/>
  <c r="M10" i="51"/>
  <c r="P7" i="51"/>
  <c r="M17" i="51"/>
  <c r="N12" i="51"/>
  <c r="Q9" i="51"/>
  <c r="O7" i="51"/>
  <c r="Q16" i="51"/>
  <c r="O14" i="51"/>
  <c r="M12" i="51"/>
  <c r="N7" i="51"/>
  <c r="P16" i="51"/>
  <c r="Q11" i="51"/>
  <c r="O9" i="51"/>
  <c r="M7" i="51"/>
  <c r="Q18" i="51"/>
  <c r="O16" i="51"/>
  <c r="M14" i="51"/>
  <c r="N9" i="51"/>
  <c r="Q6" i="51"/>
  <c r="P18" i="51"/>
  <c r="N16" i="51"/>
  <c r="M9" i="51"/>
  <c r="P6" i="51"/>
  <c r="O18" i="51"/>
  <c r="M16" i="51"/>
  <c r="Q8" i="51"/>
  <c r="N18" i="51"/>
  <c r="O13" i="51"/>
  <c r="P8" i="51"/>
  <c r="N6" i="51"/>
  <c r="M18" i="51"/>
  <c r="Q10" i="51"/>
  <c r="K17" i="51"/>
  <c r="G13" i="51"/>
  <c r="J10" i="51"/>
  <c r="H8" i="51"/>
  <c r="J17" i="51"/>
  <c r="K12" i="51"/>
  <c r="I10" i="51"/>
  <c r="G8" i="51"/>
  <c r="I17" i="51"/>
  <c r="J12" i="51"/>
  <c r="H10" i="51"/>
  <c r="B6" i="51"/>
  <c r="H17" i="51"/>
  <c r="K14" i="51"/>
  <c r="I12" i="51"/>
  <c r="G10" i="51"/>
  <c r="J7" i="51"/>
  <c r="G17" i="51"/>
  <c r="H12" i="51"/>
  <c r="K9" i="51"/>
  <c r="I7" i="51"/>
  <c r="K16" i="51"/>
  <c r="G12" i="51"/>
  <c r="J9" i="51"/>
  <c r="J16" i="51"/>
  <c r="H14" i="51"/>
  <c r="K11" i="51"/>
  <c r="G7" i="51"/>
  <c r="K18" i="51"/>
  <c r="I16" i="51"/>
  <c r="G14" i="51"/>
  <c r="H9" i="51"/>
  <c r="K6" i="51"/>
  <c r="J18" i="51"/>
  <c r="H16" i="51"/>
  <c r="K13" i="51"/>
  <c r="G9" i="51"/>
  <c r="J6" i="51"/>
  <c r="I18" i="51"/>
  <c r="G16" i="51"/>
  <c r="K8" i="51"/>
  <c r="H18" i="51"/>
  <c r="K15" i="51"/>
  <c r="H6" i="51"/>
  <c r="G18" i="51"/>
  <c r="H13" i="51"/>
  <c r="K10" i="51"/>
  <c r="I8" i="51"/>
  <c r="G6" i="51"/>
  <c r="F17" i="51"/>
  <c r="B13" i="51"/>
  <c r="E10" i="51"/>
  <c r="C8" i="51"/>
  <c r="E17" i="51"/>
  <c r="F12" i="51"/>
  <c r="D10" i="51"/>
  <c r="B8" i="51"/>
  <c r="D17" i="51"/>
  <c r="E12" i="51"/>
  <c r="C10" i="51"/>
  <c r="F7" i="51"/>
  <c r="DH24" i="51"/>
  <c r="C17" i="51"/>
  <c r="F14" i="51"/>
  <c r="D12" i="51"/>
  <c r="B10" i="51"/>
  <c r="E7" i="51"/>
  <c r="B17" i="51"/>
  <c r="C12" i="51"/>
  <c r="F9" i="51"/>
  <c r="D7" i="51"/>
  <c r="F16" i="51"/>
  <c r="B12" i="51"/>
  <c r="E9" i="51"/>
  <c r="E16" i="51"/>
  <c r="C14" i="51"/>
  <c r="F11" i="51"/>
  <c r="B7" i="51"/>
  <c r="F18" i="51"/>
  <c r="D16" i="51"/>
  <c r="B14" i="51"/>
  <c r="C9" i="51"/>
  <c r="F6" i="51"/>
  <c r="E18" i="51"/>
  <c r="C16" i="51"/>
  <c r="F13" i="51"/>
  <c r="B9" i="51"/>
  <c r="E6" i="51"/>
  <c r="D18" i="51"/>
  <c r="B16" i="51"/>
  <c r="F8" i="51"/>
  <c r="C18" i="51"/>
  <c r="F15" i="51"/>
  <c r="C6" i="51"/>
  <c r="B18" i="51"/>
  <c r="C13" i="51"/>
  <c r="F10" i="51"/>
  <c r="D8" i="51"/>
  <c r="DM24" i="51"/>
  <c r="DX24" i="51"/>
  <c r="DZ20" i="51"/>
  <c r="AS6" i="51"/>
  <c r="S1393" i="38"/>
  <c r="S1381" i="38"/>
  <c r="S1369" i="38"/>
  <c r="S1357" i="38"/>
  <c r="S1345" i="38"/>
  <c r="S1333" i="38"/>
  <c r="S1321" i="38"/>
  <c r="S1309" i="38"/>
  <c r="S1297" i="38"/>
  <c r="S1285" i="38"/>
  <c r="S1273" i="38"/>
  <c r="S1261" i="38"/>
  <c r="S1249" i="38"/>
  <c r="S1237" i="38"/>
  <c r="S1225" i="38"/>
  <c r="S1213" i="38"/>
  <c r="S1201" i="38"/>
  <c r="S1189" i="38"/>
  <c r="S1177" i="38"/>
  <c r="S1165" i="38"/>
  <c r="S1153" i="38"/>
  <c r="S1141" i="38"/>
  <c r="S1129" i="38"/>
  <c r="S1117" i="38"/>
  <c r="S1105" i="38"/>
  <c r="S1093" i="38"/>
  <c r="S1081" i="38"/>
  <c r="S1069" i="38"/>
  <c r="S1057" i="38"/>
  <c r="S1045" i="38"/>
  <c r="S1033" i="38"/>
  <c r="S1021" i="38"/>
  <c r="S1009" i="38"/>
  <c r="S997" i="38"/>
  <c r="S985" i="38"/>
  <c r="S973" i="38"/>
  <c r="S961" i="38"/>
  <c r="S949" i="38"/>
  <c r="S937" i="38"/>
  <c r="S925" i="38"/>
  <c r="S913" i="38"/>
  <c r="S901" i="38"/>
  <c r="S889" i="38"/>
  <c r="S877" i="38"/>
  <c r="S865" i="38"/>
  <c r="S853" i="38"/>
  <c r="S841" i="38"/>
  <c r="S829" i="38"/>
  <c r="S817" i="38"/>
  <c r="S805" i="38"/>
  <c r="S793" i="38"/>
  <c r="S781" i="38"/>
  <c r="S769" i="38"/>
  <c r="S757" i="38"/>
  <c r="S745" i="38"/>
  <c r="S733" i="38"/>
  <c r="S721" i="38"/>
  <c r="S709" i="38"/>
  <c r="S697" i="38"/>
  <c r="S685" i="38"/>
  <c r="S673" i="38"/>
  <c r="S661" i="38"/>
  <c r="S649" i="38"/>
  <c r="S637" i="38"/>
  <c r="S625" i="38"/>
  <c r="S613" i="38"/>
  <c r="S601" i="38"/>
  <c r="S589" i="38"/>
  <c r="S577" i="38"/>
  <c r="S565" i="38"/>
  <c r="S553" i="38"/>
  <c r="S541" i="38"/>
  <c r="S529" i="38"/>
  <c r="S517" i="38"/>
  <c r="S505" i="38"/>
  <c r="S493" i="38"/>
  <c r="S481" i="38"/>
  <c r="S469" i="38"/>
  <c r="S457" i="38"/>
  <c r="S445" i="38"/>
  <c r="S433" i="38"/>
  <c r="S421" i="38"/>
  <c r="S409" i="38"/>
  <c r="S397" i="38"/>
  <c r="S385" i="38"/>
  <c r="S373" i="38"/>
  <c r="S361" i="38"/>
  <c r="S349" i="38"/>
  <c r="S337" i="38"/>
  <c r="S325" i="38"/>
  <c r="S313" i="38"/>
  <c r="S301" i="38"/>
  <c r="S289" i="38"/>
  <c r="S277" i="38"/>
  <c r="S265" i="38"/>
  <c r="S253" i="38"/>
  <c r="S241" i="38"/>
  <c r="S229" i="38"/>
  <c r="S217" i="38"/>
  <c r="S205" i="38"/>
  <c r="S193" i="38"/>
  <c r="S181" i="38"/>
  <c r="S169" i="38"/>
  <c r="S157" i="38"/>
  <c r="S145" i="38"/>
  <c r="S133" i="38"/>
  <c r="S121" i="38"/>
  <c r="S109" i="38"/>
  <c r="S97" i="38"/>
  <c r="S85" i="38"/>
  <c r="S73" i="38"/>
  <c r="S61" i="38"/>
  <c r="S49" i="38"/>
  <c r="S37" i="38"/>
  <c r="S25" i="38"/>
  <c r="S13" i="38"/>
  <c r="S1390" i="38"/>
  <c r="S1395" i="38"/>
  <c r="S1383" i="38"/>
  <c r="S1371" i="38"/>
  <c r="S1359" i="38"/>
  <c r="S1347" i="38"/>
  <c r="S1335" i="38"/>
  <c r="S1323" i="38"/>
  <c r="S1311" i="38"/>
  <c r="S1299" i="38"/>
  <c r="S1287" i="38"/>
  <c r="S1275" i="38"/>
  <c r="S1263" i="38"/>
  <c r="S1251" i="38"/>
  <c r="S1239" i="38"/>
  <c r="S1227" i="38"/>
  <c r="S1392" i="38"/>
  <c r="S1380" i="38"/>
  <c r="S1368" i="38"/>
  <c r="S1356" i="38"/>
  <c r="S1344" i="38"/>
  <c r="S1332" i="38"/>
  <c r="S1320" i="38"/>
  <c r="S1308" i="38"/>
  <c r="S1296" i="38"/>
  <c r="S1284" i="38"/>
  <c r="S1272" i="38"/>
  <c r="S1260" i="38"/>
  <c r="S1248" i="38"/>
  <c r="S1236" i="38"/>
  <c r="S1224" i="38"/>
  <c r="S1212" i="38"/>
  <c r="S1200" i="38"/>
  <c r="S1188" i="38"/>
  <c r="S1176" i="38"/>
  <c r="S1164" i="38"/>
  <c r="S1152" i="38"/>
  <c r="S1140" i="38"/>
  <c r="S1128" i="38"/>
  <c r="S1116" i="38"/>
  <c r="S1104" i="38"/>
  <c r="S1092" i="38"/>
  <c r="S1080" i="38"/>
  <c r="S1068" i="38"/>
  <c r="S1056" i="38"/>
  <c r="S1044" i="38"/>
  <c r="S1032" i="38"/>
  <c r="S1020" i="38"/>
  <c r="S1008" i="38"/>
  <c r="S996" i="38"/>
  <c r="S984" i="38"/>
  <c r="S972" i="38"/>
  <c r="S960" i="38"/>
  <c r="S948" i="38"/>
  <c r="S936" i="38"/>
  <c r="S924" i="38"/>
  <c r="S912" i="38"/>
  <c r="S900" i="38"/>
  <c r="S888" i="38"/>
  <c r="S876" i="38"/>
  <c r="S864" i="38"/>
  <c r="S852" i="38"/>
  <c r="S840" i="38"/>
  <c r="S828" i="38"/>
  <c r="S816" i="38"/>
  <c r="S804" i="38"/>
  <c r="S792" i="38"/>
  <c r="S780" i="38"/>
  <c r="S768" i="38"/>
  <c r="S756" i="38"/>
  <c r="S744" i="38"/>
  <c r="S732" i="38"/>
  <c r="S720" i="38"/>
  <c r="S708" i="38"/>
  <c r="S696" i="38"/>
  <c r="S684" i="38"/>
  <c r="S672" i="38"/>
  <c r="S660" i="38"/>
  <c r="S648" i="38"/>
  <c r="S636" i="38"/>
  <c r="S624" i="38"/>
  <c r="S612" i="38"/>
  <c r="S600" i="38"/>
  <c r="S588" i="38"/>
  <c r="S576" i="38"/>
  <c r="S564" i="38"/>
  <c r="S552" i="38"/>
  <c r="S540" i="38"/>
  <c r="S528" i="38"/>
  <c r="S516" i="38"/>
  <c r="S504" i="38"/>
  <c r="S1391" i="38"/>
  <c r="S1379" i="38"/>
  <c r="S1367" i="38"/>
  <c r="S1355" i="38"/>
  <c r="S1343" i="38"/>
  <c r="S1331" i="38"/>
  <c r="S1319" i="38"/>
  <c r="S1307" i="38"/>
  <c r="S1295" i="38"/>
  <c r="S1283" i="38"/>
  <c r="S1271" i="38"/>
  <c r="S1259" i="38"/>
  <c r="S1247" i="38"/>
  <c r="S1235" i="38"/>
  <c r="S1223" i="38"/>
  <c r="S1211" i="38"/>
  <c r="S1199" i="38"/>
  <c r="S1187" i="38"/>
  <c r="S1175" i="38"/>
  <c r="S1163" i="38"/>
  <c r="S1151" i="38"/>
  <c r="S1139" i="38"/>
  <c r="S1127" i="38"/>
  <c r="S1115" i="38"/>
  <c r="S1103" i="38"/>
  <c r="S1091" i="38"/>
  <c r="S1079" i="38"/>
  <c r="S1067" i="38"/>
  <c r="S1055" i="38"/>
  <c r="S1043" i="38"/>
  <c r="S1031" i="38"/>
  <c r="S1019" i="38"/>
  <c r="S1007" i="38"/>
  <c r="S995" i="38"/>
  <c r="S983" i="38"/>
  <c r="S971" i="38"/>
  <c r="S959" i="38"/>
  <c r="S947" i="38"/>
  <c r="S935" i="38"/>
  <c r="S923" i="38"/>
  <c r="S911" i="38"/>
  <c r="S899" i="38"/>
  <c r="S887" i="38"/>
  <c r="S875" i="38"/>
  <c r="S863" i="38"/>
  <c r="S851" i="38"/>
  <c r="S839" i="38"/>
  <c r="S827" i="38"/>
  <c r="S815" i="38"/>
  <c r="S803" i="38"/>
  <c r="S791" i="38"/>
  <c r="S779" i="38"/>
  <c r="S767" i="38"/>
  <c r="S755" i="38"/>
  <c r="S743" i="38"/>
  <c r="S731" i="38"/>
  <c r="S719" i="38"/>
  <c r="S707" i="38"/>
  <c r="S695" i="38"/>
  <c r="S683" i="38"/>
  <c r="S671" i="38"/>
  <c r="S659" i="38"/>
  <c r="S647" i="38"/>
  <c r="S635" i="38"/>
  <c r="S623" i="38"/>
  <c r="S611" i="38"/>
  <c r="S599" i="38"/>
  <c r="S587" i="38"/>
  <c r="S575" i="38"/>
  <c r="S563" i="38"/>
  <c r="S551" i="38"/>
  <c r="S539" i="38"/>
  <c r="S527" i="38"/>
  <c r="S515" i="38"/>
  <c r="S503" i="38"/>
  <c r="S491" i="38"/>
  <c r="S479" i="38"/>
  <c r="S467" i="38"/>
  <c r="S455" i="38"/>
  <c r="S443" i="38"/>
  <c r="S431" i="38"/>
  <c r="S419" i="38"/>
  <c r="S407" i="38"/>
  <c r="S1378" i="38"/>
  <c r="S1366" i="38"/>
  <c r="S1354" i="38"/>
  <c r="S1342" i="38"/>
  <c r="S1330" i="38"/>
  <c r="S1318" i="38"/>
  <c r="S1306" i="38"/>
  <c r="S1294" i="38"/>
  <c r="S1282" i="38"/>
  <c r="S1270" i="38"/>
  <c r="S1258" i="38"/>
  <c r="S1246" i="38"/>
  <c r="S1234" i="38"/>
  <c r="S1222" i="38"/>
  <c r="S1210" i="38"/>
  <c r="S1198" i="38"/>
  <c r="S1186" i="38"/>
  <c r="S1174" i="38"/>
  <c r="S1162" i="38"/>
  <c r="S1150" i="38"/>
  <c r="S1138" i="38"/>
  <c r="S1126" i="38"/>
  <c r="S1114" i="38"/>
  <c r="S1102" i="38"/>
  <c r="S1090" i="38"/>
  <c r="S1078" i="38"/>
  <c r="S1066" i="38"/>
  <c r="S1054" i="38"/>
  <c r="S1042" i="38"/>
  <c r="S1030" i="38"/>
  <c r="S1018" i="38"/>
  <c r="S1006" i="38"/>
  <c r="S994" i="38"/>
  <c r="S982" i="38"/>
  <c r="S970" i="38"/>
  <c r="S958" i="38"/>
  <c r="S946" i="38"/>
  <c r="S934" i="38"/>
  <c r="S922" i="38"/>
  <c r="S910" i="38"/>
  <c r="S898" i="38"/>
  <c r="S886" i="38"/>
  <c r="S874" i="38"/>
  <c r="S862" i="38"/>
  <c r="S850" i="38"/>
  <c r="S838" i="38"/>
  <c r="S826" i="38"/>
  <c r="S814" i="38"/>
  <c r="S802" i="38"/>
  <c r="S790" i="38"/>
  <c r="S778" i="38"/>
  <c r="S766" i="38"/>
  <c r="S754" i="38"/>
  <c r="S742" i="38"/>
  <c r="S730" i="38"/>
  <c r="S718" i="38"/>
  <c r="S706" i="38"/>
  <c r="S694" i="38"/>
  <c r="S682" i="38"/>
  <c r="S670" i="38"/>
  <c r="S658" i="38"/>
  <c r="S646" i="38"/>
  <c r="S634" i="38"/>
  <c r="S622" i="38"/>
  <c r="S610" i="38"/>
  <c r="S598" i="38"/>
  <c r="S586" i="38"/>
  <c r="S574" i="38"/>
  <c r="S562" i="38"/>
  <c r="S550" i="38"/>
  <c r="S538" i="38"/>
  <c r="S526" i="38"/>
  <c r="S514" i="38"/>
  <c r="S502" i="38"/>
  <c r="S490" i="38"/>
  <c r="S478" i="38"/>
  <c r="S466" i="38"/>
  <c r="S454" i="38"/>
  <c r="S442" i="38"/>
  <c r="S430" i="38"/>
  <c r="S418" i="38"/>
  <c r="S406" i="38"/>
  <c r="S394" i="38"/>
  <c r="S382" i="38"/>
  <c r="S370" i="38"/>
  <c r="S1389" i="38"/>
  <c r="S1377" i="38"/>
  <c r="S1365" i="38"/>
  <c r="S1353" i="38"/>
  <c r="S1341" i="38"/>
  <c r="S1329" i="38"/>
  <c r="S1317" i="38"/>
  <c r="S1305" i="38"/>
  <c r="S1293" i="38"/>
  <c r="S1281" i="38"/>
  <c r="S1269" i="38"/>
  <c r="S1257" i="38"/>
  <c r="S1245" i="38"/>
  <c r="S1233" i="38"/>
  <c r="S1221" i="38"/>
  <c r="S1209" i="38"/>
  <c r="S1197" i="38"/>
  <c r="S1185" i="38"/>
  <c r="S1173" i="38"/>
  <c r="S1161" i="38"/>
  <c r="S1149" i="38"/>
  <c r="S1137" i="38"/>
  <c r="S1125" i="38"/>
  <c r="S1113" i="38"/>
  <c r="S1101" i="38"/>
  <c r="S1089" i="38"/>
  <c r="S1077" i="38"/>
  <c r="S1065" i="38"/>
  <c r="S1053" i="38"/>
  <c r="S1041" i="38"/>
  <c r="S1029" i="38"/>
  <c r="S1017" i="38"/>
  <c r="S1005" i="38"/>
  <c r="S993" i="38"/>
  <c r="S981" i="38"/>
  <c r="S969" i="38"/>
  <c r="S957" i="38"/>
  <c r="S945" i="38"/>
  <c r="S933" i="38"/>
  <c r="S921" i="38"/>
  <c r="S909" i="38"/>
  <c r="S897" i="38"/>
  <c r="S885" i="38"/>
  <c r="S873" i="38"/>
  <c r="S861" i="38"/>
  <c r="S849" i="38"/>
  <c r="S837" i="38"/>
  <c r="S825" i="38"/>
  <c r="S813" i="38"/>
  <c r="S801" i="38"/>
  <c r="S789" i="38"/>
  <c r="S777" i="38"/>
  <c r="S765" i="38"/>
  <c r="S753" i="38"/>
  <c r="S741" i="38"/>
  <c r="S729" i="38"/>
  <c r="S717" i="38"/>
  <c r="S705" i="38"/>
  <c r="S693" i="38"/>
  <c r="S681" i="38"/>
  <c r="S669" i="38"/>
  <c r="S657" i="38"/>
  <c r="S645" i="38"/>
  <c r="S633" i="38"/>
  <c r="S621" i="38"/>
  <c r="S609" i="38"/>
  <c r="S597" i="38"/>
  <c r="S585" i="38"/>
  <c r="S573" i="38"/>
  <c r="S561" i="38"/>
  <c r="S549" i="38"/>
  <c r="S537" i="38"/>
  <c r="S525" i="38"/>
  <c r="S513" i="38"/>
  <c r="S501" i="38"/>
  <c r="S489" i="38"/>
  <c r="S1388" i="38"/>
  <c r="S1376" i="38"/>
  <c r="S1364" i="38"/>
  <c r="S1352" i="38"/>
  <c r="S1340" i="38"/>
  <c r="S1328" i="38"/>
  <c r="S1316" i="38"/>
  <c r="S1304" i="38"/>
  <c r="S1292" i="38"/>
  <c r="S1280" i="38"/>
  <c r="S1268" i="38"/>
  <c r="S1256" i="38"/>
  <c r="S1244" i="38"/>
  <c r="S1232" i="38"/>
  <c r="S1220" i="38"/>
  <c r="S1208" i="38"/>
  <c r="S1196" i="38"/>
  <c r="S1184" i="38"/>
  <c r="S1172" i="38"/>
  <c r="S1160" i="38"/>
  <c r="S1148" i="38"/>
  <c r="S1136" i="38"/>
  <c r="S1124" i="38"/>
  <c r="S1112" i="38"/>
  <c r="S1100" i="38"/>
  <c r="S1088" i="38"/>
  <c r="S1076" i="38"/>
  <c r="S1064" i="38"/>
  <c r="S1052" i="38"/>
  <c r="S1040" i="38"/>
  <c r="S1028" i="38"/>
  <c r="S1016" i="38"/>
  <c r="S1004" i="38"/>
  <c r="S992" i="38"/>
  <c r="S980" i="38"/>
  <c r="S968" i="38"/>
  <c r="S956" i="38"/>
  <c r="S944" i="38"/>
  <c r="S932" i="38"/>
  <c r="S920" i="38"/>
  <c r="S908" i="38"/>
  <c r="S896" i="38"/>
  <c r="S884" i="38"/>
  <c r="S872" i="38"/>
  <c r="S860" i="38"/>
  <c r="S848" i="38"/>
  <c r="S836" i="38"/>
  <c r="S824" i="38"/>
  <c r="S812" i="38"/>
  <c r="S800" i="38"/>
  <c r="S788" i="38"/>
  <c r="S776" i="38"/>
  <c r="S764" i="38"/>
  <c r="S752" i="38"/>
  <c r="S740" i="38"/>
  <c r="S728" i="38"/>
  <c r="S716" i="38"/>
  <c r="S704" i="38"/>
  <c r="S692" i="38"/>
  <c r="S680" i="38"/>
  <c r="S668" i="38"/>
  <c r="S656" i="38"/>
  <c r="S644" i="38"/>
  <c r="S632" i="38"/>
  <c r="S620" i="38"/>
  <c r="S608" i="38"/>
  <c r="S596" i="38"/>
  <c r="S584" i="38"/>
  <c r="S572" i="38"/>
  <c r="S560" i="38"/>
  <c r="S548" i="38"/>
  <c r="S536" i="38"/>
  <c r="S524" i="38"/>
  <c r="S512" i="38"/>
  <c r="S500" i="38"/>
  <c r="S1387" i="38"/>
  <c r="S1375" i="38"/>
  <c r="S1363" i="38"/>
  <c r="S1351" i="38"/>
  <c r="S1339" i="38"/>
  <c r="S1327" i="38"/>
  <c r="S1315" i="38"/>
  <c r="S1303" i="38"/>
  <c r="S1291" i="38"/>
  <c r="S1279" i="38"/>
  <c r="S1267" i="38"/>
  <c r="S1255" i="38"/>
  <c r="S1243" i="38"/>
  <c r="S1231" i="38"/>
  <c r="S1219" i="38"/>
  <c r="S1207" i="38"/>
  <c r="S1195" i="38"/>
  <c r="S1183" i="38"/>
  <c r="S1171" i="38"/>
  <c r="S1159" i="38"/>
  <c r="S1147" i="38"/>
  <c r="S1135" i="38"/>
  <c r="S1123" i="38"/>
  <c r="S1111" i="38"/>
  <c r="S1099" i="38"/>
  <c r="S1087" i="38"/>
  <c r="S1075" i="38"/>
  <c r="S1063" i="38"/>
  <c r="S1051" i="38"/>
  <c r="S1039" i="38"/>
  <c r="S1027" i="38"/>
  <c r="S1015" i="38"/>
  <c r="S1003" i="38"/>
  <c r="S991" i="38"/>
  <c r="S979" i="38"/>
  <c r="S967" i="38"/>
  <c r="S955" i="38"/>
  <c r="S943" i="38"/>
  <c r="S931" i="38"/>
  <c r="S919" i="38"/>
  <c r="S907" i="38"/>
  <c r="S895" i="38"/>
  <c r="S883" i="38"/>
  <c r="S871" i="38"/>
  <c r="S859" i="38"/>
  <c r="S847" i="38"/>
  <c r="S835" i="38"/>
  <c r="S823" i="38"/>
  <c r="S811" i="38"/>
  <c r="S799" i="38"/>
  <c r="S787" i="38"/>
  <c r="S775" i="38"/>
  <c r="S763" i="38"/>
  <c r="S751" i="38"/>
  <c r="S739" i="38"/>
  <c r="S727" i="38"/>
  <c r="S715" i="38"/>
  <c r="S703" i="38"/>
  <c r="S691" i="38"/>
  <c r="S679" i="38"/>
  <c r="S667" i="38"/>
  <c r="S655" i="38"/>
  <c r="S643" i="38"/>
  <c r="S631" i="38"/>
  <c r="S619" i="38"/>
  <c r="S607" i="38"/>
  <c r="S595" i="38"/>
  <c r="S583" i="38"/>
  <c r="S571" i="38"/>
  <c r="S559" i="38"/>
  <c r="S547" i="38"/>
  <c r="S535" i="38"/>
  <c r="S523" i="38"/>
  <c r="S511" i="38"/>
  <c r="S499" i="38"/>
  <c r="S487" i="38"/>
  <c r="S475" i="38"/>
  <c r="S1386" i="38"/>
  <c r="S1374" i="38"/>
  <c r="S1362" i="38"/>
  <c r="S1350" i="38"/>
  <c r="S1338" i="38"/>
  <c r="S1326" i="38"/>
  <c r="S1314" i="38"/>
  <c r="S1302" i="38"/>
  <c r="S1290" i="38"/>
  <c r="S1278" i="38"/>
  <c r="S1266" i="38"/>
  <c r="S1254" i="38"/>
  <c r="S1242" i="38"/>
  <c r="S1230" i="38"/>
  <c r="S1218" i="38"/>
  <c r="S1206" i="38"/>
  <c r="S1194" i="38"/>
  <c r="S1182" i="38"/>
  <c r="S1170" i="38"/>
  <c r="S1158" i="38"/>
  <c r="S1146" i="38"/>
  <c r="S1134" i="38"/>
  <c r="S1122" i="38"/>
  <c r="S1110" i="38"/>
  <c r="S1098" i="38"/>
  <c r="S1086" i="38"/>
  <c r="S1074" i="38"/>
  <c r="S1062" i="38"/>
  <c r="S1050" i="38"/>
  <c r="S1038" i="38"/>
  <c r="S1026" i="38"/>
  <c r="S1014" i="38"/>
  <c r="S1002" i="38"/>
  <c r="S990" i="38"/>
  <c r="S978" i="38"/>
  <c r="S966" i="38"/>
  <c r="S954" i="38"/>
  <c r="S942" i="38"/>
  <c r="S930" i="38"/>
  <c r="S918" i="38"/>
  <c r="S906" i="38"/>
  <c r="S894" i="38"/>
  <c r="S882" i="38"/>
  <c r="S870" i="38"/>
  <c r="S858" i="38"/>
  <c r="S846" i="38"/>
  <c r="S834" i="38"/>
  <c r="S822" i="38"/>
  <c r="S810" i="38"/>
  <c r="S798" i="38"/>
  <c r="S786" i="38"/>
  <c r="S774" i="38"/>
  <c r="S762" i="38"/>
  <c r="S750" i="38"/>
  <c r="S738" i="38"/>
  <c r="S726" i="38"/>
  <c r="S714" i="38"/>
  <c r="S702" i="38"/>
  <c r="S690" i="38"/>
  <c r="S678" i="38"/>
  <c r="S666" i="38"/>
  <c r="S654" i="38"/>
  <c r="S642" i="38"/>
  <c r="S630" i="38"/>
  <c r="S618" i="38"/>
  <c r="S606" i="38"/>
  <c r="S594" i="38"/>
  <c r="S582" i="38"/>
  <c r="S570" i="38"/>
  <c r="S558" i="38"/>
  <c r="S546" i="38"/>
  <c r="S534" i="38"/>
  <c r="S522" i="38"/>
  <c r="S510" i="38"/>
  <c r="S498" i="38"/>
  <c r="S486" i="38"/>
  <c r="S1385" i="38"/>
  <c r="S1373" i="38"/>
  <c r="S1361" i="38"/>
  <c r="S1349" i="38"/>
  <c r="S1337" i="38"/>
  <c r="S1325" i="38"/>
  <c r="S1313" i="38"/>
  <c r="S1301" i="38"/>
  <c r="S1289" i="38"/>
  <c r="S1277" i="38"/>
  <c r="S1265" i="38"/>
  <c r="S1253" i="38"/>
  <c r="S1241" i="38"/>
  <c r="S1229" i="38"/>
  <c r="S1217" i="38"/>
  <c r="S1205" i="38"/>
  <c r="S1193" i="38"/>
  <c r="S1181" i="38"/>
  <c r="S1169" i="38"/>
  <c r="S1157" i="38"/>
  <c r="S1145" i="38"/>
  <c r="S1133" i="38"/>
  <c r="S1121" i="38"/>
  <c r="S1109" i="38"/>
  <c r="S1097" i="38"/>
  <c r="S1085" i="38"/>
  <c r="S1073" i="38"/>
  <c r="S1061" i="38"/>
  <c r="S1049" i="38"/>
  <c r="S1037" i="38"/>
  <c r="S1025" i="38"/>
  <c r="S1013" i="38"/>
  <c r="S1001" i="38"/>
  <c r="S989" i="38"/>
  <c r="S977" i="38"/>
  <c r="S965" i="38"/>
  <c r="S953" i="38"/>
  <c r="S941" i="38"/>
  <c r="S929" i="38"/>
  <c r="S917" i="38"/>
  <c r="S905" i="38"/>
  <c r="S893" i="38"/>
  <c r="S881" i="38"/>
  <c r="S869" i="38"/>
  <c r="S857" i="38"/>
  <c r="S845" i="38"/>
  <c r="S833" i="38"/>
  <c r="S821" i="38"/>
  <c r="S809" i="38"/>
  <c r="S797" i="38"/>
  <c r="S785" i="38"/>
  <c r="S773" i="38"/>
  <c r="S761" i="38"/>
  <c r="S749" i="38"/>
  <c r="S737" i="38"/>
  <c r="S725" i="38"/>
  <c r="S713" i="38"/>
  <c r="S701" i="38"/>
  <c r="S689" i="38"/>
  <c r="S677" i="38"/>
  <c r="S665" i="38"/>
  <c r="S653" i="38"/>
  <c r="S641" i="38"/>
  <c r="S629" i="38"/>
  <c r="S617" i="38"/>
  <c r="S605" i="38"/>
  <c r="S593" i="38"/>
  <c r="S581" i="38"/>
  <c r="S569" i="38"/>
  <c r="S557" i="38"/>
  <c r="S545" i="38"/>
  <c r="S533" i="38"/>
  <c r="S521" i="38"/>
  <c r="S509" i="38"/>
  <c r="S497" i="38"/>
  <c r="S485" i="38"/>
  <c r="S473" i="38"/>
  <c r="S1396" i="38"/>
  <c r="S1384" i="38"/>
  <c r="S1372" i="38"/>
  <c r="S1360" i="38"/>
  <c r="S1348" i="38"/>
  <c r="S1336" i="38"/>
  <c r="S1324" i="38"/>
  <c r="S1312" i="38"/>
  <c r="S1300" i="38"/>
  <c r="S1288" i="38"/>
  <c r="S1276" i="38"/>
  <c r="S1264" i="38"/>
  <c r="S1252" i="38"/>
  <c r="S1240" i="38"/>
  <c r="S1228" i="38"/>
  <c r="S1216" i="38"/>
  <c r="S1204" i="38"/>
  <c r="S1192" i="38"/>
  <c r="S1180" i="38"/>
  <c r="S1168" i="38"/>
  <c r="S1156" i="38"/>
  <c r="S1144" i="38"/>
  <c r="S1132" i="38"/>
  <c r="S1120" i="38"/>
  <c r="S1108" i="38"/>
  <c r="S1096" i="38"/>
  <c r="S1084" i="38"/>
  <c r="S1072" i="38"/>
  <c r="S1060" i="38"/>
  <c r="S1048" i="38"/>
  <c r="S1036" i="38"/>
  <c r="S1024" i="38"/>
  <c r="S1012" i="38"/>
  <c r="S1000" i="38"/>
  <c r="S988" i="38"/>
  <c r="S976" i="38"/>
  <c r="S964" i="38"/>
  <c r="S952" i="38"/>
  <c r="S940" i="38"/>
  <c r="S928" i="38"/>
  <c r="S916" i="38"/>
  <c r="S904" i="38"/>
  <c r="S892" i="38"/>
  <c r="S880" i="38"/>
  <c r="S868" i="38"/>
  <c r="S856" i="38"/>
  <c r="S844" i="38"/>
  <c r="S832" i="38"/>
  <c r="S820" i="38"/>
  <c r="S808" i="38"/>
  <c r="S796" i="38"/>
  <c r="S784" i="38"/>
  <c r="S772" i="38"/>
  <c r="S760" i="38"/>
  <c r="S748" i="38"/>
  <c r="S736" i="38"/>
  <c r="S724" i="38"/>
  <c r="S712" i="38"/>
  <c r="S700" i="38"/>
  <c r="S688" i="38"/>
  <c r="S676" i="38"/>
  <c r="S664" i="38"/>
  <c r="S652" i="38"/>
  <c r="S640" i="38"/>
  <c r="S628" i="38"/>
  <c r="S616" i="38"/>
  <c r="S604" i="38"/>
  <c r="S592" i="38"/>
  <c r="S580" i="38"/>
  <c r="S568" i="38"/>
  <c r="S556" i="38"/>
  <c r="S544" i="38"/>
  <c r="S532" i="38"/>
  <c r="S520" i="38"/>
  <c r="S508" i="38"/>
  <c r="S496" i="38"/>
  <c r="S1215" i="38"/>
  <c r="S1203" i="38"/>
  <c r="S1191" i="38"/>
  <c r="S1179" i="38"/>
  <c r="S1167" i="38"/>
  <c r="S1155" i="38"/>
  <c r="S1143" i="38"/>
  <c r="S1131" i="38"/>
  <c r="S1119" i="38"/>
  <c r="S1107" i="38"/>
  <c r="S1095" i="38"/>
  <c r="S1083" i="38"/>
  <c r="S1071" i="38"/>
  <c r="S1059" i="38"/>
  <c r="S1047" i="38"/>
  <c r="S1035" i="38"/>
  <c r="S1023" i="38"/>
  <c r="S1011" i="38"/>
  <c r="S999" i="38"/>
  <c r="S987" i="38"/>
  <c r="S975" i="38"/>
  <c r="S963" i="38"/>
  <c r="S951" i="38"/>
  <c r="S939" i="38"/>
  <c r="S927" i="38"/>
  <c r="S915" i="38"/>
  <c r="S903" i="38"/>
  <c r="S891" i="38"/>
  <c r="S879" i="38"/>
  <c r="S867" i="38"/>
  <c r="S855" i="38"/>
  <c r="S843" i="38"/>
  <c r="S831" i="38"/>
  <c r="S819" i="38"/>
  <c r="S807" i="38"/>
  <c r="S795" i="38"/>
  <c r="S783" i="38"/>
  <c r="S771" i="38"/>
  <c r="S759" i="38"/>
  <c r="S747" i="38"/>
  <c r="S735" i="38"/>
  <c r="S723" i="38"/>
  <c r="S711" i="38"/>
  <c r="S699" i="38"/>
  <c r="S687" i="38"/>
  <c r="S675" i="38"/>
  <c r="S663" i="38"/>
  <c r="S651" i="38"/>
  <c r="S639" i="38"/>
  <c r="S627" i="38"/>
  <c r="S615" i="38"/>
  <c r="S603" i="38"/>
  <c r="S591" i="38"/>
  <c r="S579" i="38"/>
  <c r="S567" i="38"/>
  <c r="S555" i="38"/>
  <c r="S543" i="38"/>
  <c r="S531" i="38"/>
  <c r="S519" i="38"/>
  <c r="S507" i="38"/>
  <c r="S495" i="38"/>
  <c r="S483" i="38"/>
  <c r="S471" i="38"/>
  <c r="S1394" i="38"/>
  <c r="S1382" i="38"/>
  <c r="S1370" i="38"/>
  <c r="S1358" i="38"/>
  <c r="S1346" i="38"/>
  <c r="S1334" i="38"/>
  <c r="S1322" i="38"/>
  <c r="S1310" i="38"/>
  <c r="S1298" i="38"/>
  <c r="S1286" i="38"/>
  <c r="S1274" i="38"/>
  <c r="S1262" i="38"/>
  <c r="S1250" i="38"/>
  <c r="S1238" i="38"/>
  <c r="S1226" i="38"/>
  <c r="S1214" i="38"/>
  <c r="S1202" i="38"/>
  <c r="S1190" i="38"/>
  <c r="S1178" i="38"/>
  <c r="S1166" i="38"/>
  <c r="S1154" i="38"/>
  <c r="S1142" i="38"/>
  <c r="S1130" i="38"/>
  <c r="S1118" i="38"/>
  <c r="S1106" i="38"/>
  <c r="S1094" i="38"/>
  <c r="S1082" i="38"/>
  <c r="S1070" i="38"/>
  <c r="S1058" i="38"/>
  <c r="S1046" i="38"/>
  <c r="S1034" i="38"/>
  <c r="S1022" i="38"/>
  <c r="S1010" i="38"/>
  <c r="S998" i="38"/>
  <c r="S986" i="38"/>
  <c r="S974" i="38"/>
  <c r="S962" i="38"/>
  <c r="S950" i="38"/>
  <c r="S938" i="38"/>
  <c r="S926" i="38"/>
  <c r="S914" i="38"/>
  <c r="S902" i="38"/>
  <c r="S890" i="38"/>
  <c r="S878" i="38"/>
  <c r="S866" i="38"/>
  <c r="S854" i="38"/>
  <c r="S842" i="38"/>
  <c r="S830" i="38"/>
  <c r="S818" i="38"/>
  <c r="S806" i="38"/>
  <c r="S794" i="38"/>
  <c r="S782" i="38"/>
  <c r="S770" i="38"/>
  <c r="S758" i="38"/>
  <c r="S746" i="38"/>
  <c r="S734" i="38"/>
  <c r="S722" i="38"/>
  <c r="S710" i="38"/>
  <c r="S698" i="38"/>
  <c r="S686" i="38"/>
  <c r="S674" i="38"/>
  <c r="S662" i="38"/>
  <c r="S650" i="38"/>
  <c r="S638" i="38"/>
  <c r="S626" i="38"/>
  <c r="S614" i="38"/>
  <c r="S602" i="38"/>
  <c r="S590" i="38"/>
  <c r="S578" i="38"/>
  <c r="S566" i="38"/>
  <c r="S554" i="38"/>
  <c r="S542" i="38"/>
  <c r="S530" i="38"/>
  <c r="S518" i="38"/>
  <c r="S506" i="38"/>
  <c r="S494" i="38"/>
  <c r="S482" i="38"/>
  <c r="S395" i="38"/>
  <c r="S383" i="38"/>
  <c r="S371" i="38"/>
  <c r="S359" i="38"/>
  <c r="S347" i="38"/>
  <c r="S335" i="38"/>
  <c r="S323" i="38"/>
  <c r="S311" i="38"/>
  <c r="S299" i="38"/>
  <c r="S287" i="38"/>
  <c r="S275" i="38"/>
  <c r="S263" i="38"/>
  <c r="S251" i="38"/>
  <c r="S239" i="38"/>
  <c r="S227" i="38"/>
  <c r="S215" i="38"/>
  <c r="S203" i="38"/>
  <c r="S191" i="38"/>
  <c r="S179" i="38"/>
  <c r="S167" i="38"/>
  <c r="S155" i="38"/>
  <c r="S143" i="38"/>
  <c r="S131" i="38"/>
  <c r="S119" i="38"/>
  <c r="S107" i="38"/>
  <c r="S95" i="38"/>
  <c r="S83" i="38"/>
  <c r="S71" i="38"/>
  <c r="S59" i="38"/>
  <c r="S47" i="38"/>
  <c r="S35" i="38"/>
  <c r="S23" i="38"/>
  <c r="S11" i="38"/>
  <c r="S358" i="38"/>
  <c r="S346" i="38"/>
  <c r="S334" i="38"/>
  <c r="S322" i="38"/>
  <c r="S310" i="38"/>
  <c r="S298" i="38"/>
  <c r="S286" i="38"/>
  <c r="S274" i="38"/>
  <c r="S262" i="38"/>
  <c r="S250" i="38"/>
  <c r="S238" i="38"/>
  <c r="S226" i="38"/>
  <c r="S214" i="38"/>
  <c r="S202" i="38"/>
  <c r="S190" i="38"/>
  <c r="S178" i="38"/>
  <c r="S166" i="38"/>
  <c r="S154" i="38"/>
  <c r="S142" i="38"/>
  <c r="S130" i="38"/>
  <c r="S118" i="38"/>
  <c r="S106" i="38"/>
  <c r="S94" i="38"/>
  <c r="S82" i="38"/>
  <c r="S70" i="38"/>
  <c r="S58" i="38"/>
  <c r="S46" i="38"/>
  <c r="S34" i="38"/>
  <c r="S22" i="38"/>
  <c r="S10" i="38"/>
  <c r="S477" i="38"/>
  <c r="S465" i="38"/>
  <c r="S453" i="38"/>
  <c r="S441" i="38"/>
  <c r="S429" i="38"/>
  <c r="S417" i="38"/>
  <c r="S405" i="38"/>
  <c r="S393" i="38"/>
  <c r="S381" i="38"/>
  <c r="S369" i="38"/>
  <c r="S357" i="38"/>
  <c r="S345" i="38"/>
  <c r="S333" i="38"/>
  <c r="S321" i="38"/>
  <c r="S309" i="38"/>
  <c r="S297" i="38"/>
  <c r="S285" i="38"/>
  <c r="S273" i="38"/>
  <c r="S261" i="38"/>
  <c r="S249" i="38"/>
  <c r="S237" i="38"/>
  <c r="S225" i="38"/>
  <c r="S213" i="38"/>
  <c r="S201" i="38"/>
  <c r="S189" i="38"/>
  <c r="S177" i="38"/>
  <c r="S165" i="38"/>
  <c r="S153" i="38"/>
  <c r="S141" i="38"/>
  <c r="S129" i="38"/>
  <c r="S117" i="38"/>
  <c r="S105" i="38"/>
  <c r="S93" i="38"/>
  <c r="S81" i="38"/>
  <c r="S69" i="38"/>
  <c r="S57" i="38"/>
  <c r="S45" i="38"/>
  <c r="S33" i="38"/>
  <c r="S21" i="38"/>
  <c r="S9" i="38"/>
  <c r="S488" i="38"/>
  <c r="S476" i="38"/>
  <c r="S464" i="38"/>
  <c r="S452" i="38"/>
  <c r="S440" i="38"/>
  <c r="S428" i="38"/>
  <c r="S416" i="38"/>
  <c r="S404" i="38"/>
  <c r="S392" i="38"/>
  <c r="S380" i="38"/>
  <c r="S368" i="38"/>
  <c r="S356" i="38"/>
  <c r="S344" i="38"/>
  <c r="S332" i="38"/>
  <c r="S320" i="38"/>
  <c r="S308" i="38"/>
  <c r="S296" i="38"/>
  <c r="S284" i="38"/>
  <c r="S272" i="38"/>
  <c r="S260" i="38"/>
  <c r="S248" i="38"/>
  <c r="S236" i="38"/>
  <c r="S224" i="38"/>
  <c r="S212" i="38"/>
  <c r="S200" i="38"/>
  <c r="S188" i="38"/>
  <c r="S176" i="38"/>
  <c r="S164" i="38"/>
  <c r="S152" i="38"/>
  <c r="S140" i="38"/>
  <c r="S128" i="38"/>
  <c r="S116" i="38"/>
  <c r="S104" i="38"/>
  <c r="S92" i="38"/>
  <c r="S80" i="38"/>
  <c r="S68" i="38"/>
  <c r="S56" i="38"/>
  <c r="S44" i="38"/>
  <c r="S32" i="38"/>
  <c r="S20" i="38"/>
  <c r="S8" i="38"/>
  <c r="S463" i="38"/>
  <c r="S451" i="38"/>
  <c r="S439" i="38"/>
  <c r="S427" i="38"/>
  <c r="S415" i="38"/>
  <c r="S403" i="38"/>
  <c r="S391" i="38"/>
  <c r="S379" i="38"/>
  <c r="S367" i="38"/>
  <c r="S355" i="38"/>
  <c r="S343" i="38"/>
  <c r="S331" i="38"/>
  <c r="S319" i="38"/>
  <c r="S307" i="38"/>
  <c r="S295" i="38"/>
  <c r="S283" i="38"/>
  <c r="S271" i="38"/>
  <c r="S259" i="38"/>
  <c r="S247" i="38"/>
  <c r="S235" i="38"/>
  <c r="S223" i="38"/>
  <c r="S211" i="38"/>
  <c r="S199" i="38"/>
  <c r="S187" i="38"/>
  <c r="S175" i="38"/>
  <c r="S163" i="38"/>
  <c r="S151" i="38"/>
  <c r="S139" i="38"/>
  <c r="S127" i="38"/>
  <c r="S115" i="38"/>
  <c r="S103" i="38"/>
  <c r="S91" i="38"/>
  <c r="S79" i="38"/>
  <c r="S67" i="38"/>
  <c r="S55" i="38"/>
  <c r="S43" i="38"/>
  <c r="S31" i="38"/>
  <c r="S19" i="38"/>
  <c r="S7" i="38"/>
  <c r="S474" i="38"/>
  <c r="S462" i="38"/>
  <c r="S450" i="38"/>
  <c r="S438" i="38"/>
  <c r="S426" i="38"/>
  <c r="S414" i="38"/>
  <c r="S402" i="38"/>
  <c r="S390" i="38"/>
  <c r="S378" i="38"/>
  <c r="S366" i="38"/>
  <c r="S354" i="38"/>
  <c r="S342" i="38"/>
  <c r="S330" i="38"/>
  <c r="S318" i="38"/>
  <c r="S306" i="38"/>
  <c r="S294" i="38"/>
  <c r="S282" i="38"/>
  <c r="S270" i="38"/>
  <c r="S258" i="38"/>
  <c r="S246" i="38"/>
  <c r="S234" i="38"/>
  <c r="S222" i="38"/>
  <c r="S210" i="38"/>
  <c r="S198" i="38"/>
  <c r="S186" i="38"/>
  <c r="S174" i="38"/>
  <c r="S162" i="38"/>
  <c r="S150" i="38"/>
  <c r="S138" i="38"/>
  <c r="S126" i="38"/>
  <c r="S114" i="38"/>
  <c r="S102" i="38"/>
  <c r="S90" i="38"/>
  <c r="S78" i="38"/>
  <c r="S66" i="38"/>
  <c r="S54" i="38"/>
  <c r="S42" i="38"/>
  <c r="S30" i="38"/>
  <c r="S18" i="38"/>
  <c r="S6" i="38"/>
  <c r="S461" i="38"/>
  <c r="S449" i="38"/>
  <c r="S437" i="38"/>
  <c r="S425" i="38"/>
  <c r="S413" i="38"/>
  <c r="S401" i="38"/>
  <c r="S389" i="38"/>
  <c r="S377" i="38"/>
  <c r="S365" i="38"/>
  <c r="S353" i="38"/>
  <c r="S341" i="38"/>
  <c r="S329" i="38"/>
  <c r="S317" i="38"/>
  <c r="S305" i="38"/>
  <c r="S293" i="38"/>
  <c r="S281" i="38"/>
  <c r="S269" i="38"/>
  <c r="S257" i="38"/>
  <c r="S245" i="38"/>
  <c r="S233" i="38"/>
  <c r="S221" i="38"/>
  <c r="S209" i="38"/>
  <c r="S197" i="38"/>
  <c r="S185" i="38"/>
  <c r="S173" i="38"/>
  <c r="S161" i="38"/>
  <c r="S149" i="38"/>
  <c r="S137" i="38"/>
  <c r="S125" i="38"/>
  <c r="S113" i="38"/>
  <c r="S101" i="38"/>
  <c r="S89" i="38"/>
  <c r="S77" i="38"/>
  <c r="S65" i="38"/>
  <c r="S53" i="38"/>
  <c r="S41" i="38"/>
  <c r="S29" i="38"/>
  <c r="S17" i="38"/>
  <c r="S5" i="38"/>
  <c r="S484" i="38"/>
  <c r="S472" i="38"/>
  <c r="S460" i="38"/>
  <c r="S448" i="38"/>
  <c r="S436" i="38"/>
  <c r="S424" i="38"/>
  <c r="S412" i="38"/>
  <c r="S400" i="38"/>
  <c r="S388" i="38"/>
  <c r="S376" i="38"/>
  <c r="S364" i="38"/>
  <c r="S352" i="38"/>
  <c r="S340" i="38"/>
  <c r="S328" i="38"/>
  <c r="S316" i="38"/>
  <c r="S304" i="38"/>
  <c r="S292" i="38"/>
  <c r="S280" i="38"/>
  <c r="S268" i="38"/>
  <c r="S256" i="38"/>
  <c r="S244" i="38"/>
  <c r="S232" i="38"/>
  <c r="S220" i="38"/>
  <c r="S208" i="38"/>
  <c r="S196" i="38"/>
  <c r="S184" i="38"/>
  <c r="S172" i="38"/>
  <c r="S160" i="38"/>
  <c r="S148" i="38"/>
  <c r="S136" i="38"/>
  <c r="S124" i="38"/>
  <c r="S112" i="38"/>
  <c r="S100" i="38"/>
  <c r="S88" i="38"/>
  <c r="S76" i="38"/>
  <c r="S64" i="38"/>
  <c r="S52" i="38"/>
  <c r="S40" i="38"/>
  <c r="S28" i="38"/>
  <c r="S16" i="38"/>
  <c r="S4" i="38"/>
  <c r="S459" i="38"/>
  <c r="S447" i="38"/>
  <c r="S435" i="38"/>
  <c r="S423" i="38"/>
  <c r="S411" i="38"/>
  <c r="S399" i="38"/>
  <c r="S387" i="38"/>
  <c r="S375" i="38"/>
  <c r="S363" i="38"/>
  <c r="S351" i="38"/>
  <c r="S339" i="38"/>
  <c r="S327" i="38"/>
  <c r="S315" i="38"/>
  <c r="S303" i="38"/>
  <c r="S291" i="38"/>
  <c r="S279" i="38"/>
  <c r="S267" i="38"/>
  <c r="S255" i="38"/>
  <c r="S243" i="38"/>
  <c r="S231" i="38"/>
  <c r="S219" i="38"/>
  <c r="S207" i="38"/>
  <c r="S195" i="38"/>
  <c r="S183" i="38"/>
  <c r="S171" i="38"/>
  <c r="S159" i="38"/>
  <c r="S147" i="38"/>
  <c r="S135" i="38"/>
  <c r="S123" i="38"/>
  <c r="S111" i="38"/>
  <c r="S99" i="38"/>
  <c r="S87" i="38"/>
  <c r="S75" i="38"/>
  <c r="S63" i="38"/>
  <c r="S51" i="38"/>
  <c r="S39" i="38"/>
  <c r="S27" i="38"/>
  <c r="S15" i="38"/>
  <c r="S3" i="38"/>
  <c r="S470" i="38"/>
  <c r="S458" i="38"/>
  <c r="S446" i="38"/>
  <c r="S434" i="38"/>
  <c r="S422" i="38"/>
  <c r="S410" i="38"/>
  <c r="S398" i="38"/>
  <c r="S386" i="38"/>
  <c r="S374" i="38"/>
  <c r="S362" i="38"/>
  <c r="S350" i="38"/>
  <c r="S338" i="38"/>
  <c r="S326" i="38"/>
  <c r="S314" i="38"/>
  <c r="S302" i="38"/>
  <c r="S290" i="38"/>
  <c r="S278" i="38"/>
  <c r="S266" i="38"/>
  <c r="S254" i="38"/>
  <c r="S242" i="38"/>
  <c r="S230" i="38"/>
  <c r="S218" i="38"/>
  <c r="S206" i="38"/>
  <c r="S194" i="38"/>
  <c r="S182" i="38"/>
  <c r="S170" i="38"/>
  <c r="S158" i="38"/>
  <c r="S146" i="38"/>
  <c r="S134" i="38"/>
  <c r="S122" i="38"/>
  <c r="S110" i="38"/>
  <c r="S98" i="38"/>
  <c r="S86" i="38"/>
  <c r="S74" i="38"/>
  <c r="S62" i="38"/>
  <c r="S50" i="38"/>
  <c r="S38" i="38"/>
  <c r="S26" i="38"/>
  <c r="S14" i="38"/>
  <c r="S2" i="38"/>
  <c r="S492" i="38"/>
  <c r="S480" i="38"/>
  <c r="S468" i="38"/>
  <c r="S456" i="38"/>
  <c r="S444" i="38"/>
  <c r="S432" i="38"/>
  <c r="S420" i="38"/>
  <c r="S408" i="38"/>
  <c r="S396" i="38"/>
  <c r="S384" i="38"/>
  <c r="S372" i="38"/>
  <c r="S360" i="38"/>
  <c r="S348" i="38"/>
  <c r="S336" i="38"/>
  <c r="S324" i="38"/>
  <c r="S312" i="38"/>
  <c r="S300" i="38"/>
  <c r="S288" i="38"/>
  <c r="S276" i="38"/>
  <c r="S264" i="38"/>
  <c r="S252" i="38"/>
  <c r="S240" i="38"/>
  <c r="S228" i="38"/>
  <c r="S216" i="38"/>
  <c r="S204" i="38"/>
  <c r="S192" i="38"/>
  <c r="S180" i="38"/>
  <c r="S168" i="38"/>
  <c r="S156" i="38"/>
  <c r="S144" i="38"/>
  <c r="S132" i="38"/>
  <c r="S120" i="38"/>
  <c r="S108" i="38"/>
  <c r="S96" i="38"/>
  <c r="S84" i="38"/>
  <c r="S72" i="38"/>
  <c r="S60" i="38"/>
  <c r="S48" i="38"/>
  <c r="S36" i="38"/>
  <c r="S24" i="38"/>
  <c r="S12" i="38"/>
  <c r="R1393" i="38"/>
  <c r="R1381" i="38"/>
  <c r="R1369" i="38"/>
  <c r="R1357" i="38"/>
  <c r="R1345" i="38"/>
  <c r="R1333" i="38"/>
  <c r="R1321" i="38"/>
  <c r="R1309" i="38"/>
  <c r="R1297" i="38"/>
  <c r="R1285" i="38"/>
  <c r="R1273" i="38"/>
  <c r="R1261" i="38"/>
  <c r="R1249" i="38"/>
  <c r="R1237" i="38"/>
  <c r="R1225" i="38"/>
  <c r="R1213" i="38"/>
  <c r="R1201" i="38"/>
  <c r="R1189" i="38"/>
  <c r="R1177" i="38"/>
  <c r="R1165" i="38"/>
  <c r="R1153" i="38"/>
  <c r="R1141" i="38"/>
  <c r="R1129" i="38"/>
  <c r="R1117" i="38"/>
  <c r="R1105" i="38"/>
  <c r="R1093" i="38"/>
  <c r="R1081" i="38"/>
  <c r="R1069" i="38"/>
  <c r="R1057" i="38"/>
  <c r="R1045" i="38"/>
  <c r="R1033" i="38"/>
  <c r="R1392" i="38"/>
  <c r="R1380" i="38"/>
  <c r="R1368" i="38"/>
  <c r="R1356" i="38"/>
  <c r="R1344" i="38"/>
  <c r="R1332" i="38"/>
  <c r="R1320" i="38"/>
  <c r="R1308" i="38"/>
  <c r="R1296" i="38"/>
  <c r="R1284" i="38"/>
  <c r="R1272" i="38"/>
  <c r="R1260" i="38"/>
  <c r="R1248" i="38"/>
  <c r="R1236" i="38"/>
  <c r="R1224" i="38"/>
  <c r="R1212" i="38"/>
  <c r="R1200" i="38"/>
  <c r="R1188" i="38"/>
  <c r="R1176" i="38"/>
  <c r="R1164" i="38"/>
  <c r="R1152" i="38"/>
  <c r="R1140" i="38"/>
  <c r="R1128" i="38"/>
  <c r="R1116" i="38"/>
  <c r="R1104" i="38"/>
  <c r="R1092" i="38"/>
  <c r="R1080" i="38"/>
  <c r="R1068" i="38"/>
  <c r="R1056" i="38"/>
  <c r="R1044" i="38"/>
  <c r="R1032" i="38"/>
  <c r="R1020" i="38"/>
  <c r="R1008" i="38"/>
  <c r="R996" i="38"/>
  <c r="R984" i="38"/>
  <c r="R1391" i="38"/>
  <c r="R1379" i="38"/>
  <c r="R1367" i="38"/>
  <c r="R1355" i="38"/>
  <c r="R1343" i="38"/>
  <c r="R1331" i="38"/>
  <c r="R1319" i="38"/>
  <c r="R1307" i="38"/>
  <c r="R1295" i="38"/>
  <c r="R1283" i="38"/>
  <c r="R1271" i="38"/>
  <c r="R1259" i="38"/>
  <c r="R1247" i="38"/>
  <c r="R1235" i="38"/>
  <c r="R1223" i="38"/>
  <c r="R1211" i="38"/>
  <c r="R1199" i="38"/>
  <c r="R1187" i="38"/>
  <c r="R1175" i="38"/>
  <c r="R1163" i="38"/>
  <c r="R1151" i="38"/>
  <c r="R1139" i="38"/>
  <c r="R1127" i="38"/>
  <c r="R1115" i="38"/>
  <c r="R1103" i="38"/>
  <c r="R1091" i="38"/>
  <c r="R1079" i="38"/>
  <c r="R1067" i="38"/>
  <c r="R1055" i="38"/>
  <c r="R1043" i="38"/>
  <c r="R1031" i="38"/>
  <c r="R1019" i="38"/>
  <c r="R1007" i="38"/>
  <c r="R995" i="38"/>
  <c r="R983" i="38"/>
  <c r="R971" i="38"/>
  <c r="R959" i="38"/>
  <c r="R947" i="38"/>
  <c r="R935" i="38"/>
  <c r="R923" i="38"/>
  <c r="R1390" i="38"/>
  <c r="R1378" i="38"/>
  <c r="R1366" i="38"/>
  <c r="R1354" i="38"/>
  <c r="R1342" i="38"/>
  <c r="R1330" i="38"/>
  <c r="R1318" i="38"/>
  <c r="R1306" i="38"/>
  <c r="R1294" i="38"/>
  <c r="R1282" i="38"/>
  <c r="R1270" i="38"/>
  <c r="R1258" i="38"/>
  <c r="R1246" i="38"/>
  <c r="R1234" i="38"/>
  <c r="R1222" i="38"/>
  <c r="R1210" i="38"/>
  <c r="R1198" i="38"/>
  <c r="R1186" i="38"/>
  <c r="R1174" i="38"/>
  <c r="R1162" i="38"/>
  <c r="R1150" i="38"/>
  <c r="R1138" i="38"/>
  <c r="R1126" i="38"/>
  <c r="R1114" i="38"/>
  <c r="R1102" i="38"/>
  <c r="R1090" i="38"/>
  <c r="R1078" i="38"/>
  <c r="R1066" i="38"/>
  <c r="R1054" i="38"/>
  <c r="R1042" i="38"/>
  <c r="R1030" i="38"/>
  <c r="R1018" i="38"/>
  <c r="R1389" i="38"/>
  <c r="R1377" i="38"/>
  <c r="R1365" i="38"/>
  <c r="R1353" i="38"/>
  <c r="R1341" i="38"/>
  <c r="R1329" i="38"/>
  <c r="R1317" i="38"/>
  <c r="R1305" i="38"/>
  <c r="R1293" i="38"/>
  <c r="R1281" i="38"/>
  <c r="R1269" i="38"/>
  <c r="R1257" i="38"/>
  <c r="R1245" i="38"/>
  <c r="R1233" i="38"/>
  <c r="R1221" i="38"/>
  <c r="R1209" i="38"/>
  <c r="R1197" i="38"/>
  <c r="R1185" i="38"/>
  <c r="R1173" i="38"/>
  <c r="R1161" i="38"/>
  <c r="R1149" i="38"/>
  <c r="R1137" i="38"/>
  <c r="R1125" i="38"/>
  <c r="R1113" i="38"/>
  <c r="R1101" i="38"/>
  <c r="R1089" i="38"/>
  <c r="R1077" i="38"/>
  <c r="R1065" i="38"/>
  <c r="R1053" i="38"/>
  <c r="R1041" i="38"/>
  <c r="R1029" i="38"/>
  <c r="R1017" i="38"/>
  <c r="R1005" i="38"/>
  <c r="R1388" i="38"/>
  <c r="R1376" i="38"/>
  <c r="R1364" i="38"/>
  <c r="R1352" i="38"/>
  <c r="R1340" i="38"/>
  <c r="R1328" i="38"/>
  <c r="R1316" i="38"/>
  <c r="R1304" i="38"/>
  <c r="R1292" i="38"/>
  <c r="R1280" i="38"/>
  <c r="R1268" i="38"/>
  <c r="R1256" i="38"/>
  <c r="R1244" i="38"/>
  <c r="R1232" i="38"/>
  <c r="R1220" i="38"/>
  <c r="R1208" i="38"/>
  <c r="R1196" i="38"/>
  <c r="R1184" i="38"/>
  <c r="R1172" i="38"/>
  <c r="R1160" i="38"/>
  <c r="R1148" i="38"/>
  <c r="R1136" i="38"/>
  <c r="R1124" i="38"/>
  <c r="R1112" i="38"/>
  <c r="R1100" i="38"/>
  <c r="R1088" i="38"/>
  <c r="R1076" i="38"/>
  <c r="R1064" i="38"/>
  <c r="R1052" i="38"/>
  <c r="R1040" i="38"/>
  <c r="R1028" i="38"/>
  <c r="R1016" i="38"/>
  <c r="R1004" i="38"/>
  <c r="R992" i="38"/>
  <c r="R980" i="38"/>
  <c r="R968" i="38"/>
  <c r="R956" i="38"/>
  <c r="R1387" i="38"/>
  <c r="R1375" i="38"/>
  <c r="R1363" i="38"/>
  <c r="R1351" i="38"/>
  <c r="R1339" i="38"/>
  <c r="R1327" i="38"/>
  <c r="R1315" i="38"/>
  <c r="R1303" i="38"/>
  <c r="R1291" i="38"/>
  <c r="R1279" i="38"/>
  <c r="R1267" i="38"/>
  <c r="R1255" i="38"/>
  <c r="R1243" i="38"/>
  <c r="R1231" i="38"/>
  <c r="R1219" i="38"/>
  <c r="R1207" i="38"/>
  <c r="R1195" i="38"/>
  <c r="R1183" i="38"/>
  <c r="R1171" i="38"/>
  <c r="R1159" i="38"/>
  <c r="R1147" i="38"/>
  <c r="R1135" i="38"/>
  <c r="R1123" i="38"/>
  <c r="R1111" i="38"/>
  <c r="R1099" i="38"/>
  <c r="R1087" i="38"/>
  <c r="R1075" i="38"/>
  <c r="R1063" i="38"/>
  <c r="R1051" i="38"/>
  <c r="R1039" i="38"/>
  <c r="R1027" i="38"/>
  <c r="R1015" i="38"/>
  <c r="R1003" i="38"/>
  <c r="R1386" i="38"/>
  <c r="R1374" i="38"/>
  <c r="R1362" i="38"/>
  <c r="R1350" i="38"/>
  <c r="R1338" i="38"/>
  <c r="R1326" i="38"/>
  <c r="R1314" i="38"/>
  <c r="R1302" i="38"/>
  <c r="R1290" i="38"/>
  <c r="R1278" i="38"/>
  <c r="R1266" i="38"/>
  <c r="R1254" i="38"/>
  <c r="R1242" i="38"/>
  <c r="R1230" i="38"/>
  <c r="R1218" i="38"/>
  <c r="R1206" i="38"/>
  <c r="R1194" i="38"/>
  <c r="R1182" i="38"/>
  <c r="R1170" i="38"/>
  <c r="R1158" i="38"/>
  <c r="R1146" i="38"/>
  <c r="R1134" i="38"/>
  <c r="R1122" i="38"/>
  <c r="R1110" i="38"/>
  <c r="R1098" i="38"/>
  <c r="R1086" i="38"/>
  <c r="R1074" i="38"/>
  <c r="R1062" i="38"/>
  <c r="R1050" i="38"/>
  <c r="R1038" i="38"/>
  <c r="R1026" i="38"/>
  <c r="R1014" i="38"/>
  <c r="R1385" i="38"/>
  <c r="R1373" i="38"/>
  <c r="R1361" i="38"/>
  <c r="R1349" i="38"/>
  <c r="R1337" i="38"/>
  <c r="R1325" i="38"/>
  <c r="R1313" i="38"/>
  <c r="R1301" i="38"/>
  <c r="R1289" i="38"/>
  <c r="R1277" i="38"/>
  <c r="R1265" i="38"/>
  <c r="R1253" i="38"/>
  <c r="R1241" i="38"/>
  <c r="R1229" i="38"/>
  <c r="R1217" i="38"/>
  <c r="R1205" i="38"/>
  <c r="R1193" i="38"/>
  <c r="R1181" i="38"/>
  <c r="R1169" i="38"/>
  <c r="R1157" i="38"/>
  <c r="R1145" i="38"/>
  <c r="R1133" i="38"/>
  <c r="R1121" i="38"/>
  <c r="R1109" i="38"/>
  <c r="R1097" i="38"/>
  <c r="R1085" i="38"/>
  <c r="R1073" i="38"/>
  <c r="R1061" i="38"/>
  <c r="R1049" i="38"/>
  <c r="R1037" i="38"/>
  <c r="R1025" i="38"/>
  <c r="R1396" i="38"/>
  <c r="R1384" i="38"/>
  <c r="R1372" i="38"/>
  <c r="R1360" i="38"/>
  <c r="R1348" i="38"/>
  <c r="R1336" i="38"/>
  <c r="R1324" i="38"/>
  <c r="R1312" i="38"/>
  <c r="R1300" i="38"/>
  <c r="R1288" i="38"/>
  <c r="R1276" i="38"/>
  <c r="R1264" i="38"/>
  <c r="R1252" i="38"/>
  <c r="R1240" i="38"/>
  <c r="R1228" i="38"/>
  <c r="R1216" i="38"/>
  <c r="R1204" i="38"/>
  <c r="R1192" i="38"/>
  <c r="R1180" i="38"/>
  <c r="R1168" i="38"/>
  <c r="R1156" i="38"/>
  <c r="R1144" i="38"/>
  <c r="R1132" i="38"/>
  <c r="R1120" i="38"/>
  <c r="R1108" i="38"/>
  <c r="R1096" i="38"/>
  <c r="R1084" i="38"/>
  <c r="R1072" i="38"/>
  <c r="R1060" i="38"/>
  <c r="R1048" i="38"/>
  <c r="R1036" i="38"/>
  <c r="R1024" i="38"/>
  <c r="R1395" i="38"/>
  <c r="R1383" i="38"/>
  <c r="R1371" i="38"/>
  <c r="R1359" i="38"/>
  <c r="R1347" i="38"/>
  <c r="R1335" i="38"/>
  <c r="R1323" i="38"/>
  <c r="R1311" i="38"/>
  <c r="R1299" i="38"/>
  <c r="R1287" i="38"/>
  <c r="R1275" i="38"/>
  <c r="R1263" i="38"/>
  <c r="R1251" i="38"/>
  <c r="R1239" i="38"/>
  <c r="R1227" i="38"/>
  <c r="R1215" i="38"/>
  <c r="R1203" i="38"/>
  <c r="R1191" i="38"/>
  <c r="R1179" i="38"/>
  <c r="R1167" i="38"/>
  <c r="R1155" i="38"/>
  <c r="R1143" i="38"/>
  <c r="R1131" i="38"/>
  <c r="R1119" i="38"/>
  <c r="R1107" i="38"/>
  <c r="R1095" i="38"/>
  <c r="R1083" i="38"/>
  <c r="R1071" i="38"/>
  <c r="R1059" i="38"/>
  <c r="R1047" i="38"/>
  <c r="R1035" i="38"/>
  <c r="R1023" i="38"/>
  <c r="R1011" i="38"/>
  <c r="R999" i="38"/>
  <c r="R1394" i="38"/>
  <c r="R1382" i="38"/>
  <c r="R1370" i="38"/>
  <c r="R1358" i="38"/>
  <c r="R1346" i="38"/>
  <c r="R1334" i="38"/>
  <c r="R1322" i="38"/>
  <c r="R1310" i="38"/>
  <c r="R1298" i="38"/>
  <c r="R1286" i="38"/>
  <c r="R1274" i="38"/>
  <c r="R1262" i="38"/>
  <c r="R1250" i="38"/>
  <c r="R1238" i="38"/>
  <c r="R1226" i="38"/>
  <c r="R1214" i="38"/>
  <c r="R1202" i="38"/>
  <c r="R1190" i="38"/>
  <c r="R1178" i="38"/>
  <c r="R1166" i="38"/>
  <c r="R1154" i="38"/>
  <c r="R1142" i="38"/>
  <c r="R1130" i="38"/>
  <c r="R1118" i="38"/>
  <c r="R1106" i="38"/>
  <c r="R1094" i="38"/>
  <c r="R1082" i="38"/>
  <c r="R1070" i="38"/>
  <c r="R1058" i="38"/>
  <c r="R1046" i="38"/>
  <c r="R1034" i="38"/>
  <c r="R1021" i="38"/>
  <c r="R1009" i="38"/>
  <c r="R997" i="38"/>
  <c r="R985" i="38"/>
  <c r="R973" i="38"/>
  <c r="R961" i="38"/>
  <c r="R949" i="38"/>
  <c r="R937" i="38"/>
  <c r="R925" i="38"/>
  <c r="R913" i="38"/>
  <c r="R901" i="38"/>
  <c r="R889" i="38"/>
  <c r="R877" i="38"/>
  <c r="R865" i="38"/>
  <c r="R853" i="38"/>
  <c r="R841" i="38"/>
  <c r="R829" i="38"/>
  <c r="R817" i="38"/>
  <c r="R805" i="38"/>
  <c r="R793" i="38"/>
  <c r="R781" i="38"/>
  <c r="R769" i="38"/>
  <c r="R757" i="38"/>
  <c r="R745" i="38"/>
  <c r="R733" i="38"/>
  <c r="R721" i="38"/>
  <c r="R709" i="38"/>
  <c r="R697" i="38"/>
  <c r="R685" i="38"/>
  <c r="R673" i="38"/>
  <c r="R661" i="38"/>
  <c r="R649" i="38"/>
  <c r="R637" i="38"/>
  <c r="R625" i="38"/>
  <c r="R613" i="38"/>
  <c r="R601" i="38"/>
  <c r="R589" i="38"/>
  <c r="R577" i="38"/>
  <c r="R565" i="38"/>
  <c r="R553" i="38"/>
  <c r="R541" i="38"/>
  <c r="R529" i="38"/>
  <c r="R517" i="38"/>
  <c r="R505" i="38"/>
  <c r="R493" i="38"/>
  <c r="R481" i="38"/>
  <c r="R469" i="38"/>
  <c r="R457" i="38"/>
  <c r="R445" i="38"/>
  <c r="R433" i="38"/>
  <c r="R421" i="38"/>
  <c r="R409" i="38"/>
  <c r="R397" i="38"/>
  <c r="R385" i="38"/>
  <c r="R373" i="38"/>
  <c r="R361" i="38"/>
  <c r="R349" i="38"/>
  <c r="R337" i="38"/>
  <c r="R325" i="38"/>
  <c r="R313" i="38"/>
  <c r="R301" i="38"/>
  <c r="R289" i="38"/>
  <c r="R277" i="38"/>
  <c r="R265" i="38"/>
  <c r="R253" i="38"/>
  <c r="R241" i="38"/>
  <c r="R229" i="38"/>
  <c r="R217" i="38"/>
  <c r="R205" i="38"/>
  <c r="R193" i="38"/>
  <c r="R181" i="38"/>
  <c r="R169" i="38"/>
  <c r="R157" i="38"/>
  <c r="R145" i="38"/>
  <c r="R133" i="38"/>
  <c r="R121" i="38"/>
  <c r="R109" i="38"/>
  <c r="R97" i="38"/>
  <c r="R85" i="38"/>
  <c r="R73" i="38"/>
  <c r="R61" i="38"/>
  <c r="R49" i="38"/>
  <c r="R37" i="38"/>
  <c r="R25" i="38"/>
  <c r="R13" i="38"/>
  <c r="R972" i="38"/>
  <c r="R960" i="38"/>
  <c r="R948" i="38"/>
  <c r="R936" i="38"/>
  <c r="R924" i="38"/>
  <c r="R912" i="38"/>
  <c r="R900" i="38"/>
  <c r="R888" i="38"/>
  <c r="R876" i="38"/>
  <c r="R864" i="38"/>
  <c r="R852" i="38"/>
  <c r="R840" i="38"/>
  <c r="R828" i="38"/>
  <c r="R816" i="38"/>
  <c r="R804" i="38"/>
  <c r="R792" i="38"/>
  <c r="R780" i="38"/>
  <c r="R768" i="38"/>
  <c r="R756" i="38"/>
  <c r="R744" i="38"/>
  <c r="R732" i="38"/>
  <c r="R720" i="38"/>
  <c r="R708" i="38"/>
  <c r="R696" i="38"/>
  <c r="R684" i="38"/>
  <c r="R672" i="38"/>
  <c r="R660" i="38"/>
  <c r="R648" i="38"/>
  <c r="R636" i="38"/>
  <c r="R624" i="38"/>
  <c r="R612" i="38"/>
  <c r="R600" i="38"/>
  <c r="R588" i="38"/>
  <c r="R576" i="38"/>
  <c r="R564" i="38"/>
  <c r="R552" i="38"/>
  <c r="R540" i="38"/>
  <c r="R528" i="38"/>
  <c r="R516" i="38"/>
  <c r="R504" i="38"/>
  <c r="R492" i="38"/>
  <c r="R480" i="38"/>
  <c r="R468" i="38"/>
  <c r="R456" i="38"/>
  <c r="R444" i="38"/>
  <c r="R432" i="38"/>
  <c r="R420" i="38"/>
  <c r="R911" i="38"/>
  <c r="R899" i="38"/>
  <c r="R887" i="38"/>
  <c r="R875" i="38"/>
  <c r="R863" i="38"/>
  <c r="R851" i="38"/>
  <c r="R839" i="38"/>
  <c r="R827" i="38"/>
  <c r="R815" i="38"/>
  <c r="R803" i="38"/>
  <c r="R791" i="38"/>
  <c r="R779" i="38"/>
  <c r="R767" i="38"/>
  <c r="R755" i="38"/>
  <c r="R743" i="38"/>
  <c r="R731" i="38"/>
  <c r="R719" i="38"/>
  <c r="R707" i="38"/>
  <c r="R695" i="38"/>
  <c r="R683" i="38"/>
  <c r="R671" i="38"/>
  <c r="R659" i="38"/>
  <c r="R647" i="38"/>
  <c r="R635" i="38"/>
  <c r="R623" i="38"/>
  <c r="R611" i="38"/>
  <c r="R599" i="38"/>
  <c r="R587" i="38"/>
  <c r="R575" i="38"/>
  <c r="R563" i="38"/>
  <c r="R551" i="38"/>
  <c r="R539" i="38"/>
  <c r="R527" i="38"/>
  <c r="R515" i="38"/>
  <c r="R503" i="38"/>
  <c r="R491" i="38"/>
  <c r="R479" i="38"/>
  <c r="R467" i="38"/>
  <c r="R455" i="38"/>
  <c r="R443" i="38"/>
  <c r="R431" i="38"/>
  <c r="R419" i="38"/>
  <c r="R407" i="38"/>
  <c r="R395" i="38"/>
  <c r="R383" i="38"/>
  <c r="R371" i="38"/>
  <c r="R359" i="38"/>
  <c r="R347" i="38"/>
  <c r="R1006" i="38"/>
  <c r="R994" i="38"/>
  <c r="R982" i="38"/>
  <c r="R970" i="38"/>
  <c r="R958" i="38"/>
  <c r="R946" i="38"/>
  <c r="R934" i="38"/>
  <c r="R922" i="38"/>
  <c r="R910" i="38"/>
  <c r="R898" i="38"/>
  <c r="R886" i="38"/>
  <c r="R874" i="38"/>
  <c r="R862" i="38"/>
  <c r="R850" i="38"/>
  <c r="R838" i="38"/>
  <c r="R826" i="38"/>
  <c r="R814" i="38"/>
  <c r="R802" i="38"/>
  <c r="R790" i="38"/>
  <c r="R778" i="38"/>
  <c r="R766" i="38"/>
  <c r="R754" i="38"/>
  <c r="R742" i="38"/>
  <c r="R730" i="38"/>
  <c r="R718" i="38"/>
  <c r="R706" i="38"/>
  <c r="R694" i="38"/>
  <c r="R682" i="38"/>
  <c r="R670" i="38"/>
  <c r="R658" i="38"/>
  <c r="R646" i="38"/>
  <c r="R634" i="38"/>
  <c r="R622" i="38"/>
  <c r="R610" i="38"/>
  <c r="R598" i="38"/>
  <c r="R586" i="38"/>
  <c r="R574" i="38"/>
  <c r="R562" i="38"/>
  <c r="R550" i="38"/>
  <c r="R538" i="38"/>
  <c r="R526" i="38"/>
  <c r="R514" i="38"/>
  <c r="R502" i="38"/>
  <c r="R490" i="38"/>
  <c r="R478" i="38"/>
  <c r="R466" i="38"/>
  <c r="R454" i="38"/>
  <c r="R442" i="38"/>
  <c r="R993" i="38"/>
  <c r="R981" i="38"/>
  <c r="R969" i="38"/>
  <c r="R957" i="38"/>
  <c r="R945" i="38"/>
  <c r="R933" i="38"/>
  <c r="R921" i="38"/>
  <c r="R909" i="38"/>
  <c r="R897" i="38"/>
  <c r="R885" i="38"/>
  <c r="R873" i="38"/>
  <c r="R861" i="38"/>
  <c r="R849" i="38"/>
  <c r="R837" i="38"/>
  <c r="R825" i="38"/>
  <c r="R813" i="38"/>
  <c r="R801" i="38"/>
  <c r="R789" i="38"/>
  <c r="R777" i="38"/>
  <c r="R765" i="38"/>
  <c r="R753" i="38"/>
  <c r="R741" i="38"/>
  <c r="R729" i="38"/>
  <c r="R717" i="38"/>
  <c r="R705" i="38"/>
  <c r="R693" i="38"/>
  <c r="R681" i="38"/>
  <c r="R669" i="38"/>
  <c r="R657" i="38"/>
  <c r="R645" i="38"/>
  <c r="R633" i="38"/>
  <c r="R621" i="38"/>
  <c r="R609" i="38"/>
  <c r="R597" i="38"/>
  <c r="R585" i="38"/>
  <c r="R573" i="38"/>
  <c r="R561" i="38"/>
  <c r="R549" i="38"/>
  <c r="R537" i="38"/>
  <c r="R525" i="38"/>
  <c r="R513" i="38"/>
  <c r="R501" i="38"/>
  <c r="R489" i="38"/>
  <c r="R477" i="38"/>
  <c r="R465" i="38"/>
  <c r="R453" i="38"/>
  <c r="R441" i="38"/>
  <c r="R944" i="38"/>
  <c r="R932" i="38"/>
  <c r="R920" i="38"/>
  <c r="R908" i="38"/>
  <c r="R896" i="38"/>
  <c r="R884" i="38"/>
  <c r="R872" i="38"/>
  <c r="R860" i="38"/>
  <c r="R848" i="38"/>
  <c r="R836" i="38"/>
  <c r="R824" i="38"/>
  <c r="R812" i="38"/>
  <c r="R800" i="38"/>
  <c r="R788" i="38"/>
  <c r="R776" i="38"/>
  <c r="R764" i="38"/>
  <c r="R752" i="38"/>
  <c r="R740" i="38"/>
  <c r="R728" i="38"/>
  <c r="R716" i="38"/>
  <c r="R704" i="38"/>
  <c r="R692" i="38"/>
  <c r="R680" i="38"/>
  <c r="R668" i="38"/>
  <c r="R656" i="38"/>
  <c r="R644" i="38"/>
  <c r="R632" i="38"/>
  <c r="R620" i="38"/>
  <c r="R608" i="38"/>
  <c r="R596" i="38"/>
  <c r="R584" i="38"/>
  <c r="R572" i="38"/>
  <c r="R560" i="38"/>
  <c r="R548" i="38"/>
  <c r="R536" i="38"/>
  <c r="R524" i="38"/>
  <c r="R512" i="38"/>
  <c r="R500" i="38"/>
  <c r="R488" i="38"/>
  <c r="R476" i="38"/>
  <c r="R464" i="38"/>
  <c r="R991" i="38"/>
  <c r="R979" i="38"/>
  <c r="R967" i="38"/>
  <c r="R955" i="38"/>
  <c r="R943" i="38"/>
  <c r="R931" i="38"/>
  <c r="R919" i="38"/>
  <c r="R907" i="38"/>
  <c r="R895" i="38"/>
  <c r="R883" i="38"/>
  <c r="R871" i="38"/>
  <c r="R859" i="38"/>
  <c r="R847" i="38"/>
  <c r="R835" i="38"/>
  <c r="R823" i="38"/>
  <c r="R811" i="38"/>
  <c r="R799" i="38"/>
  <c r="R787" i="38"/>
  <c r="R775" i="38"/>
  <c r="R763" i="38"/>
  <c r="R751" i="38"/>
  <c r="R739" i="38"/>
  <c r="R727" i="38"/>
  <c r="R715" i="38"/>
  <c r="R703" i="38"/>
  <c r="R691" i="38"/>
  <c r="R679" i="38"/>
  <c r="R667" i="38"/>
  <c r="R655" i="38"/>
  <c r="R643" i="38"/>
  <c r="R631" i="38"/>
  <c r="R619" i="38"/>
  <c r="R607" i="38"/>
  <c r="R595" i="38"/>
  <c r="R583" i="38"/>
  <c r="R571" i="38"/>
  <c r="R559" i="38"/>
  <c r="R547" i="38"/>
  <c r="R535" i="38"/>
  <c r="R523" i="38"/>
  <c r="R511" i="38"/>
  <c r="R499" i="38"/>
  <c r="R487" i="38"/>
  <c r="R475" i="38"/>
  <c r="R463" i="38"/>
  <c r="R451" i="38"/>
  <c r="R439" i="38"/>
  <c r="R1002" i="38"/>
  <c r="R990" i="38"/>
  <c r="R978" i="38"/>
  <c r="R966" i="38"/>
  <c r="R954" i="38"/>
  <c r="R942" i="38"/>
  <c r="R930" i="38"/>
  <c r="R918" i="38"/>
  <c r="R906" i="38"/>
  <c r="R894" i="38"/>
  <c r="R882" i="38"/>
  <c r="R870" i="38"/>
  <c r="R858" i="38"/>
  <c r="R846" i="38"/>
  <c r="R834" i="38"/>
  <c r="R822" i="38"/>
  <c r="R810" i="38"/>
  <c r="R798" i="38"/>
  <c r="R786" i="38"/>
  <c r="R774" i="38"/>
  <c r="R762" i="38"/>
  <c r="R750" i="38"/>
  <c r="R738" i="38"/>
  <c r="R726" i="38"/>
  <c r="R714" i="38"/>
  <c r="R702" i="38"/>
  <c r="R690" i="38"/>
  <c r="R678" i="38"/>
  <c r="R666" i="38"/>
  <c r="R654" i="38"/>
  <c r="R642" i="38"/>
  <c r="R630" i="38"/>
  <c r="R618" i="38"/>
  <c r="R606" i="38"/>
  <c r="R594" i="38"/>
  <c r="R582" i="38"/>
  <c r="R570" i="38"/>
  <c r="R558" i="38"/>
  <c r="R546" i="38"/>
  <c r="R534" i="38"/>
  <c r="R522" i="38"/>
  <c r="R510" i="38"/>
  <c r="R498" i="38"/>
  <c r="R486" i="38"/>
  <c r="R474" i="38"/>
  <c r="R462" i="38"/>
  <c r="R1013" i="38"/>
  <c r="R1001" i="38"/>
  <c r="R989" i="38"/>
  <c r="R977" i="38"/>
  <c r="R965" i="38"/>
  <c r="R953" i="38"/>
  <c r="R941" i="38"/>
  <c r="R929" i="38"/>
  <c r="R917" i="38"/>
  <c r="R905" i="38"/>
  <c r="R893" i="38"/>
  <c r="R881" i="38"/>
  <c r="R869" i="38"/>
  <c r="R857" i="38"/>
  <c r="R845" i="38"/>
  <c r="R833" i="38"/>
  <c r="R821" i="38"/>
  <c r="R809" i="38"/>
  <c r="R797" i="38"/>
  <c r="R785" i="38"/>
  <c r="R773" i="38"/>
  <c r="R761" i="38"/>
  <c r="R749" i="38"/>
  <c r="R737" i="38"/>
  <c r="R725" i="38"/>
  <c r="R713" i="38"/>
  <c r="R701" i="38"/>
  <c r="R689" i="38"/>
  <c r="R677" i="38"/>
  <c r="R665" i="38"/>
  <c r="R653" i="38"/>
  <c r="R641" i="38"/>
  <c r="R629" i="38"/>
  <c r="R617" i="38"/>
  <c r="R605" i="38"/>
  <c r="R593" i="38"/>
  <c r="R581" i="38"/>
  <c r="R569" i="38"/>
  <c r="R557" i="38"/>
  <c r="R545" i="38"/>
  <c r="R533" i="38"/>
  <c r="R521" i="38"/>
  <c r="R509" i="38"/>
  <c r="R497" i="38"/>
  <c r="R485" i="38"/>
  <c r="R473" i="38"/>
  <c r="R461" i="38"/>
  <c r="R1012" i="38"/>
  <c r="R1000" i="38"/>
  <c r="R988" i="38"/>
  <c r="R976" i="38"/>
  <c r="R964" i="38"/>
  <c r="R952" i="38"/>
  <c r="R940" i="38"/>
  <c r="R928" i="38"/>
  <c r="R916" i="38"/>
  <c r="R904" i="38"/>
  <c r="R892" i="38"/>
  <c r="R880" i="38"/>
  <c r="R868" i="38"/>
  <c r="R856" i="38"/>
  <c r="R844" i="38"/>
  <c r="R832" i="38"/>
  <c r="R820" i="38"/>
  <c r="R808" i="38"/>
  <c r="R796" i="38"/>
  <c r="R784" i="38"/>
  <c r="R772" i="38"/>
  <c r="R760" i="38"/>
  <c r="R748" i="38"/>
  <c r="R736" i="38"/>
  <c r="R724" i="38"/>
  <c r="R712" i="38"/>
  <c r="R700" i="38"/>
  <c r="R688" i="38"/>
  <c r="R676" i="38"/>
  <c r="R664" i="38"/>
  <c r="R652" i="38"/>
  <c r="R640" i="38"/>
  <c r="R628" i="38"/>
  <c r="R616" i="38"/>
  <c r="R604" i="38"/>
  <c r="R592" i="38"/>
  <c r="R580" i="38"/>
  <c r="R568" i="38"/>
  <c r="R556" i="38"/>
  <c r="R544" i="38"/>
  <c r="R532" i="38"/>
  <c r="R520" i="38"/>
  <c r="R508" i="38"/>
  <c r="R496" i="38"/>
  <c r="R484" i="38"/>
  <c r="R472" i="38"/>
  <c r="R460" i="38"/>
  <c r="R987" i="38"/>
  <c r="R975" i="38"/>
  <c r="R963" i="38"/>
  <c r="R951" i="38"/>
  <c r="R939" i="38"/>
  <c r="R927" i="38"/>
  <c r="R915" i="38"/>
  <c r="R903" i="38"/>
  <c r="R891" i="38"/>
  <c r="R879" i="38"/>
  <c r="R867" i="38"/>
  <c r="R855" i="38"/>
  <c r="R843" i="38"/>
  <c r="R831" i="38"/>
  <c r="R819" i="38"/>
  <c r="R807" i="38"/>
  <c r="R795" i="38"/>
  <c r="R783" i="38"/>
  <c r="R771" i="38"/>
  <c r="R759" i="38"/>
  <c r="R747" i="38"/>
  <c r="R735" i="38"/>
  <c r="R723" i="38"/>
  <c r="R711" i="38"/>
  <c r="R699" i="38"/>
  <c r="R687" i="38"/>
  <c r="R675" i="38"/>
  <c r="R663" i="38"/>
  <c r="R651" i="38"/>
  <c r="R639" i="38"/>
  <c r="R627" i="38"/>
  <c r="R615" i="38"/>
  <c r="R603" i="38"/>
  <c r="R591" i="38"/>
  <c r="R579" i="38"/>
  <c r="R567" i="38"/>
  <c r="R555" i="38"/>
  <c r="R543" i="38"/>
  <c r="R531" i="38"/>
  <c r="R519" i="38"/>
  <c r="R507" i="38"/>
  <c r="R495" i="38"/>
  <c r="R483" i="38"/>
  <c r="R471" i="38"/>
  <c r="R459" i="38"/>
  <c r="R447" i="38"/>
  <c r="R435" i="38"/>
  <c r="R1022" i="38"/>
  <c r="R1010" i="38"/>
  <c r="R998" i="38"/>
  <c r="R986" i="38"/>
  <c r="R974" i="38"/>
  <c r="R962" i="38"/>
  <c r="R950" i="38"/>
  <c r="R938" i="38"/>
  <c r="R926" i="38"/>
  <c r="R914" i="38"/>
  <c r="R902" i="38"/>
  <c r="R890" i="38"/>
  <c r="R878" i="38"/>
  <c r="R866" i="38"/>
  <c r="R854" i="38"/>
  <c r="R842" i="38"/>
  <c r="R830" i="38"/>
  <c r="R818" i="38"/>
  <c r="R806" i="38"/>
  <c r="R794" i="38"/>
  <c r="R782" i="38"/>
  <c r="R770" i="38"/>
  <c r="R758" i="38"/>
  <c r="R746" i="38"/>
  <c r="R734" i="38"/>
  <c r="R722" i="38"/>
  <c r="R710" i="38"/>
  <c r="R698" i="38"/>
  <c r="R686" i="38"/>
  <c r="R674" i="38"/>
  <c r="R662" i="38"/>
  <c r="R650" i="38"/>
  <c r="R638" i="38"/>
  <c r="R626" i="38"/>
  <c r="R614" i="38"/>
  <c r="R602" i="38"/>
  <c r="R590" i="38"/>
  <c r="R578" i="38"/>
  <c r="R566" i="38"/>
  <c r="R554" i="38"/>
  <c r="R542" i="38"/>
  <c r="R530" i="38"/>
  <c r="R518" i="38"/>
  <c r="R506" i="38"/>
  <c r="R494" i="38"/>
  <c r="R482" i="38"/>
  <c r="R470" i="38"/>
  <c r="R458" i="38"/>
  <c r="R446" i="38"/>
  <c r="R449" i="38"/>
  <c r="R437" i="38"/>
  <c r="R425" i="38"/>
  <c r="R413" i="38"/>
  <c r="R401" i="38"/>
  <c r="R389" i="38"/>
  <c r="R377" i="38"/>
  <c r="R365" i="38"/>
  <c r="R353" i="38"/>
  <c r="R341" i="38"/>
  <c r="R329" i="38"/>
  <c r="R317" i="38"/>
  <c r="R305" i="38"/>
  <c r="R293" i="38"/>
  <c r="R281" i="38"/>
  <c r="R269" i="38"/>
  <c r="R257" i="38"/>
  <c r="R245" i="38"/>
  <c r="R233" i="38"/>
  <c r="R221" i="38"/>
  <c r="R209" i="38"/>
  <c r="R197" i="38"/>
  <c r="R185" i="38"/>
  <c r="R173" i="38"/>
  <c r="R161" i="38"/>
  <c r="R149" i="38"/>
  <c r="R137" i="38"/>
  <c r="R125" i="38"/>
  <c r="R113" i="38"/>
  <c r="R101" i="38"/>
  <c r="R89" i="38"/>
  <c r="R77" i="38"/>
  <c r="R65" i="38"/>
  <c r="R53" i="38"/>
  <c r="R41" i="38"/>
  <c r="R29" i="38"/>
  <c r="R17" i="38"/>
  <c r="R5" i="38"/>
  <c r="R448" i="38"/>
  <c r="R436" i="38"/>
  <c r="R424" i="38"/>
  <c r="R412" i="38"/>
  <c r="R400" i="38"/>
  <c r="R388" i="38"/>
  <c r="R376" i="38"/>
  <c r="R364" i="38"/>
  <c r="R352" i="38"/>
  <c r="R340" i="38"/>
  <c r="R328" i="38"/>
  <c r="R316" i="38"/>
  <c r="R304" i="38"/>
  <c r="R292" i="38"/>
  <c r="R280" i="38"/>
  <c r="R268" i="38"/>
  <c r="R256" i="38"/>
  <c r="R244" i="38"/>
  <c r="R232" i="38"/>
  <c r="R220" i="38"/>
  <c r="R208" i="38"/>
  <c r="R196" i="38"/>
  <c r="R184" i="38"/>
  <c r="R172" i="38"/>
  <c r="R160" i="38"/>
  <c r="R148" i="38"/>
  <c r="R136" i="38"/>
  <c r="R124" i="38"/>
  <c r="R112" i="38"/>
  <c r="R100" i="38"/>
  <c r="R88" i="38"/>
  <c r="R76" i="38"/>
  <c r="R64" i="38"/>
  <c r="R52" i="38"/>
  <c r="R40" i="38"/>
  <c r="R28" i="38"/>
  <c r="R16" i="38"/>
  <c r="R4" i="38"/>
  <c r="R423" i="38"/>
  <c r="R411" i="38"/>
  <c r="R399" i="38"/>
  <c r="R387" i="38"/>
  <c r="R375" i="38"/>
  <c r="R363" i="38"/>
  <c r="R351" i="38"/>
  <c r="R339" i="38"/>
  <c r="R327" i="38"/>
  <c r="R315" i="38"/>
  <c r="R303" i="38"/>
  <c r="R291" i="38"/>
  <c r="R279" i="38"/>
  <c r="R267" i="38"/>
  <c r="R255" i="38"/>
  <c r="R243" i="38"/>
  <c r="R231" i="38"/>
  <c r="R219" i="38"/>
  <c r="R207" i="38"/>
  <c r="R195" i="38"/>
  <c r="R183" i="38"/>
  <c r="R171" i="38"/>
  <c r="R159" i="38"/>
  <c r="R147" i="38"/>
  <c r="R135" i="38"/>
  <c r="R123" i="38"/>
  <c r="R111" i="38"/>
  <c r="R99" i="38"/>
  <c r="R87" i="38"/>
  <c r="R75" i="38"/>
  <c r="R63" i="38"/>
  <c r="R51" i="38"/>
  <c r="R39" i="38"/>
  <c r="R27" i="38"/>
  <c r="R15" i="38"/>
  <c r="R3" i="38"/>
  <c r="R434" i="38"/>
  <c r="R422" i="38"/>
  <c r="R410" i="38"/>
  <c r="R398" i="38"/>
  <c r="R386" i="38"/>
  <c r="R374" i="38"/>
  <c r="R362" i="38"/>
  <c r="R350" i="38"/>
  <c r="R338" i="38"/>
  <c r="R326" i="38"/>
  <c r="R314" i="38"/>
  <c r="R302" i="38"/>
  <c r="R290" i="38"/>
  <c r="R278" i="38"/>
  <c r="R266" i="38"/>
  <c r="R254" i="38"/>
  <c r="R242" i="38"/>
  <c r="R230" i="38"/>
  <c r="R218" i="38"/>
  <c r="R206" i="38"/>
  <c r="R194" i="38"/>
  <c r="R182" i="38"/>
  <c r="R170" i="38"/>
  <c r="R158" i="38"/>
  <c r="R146" i="38"/>
  <c r="R134" i="38"/>
  <c r="R122" i="38"/>
  <c r="R110" i="38"/>
  <c r="R98" i="38"/>
  <c r="R86" i="38"/>
  <c r="R74" i="38"/>
  <c r="R62" i="38"/>
  <c r="R50" i="38"/>
  <c r="R38" i="38"/>
  <c r="R26" i="38"/>
  <c r="R14" i="38"/>
  <c r="R2" i="38"/>
  <c r="R408" i="38"/>
  <c r="R396" i="38"/>
  <c r="R384" i="38"/>
  <c r="R372" i="38"/>
  <c r="R360" i="38"/>
  <c r="R348" i="38"/>
  <c r="R336" i="38"/>
  <c r="R324" i="38"/>
  <c r="R312" i="38"/>
  <c r="R300" i="38"/>
  <c r="R288" i="38"/>
  <c r="R276" i="38"/>
  <c r="R264" i="38"/>
  <c r="R252" i="38"/>
  <c r="R240" i="38"/>
  <c r="R228" i="38"/>
  <c r="R216" i="38"/>
  <c r="R204" i="38"/>
  <c r="R192" i="38"/>
  <c r="R180" i="38"/>
  <c r="R168" i="38"/>
  <c r="R156" i="38"/>
  <c r="R144" i="38"/>
  <c r="R132" i="38"/>
  <c r="R120" i="38"/>
  <c r="R108" i="38"/>
  <c r="R96" i="38"/>
  <c r="R84" i="38"/>
  <c r="R72" i="38"/>
  <c r="R60" i="38"/>
  <c r="R48" i="38"/>
  <c r="R36" i="38"/>
  <c r="R24" i="38"/>
  <c r="R12" i="38"/>
  <c r="R335" i="38"/>
  <c r="R323" i="38"/>
  <c r="R311" i="38"/>
  <c r="R299" i="38"/>
  <c r="R287" i="38"/>
  <c r="R275" i="38"/>
  <c r="R263" i="38"/>
  <c r="R251" i="38"/>
  <c r="R239" i="38"/>
  <c r="R227" i="38"/>
  <c r="R215" i="38"/>
  <c r="R203" i="38"/>
  <c r="R191" i="38"/>
  <c r="R179" i="38"/>
  <c r="R167" i="38"/>
  <c r="R155" i="38"/>
  <c r="R143" i="38"/>
  <c r="R131" i="38"/>
  <c r="R119" i="38"/>
  <c r="R107" i="38"/>
  <c r="R95" i="38"/>
  <c r="R83" i="38"/>
  <c r="R71" i="38"/>
  <c r="R59" i="38"/>
  <c r="R47" i="38"/>
  <c r="R35" i="38"/>
  <c r="R23" i="38"/>
  <c r="R11" i="38"/>
  <c r="R430" i="38"/>
  <c r="R418" i="38"/>
  <c r="R406" i="38"/>
  <c r="R394" i="38"/>
  <c r="R382" i="38"/>
  <c r="R370" i="38"/>
  <c r="R358" i="38"/>
  <c r="R346" i="38"/>
  <c r="R334" i="38"/>
  <c r="R322" i="38"/>
  <c r="R310" i="38"/>
  <c r="R298" i="38"/>
  <c r="R286" i="38"/>
  <c r="R274" i="38"/>
  <c r="R262" i="38"/>
  <c r="R250" i="38"/>
  <c r="R238" i="38"/>
  <c r="R226" i="38"/>
  <c r="R214" i="38"/>
  <c r="R202" i="38"/>
  <c r="R190" i="38"/>
  <c r="R178" i="38"/>
  <c r="R166" i="38"/>
  <c r="R154" i="38"/>
  <c r="R142" i="38"/>
  <c r="R130" i="38"/>
  <c r="R118" i="38"/>
  <c r="R106" i="38"/>
  <c r="R94" i="38"/>
  <c r="R82" i="38"/>
  <c r="R70" i="38"/>
  <c r="R58" i="38"/>
  <c r="R46" i="38"/>
  <c r="R34" i="38"/>
  <c r="R22" i="38"/>
  <c r="R10" i="38"/>
  <c r="R429" i="38"/>
  <c r="R417" i="38"/>
  <c r="R405" i="38"/>
  <c r="R393" i="38"/>
  <c r="R381" i="38"/>
  <c r="R369" i="38"/>
  <c r="R357" i="38"/>
  <c r="R345" i="38"/>
  <c r="R333" i="38"/>
  <c r="R321" i="38"/>
  <c r="R309" i="38"/>
  <c r="R297" i="38"/>
  <c r="R285" i="38"/>
  <c r="R273" i="38"/>
  <c r="R261" i="38"/>
  <c r="R249" i="38"/>
  <c r="R237" i="38"/>
  <c r="R225" i="38"/>
  <c r="R213" i="38"/>
  <c r="R201" i="38"/>
  <c r="R189" i="38"/>
  <c r="R177" i="38"/>
  <c r="R165" i="38"/>
  <c r="R153" i="38"/>
  <c r="R141" i="38"/>
  <c r="R129" i="38"/>
  <c r="R117" i="38"/>
  <c r="R105" i="38"/>
  <c r="R93" i="38"/>
  <c r="R81" i="38"/>
  <c r="R69" i="38"/>
  <c r="R57" i="38"/>
  <c r="R45" i="38"/>
  <c r="R33" i="38"/>
  <c r="R21" i="38"/>
  <c r="R9" i="38"/>
  <c r="R452" i="38"/>
  <c r="R440" i="38"/>
  <c r="R428" i="38"/>
  <c r="R416" i="38"/>
  <c r="R404" i="38"/>
  <c r="R392" i="38"/>
  <c r="R380" i="38"/>
  <c r="R368" i="38"/>
  <c r="R356" i="38"/>
  <c r="R344" i="38"/>
  <c r="R332" i="38"/>
  <c r="R320" i="38"/>
  <c r="R308" i="38"/>
  <c r="R296" i="38"/>
  <c r="R284" i="38"/>
  <c r="R272" i="38"/>
  <c r="R260" i="38"/>
  <c r="R248" i="38"/>
  <c r="R236" i="38"/>
  <c r="R224" i="38"/>
  <c r="R212" i="38"/>
  <c r="R200" i="38"/>
  <c r="R188" i="38"/>
  <c r="R176" i="38"/>
  <c r="R164" i="38"/>
  <c r="R152" i="38"/>
  <c r="R140" i="38"/>
  <c r="R128" i="38"/>
  <c r="R116" i="38"/>
  <c r="R104" i="38"/>
  <c r="R92" i="38"/>
  <c r="R80" i="38"/>
  <c r="R68" i="38"/>
  <c r="R56" i="38"/>
  <c r="R44" i="38"/>
  <c r="R32" i="38"/>
  <c r="R20" i="38"/>
  <c r="R8" i="38"/>
  <c r="R427" i="38"/>
  <c r="R415" i="38"/>
  <c r="R403" i="38"/>
  <c r="R391" i="38"/>
  <c r="R379" i="38"/>
  <c r="R367" i="38"/>
  <c r="R355" i="38"/>
  <c r="R343" i="38"/>
  <c r="R331" i="38"/>
  <c r="R319" i="38"/>
  <c r="R307" i="38"/>
  <c r="R295" i="38"/>
  <c r="R283" i="38"/>
  <c r="R271" i="38"/>
  <c r="R259" i="38"/>
  <c r="R247" i="38"/>
  <c r="R235" i="38"/>
  <c r="R223" i="38"/>
  <c r="R211" i="38"/>
  <c r="R199" i="38"/>
  <c r="R187" i="38"/>
  <c r="R175" i="38"/>
  <c r="R163" i="38"/>
  <c r="R151" i="38"/>
  <c r="R139" i="38"/>
  <c r="R127" i="38"/>
  <c r="R115" i="38"/>
  <c r="R103" i="38"/>
  <c r="R91" i="38"/>
  <c r="R79" i="38"/>
  <c r="R67" i="38"/>
  <c r="R55" i="38"/>
  <c r="R43" i="38"/>
  <c r="R31" i="38"/>
  <c r="R19" i="38"/>
  <c r="R7" i="38"/>
  <c r="R450" i="38"/>
  <c r="R438" i="38"/>
  <c r="R426" i="38"/>
  <c r="R414" i="38"/>
  <c r="R402" i="38"/>
  <c r="R390" i="38"/>
  <c r="R378" i="38"/>
  <c r="R366" i="38"/>
  <c r="R354" i="38"/>
  <c r="R342" i="38"/>
  <c r="R330" i="38"/>
  <c r="R318" i="38"/>
  <c r="R306" i="38"/>
  <c r="R294" i="38"/>
  <c r="R282" i="38"/>
  <c r="R270" i="38"/>
  <c r="R258" i="38"/>
  <c r="R246" i="38"/>
  <c r="R234" i="38"/>
  <c r="R222" i="38"/>
  <c r="R210" i="38"/>
  <c r="R198" i="38"/>
  <c r="R186" i="38"/>
  <c r="R174" i="38"/>
  <c r="R162" i="38"/>
  <c r="R150" i="38"/>
  <c r="R138" i="38"/>
  <c r="R126" i="38"/>
  <c r="R114" i="38"/>
  <c r="R102" i="38"/>
  <c r="R90" i="38"/>
  <c r="R78" i="38"/>
  <c r="R66" i="38"/>
  <c r="R54" i="38"/>
  <c r="R42" i="38"/>
  <c r="R30" i="38"/>
  <c r="R18" i="38"/>
  <c r="R6" i="38"/>
  <c r="N973" i="38"/>
  <c r="N1392" i="38"/>
  <c r="N1380" i="38"/>
  <c r="N1368" i="38"/>
  <c r="N1356" i="38"/>
  <c r="N1344" i="38"/>
  <c r="N1391" i="38"/>
  <c r="N1235" i="38"/>
  <c r="N1149" i="38"/>
  <c r="N872" i="38"/>
  <c r="N1063" i="38"/>
  <c r="N1335" i="38"/>
  <c r="N1287" i="38"/>
  <c r="N1379" i="38"/>
  <c r="N1283" i="38"/>
  <c r="N1271" i="38"/>
  <c r="N1259" i="38"/>
  <c r="N1247" i="38"/>
  <c r="N1223" i="38"/>
  <c r="N1211" i="38"/>
  <c r="N1199" i="38"/>
  <c r="N1187" i="38"/>
  <c r="N1175" i="38"/>
  <c r="N1163" i="38"/>
  <c r="N1151" i="38"/>
  <c r="N1139" i="38"/>
  <c r="N1127" i="38"/>
  <c r="N1115" i="38"/>
  <c r="N1103" i="38"/>
  <c r="N1091" i="38"/>
  <c r="N1079" i="38"/>
  <c r="N1067" i="38"/>
  <c r="N1055" i="38"/>
  <c r="N1043" i="38"/>
  <c r="N1031" i="38"/>
  <c r="N1019" i="38"/>
  <c r="N1007" i="38"/>
  <c r="N995" i="38"/>
  <c r="BW9" i="51" s="1"/>
  <c r="N983" i="38"/>
  <c r="N971" i="38"/>
  <c r="N959" i="38"/>
  <c r="BV15" i="51" s="1"/>
  <c r="N947" i="38"/>
  <c r="N935" i="38"/>
  <c r="N923" i="38"/>
  <c r="BV9" i="51" s="1"/>
  <c r="N911" i="38"/>
  <c r="N899" i="38"/>
  <c r="N887" i="38"/>
  <c r="N875" i="38"/>
  <c r="N863" i="38"/>
  <c r="N851" i="38"/>
  <c r="N839" i="38"/>
  <c r="N827" i="38"/>
  <c r="N815" i="38"/>
  <c r="N803" i="38"/>
  <c r="N791" i="38"/>
  <c r="N659" i="38"/>
  <c r="N551" i="38"/>
  <c r="N467" i="38"/>
  <c r="N359" i="38"/>
  <c r="N275" i="38"/>
  <c r="N167" i="38"/>
  <c r="N83" i="38"/>
  <c r="N104" i="38"/>
  <c r="N1319" i="38"/>
  <c r="CR16" i="51" s="1"/>
  <c r="N1318" i="38"/>
  <c r="CR14" i="51" s="1"/>
  <c r="N1258" i="38"/>
  <c r="N1186" i="38"/>
  <c r="N1114" i="38"/>
  <c r="N1054" i="38"/>
  <c r="N970" i="38"/>
  <c r="N922" i="38"/>
  <c r="N862" i="38"/>
  <c r="N802" i="38"/>
  <c r="N742" i="38"/>
  <c r="N694" i="38"/>
  <c r="N634" i="38"/>
  <c r="N610" i="38"/>
  <c r="N598" i="38"/>
  <c r="N574" i="38"/>
  <c r="N562" i="38"/>
  <c r="N550" i="38"/>
  <c r="AZ11" i="51" s="1"/>
  <c r="N538" i="38"/>
  <c r="N526" i="38"/>
  <c r="N514" i="38"/>
  <c r="AY15" i="51" s="1"/>
  <c r="N502" i="38"/>
  <c r="N490" i="38"/>
  <c r="N478" i="38"/>
  <c r="N466" i="38"/>
  <c r="N454" i="38"/>
  <c r="N442" i="38"/>
  <c r="N430" i="38"/>
  <c r="N418" i="38"/>
  <c r="N406" i="38"/>
  <c r="N394" i="38"/>
  <c r="N382" i="38"/>
  <c r="AN11" i="51" s="1"/>
  <c r="N370" i="38"/>
  <c r="N358" i="38"/>
  <c r="N346" i="38"/>
  <c r="N334" i="38"/>
  <c r="N322" i="38"/>
  <c r="N310" i="38"/>
  <c r="N298" i="38"/>
  <c r="AD15" i="51" s="1"/>
  <c r="N286" i="38"/>
  <c r="AD11" i="51" s="1"/>
  <c r="N274" i="38"/>
  <c r="N262" i="38"/>
  <c r="N250" i="38"/>
  <c r="N238" i="38"/>
  <c r="N226" i="38"/>
  <c r="U15" i="51" s="1"/>
  <c r="N214" i="38"/>
  <c r="N202" i="38"/>
  <c r="T8" i="51" s="1"/>
  <c r="N190" i="38"/>
  <c r="N178" i="38"/>
  <c r="N166" i="38"/>
  <c r="N154" i="38"/>
  <c r="N142" i="38"/>
  <c r="N130" i="38"/>
  <c r="N118" i="38"/>
  <c r="R15" i="51" s="1"/>
  <c r="N106" i="38"/>
  <c r="N94" i="38"/>
  <c r="N82" i="38"/>
  <c r="N70" i="38"/>
  <c r="J13" i="51" s="1"/>
  <c r="N58" i="38"/>
  <c r="J14" i="51" s="1"/>
  <c r="N46" i="38"/>
  <c r="N34" i="38"/>
  <c r="N22" i="38"/>
  <c r="N10" i="38"/>
  <c r="N1367" i="38"/>
  <c r="CS16" i="51" s="1"/>
  <c r="N1234" i="38"/>
  <c r="N1162" i="38"/>
  <c r="N1090" i="38"/>
  <c r="N1030" i="38"/>
  <c r="N982" i="38"/>
  <c r="N934" i="38"/>
  <c r="N874" i="38"/>
  <c r="N814" i="38"/>
  <c r="N754" i="38"/>
  <c r="N706" i="38"/>
  <c r="N646" i="38"/>
  <c r="N622" i="38"/>
  <c r="N586" i="38"/>
  <c r="N1389" i="38"/>
  <c r="N1377" i="38"/>
  <c r="CT12" i="51" s="1"/>
  <c r="N1365" i="38"/>
  <c r="N1353" i="38"/>
  <c r="N1341" i="38"/>
  <c r="N1329" i="38"/>
  <c r="N1317" i="38"/>
  <c r="N1305" i="38"/>
  <c r="N1293" i="38"/>
  <c r="N1281" i="38"/>
  <c r="N1269" i="38"/>
  <c r="N1257" i="38"/>
  <c r="N1245" i="38"/>
  <c r="N1233" i="38"/>
  <c r="N1221" i="38"/>
  <c r="CJ12" i="51" s="1"/>
  <c r="N1209" i="38"/>
  <c r="N1197" i="38"/>
  <c r="N1185" i="38"/>
  <c r="CI8" i="51" s="1"/>
  <c r="N1173" i="38"/>
  <c r="N1161" i="38"/>
  <c r="N1137" i="38"/>
  <c r="N1125" i="38"/>
  <c r="N1113" i="38"/>
  <c r="N1101" i="38"/>
  <c r="N1089" i="38"/>
  <c r="N1077" i="38"/>
  <c r="N1065" i="38"/>
  <c r="N1053" i="38"/>
  <c r="N1041" i="38"/>
  <c r="N1029" i="38"/>
  <c r="N1017" i="38"/>
  <c r="N1005" i="38"/>
  <c r="N993" i="38"/>
  <c r="N981" i="38"/>
  <c r="N969" i="38"/>
  <c r="N957" i="38"/>
  <c r="N837" i="38"/>
  <c r="N801" i="38"/>
  <c r="N741" i="38"/>
  <c r="N705" i="38"/>
  <c r="N597" i="38"/>
  <c r="N405" i="38"/>
  <c r="N321" i="38"/>
  <c r="N213" i="38"/>
  <c r="N1355" i="38"/>
  <c r="N1378" i="38"/>
  <c r="N1294" i="38"/>
  <c r="N1222" i="38"/>
  <c r="CJ6" i="51" s="1"/>
  <c r="N1150" i="38"/>
  <c r="N1078" i="38"/>
  <c r="N1018" i="38"/>
  <c r="CF12" i="51" s="1"/>
  <c r="N958" i="38"/>
  <c r="N898" i="38"/>
  <c r="N838" i="38"/>
  <c r="N778" i="38"/>
  <c r="N718" i="38"/>
  <c r="N658" i="38"/>
  <c r="N1388" i="38"/>
  <c r="N1376" i="38"/>
  <c r="N1340" i="38"/>
  <c r="N1328" i="38"/>
  <c r="N1316" i="38"/>
  <c r="N1304" i="38"/>
  <c r="CR8" i="51" s="1"/>
  <c r="N1292" i="38"/>
  <c r="N1280" i="38"/>
  <c r="N1268" i="38"/>
  <c r="N1256" i="38"/>
  <c r="N1244" i="38"/>
  <c r="N1232" i="38"/>
  <c r="N1220" i="38"/>
  <c r="N1208" i="38"/>
  <c r="N1196" i="38"/>
  <c r="N1184" i="38"/>
  <c r="N1172" i="38"/>
  <c r="N1160" i="38"/>
  <c r="CG12" i="51" s="1"/>
  <c r="N1148" i="38"/>
  <c r="CG14" i="51" s="1"/>
  <c r="N1136" i="38"/>
  <c r="N1124" i="38"/>
  <c r="N1112" i="38"/>
  <c r="N1100" i="38"/>
  <c r="N1088" i="38"/>
  <c r="CF8" i="51" s="1"/>
  <c r="N1076" i="38"/>
  <c r="N1064" i="38"/>
  <c r="N1052" i="38"/>
  <c r="N1040" i="38"/>
  <c r="N1028" i="38"/>
  <c r="N1016" i="38"/>
  <c r="N1004" i="38"/>
  <c r="CF15" i="51" s="1"/>
  <c r="N992" i="38"/>
  <c r="N980" i="38"/>
  <c r="N968" i="38"/>
  <c r="N956" i="38"/>
  <c r="N944" i="38"/>
  <c r="N932" i="38"/>
  <c r="BV13" i="51" s="1"/>
  <c r="N920" i="38"/>
  <c r="N908" i="38"/>
  <c r="N896" i="38"/>
  <c r="N884" i="38"/>
  <c r="N860" i="38"/>
  <c r="N848" i="38"/>
  <c r="N836" i="38"/>
  <c r="N680" i="38"/>
  <c r="N596" i="38"/>
  <c r="N488" i="38"/>
  <c r="N404" i="38"/>
  <c r="N296" i="38"/>
  <c r="N212" i="38"/>
  <c r="N1343" i="38"/>
  <c r="N1342" i="38"/>
  <c r="N1282" i="38"/>
  <c r="N1210" i="38"/>
  <c r="N1138" i="38"/>
  <c r="N1066" i="38"/>
  <c r="N1006" i="38"/>
  <c r="N946" i="38"/>
  <c r="N886" i="38"/>
  <c r="N826" i="38"/>
  <c r="N766" i="38"/>
  <c r="N682" i="38"/>
  <c r="N1364" i="38"/>
  <c r="N1387" i="38"/>
  <c r="N1363" i="38"/>
  <c r="N1339" i="38"/>
  <c r="N1327" i="38"/>
  <c r="N1303" i="38"/>
  <c r="N1291" i="38"/>
  <c r="N1279" i="38"/>
  <c r="N1267" i="38"/>
  <c r="N1255" i="38"/>
  <c r="N1243" i="38"/>
  <c r="N1231" i="38"/>
  <c r="N1219" i="38"/>
  <c r="N1207" i="38"/>
  <c r="N1195" i="38"/>
  <c r="N1183" i="38"/>
  <c r="N1171" i="38"/>
  <c r="N1159" i="38"/>
  <c r="N1147" i="38"/>
  <c r="N1135" i="38"/>
  <c r="N1123" i="38"/>
  <c r="N1111" i="38"/>
  <c r="N1099" i="38"/>
  <c r="N1087" i="38"/>
  <c r="N1075" i="38"/>
  <c r="N1051" i="38"/>
  <c r="N1039" i="38"/>
  <c r="N1027" i="38"/>
  <c r="N1015" i="38"/>
  <c r="N1003" i="38"/>
  <c r="N991" i="38"/>
  <c r="N979" i="38"/>
  <c r="N967" i="38"/>
  <c r="N955" i="38"/>
  <c r="N943" i="38"/>
  <c r="N931" i="38"/>
  <c r="N919" i="38"/>
  <c r="N907" i="38"/>
  <c r="N895" i="38"/>
  <c r="N883" i="38"/>
  <c r="N871" i="38"/>
  <c r="N859" i="38"/>
  <c r="N847" i="38"/>
  <c r="N835" i="38"/>
  <c r="N823" i="38"/>
  <c r="N811" i="38"/>
  <c r="N799" i="38"/>
  <c r="N787" i="38"/>
  <c r="N1331" i="38"/>
  <c r="N1390" i="38"/>
  <c r="N1306" i="38"/>
  <c r="N1246" i="38"/>
  <c r="N1174" i="38"/>
  <c r="N1102" i="38"/>
  <c r="N1042" i="38"/>
  <c r="N994" i="38"/>
  <c r="N910" i="38"/>
  <c r="N850" i="38"/>
  <c r="N790" i="38"/>
  <c r="N730" i="38"/>
  <c r="N670" i="38"/>
  <c r="N1352" i="38"/>
  <c r="N1375" i="38"/>
  <c r="N1351" i="38"/>
  <c r="CS11" i="51" s="1"/>
  <c r="N1315" i="38"/>
  <c r="N1386" i="38"/>
  <c r="N1374" i="38"/>
  <c r="N1362" i="38"/>
  <c r="N1350" i="38"/>
  <c r="N1338" i="38"/>
  <c r="N1326" i="38"/>
  <c r="N1314" i="38"/>
  <c r="CR12" i="51" s="1"/>
  <c r="N1302" i="38"/>
  <c r="N1290" i="38"/>
  <c r="N1278" i="38"/>
  <c r="N1266" i="38"/>
  <c r="N1254" i="38"/>
  <c r="N1242" i="38"/>
  <c r="N1230" i="38"/>
  <c r="N1218" i="38"/>
  <c r="N1206" i="38"/>
  <c r="N1194" i="38"/>
  <c r="N1182" i="38"/>
  <c r="CH12" i="51" s="1"/>
  <c r="N1170" i="38"/>
  <c r="N1158" i="38"/>
  <c r="N1146" i="38"/>
  <c r="N1134" i="38"/>
  <c r="N1122" i="38"/>
  <c r="N1110" i="38"/>
  <c r="N1098" i="38"/>
  <c r="N1086" i="38"/>
  <c r="N1074" i="38"/>
  <c r="N1062" i="38"/>
  <c r="N1050" i="38"/>
  <c r="N1038" i="38"/>
  <c r="N1026" i="38"/>
  <c r="N1014" i="38"/>
  <c r="CF14" i="51" s="1"/>
  <c r="N1002" i="38"/>
  <c r="N990" i="38"/>
  <c r="N978" i="38"/>
  <c r="N966" i="38"/>
  <c r="N954" i="38"/>
  <c r="N942" i="38"/>
  <c r="N930" i="38"/>
  <c r="N1307" i="38"/>
  <c r="N1330" i="38"/>
  <c r="N1270" i="38"/>
  <c r="N1198" i="38"/>
  <c r="N1126" i="38"/>
  <c r="N1385" i="38"/>
  <c r="N1373" i="38"/>
  <c r="N1361" i="38"/>
  <c r="N1349" i="38"/>
  <c r="N1337" i="38"/>
  <c r="N1325" i="38"/>
  <c r="N1313" i="38"/>
  <c r="N1301" i="38"/>
  <c r="CR6" i="51" s="1"/>
  <c r="N1289" i="38"/>
  <c r="N1277" i="38"/>
  <c r="CQ12" i="51" s="1"/>
  <c r="N1265" i="38"/>
  <c r="N1253" i="38"/>
  <c r="N1241" i="38"/>
  <c r="N1229" i="38"/>
  <c r="N1217" i="38"/>
  <c r="N1205" i="38"/>
  <c r="N1193" i="38"/>
  <c r="N1181" i="38"/>
  <c r="CH13" i="51" s="1"/>
  <c r="N1169" i="38"/>
  <c r="N1157" i="38"/>
  <c r="N1145" i="38"/>
  <c r="N1133" i="38"/>
  <c r="N1121" i="38"/>
  <c r="N1109" i="38"/>
  <c r="N1097" i="38"/>
  <c r="N1085" i="38"/>
  <c r="N1073" i="38"/>
  <c r="N1061" i="38"/>
  <c r="N1049" i="38"/>
  <c r="N1037" i="38"/>
  <c r="N1025" i="38"/>
  <c r="N1013" i="38"/>
  <c r="N1001" i="38"/>
  <c r="N989" i="38"/>
  <c r="BV14" i="51" s="1"/>
  <c r="N977" i="38"/>
  <c r="N965" i="38"/>
  <c r="N953" i="38"/>
  <c r="N941" i="38"/>
  <c r="N929" i="38"/>
  <c r="N917" i="38"/>
  <c r="N905" i="38"/>
  <c r="N893" i="38"/>
  <c r="N881" i="38"/>
  <c r="N869" i="38"/>
  <c r="N857" i="38"/>
  <c r="N845" i="38"/>
  <c r="N797" i="38"/>
  <c r="N701" i="38"/>
  <c r="N617" i="38"/>
  <c r="BB18" i="51" s="1"/>
  <c r="N509" i="38"/>
  <c r="AY13" i="51" s="1"/>
  <c r="N425" i="38"/>
  <c r="N317" i="38"/>
  <c r="N233" i="38"/>
  <c r="N125" i="38"/>
  <c r="S11" i="51" s="1"/>
  <c r="N760" i="38"/>
  <c r="N1366" i="38"/>
  <c r="N1396" i="38"/>
  <c r="N1372" i="38"/>
  <c r="N1348" i="38"/>
  <c r="N1336" i="38"/>
  <c r="N1324" i="38"/>
  <c r="N1312" i="38"/>
  <c r="N1300" i="38"/>
  <c r="N1288" i="38"/>
  <c r="N1276" i="38"/>
  <c r="N1264" i="38"/>
  <c r="N1252" i="38"/>
  <c r="N1240" i="38"/>
  <c r="N1228" i="38"/>
  <c r="N1216" i="38"/>
  <c r="N1204" i="38"/>
  <c r="CI6" i="51" s="1"/>
  <c r="N1192" i="38"/>
  <c r="N1180" i="38"/>
  <c r="N1168" i="38"/>
  <c r="N1156" i="38"/>
  <c r="N1144" i="38"/>
  <c r="N1132" i="38"/>
  <c r="N1120" i="38"/>
  <c r="N1108" i="38"/>
  <c r="N1096" i="38"/>
  <c r="N1084" i="38"/>
  <c r="N1072" i="38"/>
  <c r="N1060" i="38"/>
  <c r="N1048" i="38"/>
  <c r="N1036" i="38"/>
  <c r="CF13" i="51" s="1"/>
  <c r="N1024" i="38"/>
  <c r="N1012" i="38"/>
  <c r="N1000" i="38"/>
  <c r="N988" i="38"/>
  <c r="N976" i="38"/>
  <c r="N964" i="38"/>
  <c r="N952" i="38"/>
  <c r="N940" i="38"/>
  <c r="N928" i="38"/>
  <c r="N916" i="38"/>
  <c r="N904" i="38"/>
  <c r="N892" i="38"/>
  <c r="N880" i="38"/>
  <c r="N868" i="38"/>
  <c r="BU13" i="51" s="1"/>
  <c r="N856" i="38"/>
  <c r="N844" i="38"/>
  <c r="N832" i="38"/>
  <c r="N820" i="38"/>
  <c r="N808" i="38"/>
  <c r="N796" i="38"/>
  <c r="N784" i="38"/>
  <c r="N532" i="38"/>
  <c r="N448" i="38"/>
  <c r="N340" i="38"/>
  <c r="N148" i="38"/>
  <c r="N640" i="38"/>
  <c r="N1295" i="38"/>
  <c r="N1354" i="38"/>
  <c r="N1384" i="38"/>
  <c r="N1360" i="38"/>
  <c r="M1395" i="38"/>
  <c r="N1395" i="38"/>
  <c r="M1383" i="38"/>
  <c r="M1371" i="38"/>
  <c r="N1371" i="38"/>
  <c r="M1359" i="38"/>
  <c r="N1359" i="38"/>
  <c r="M1347" i="38"/>
  <c r="N1347" i="38"/>
  <c r="N1323" i="38"/>
  <c r="N1311" i="38"/>
  <c r="CR11" i="51" s="1"/>
  <c r="N1299" i="38"/>
  <c r="N1275" i="38"/>
  <c r="N1263" i="38"/>
  <c r="N1251" i="38"/>
  <c r="CJ13" i="51" s="1"/>
  <c r="N1239" i="38"/>
  <c r="CJ14" i="51" s="1"/>
  <c r="N1227" i="38"/>
  <c r="N1215" i="38"/>
  <c r="N1203" i="38"/>
  <c r="CI9" i="51" s="1"/>
  <c r="N1191" i="38"/>
  <c r="N1179" i="38"/>
  <c r="N1167" i="38"/>
  <c r="N1155" i="38"/>
  <c r="N1143" i="38"/>
  <c r="N1131" i="38"/>
  <c r="N1119" i="38"/>
  <c r="N1107" i="38"/>
  <c r="N1095" i="38"/>
  <c r="N1083" i="38"/>
  <c r="N1071" i="38"/>
  <c r="N1059" i="38"/>
  <c r="N1047" i="38"/>
  <c r="N1035" i="38"/>
  <c r="N1023" i="38"/>
  <c r="N1011" i="38"/>
  <c r="N999" i="38"/>
  <c r="N987" i="38"/>
  <c r="N975" i="38"/>
  <c r="N963" i="38"/>
  <c r="N951" i="38"/>
  <c r="N939" i="38"/>
  <c r="N927" i="38"/>
  <c r="N915" i="38"/>
  <c r="N903" i="38"/>
  <c r="N891" i="38"/>
  <c r="N879" i="38"/>
  <c r="N867" i="38"/>
  <c r="N855" i="38"/>
  <c r="BU15" i="51" s="1"/>
  <c r="N843" i="38"/>
  <c r="N831" i="38"/>
  <c r="N819" i="38"/>
  <c r="N807" i="38"/>
  <c r="N795" i="38"/>
  <c r="N759" i="38"/>
  <c r="N723" i="38"/>
  <c r="N615" i="38"/>
  <c r="N531" i="38"/>
  <c r="N423" i="38"/>
  <c r="N339" i="38"/>
  <c r="N231" i="38"/>
  <c r="U13" i="51" s="1"/>
  <c r="N147" i="38"/>
  <c r="N39" i="38"/>
  <c r="N513" i="38"/>
  <c r="N1394" i="38"/>
  <c r="CT14" i="51" s="1"/>
  <c r="N1382" i="38"/>
  <c r="CT16" i="51" s="1"/>
  <c r="N1370" i="38"/>
  <c r="N1358" i="38"/>
  <c r="CS8" i="51" s="1"/>
  <c r="N1346" i="38"/>
  <c r="N1334" i="38"/>
  <c r="N1322" i="38"/>
  <c r="N1310" i="38"/>
  <c r="N1298" i="38"/>
  <c r="N1286" i="38"/>
  <c r="N1274" i="38"/>
  <c r="N1262" i="38"/>
  <c r="N1250" i="38"/>
  <c r="N1238" i="38"/>
  <c r="N1226" i="38"/>
  <c r="N1214" i="38"/>
  <c r="N1202" i="38"/>
  <c r="N1190" i="38"/>
  <c r="N1178" i="38"/>
  <c r="N1166" i="38"/>
  <c r="CG13" i="51" s="1"/>
  <c r="N1154" i="38"/>
  <c r="N1142" i="38"/>
  <c r="N1130" i="38"/>
  <c r="N1118" i="38"/>
  <c r="N1106" i="38"/>
  <c r="CG9" i="51" s="1"/>
  <c r="N1094" i="38"/>
  <c r="N1082" i="38"/>
  <c r="N1070" i="38"/>
  <c r="N1058" i="38"/>
  <c r="N1046" i="38"/>
  <c r="N1034" i="38"/>
  <c r="N1022" i="38"/>
  <c r="N1010" i="38"/>
  <c r="N998" i="38"/>
  <c r="N986" i="38"/>
  <c r="N974" i="38"/>
  <c r="N962" i="38"/>
  <c r="N950" i="38"/>
  <c r="N938" i="38"/>
  <c r="N926" i="38"/>
  <c r="N914" i="38"/>
  <c r="N902" i="38"/>
  <c r="N890" i="38"/>
  <c r="N878" i="38"/>
  <c r="N866" i="38"/>
  <c r="N854" i="38"/>
  <c r="BU10" i="51" s="1"/>
  <c r="N842" i="38"/>
  <c r="N830" i="38"/>
  <c r="N818" i="38"/>
  <c r="N806" i="38"/>
  <c r="N794" i="38"/>
  <c r="N782" i="38"/>
  <c r="N770" i="38"/>
  <c r="N758" i="38"/>
  <c r="N722" i="38"/>
  <c r="N638" i="38"/>
  <c r="BC14" i="51" s="1"/>
  <c r="N554" i="38"/>
  <c r="N446" i="38"/>
  <c r="N362" i="38"/>
  <c r="N254" i="38"/>
  <c r="N170" i="38"/>
  <c r="N62" i="38"/>
  <c r="N385" i="38"/>
  <c r="N1393" i="38"/>
  <c r="N1381" i="38"/>
  <c r="N1369" i="38"/>
  <c r="M1357" i="38"/>
  <c r="N1357" i="38"/>
  <c r="N1345" i="38"/>
  <c r="N1333" i="38"/>
  <c r="N1321" i="38"/>
  <c r="N1309" i="38"/>
  <c r="N1297" i="38"/>
  <c r="N1285" i="38"/>
  <c r="CQ14" i="51" s="1"/>
  <c r="N1273" i="38"/>
  <c r="N1261" i="38"/>
  <c r="N1249" i="38"/>
  <c r="N1237" i="38"/>
  <c r="N1225" i="38"/>
  <c r="CJ17" i="51" s="1"/>
  <c r="N1213" i="38"/>
  <c r="N1201" i="38"/>
  <c r="N1189" i="38"/>
  <c r="CI11" i="51" s="1"/>
  <c r="N1177" i="38"/>
  <c r="N1165" i="38"/>
  <c r="N1153" i="38"/>
  <c r="N1141" i="38"/>
  <c r="N1129" i="38"/>
  <c r="N1117" i="38"/>
  <c r="N1105" i="38"/>
  <c r="CF9" i="51" s="1"/>
  <c r="N1093" i="38"/>
  <c r="N1081" i="38"/>
  <c r="CF11" i="51" s="1"/>
  <c r="N1069" i="38"/>
  <c r="N1057" i="38"/>
  <c r="N1045" i="38"/>
  <c r="N1033" i="38"/>
  <c r="N1021" i="38"/>
  <c r="N1009" i="38"/>
  <c r="N997" i="38"/>
  <c r="BW15" i="51" s="1"/>
  <c r="N985" i="38"/>
  <c r="N961" i="38"/>
  <c r="N949" i="38"/>
  <c r="N937" i="38"/>
  <c r="N925" i="38"/>
  <c r="N913" i="38"/>
  <c r="N901" i="38"/>
  <c r="N889" i="38"/>
  <c r="BU14" i="51" s="1"/>
  <c r="N877" i="38"/>
  <c r="N865" i="38"/>
  <c r="N853" i="38"/>
  <c r="BU9" i="51" s="1"/>
  <c r="N841" i="38"/>
  <c r="N829" i="38"/>
  <c r="N817" i="38"/>
  <c r="N805" i="38"/>
  <c r="N793" i="38"/>
  <c r="N781" i="38"/>
  <c r="N769" i="38"/>
  <c r="N757" i="38"/>
  <c r="N661" i="38"/>
  <c r="N577" i="38"/>
  <c r="N469" i="38"/>
  <c r="N277" i="38"/>
  <c r="N193" i="38"/>
  <c r="N85" i="38"/>
  <c r="N1383" i="38"/>
  <c r="N256" i="38"/>
  <c r="V14" i="51" s="1"/>
  <c r="N1332" i="38"/>
  <c r="N1320" i="38"/>
  <c r="N1308" i="38"/>
  <c r="N1296" i="38"/>
  <c r="CQ9" i="51" s="1"/>
  <c r="N1284" i="38"/>
  <c r="CQ13" i="51" s="1"/>
  <c r="N1272" i="38"/>
  <c r="N1260" i="38"/>
  <c r="N1248" i="38"/>
  <c r="N1236" i="38"/>
  <c r="CJ9" i="51" s="1"/>
  <c r="N1224" i="38"/>
  <c r="N1212" i="38"/>
  <c r="N1200" i="38"/>
  <c r="N1188" i="38"/>
  <c r="N1176" i="38"/>
  <c r="N1164" i="38"/>
  <c r="N1152" i="38"/>
  <c r="N1140" i="38"/>
  <c r="N1128" i="38"/>
  <c r="N1116" i="38"/>
  <c r="N1104" i="38"/>
  <c r="CF10" i="51" s="1"/>
  <c r="N1092" i="38"/>
  <c r="N1080" i="38"/>
  <c r="N1068" i="38"/>
  <c r="N1056" i="38"/>
  <c r="N1044" i="38"/>
  <c r="N1032" i="38"/>
  <c r="N1020" i="38"/>
  <c r="N1008" i="38"/>
  <c r="N996" i="38"/>
  <c r="N984" i="38"/>
  <c r="N972" i="38"/>
  <c r="N960" i="38"/>
  <c r="N948" i="38"/>
  <c r="N936" i="38"/>
  <c r="N924" i="38"/>
  <c r="BV6" i="51" s="1"/>
  <c r="N912" i="38"/>
  <c r="N900" i="38"/>
  <c r="N888" i="38"/>
  <c r="N876" i="38"/>
  <c r="N864" i="38"/>
  <c r="N852" i="38"/>
  <c r="N840" i="38"/>
  <c r="N828" i="38"/>
  <c r="N816" i="38"/>
  <c r="N804" i="38"/>
  <c r="N792" i="38"/>
  <c r="N780" i="38"/>
  <c r="N768" i="38"/>
  <c r="N756" i="38"/>
  <c r="N744" i="38"/>
  <c r="N732" i="38"/>
  <c r="N720" i="38"/>
  <c r="N708" i="38"/>
  <c r="N696" i="38"/>
  <c r="N684" i="38"/>
  <c r="N672" i="38"/>
  <c r="N660" i="38"/>
  <c r="N648" i="38"/>
  <c r="N636" i="38"/>
  <c r="BC13" i="51" s="1"/>
  <c r="N41" i="38"/>
  <c r="N129" i="38"/>
  <c r="N945" i="38"/>
  <c r="N933" i="38"/>
  <c r="N921" i="38"/>
  <c r="N909" i="38"/>
  <c r="N897" i="38"/>
  <c r="N885" i="38"/>
  <c r="N873" i="38"/>
  <c r="N861" i="38"/>
  <c r="N849" i="38"/>
  <c r="N825" i="38"/>
  <c r="N813" i="38"/>
  <c r="N789" i="38"/>
  <c r="N777" i="38"/>
  <c r="N765" i="38"/>
  <c r="N753" i="38"/>
  <c r="N729" i="38"/>
  <c r="N717" i="38"/>
  <c r="N693" i="38"/>
  <c r="N681" i="38"/>
  <c r="N669" i="38"/>
  <c r="BC11" i="51" s="1"/>
  <c r="N657" i="38"/>
  <c r="N645" i="38"/>
  <c r="N633" i="38"/>
  <c r="N621" i="38"/>
  <c r="N609" i="38"/>
  <c r="N585" i="38"/>
  <c r="N573" i="38"/>
  <c r="N561" i="38"/>
  <c r="N549" i="38"/>
  <c r="N537" i="38"/>
  <c r="N525" i="38"/>
  <c r="N501" i="38"/>
  <c r="N489" i="38"/>
  <c r="N477" i="38"/>
  <c r="N465" i="38"/>
  <c r="N453" i="38"/>
  <c r="N441" i="38"/>
  <c r="N429" i="38"/>
  <c r="AP10" i="51" s="1"/>
  <c r="N417" i="38"/>
  <c r="N393" i="38"/>
  <c r="AN14" i="51" s="1"/>
  <c r="N381" i="38"/>
  <c r="N369" i="38"/>
  <c r="N357" i="38"/>
  <c r="N345" i="38"/>
  <c r="N333" i="38"/>
  <c r="N309" i="38"/>
  <c r="N297" i="38"/>
  <c r="N285" i="38"/>
  <c r="N273" i="38"/>
  <c r="N261" i="38"/>
  <c r="N249" i="38"/>
  <c r="N237" i="38"/>
  <c r="N225" i="38"/>
  <c r="N201" i="38"/>
  <c r="N189" i="38"/>
  <c r="N177" i="38"/>
  <c r="N165" i="38"/>
  <c r="S14" i="51" s="1"/>
  <c r="N153" i="38"/>
  <c r="N141" i="38"/>
  <c r="N117" i="38"/>
  <c r="N93" i="38"/>
  <c r="N81" i="38"/>
  <c r="N69" i="38"/>
  <c r="N45" i="38"/>
  <c r="N33" i="38"/>
  <c r="N824" i="38"/>
  <c r="N812" i="38"/>
  <c r="N800" i="38"/>
  <c r="N788" i="38"/>
  <c r="N776" i="38"/>
  <c r="N764" i="38"/>
  <c r="N752" i="38"/>
  <c r="N740" i="38"/>
  <c r="N728" i="38"/>
  <c r="N716" i="38"/>
  <c r="N704" i="38"/>
  <c r="N692" i="38"/>
  <c r="N668" i="38"/>
  <c r="N656" i="38"/>
  <c r="N644" i="38"/>
  <c r="N632" i="38"/>
  <c r="N620" i="38"/>
  <c r="BB10" i="51" s="1"/>
  <c r="N608" i="38"/>
  <c r="N584" i="38"/>
  <c r="N572" i="38"/>
  <c r="N560" i="38"/>
  <c r="N548" i="38"/>
  <c r="N536" i="38"/>
  <c r="N524" i="38"/>
  <c r="N512" i="38"/>
  <c r="N500" i="38"/>
  <c r="N476" i="38"/>
  <c r="N464" i="38"/>
  <c r="N452" i="38"/>
  <c r="N440" i="38"/>
  <c r="N428" i="38"/>
  <c r="N416" i="38"/>
  <c r="N392" i="38"/>
  <c r="N380" i="38"/>
  <c r="N368" i="38"/>
  <c r="N356" i="38"/>
  <c r="N344" i="38"/>
  <c r="N332" i="38"/>
  <c r="N320" i="38"/>
  <c r="N308" i="38"/>
  <c r="N284" i="38"/>
  <c r="N272" i="38"/>
  <c r="N260" i="38"/>
  <c r="N248" i="38"/>
  <c r="N236" i="38"/>
  <c r="N224" i="38"/>
  <c r="U11" i="51" s="1"/>
  <c r="N200" i="38"/>
  <c r="N188" i="38"/>
  <c r="N176" i="38"/>
  <c r="N164" i="38"/>
  <c r="N152" i="38"/>
  <c r="N140" i="38"/>
  <c r="N128" i="38"/>
  <c r="N116" i="38"/>
  <c r="N68" i="38"/>
  <c r="N56" i="38"/>
  <c r="N775" i="38"/>
  <c r="N763" i="38"/>
  <c r="N751" i="38"/>
  <c r="N739" i="38"/>
  <c r="N727" i="38"/>
  <c r="N715" i="38"/>
  <c r="N703" i="38"/>
  <c r="N691" i="38"/>
  <c r="N679" i="38"/>
  <c r="N667" i="38"/>
  <c r="N655" i="38"/>
  <c r="N643" i="38"/>
  <c r="BC15" i="51" s="1"/>
  <c r="N631" i="38"/>
  <c r="N619" i="38"/>
  <c r="N607" i="38"/>
  <c r="N595" i="38"/>
  <c r="N583" i="38"/>
  <c r="N571" i="38"/>
  <c r="BA6" i="51" s="1"/>
  <c r="N559" i="38"/>
  <c r="AZ9" i="51" s="1"/>
  <c r="N547" i="38"/>
  <c r="N535" i="38"/>
  <c r="N523" i="38"/>
  <c r="N511" i="38"/>
  <c r="N499" i="38"/>
  <c r="AY11" i="51" s="1"/>
  <c r="N487" i="38"/>
  <c r="N475" i="38"/>
  <c r="N463" i="38"/>
  <c r="N451" i="38"/>
  <c r="AQ15" i="51" s="1"/>
  <c r="N439" i="38"/>
  <c r="AP15" i="51" s="1"/>
  <c r="N427" i="38"/>
  <c r="N415" i="38"/>
  <c r="N403" i="38"/>
  <c r="N391" i="38"/>
  <c r="N379" i="38"/>
  <c r="N367" i="38"/>
  <c r="N355" i="38"/>
  <c r="N343" i="38"/>
  <c r="N331" i="38"/>
  <c r="N319" i="38"/>
  <c r="N307" i="38"/>
  <c r="N295" i="38"/>
  <c r="N283" i="38"/>
  <c r="N271" i="38"/>
  <c r="N259" i="38"/>
  <c r="V13" i="51" s="1"/>
  <c r="N247" i="38"/>
  <c r="N235" i="38"/>
  <c r="N223" i="38"/>
  <c r="N211" i="38"/>
  <c r="N199" i="38"/>
  <c r="N187" i="38"/>
  <c r="N175" i="38"/>
  <c r="N163" i="38"/>
  <c r="N151" i="38"/>
  <c r="N139" i="38"/>
  <c r="N127" i="38"/>
  <c r="S15" i="51" s="1"/>
  <c r="N115" i="38"/>
  <c r="N103" i="38"/>
  <c r="N91" i="38"/>
  <c r="N79" i="38"/>
  <c r="N67" i="38"/>
  <c r="N918" i="38"/>
  <c r="N906" i="38"/>
  <c r="BU11" i="51" s="1"/>
  <c r="N894" i="38"/>
  <c r="N882" i="38"/>
  <c r="N870" i="38"/>
  <c r="N858" i="38"/>
  <c r="N846" i="38"/>
  <c r="N834" i="38"/>
  <c r="N822" i="38"/>
  <c r="N810" i="38"/>
  <c r="N798" i="38"/>
  <c r="N786" i="38"/>
  <c r="N774" i="38"/>
  <c r="N762" i="38"/>
  <c r="N750" i="38"/>
  <c r="N738" i="38"/>
  <c r="N726" i="38"/>
  <c r="N714" i="38"/>
  <c r="N702" i="38"/>
  <c r="N690" i="38"/>
  <c r="N678" i="38"/>
  <c r="BN6" i="51" s="1"/>
  <c r="N666" i="38"/>
  <c r="N654" i="38"/>
  <c r="N642" i="38"/>
  <c r="N630" i="38"/>
  <c r="N618" i="38"/>
  <c r="N606" i="38"/>
  <c r="N594" i="38"/>
  <c r="N582" i="38"/>
  <c r="BA15" i="51" s="1"/>
  <c r="N570" i="38"/>
  <c r="N558" i="38"/>
  <c r="N546" i="38"/>
  <c r="N534" i="38"/>
  <c r="N522" i="38"/>
  <c r="N510" i="38"/>
  <c r="N498" i="38"/>
  <c r="N486" i="38"/>
  <c r="N474" i="38"/>
  <c r="N462" i="38"/>
  <c r="N450" i="38"/>
  <c r="AQ11" i="51" s="1"/>
  <c r="N438" i="38"/>
  <c r="N426" i="38"/>
  <c r="N414" i="38"/>
  <c r="N402" i="38"/>
  <c r="N390" i="38"/>
  <c r="N378" i="38"/>
  <c r="N366" i="38"/>
  <c r="N354" i="38"/>
  <c r="N342" i="38"/>
  <c r="N330" i="38"/>
  <c r="N318" i="38"/>
  <c r="N306" i="38"/>
  <c r="N294" i="38"/>
  <c r="AD13" i="51" s="1"/>
  <c r="N282" i="38"/>
  <c r="AC9" i="51" s="1"/>
  <c r="N270" i="38"/>
  <c r="N258" i="38"/>
  <c r="N246" i="38"/>
  <c r="N234" i="38"/>
  <c r="N222" i="38"/>
  <c r="N210" i="38"/>
  <c r="N198" i="38"/>
  <c r="T11" i="51" s="1"/>
  <c r="N186" i="38"/>
  <c r="N174" i="38"/>
  <c r="N162" i="38"/>
  <c r="N150" i="38"/>
  <c r="N138" i="38"/>
  <c r="N126" i="38"/>
  <c r="N114" i="38"/>
  <c r="N102" i="38"/>
  <c r="N90" i="38"/>
  <c r="N78" i="38"/>
  <c r="N833" i="38"/>
  <c r="N821" i="38"/>
  <c r="N809" i="38"/>
  <c r="N785" i="38"/>
  <c r="N773" i="38"/>
  <c r="N761" i="38"/>
  <c r="N749" i="38"/>
  <c r="N737" i="38"/>
  <c r="N725" i="38"/>
  <c r="N713" i="38"/>
  <c r="N689" i="38"/>
  <c r="N677" i="38"/>
  <c r="N665" i="38"/>
  <c r="N653" i="38"/>
  <c r="N641" i="38"/>
  <c r="N629" i="38"/>
  <c r="N605" i="38"/>
  <c r="N593" i="38"/>
  <c r="N581" i="38"/>
  <c r="N569" i="38"/>
  <c r="N557" i="38"/>
  <c r="N545" i="38"/>
  <c r="AZ6" i="51" s="1"/>
  <c r="N533" i="38"/>
  <c r="N521" i="38"/>
  <c r="N497" i="38"/>
  <c r="N485" i="38"/>
  <c r="BJ6" i="51" s="1"/>
  <c r="N473" i="38"/>
  <c r="N461" i="38"/>
  <c r="N449" i="38"/>
  <c r="N437" i="38"/>
  <c r="N413" i="38"/>
  <c r="N401" i="38"/>
  <c r="N389" i="38"/>
  <c r="N377" i="38"/>
  <c r="AF15" i="51" s="1"/>
  <c r="N365" i="38"/>
  <c r="N353" i="38"/>
  <c r="N341" i="38"/>
  <c r="AE11" i="51" s="1"/>
  <c r="N329" i="38"/>
  <c r="N305" i="38"/>
  <c r="N293" i="38"/>
  <c r="AD9" i="51" s="1"/>
  <c r="N281" i="38"/>
  <c r="N269" i="38"/>
  <c r="N257" i="38"/>
  <c r="N245" i="38"/>
  <c r="N221" i="38"/>
  <c r="N209" i="38"/>
  <c r="N197" i="38"/>
  <c r="N185" i="38"/>
  <c r="N173" i="38"/>
  <c r="N161" i="38"/>
  <c r="N149" i="38"/>
  <c r="S13" i="51" s="1"/>
  <c r="N137" i="38"/>
  <c r="N113" i="38"/>
  <c r="N101" i="38"/>
  <c r="N89" i="38"/>
  <c r="N77" i="38"/>
  <c r="N65" i="38"/>
  <c r="N53" i="38"/>
  <c r="N29" i="38"/>
  <c r="N17" i="38"/>
  <c r="N5" i="38"/>
  <c r="G15" i="51" s="1"/>
  <c r="N772" i="38"/>
  <c r="N748" i="38"/>
  <c r="N736" i="38"/>
  <c r="N724" i="38"/>
  <c r="N712" i="38"/>
  <c r="N700" i="38"/>
  <c r="N688" i="38"/>
  <c r="N676" i="38"/>
  <c r="BC9" i="51" s="1"/>
  <c r="N664" i="38"/>
  <c r="N652" i="38"/>
  <c r="N628" i="38"/>
  <c r="N616" i="38"/>
  <c r="N604" i="38"/>
  <c r="N592" i="38"/>
  <c r="N580" i="38"/>
  <c r="N568" i="38"/>
  <c r="N556" i="38"/>
  <c r="N544" i="38"/>
  <c r="N520" i="38"/>
  <c r="N508" i="38"/>
  <c r="N496" i="38"/>
  <c r="N484" i="38"/>
  <c r="N472" i="38"/>
  <c r="N460" i="38"/>
  <c r="N436" i="38"/>
  <c r="N424" i="38"/>
  <c r="N412" i="38"/>
  <c r="N400" i="38"/>
  <c r="N388" i="38"/>
  <c r="N376" i="38"/>
  <c r="N364" i="38"/>
  <c r="N352" i="38"/>
  <c r="N328" i="38"/>
  <c r="N316" i="38"/>
  <c r="N304" i="38"/>
  <c r="N292" i="38"/>
  <c r="AD10" i="51" s="1"/>
  <c r="N280" i="38"/>
  <c r="N268" i="38"/>
  <c r="N244" i="38"/>
  <c r="N232" i="38"/>
  <c r="N220" i="38"/>
  <c r="N208" i="38"/>
  <c r="N196" i="38"/>
  <c r="N184" i="38"/>
  <c r="N172" i="38"/>
  <c r="N160" i="38"/>
  <c r="N136" i="38"/>
  <c r="N124" i="38"/>
  <c r="R8" i="51" s="1"/>
  <c r="N112" i="38"/>
  <c r="N100" i="38"/>
  <c r="N88" i="38"/>
  <c r="N76" i="38"/>
  <c r="N52" i="38"/>
  <c r="N28" i="38"/>
  <c r="N16" i="38"/>
  <c r="I15" i="51" s="1"/>
  <c r="N4" i="38"/>
  <c r="N64" i="38"/>
  <c r="N783" i="38"/>
  <c r="N771" i="38"/>
  <c r="N747" i="38"/>
  <c r="N735" i="38"/>
  <c r="N711" i="38"/>
  <c r="N699" i="38"/>
  <c r="N687" i="38"/>
  <c r="N675" i="38"/>
  <c r="N663" i="38"/>
  <c r="N651" i="38"/>
  <c r="N639" i="38"/>
  <c r="N627" i="38"/>
  <c r="N603" i="38"/>
  <c r="N591" i="38"/>
  <c r="N579" i="38"/>
  <c r="N567" i="38"/>
  <c r="N555" i="38"/>
  <c r="N543" i="38"/>
  <c r="N519" i="38"/>
  <c r="N507" i="38"/>
  <c r="AY14" i="51" s="1"/>
  <c r="N495" i="38"/>
  <c r="N483" i="38"/>
  <c r="N471" i="38"/>
  <c r="N459" i="38"/>
  <c r="N447" i="38"/>
  <c r="N435" i="38"/>
  <c r="N411" i="38"/>
  <c r="N399" i="38"/>
  <c r="N387" i="38"/>
  <c r="N375" i="38"/>
  <c r="N363" i="38"/>
  <c r="AE9" i="51" s="1"/>
  <c r="N351" i="38"/>
  <c r="N327" i="38"/>
  <c r="N315" i="38"/>
  <c r="AE13" i="51" s="1"/>
  <c r="N303" i="38"/>
  <c r="N291" i="38"/>
  <c r="N279" i="38"/>
  <c r="AC11" i="51" s="1"/>
  <c r="N267" i="38"/>
  <c r="N255" i="38"/>
  <c r="U9" i="51" s="1"/>
  <c r="N243" i="38"/>
  <c r="N219" i="38"/>
  <c r="N207" i="38"/>
  <c r="N195" i="38"/>
  <c r="N183" i="38"/>
  <c r="N171" i="38"/>
  <c r="N159" i="38"/>
  <c r="N135" i="38"/>
  <c r="N123" i="38"/>
  <c r="N111" i="38"/>
  <c r="N99" i="38"/>
  <c r="N87" i="38"/>
  <c r="N75" i="38"/>
  <c r="N63" i="38"/>
  <c r="N51" i="38"/>
  <c r="N27" i="38"/>
  <c r="N3" i="38"/>
  <c r="N746" i="38"/>
  <c r="N734" i="38"/>
  <c r="N710" i="38"/>
  <c r="N698" i="38"/>
  <c r="N686" i="38"/>
  <c r="N674" i="38"/>
  <c r="N662" i="38"/>
  <c r="N650" i="38"/>
  <c r="N626" i="38"/>
  <c r="N614" i="38"/>
  <c r="N602" i="38"/>
  <c r="N590" i="38"/>
  <c r="N578" i="38"/>
  <c r="N566" i="38"/>
  <c r="N542" i="38"/>
  <c r="N530" i="38"/>
  <c r="N518" i="38"/>
  <c r="N506" i="38"/>
  <c r="N494" i="38"/>
  <c r="N482" i="38"/>
  <c r="AQ14" i="51" s="1"/>
  <c r="N470" i="38"/>
  <c r="N458" i="38"/>
  <c r="N434" i="38"/>
  <c r="N422" i="38"/>
  <c r="N410" i="38"/>
  <c r="N398" i="38"/>
  <c r="N386" i="38"/>
  <c r="N374" i="38"/>
  <c r="AF11" i="51" s="1"/>
  <c r="N350" i="38"/>
  <c r="N338" i="38"/>
  <c r="N326" i="38"/>
  <c r="N314" i="38"/>
  <c r="AE15" i="51" s="1"/>
  <c r="N302" i="38"/>
  <c r="N290" i="38"/>
  <c r="N278" i="38"/>
  <c r="N266" i="38"/>
  <c r="N242" i="38"/>
  <c r="N230" i="38"/>
  <c r="N218" i="38"/>
  <c r="N206" i="38"/>
  <c r="N194" i="38"/>
  <c r="N182" i="38"/>
  <c r="N158" i="38"/>
  <c r="N146" i="38"/>
  <c r="N134" i="38"/>
  <c r="N122" i="38"/>
  <c r="N110" i="38"/>
  <c r="N98" i="38"/>
  <c r="N86" i="38"/>
  <c r="N74" i="38"/>
  <c r="N50" i="38"/>
  <c r="N38" i="38"/>
  <c r="N26" i="38"/>
  <c r="N14" i="38"/>
  <c r="N2" i="38"/>
  <c r="G11" i="51" s="1"/>
  <c r="N745" i="38"/>
  <c r="N733" i="38"/>
  <c r="N721" i="38"/>
  <c r="N709" i="38"/>
  <c r="N697" i="38"/>
  <c r="N685" i="38"/>
  <c r="N673" i="38"/>
  <c r="N649" i="38"/>
  <c r="N637" i="38"/>
  <c r="N625" i="38"/>
  <c r="BB11" i="51" s="1"/>
  <c r="N613" i="38"/>
  <c r="N601" i="38"/>
  <c r="N589" i="38"/>
  <c r="BA11" i="51" s="1"/>
  <c r="N565" i="38"/>
  <c r="N553" i="38"/>
  <c r="N541" i="38"/>
  <c r="AZ13" i="51" s="1"/>
  <c r="N529" i="38"/>
  <c r="N517" i="38"/>
  <c r="N505" i="38"/>
  <c r="N493" i="38"/>
  <c r="N481" i="38"/>
  <c r="N457" i="38"/>
  <c r="N445" i="38"/>
  <c r="AQ9" i="51" s="1"/>
  <c r="N433" i="38"/>
  <c r="N421" i="38"/>
  <c r="N409" i="38"/>
  <c r="N397" i="38"/>
  <c r="N373" i="38"/>
  <c r="N361" i="38"/>
  <c r="N349" i="38"/>
  <c r="AE14" i="51" s="1"/>
  <c r="N337" i="38"/>
  <c r="N325" i="38"/>
  <c r="N313" i="38"/>
  <c r="N301" i="38"/>
  <c r="N289" i="38"/>
  <c r="N265" i="38"/>
  <c r="N253" i="38"/>
  <c r="N241" i="38"/>
  <c r="N229" i="38"/>
  <c r="U14" i="51" s="1"/>
  <c r="N217" i="38"/>
  <c r="N205" i="38"/>
  <c r="N181" i="38"/>
  <c r="N169" i="38"/>
  <c r="N157" i="38"/>
  <c r="N145" i="38"/>
  <c r="N133" i="38"/>
  <c r="N121" i="38"/>
  <c r="N109" i="38"/>
  <c r="R11" i="51" s="1"/>
  <c r="N97" i="38"/>
  <c r="J11" i="51" s="1"/>
  <c r="N73" i="38"/>
  <c r="N61" i="38"/>
  <c r="N49" i="38"/>
  <c r="I6" i="51" s="1"/>
  <c r="N37" i="38"/>
  <c r="N13" i="38"/>
  <c r="I11" i="51" s="1"/>
  <c r="N624" i="38"/>
  <c r="N612" i="38"/>
  <c r="N600" i="38"/>
  <c r="N588" i="38"/>
  <c r="N576" i="38"/>
  <c r="BA13" i="51" s="1"/>
  <c r="N564" i="38"/>
  <c r="N552" i="38"/>
  <c r="N540" i="38"/>
  <c r="N528" i="38"/>
  <c r="N516" i="38"/>
  <c r="N504" i="38"/>
  <c r="N492" i="38"/>
  <c r="N480" i="38"/>
  <c r="N468" i="38"/>
  <c r="N456" i="38"/>
  <c r="AQ13" i="51" s="1"/>
  <c r="N444" i="38"/>
  <c r="N432" i="38"/>
  <c r="N420" i="38"/>
  <c r="N408" i="38"/>
  <c r="N396" i="38"/>
  <c r="AN13" i="51" s="1"/>
  <c r="N384" i="38"/>
  <c r="N372" i="38"/>
  <c r="N360" i="38"/>
  <c r="N348" i="38"/>
  <c r="N336" i="38"/>
  <c r="N324" i="38"/>
  <c r="N312" i="38"/>
  <c r="N300" i="38"/>
  <c r="N288" i="38"/>
  <c r="N276" i="38"/>
  <c r="N264" i="38"/>
  <c r="N252" i="38"/>
  <c r="N240" i="38"/>
  <c r="N228" i="38"/>
  <c r="N216" i="38"/>
  <c r="N204" i="38"/>
  <c r="N192" i="38"/>
  <c r="N180" i="38"/>
  <c r="N168" i="38"/>
  <c r="N156" i="38"/>
  <c r="N144" i="38"/>
  <c r="N132" i="38"/>
  <c r="N120" i="38"/>
  <c r="N108" i="38"/>
  <c r="N96" i="38"/>
  <c r="N84" i="38"/>
  <c r="N72" i="38"/>
  <c r="N60" i="38"/>
  <c r="N48" i="38"/>
  <c r="N36" i="38"/>
  <c r="N24" i="38"/>
  <c r="N12" i="38"/>
  <c r="H7" i="51" s="1"/>
  <c r="N21" i="38"/>
  <c r="N779" i="38"/>
  <c r="N767" i="38"/>
  <c r="N755" i="38"/>
  <c r="N743" i="38"/>
  <c r="N731" i="38"/>
  <c r="N719" i="38"/>
  <c r="N707" i="38"/>
  <c r="N695" i="38"/>
  <c r="N683" i="38"/>
  <c r="N671" i="38"/>
  <c r="N647" i="38"/>
  <c r="N635" i="38"/>
  <c r="N623" i="38"/>
  <c r="N611" i="38"/>
  <c r="BA8" i="51" s="1"/>
  <c r="N599" i="38"/>
  <c r="N587" i="38"/>
  <c r="N575" i="38"/>
  <c r="BA14" i="51" s="1"/>
  <c r="N563" i="38"/>
  <c r="N539" i="38"/>
  <c r="N527" i="38"/>
  <c r="N515" i="38"/>
  <c r="N503" i="38"/>
  <c r="N491" i="38"/>
  <c r="N479" i="38"/>
  <c r="N455" i="38"/>
  <c r="N443" i="38"/>
  <c r="N431" i="38"/>
  <c r="N419" i="38"/>
  <c r="N407" i="38"/>
  <c r="N395" i="38"/>
  <c r="N383" i="38"/>
  <c r="AN15" i="51" s="1"/>
  <c r="N371" i="38"/>
  <c r="N347" i="38"/>
  <c r="N335" i="38"/>
  <c r="N323" i="38"/>
  <c r="N311" i="38"/>
  <c r="AD8" i="51" s="1"/>
  <c r="N299" i="38"/>
  <c r="AD14" i="51" s="1"/>
  <c r="N287" i="38"/>
  <c r="N263" i="38"/>
  <c r="V15" i="51" s="1"/>
  <c r="N251" i="38"/>
  <c r="N239" i="38"/>
  <c r="N227" i="38"/>
  <c r="N215" i="38"/>
  <c r="N203" i="38"/>
  <c r="N191" i="38"/>
  <c r="N179" i="38"/>
  <c r="N155" i="38"/>
  <c r="N143" i="38"/>
  <c r="N131" i="38"/>
  <c r="N119" i="38"/>
  <c r="N107" i="38"/>
  <c r="N95" i="38"/>
  <c r="J8" i="51" s="1"/>
  <c r="N71" i="38"/>
  <c r="N59" i="38"/>
  <c r="N47" i="38"/>
  <c r="N35" i="38"/>
  <c r="N23" i="38"/>
  <c r="N11" i="38"/>
  <c r="H15" i="51" s="1"/>
  <c r="N20" i="38"/>
  <c r="N105" i="38"/>
  <c r="N57" i="38"/>
  <c r="J15" i="51" s="1"/>
  <c r="N9" i="38"/>
  <c r="N92" i="38"/>
  <c r="N80" i="38"/>
  <c r="N44" i="38"/>
  <c r="I9" i="51" s="1"/>
  <c r="N32" i="38"/>
  <c r="N55" i="38"/>
  <c r="N43" i="38"/>
  <c r="N31" i="38"/>
  <c r="N19" i="38"/>
  <c r="N7" i="38"/>
  <c r="N66" i="38"/>
  <c r="N54" i="38"/>
  <c r="N42" i="38"/>
  <c r="N30" i="38"/>
  <c r="N18" i="38"/>
  <c r="I14" i="51" s="1"/>
  <c r="N6" i="38"/>
  <c r="N8" i="38"/>
  <c r="H11" i="51" s="1"/>
  <c r="N40" i="38"/>
  <c r="N15" i="38"/>
  <c r="N25" i="38"/>
  <c r="I13" i="51" s="1"/>
  <c r="M1165" i="38"/>
  <c r="M1105" i="38"/>
  <c r="CA9" i="51" s="1"/>
  <c r="M1380" i="38"/>
  <c r="M1308" i="38"/>
  <c r="M1309" i="38"/>
  <c r="M1285" i="38"/>
  <c r="CL14" i="51" s="1"/>
  <c r="M1393" i="38"/>
  <c r="M1381" i="38"/>
  <c r="M1237" i="38"/>
  <c r="M1369" i="38"/>
  <c r="M1297" i="38"/>
  <c r="M1335" i="38"/>
  <c r="M1311" i="38"/>
  <c r="CM11" i="51" s="1"/>
  <c r="M1287" i="38"/>
  <c r="M1239" i="38"/>
  <c r="CE14" i="51" s="1"/>
  <c r="M1323" i="38"/>
  <c r="M1299" i="38"/>
  <c r="M1092" i="38"/>
  <c r="M1080" i="38"/>
  <c r="M1068" i="38"/>
  <c r="M1056" i="38"/>
  <c r="M1044" i="38"/>
  <c r="M1032" i="38"/>
  <c r="M1020" i="38"/>
  <c r="M1008" i="38"/>
  <c r="M996" i="38"/>
  <c r="M984" i="38"/>
  <c r="M972" i="38"/>
  <c r="M960" i="38"/>
  <c r="M948" i="38"/>
  <c r="M864" i="38"/>
  <c r="M805" i="38"/>
  <c r="M433" i="38"/>
  <c r="M1321" i="38"/>
  <c r="M1225" i="38"/>
  <c r="CE17" i="51" s="1"/>
  <c r="M1069" i="38"/>
  <c r="M1356" i="38"/>
  <c r="M1272" i="38"/>
  <c r="M1212" i="38"/>
  <c r="M1104" i="38"/>
  <c r="CA10" i="51" s="1"/>
  <c r="M1391" i="38"/>
  <c r="M1379" i="38"/>
  <c r="M1367" i="38"/>
  <c r="CN16" i="51" s="1"/>
  <c r="M1355" i="38"/>
  <c r="M1343" i="38"/>
  <c r="M1331" i="38"/>
  <c r="M1319" i="38"/>
  <c r="CM16" i="51" s="1"/>
  <c r="M1307" i="38"/>
  <c r="M1295" i="38"/>
  <c r="M1283" i="38"/>
  <c r="M1271" i="38"/>
  <c r="M971" i="38"/>
  <c r="M779" i="38"/>
  <c r="M719" i="38"/>
  <c r="M1189" i="38"/>
  <c r="CD11" i="51" s="1"/>
  <c r="M1081" i="38"/>
  <c r="CA11" i="51" s="1"/>
  <c r="M1344" i="38"/>
  <c r="M1260" i="38"/>
  <c r="M1176" i="38"/>
  <c r="M1116" i="38"/>
  <c r="M1390" i="38"/>
  <c r="M1354" i="38"/>
  <c r="M1342" i="38"/>
  <c r="M1330" i="38"/>
  <c r="M1318" i="38"/>
  <c r="CM14" i="51" s="1"/>
  <c r="M1306" i="38"/>
  <c r="M1294" i="38"/>
  <c r="M1282" i="38"/>
  <c r="M1270" i="38"/>
  <c r="M1258" i="38"/>
  <c r="M1246" i="38"/>
  <c r="M1234" i="38"/>
  <c r="M958" i="38"/>
  <c r="M910" i="38"/>
  <c r="M838" i="38"/>
  <c r="M1177" i="38"/>
  <c r="M1129" i="38"/>
  <c r="M1368" i="38"/>
  <c r="M1284" i="38"/>
  <c r="CL13" i="51" s="1"/>
  <c r="M1188" i="38"/>
  <c r="M1128" i="38"/>
  <c r="M1378" i="38"/>
  <c r="M1377" i="38"/>
  <c r="CO12" i="51" s="1"/>
  <c r="M1353" i="38"/>
  <c r="M1329" i="38"/>
  <c r="M1317" i="38"/>
  <c r="M1305" i="38"/>
  <c r="M1293" i="38"/>
  <c r="M1281" i="38"/>
  <c r="M1269" i="38"/>
  <c r="M1257" i="38"/>
  <c r="M1245" i="38"/>
  <c r="M1233" i="38"/>
  <c r="M753" i="38"/>
  <c r="M1273" i="38"/>
  <c r="M1153" i="38"/>
  <c r="M1332" i="38"/>
  <c r="M1248" i="38"/>
  <c r="M1200" i="38"/>
  <c r="M1140" i="38"/>
  <c r="M1389" i="38"/>
  <c r="M1365" i="38"/>
  <c r="M1341" i="38"/>
  <c r="M1388" i="38"/>
  <c r="M1376" i="38"/>
  <c r="M1364" i="38"/>
  <c r="M1352" i="38"/>
  <c r="M1340" i="38"/>
  <c r="M1328" i="38"/>
  <c r="M1316" i="38"/>
  <c r="M1304" i="38"/>
  <c r="CM8" i="51" s="1"/>
  <c r="M1345" i="38"/>
  <c r="M1249" i="38"/>
  <c r="M1141" i="38"/>
  <c r="M1296" i="38"/>
  <c r="CL9" i="51" s="1"/>
  <c r="M1224" i="38"/>
  <c r="M1152" i="38"/>
  <c r="M1366" i="38"/>
  <c r="M1387" i="38"/>
  <c r="M1375" i="38"/>
  <c r="M1363" i="38"/>
  <c r="M1351" i="38"/>
  <c r="CN11" i="51" s="1"/>
  <c r="M1339" i="38"/>
  <c r="M1327" i="38"/>
  <c r="M1315" i="38"/>
  <c r="M1303" i="38"/>
  <c r="M1291" i="38"/>
  <c r="M1279" i="38"/>
  <c r="M1267" i="38"/>
  <c r="M1261" i="38"/>
  <c r="M1392" i="38"/>
  <c r="M1320" i="38"/>
  <c r="M1236" i="38"/>
  <c r="CE9" i="51" s="1"/>
  <c r="M1164" i="38"/>
  <c r="M1386" i="38"/>
  <c r="M1374" i="38"/>
  <c r="M1362" i="38"/>
  <c r="M1350" i="38"/>
  <c r="M1338" i="38"/>
  <c r="M1326" i="38"/>
  <c r="M1314" i="38"/>
  <c r="CM12" i="51" s="1"/>
  <c r="M1302" i="38"/>
  <c r="M1290" i="38"/>
  <c r="M1278" i="38"/>
  <c r="M1266" i="38"/>
  <c r="M1254" i="38"/>
  <c r="M1242" i="38"/>
  <c r="M1230" i="38"/>
  <c r="M942" i="38"/>
  <c r="M1201" i="38"/>
  <c r="M1093" i="38"/>
  <c r="M1385" i="38"/>
  <c r="M1373" i="38"/>
  <c r="M1349" i="38"/>
  <c r="M1337" i="38"/>
  <c r="M1325" i="38"/>
  <c r="M1313" i="38"/>
  <c r="M1301" i="38"/>
  <c r="CM6" i="51" s="1"/>
  <c r="M1289" i="38"/>
  <c r="M1277" i="38"/>
  <c r="CL12" i="51" s="1"/>
  <c r="M1265" i="38"/>
  <c r="M1253" i="38"/>
  <c r="M1241" i="38"/>
  <c r="M1229" i="38"/>
  <c r="M1217" i="38"/>
  <c r="M1205" i="38"/>
  <c r="M1193" i="38"/>
  <c r="M1181" i="38"/>
  <c r="CC13" i="51" s="1"/>
  <c r="M1169" i="38"/>
  <c r="M1157" i="38"/>
  <c r="M1145" i="38"/>
  <c r="M1333" i="38"/>
  <c r="M1213" i="38"/>
  <c r="M1117" i="38"/>
  <c r="M1361" i="38"/>
  <c r="M1396" i="38"/>
  <c r="M1384" i="38"/>
  <c r="M1372" i="38"/>
  <c r="M1360" i="38"/>
  <c r="M1348" i="38"/>
  <c r="M1336" i="38"/>
  <c r="M1324" i="38"/>
  <c r="M1312" i="38"/>
  <c r="M1300" i="38"/>
  <c r="M1288" i="38"/>
  <c r="M1276" i="38"/>
  <c r="M1264" i="38"/>
  <c r="M1252" i="38"/>
  <c r="M1240" i="38"/>
  <c r="M1275" i="38"/>
  <c r="M1263" i="38"/>
  <c r="M1251" i="38"/>
  <c r="CE13" i="51" s="1"/>
  <c r="M1227" i="38"/>
  <c r="M1203" i="38"/>
  <c r="CD9" i="51" s="1"/>
  <c r="M1179" i="38"/>
  <c r="M1167" i="38"/>
  <c r="M1155" i="38"/>
  <c r="M1143" i="38"/>
  <c r="M1131" i="38"/>
  <c r="M1119" i="38"/>
  <c r="M1107" i="38"/>
  <c r="M1095" i="38"/>
  <c r="M1083" i="38"/>
  <c r="M1071" i="38"/>
  <c r="M1059" i="38"/>
  <c r="M1047" i="38"/>
  <c r="M1035" i="38"/>
  <c r="M1023" i="38"/>
  <c r="M1215" i="38"/>
  <c r="M1191" i="38"/>
  <c r="M1394" i="38"/>
  <c r="CO14" i="51" s="1"/>
  <c r="M1382" i="38"/>
  <c r="CO16" i="51" s="1"/>
  <c r="M1370" i="38"/>
  <c r="M1358" i="38"/>
  <c r="CN8" i="51" s="1"/>
  <c r="M1346" i="38"/>
  <c r="M1334" i="38"/>
  <c r="M1322" i="38"/>
  <c r="M1310" i="38"/>
  <c r="M1298" i="38"/>
  <c r="M1286" i="38"/>
  <c r="M1274" i="38"/>
  <c r="M1262" i="38"/>
  <c r="M1250" i="38"/>
  <c r="M1010" i="38"/>
  <c r="M1222" i="38"/>
  <c r="M1210" i="38"/>
  <c r="M1198" i="38"/>
  <c r="M1186" i="38"/>
  <c r="M1174" i="38"/>
  <c r="M1162" i="38"/>
  <c r="M1150" i="38"/>
  <c r="M1138" i="38"/>
  <c r="M1126" i="38"/>
  <c r="M1114" i="38"/>
  <c r="M1102" i="38"/>
  <c r="M1090" i="38"/>
  <c r="M1078" i="38"/>
  <c r="M1066" i="38"/>
  <c r="M1054" i="38"/>
  <c r="M1042" i="38"/>
  <c r="M1030" i="38"/>
  <c r="M1018" i="38"/>
  <c r="CA12" i="51" s="1"/>
  <c r="M1006" i="38"/>
  <c r="M994" i="38"/>
  <c r="M982" i="38"/>
  <c r="M970" i="38"/>
  <c r="M946" i="38"/>
  <c r="M934" i="38"/>
  <c r="M922" i="38"/>
  <c r="M898" i="38"/>
  <c r="M886" i="38"/>
  <c r="M874" i="38"/>
  <c r="M862" i="38"/>
  <c r="M850" i="38"/>
  <c r="M826" i="38"/>
  <c r="M814" i="38"/>
  <c r="M802" i="38"/>
  <c r="M790" i="38"/>
  <c r="M778" i="38"/>
  <c r="M766" i="38"/>
  <c r="M754" i="38"/>
  <c r="M742" i="38"/>
  <c r="M730" i="38"/>
  <c r="M718" i="38"/>
  <c r="M706" i="38"/>
  <c r="M694" i="38"/>
  <c r="M682" i="38"/>
  <c r="M670" i="38"/>
  <c r="M658" i="38"/>
  <c r="M646" i="38"/>
  <c r="M634" i="38"/>
  <c r="M622" i="38"/>
  <c r="M610" i="38"/>
  <c r="M598" i="38"/>
  <c r="M586" i="38"/>
  <c r="M574" i="38"/>
  <c r="M562" i="38"/>
  <c r="M550" i="38"/>
  <c r="AU11" i="51" s="1"/>
  <c r="M538" i="38"/>
  <c r="M526" i="38"/>
  <c r="M514" i="38"/>
  <c r="AT15" i="51" s="1"/>
  <c r="M502" i="38"/>
  <c r="M490" i="38"/>
  <c r="M478" i="38"/>
  <c r="M466" i="38"/>
  <c r="M454" i="38"/>
  <c r="M442" i="38"/>
  <c r="M430" i="38"/>
  <c r="M418" i="38"/>
  <c r="M406" i="38"/>
  <c r="M394" i="38"/>
  <c r="M382" i="38"/>
  <c r="AI11" i="51" s="1"/>
  <c r="M370" i="38"/>
  <c r="M358" i="38"/>
  <c r="M346" i="38"/>
  <c r="M1221" i="38"/>
  <c r="CE12" i="51" s="1"/>
  <c r="M1209" i="38"/>
  <c r="M1197" i="38"/>
  <c r="M1185" i="38"/>
  <c r="CD8" i="51" s="1"/>
  <c r="M1173" i="38"/>
  <c r="M1161" i="38"/>
  <c r="M1149" i="38"/>
  <c r="M1137" i="38"/>
  <c r="M1125" i="38"/>
  <c r="M1113" i="38"/>
  <c r="M1101" i="38"/>
  <c r="M1089" i="38"/>
  <c r="M1077" i="38"/>
  <c r="M1065" i="38"/>
  <c r="M1053" i="38"/>
  <c r="M1041" i="38"/>
  <c r="M1029" i="38"/>
  <c r="M1017" i="38"/>
  <c r="M1005" i="38"/>
  <c r="M993" i="38"/>
  <c r="M981" i="38"/>
  <c r="M969" i="38"/>
  <c r="M957" i="38"/>
  <c r="M945" i="38"/>
  <c r="M933" i="38"/>
  <c r="M921" i="38"/>
  <c r="M909" i="38"/>
  <c r="M897" i="38"/>
  <c r="M885" i="38"/>
  <c r="M873" i="38"/>
  <c r="M861" i="38"/>
  <c r="M849" i="38"/>
  <c r="M837" i="38"/>
  <c r="M825" i="38"/>
  <c r="M813" i="38"/>
  <c r="M801" i="38"/>
  <c r="M789" i="38"/>
  <c r="M777" i="38"/>
  <c r="M765" i="38"/>
  <c r="M741" i="38"/>
  <c r="M729" i="38"/>
  <c r="M717" i="38"/>
  <c r="M705" i="38"/>
  <c r="M693" i="38"/>
  <c r="M681" i="38"/>
  <c r="M669" i="38"/>
  <c r="AX11" i="51" s="1"/>
  <c r="M657" i="38"/>
  <c r="M645" i="38"/>
  <c r="M633" i="38"/>
  <c r="M621" i="38"/>
  <c r="M609" i="38"/>
  <c r="M597" i="38"/>
  <c r="M585" i="38"/>
  <c r="M573" i="38"/>
  <c r="M561" i="38"/>
  <c r="M549" i="38"/>
  <c r="M537" i="38"/>
  <c r="M525" i="38"/>
  <c r="M513" i="38"/>
  <c r="M501" i="38"/>
  <c r="M489" i="38"/>
  <c r="M477" i="38"/>
  <c r="M465" i="38"/>
  <c r="M453" i="38"/>
  <c r="M441" i="38"/>
  <c r="M429" i="38"/>
  <c r="AK10" i="51" s="1"/>
  <c r="M417" i="38"/>
  <c r="M405" i="38"/>
  <c r="M393" i="38"/>
  <c r="AI14" i="51" s="1"/>
  <c r="M381" i="38"/>
  <c r="M369" i="38"/>
  <c r="M357" i="38"/>
  <c r="M345" i="38"/>
  <c r="M889" i="38"/>
  <c r="BP14" i="51" s="1"/>
  <c r="M1292" i="38"/>
  <c r="M1280" i="38"/>
  <c r="M1268" i="38"/>
  <c r="M1256" i="38"/>
  <c r="M1244" i="38"/>
  <c r="M1232" i="38"/>
  <c r="M1220" i="38"/>
  <c r="M1208" i="38"/>
  <c r="M1196" i="38"/>
  <c r="M1184" i="38"/>
  <c r="M1172" i="38"/>
  <c r="M1160" i="38"/>
  <c r="CB12" i="51" s="1"/>
  <c r="M1148" i="38"/>
  <c r="CB14" i="51" s="1"/>
  <c r="M1136" i="38"/>
  <c r="M1124" i="38"/>
  <c r="M1112" i="38"/>
  <c r="M1100" i="38"/>
  <c r="M1088" i="38"/>
  <c r="CA8" i="51" s="1"/>
  <c r="M1076" i="38"/>
  <c r="M1064" i="38"/>
  <c r="M1052" i="38"/>
  <c r="M1040" i="38"/>
  <c r="M1028" i="38"/>
  <c r="M1016" i="38"/>
  <c r="M1004" i="38"/>
  <c r="CA15" i="51" s="1"/>
  <c r="M992" i="38"/>
  <c r="M980" i="38"/>
  <c r="M968" i="38"/>
  <c r="M956" i="38"/>
  <c r="M944" i="38"/>
  <c r="M932" i="38"/>
  <c r="BQ13" i="51" s="1"/>
  <c r="M920" i="38"/>
  <c r="M908" i="38"/>
  <c r="M896" i="38"/>
  <c r="M884" i="38"/>
  <c r="M872" i="38"/>
  <c r="M860" i="38"/>
  <c r="M848" i="38"/>
  <c r="M836" i="38"/>
  <c r="M824" i="38"/>
  <c r="M812" i="38"/>
  <c r="M800" i="38"/>
  <c r="M788" i="38"/>
  <c r="M776" i="38"/>
  <c r="M764" i="38"/>
  <c r="M752" i="38"/>
  <c r="M740" i="38"/>
  <c r="M728" i="38"/>
  <c r="M716" i="38"/>
  <c r="M704" i="38"/>
  <c r="M692" i="38"/>
  <c r="M680" i="38"/>
  <c r="M668" i="38"/>
  <c r="M656" i="38"/>
  <c r="M644" i="38"/>
  <c r="M632" i="38"/>
  <c r="M620" i="38"/>
  <c r="AW10" i="51" s="1"/>
  <c r="M608" i="38"/>
  <c r="M596" i="38"/>
  <c r="M584" i="38"/>
  <c r="M572" i="38"/>
  <c r="M560" i="38"/>
  <c r="M548" i="38"/>
  <c r="M536" i="38"/>
  <c r="M524" i="38"/>
  <c r="M512" i="38"/>
  <c r="M500" i="38"/>
  <c r="M488" i="38"/>
  <c r="M476" i="38"/>
  <c r="M464" i="38"/>
  <c r="M452" i="38"/>
  <c r="M440" i="38"/>
  <c r="M428" i="38"/>
  <c r="M416" i="38"/>
  <c r="M1255" i="38"/>
  <c r="M1243" i="38"/>
  <c r="M1231" i="38"/>
  <c r="M1219" i="38"/>
  <c r="M1207" i="38"/>
  <c r="M1195" i="38"/>
  <c r="M1183" i="38"/>
  <c r="M1171" i="38"/>
  <c r="M1159" i="38"/>
  <c r="M1147" i="38"/>
  <c r="M1135" i="38"/>
  <c r="M1123" i="38"/>
  <c r="M1111" i="38"/>
  <c r="M1099" i="38"/>
  <c r="M1087" i="38"/>
  <c r="M1075" i="38"/>
  <c r="M1063" i="38"/>
  <c r="M1051" i="38"/>
  <c r="M1039" i="38"/>
  <c r="M1027" i="38"/>
  <c r="M1015" i="38"/>
  <c r="M1003" i="38"/>
  <c r="M991" i="38"/>
  <c r="M979" i="38"/>
  <c r="M967" i="38"/>
  <c r="M955" i="38"/>
  <c r="M943" i="38"/>
  <c r="M931" i="38"/>
  <c r="M919" i="38"/>
  <c r="M907" i="38"/>
  <c r="M895" i="38"/>
  <c r="M883" i="38"/>
  <c r="M871" i="38"/>
  <c r="M859" i="38"/>
  <c r="M847" i="38"/>
  <c r="M835" i="38"/>
  <c r="M823" i="38"/>
  <c r="M811" i="38"/>
  <c r="M799" i="38"/>
  <c r="M787" i="38"/>
  <c r="M775" i="38"/>
  <c r="M763" i="38"/>
  <c r="M751" i="38"/>
  <c r="M739" i="38"/>
  <c r="M727" i="38"/>
  <c r="M715" i="38"/>
  <c r="M703" i="38"/>
  <c r="M691" i="38"/>
  <c r="M679" i="38"/>
  <c r="M667" i="38"/>
  <c r="M655" i="38"/>
  <c r="M643" i="38"/>
  <c r="AX15" i="51" s="1"/>
  <c r="M631" i="38"/>
  <c r="M619" i="38"/>
  <c r="M607" i="38"/>
  <c r="M595" i="38"/>
  <c r="M583" i="38"/>
  <c r="M571" i="38"/>
  <c r="BG6" i="51" s="1"/>
  <c r="M559" i="38"/>
  <c r="AU9" i="51" s="1"/>
  <c r="M547" i="38"/>
  <c r="M535" i="38"/>
  <c r="M523" i="38"/>
  <c r="M511" i="38"/>
  <c r="M499" i="38"/>
  <c r="AT11" i="51" s="1"/>
  <c r="M487" i="38"/>
  <c r="M475" i="38"/>
  <c r="M463" i="38"/>
  <c r="M451" i="38"/>
  <c r="AL15" i="51" s="1"/>
  <c r="M439" i="38"/>
  <c r="AK15" i="51" s="1"/>
  <c r="M427" i="38"/>
  <c r="M415" i="38"/>
  <c r="M403" i="38"/>
  <c r="M391" i="38"/>
  <c r="M379" i="38"/>
  <c r="M367" i="38"/>
  <c r="M355" i="38"/>
  <c r="M343" i="38"/>
  <c r="M331" i="38"/>
  <c r="M1218" i="38"/>
  <c r="M1206" i="38"/>
  <c r="M1194" i="38"/>
  <c r="M1182" i="38"/>
  <c r="CC12" i="51" s="1"/>
  <c r="M1170" i="38"/>
  <c r="M1158" i="38"/>
  <c r="M1146" i="38"/>
  <c r="M1134" i="38"/>
  <c r="M1122" i="38"/>
  <c r="M1110" i="38"/>
  <c r="M1098" i="38"/>
  <c r="M1086" i="38"/>
  <c r="M1074" i="38"/>
  <c r="M1062" i="38"/>
  <c r="M1050" i="38"/>
  <c r="M1038" i="38"/>
  <c r="M1026" i="38"/>
  <c r="M1014" i="38"/>
  <c r="CA14" i="51" s="1"/>
  <c r="M1002" i="38"/>
  <c r="M990" i="38"/>
  <c r="M978" i="38"/>
  <c r="M966" i="38"/>
  <c r="M954" i="38"/>
  <c r="M930" i="38"/>
  <c r="M918" i="38"/>
  <c r="M906" i="38"/>
  <c r="BP11" i="51" s="1"/>
  <c r="M894" i="38"/>
  <c r="M882" i="38"/>
  <c r="M870" i="38"/>
  <c r="M858" i="38"/>
  <c r="M846" i="38"/>
  <c r="M834" i="38"/>
  <c r="M822" i="38"/>
  <c r="M810" i="38"/>
  <c r="M798" i="38"/>
  <c r="M786" i="38"/>
  <c r="M774" i="38"/>
  <c r="M762" i="38"/>
  <c r="M750" i="38"/>
  <c r="M738" i="38"/>
  <c r="M726" i="38"/>
  <c r="M714" i="38"/>
  <c r="M702" i="38"/>
  <c r="M690" i="38"/>
  <c r="M678" i="38"/>
  <c r="AX6" i="51" s="1"/>
  <c r="M666" i="38"/>
  <c r="M654" i="38"/>
  <c r="M642" i="38"/>
  <c r="M630" i="38"/>
  <c r="M618" i="38"/>
  <c r="M606" i="38"/>
  <c r="M594" i="38"/>
  <c r="M582" i="38"/>
  <c r="AV15" i="51" s="1"/>
  <c r="M570" i="38"/>
  <c r="M558" i="38"/>
  <c r="M546" i="38"/>
  <c r="M534" i="38"/>
  <c r="M522" i="38"/>
  <c r="M510" i="38"/>
  <c r="M498" i="38"/>
  <c r="M486" i="38"/>
  <c r="M474" i="38"/>
  <c r="M462" i="38"/>
  <c r="M450" i="38"/>
  <c r="AL11" i="51" s="1"/>
  <c r="M438" i="38"/>
  <c r="M426" i="38"/>
  <c r="M414" i="38"/>
  <c r="M402" i="38"/>
  <c r="M390" i="38"/>
  <c r="M378" i="38"/>
  <c r="M366" i="38"/>
  <c r="M354" i="38"/>
  <c r="M1133" i="38"/>
  <c r="M1121" i="38"/>
  <c r="M1109" i="38"/>
  <c r="M1097" i="38"/>
  <c r="M1085" i="38"/>
  <c r="M1073" i="38"/>
  <c r="M1061" i="38"/>
  <c r="M1049" i="38"/>
  <c r="M1037" i="38"/>
  <c r="M1025" i="38"/>
  <c r="M1013" i="38"/>
  <c r="M1001" i="38"/>
  <c r="M989" i="38"/>
  <c r="BQ14" i="51" s="1"/>
  <c r="M977" i="38"/>
  <c r="M965" i="38"/>
  <c r="M953" i="38"/>
  <c r="M941" i="38"/>
  <c r="M929" i="38"/>
  <c r="M917" i="38"/>
  <c r="M905" i="38"/>
  <c r="M893" i="38"/>
  <c r="M881" i="38"/>
  <c r="M869" i="38"/>
  <c r="M857" i="38"/>
  <c r="M845" i="38"/>
  <c r="M833" i="38"/>
  <c r="M821" i="38"/>
  <c r="M809" i="38"/>
  <c r="M797" i="38"/>
  <c r="M785" i="38"/>
  <c r="M773" i="38"/>
  <c r="M761" i="38"/>
  <c r="M749" i="38"/>
  <c r="M737" i="38"/>
  <c r="M725" i="38"/>
  <c r="M713" i="38"/>
  <c r="M701" i="38"/>
  <c r="M689" i="38"/>
  <c r="M677" i="38"/>
  <c r="M665" i="38"/>
  <c r="M653" i="38"/>
  <c r="M641" i="38"/>
  <c r="M629" i="38"/>
  <c r="M617" i="38"/>
  <c r="AW18" i="51" s="1"/>
  <c r="M605" i="38"/>
  <c r="M593" i="38"/>
  <c r="M581" i="38"/>
  <c r="M569" i="38"/>
  <c r="M557" i="38"/>
  <c r="M545" i="38"/>
  <c r="AU6" i="51" s="1"/>
  <c r="M533" i="38"/>
  <c r="M521" i="38"/>
  <c r="M509" i="38"/>
  <c r="AT13" i="51" s="1"/>
  <c r="M497" i="38"/>
  <c r="M485" i="38"/>
  <c r="AT6" i="51" s="1"/>
  <c r="M473" i="38"/>
  <c r="M461" i="38"/>
  <c r="M449" i="38"/>
  <c r="M437" i="38"/>
  <c r="M425" i="38"/>
  <c r="M413" i="38"/>
  <c r="M401" i="38"/>
  <c r="M389" i="38"/>
  <c r="M377" i="38"/>
  <c r="AA15" i="51" s="1"/>
  <c r="M365" i="38"/>
  <c r="M353" i="38"/>
  <c r="M341" i="38"/>
  <c r="Z11" i="51" s="1"/>
  <c r="M329" i="38"/>
  <c r="M317" i="38"/>
  <c r="M305" i="38"/>
  <c r="M293" i="38"/>
  <c r="Y9" i="51" s="1"/>
  <c r="M281" i="38"/>
  <c r="M269" i="38"/>
  <c r="M1228" i="38"/>
  <c r="M1204" i="38"/>
  <c r="M1180" i="38"/>
  <c r="M1156" i="38"/>
  <c r="M1132" i="38"/>
  <c r="M1096" i="38"/>
  <c r="M1072" i="38"/>
  <c r="M1048" i="38"/>
  <c r="M1024" i="38"/>
  <c r="M1000" i="38"/>
  <c r="M976" i="38"/>
  <c r="M952" i="38"/>
  <c r="M928" i="38"/>
  <c r="M904" i="38"/>
  <c r="M880" i="38"/>
  <c r="M856" i="38"/>
  <c r="M832" i="38"/>
  <c r="M820" i="38"/>
  <c r="M796" i="38"/>
  <c r="M784" i="38"/>
  <c r="M772" i="38"/>
  <c r="M760" i="38"/>
  <c r="M748" i="38"/>
  <c r="M736" i="38"/>
  <c r="M724" i="38"/>
  <c r="M712" i="38"/>
  <c r="M700" i="38"/>
  <c r="M688" i="38"/>
  <c r="M676" i="38"/>
  <c r="AX9" i="51" s="1"/>
  <c r="M664" i="38"/>
  <c r="M652" i="38"/>
  <c r="M640" i="38"/>
  <c r="M628" i="38"/>
  <c r="M616" i="38"/>
  <c r="M604" i="38"/>
  <c r="M592" i="38"/>
  <c r="M580" i="38"/>
  <c r="M568" i="38"/>
  <c r="M556" i="38"/>
  <c r="M544" i="38"/>
  <c r="M532" i="38"/>
  <c r="M520" i="38"/>
  <c r="M508" i="38"/>
  <c r="M496" i="38"/>
  <c r="M484" i="38"/>
  <c r="M472" i="38"/>
  <c r="M460" i="38"/>
  <c r="M448" i="38"/>
  <c r="M436" i="38"/>
  <c r="M424" i="38"/>
  <c r="M412" i="38"/>
  <c r="M400" i="38"/>
  <c r="M388" i="38"/>
  <c r="M376" i="38"/>
  <c r="M364" i="38"/>
  <c r="Z6" i="51" s="1"/>
  <c r="M352" i="38"/>
  <c r="M340" i="38"/>
  <c r="M328" i="38"/>
  <c r="M316" i="38"/>
  <c r="M304" i="38"/>
  <c r="M292" i="38"/>
  <c r="Y10" i="51" s="1"/>
  <c r="M280" i="38"/>
  <c r="M268" i="38"/>
  <c r="M256" i="38"/>
  <c r="Q14" i="51" s="1"/>
  <c r="M244" i="38"/>
  <c r="M232" i="38"/>
  <c r="M220" i="38"/>
  <c r="M208" i="38"/>
  <c r="M196" i="38"/>
  <c r="M184" i="38"/>
  <c r="M172" i="38"/>
  <c r="M160" i="38"/>
  <c r="M148" i="38"/>
  <c r="M997" i="38"/>
  <c r="BR15" i="51" s="1"/>
  <c r="M1216" i="38"/>
  <c r="M1192" i="38"/>
  <c r="M1168" i="38"/>
  <c r="M1144" i="38"/>
  <c r="M1120" i="38"/>
  <c r="M1108" i="38"/>
  <c r="M1084" i="38"/>
  <c r="M1060" i="38"/>
  <c r="M1036" i="38"/>
  <c r="CA13" i="51" s="1"/>
  <c r="M1012" i="38"/>
  <c r="M988" i="38"/>
  <c r="M964" i="38"/>
  <c r="M940" i="38"/>
  <c r="M916" i="38"/>
  <c r="M892" i="38"/>
  <c r="M868" i="38"/>
  <c r="BP13" i="51" s="1"/>
  <c r="M844" i="38"/>
  <c r="M808" i="38"/>
  <c r="M1011" i="38"/>
  <c r="M999" i="38"/>
  <c r="M987" i="38"/>
  <c r="M975" i="38"/>
  <c r="M963" i="38"/>
  <c r="M951" i="38"/>
  <c r="M939" i="38"/>
  <c r="M927" i="38"/>
  <c r="M915" i="38"/>
  <c r="M903" i="38"/>
  <c r="M891" i="38"/>
  <c r="M879" i="38"/>
  <c r="M867" i="38"/>
  <c r="M855" i="38"/>
  <c r="BP15" i="51" s="1"/>
  <c r="M843" i="38"/>
  <c r="M831" i="38"/>
  <c r="M819" i="38"/>
  <c r="M807" i="38"/>
  <c r="M795" i="38"/>
  <c r="M783" i="38"/>
  <c r="M771" i="38"/>
  <c r="M759" i="38"/>
  <c r="M747" i="38"/>
  <c r="M735" i="38"/>
  <c r="M723" i="38"/>
  <c r="M711" i="38"/>
  <c r="M699" i="38"/>
  <c r="M687" i="38"/>
  <c r="M675" i="38"/>
  <c r="M663" i="38"/>
  <c r="M651" i="38"/>
  <c r="M639" i="38"/>
  <c r="M627" i="38"/>
  <c r="M615" i="38"/>
  <c r="M603" i="38"/>
  <c r="M591" i="38"/>
  <c r="M579" i="38"/>
  <c r="M567" i="38"/>
  <c r="M555" i="38"/>
  <c r="M543" i="38"/>
  <c r="M531" i="38"/>
  <c r="M519" i="38"/>
  <c r="M507" i="38"/>
  <c r="AT14" i="51" s="1"/>
  <c r="M495" i="38"/>
  <c r="M483" i="38"/>
  <c r="M471" i="38"/>
  <c r="M459" i="38"/>
  <c r="M447" i="38"/>
  <c r="M435" i="38"/>
  <c r="M423" i="38"/>
  <c r="M411" i="38"/>
  <c r="M399" i="38"/>
  <c r="M387" i="38"/>
  <c r="M375" i="38"/>
  <c r="M363" i="38"/>
  <c r="Z9" i="51" s="1"/>
  <c r="M1238" i="38"/>
  <c r="M1226" i="38"/>
  <c r="M1214" i="38"/>
  <c r="M1202" i="38"/>
  <c r="M1190" i="38"/>
  <c r="M1178" i="38"/>
  <c r="M1166" i="38"/>
  <c r="CB13" i="51" s="1"/>
  <c r="M1154" i="38"/>
  <c r="M1142" i="38"/>
  <c r="M1130" i="38"/>
  <c r="M1118" i="38"/>
  <c r="M1106" i="38"/>
  <c r="CB9" i="51" s="1"/>
  <c r="M1094" i="38"/>
  <c r="M1082" i="38"/>
  <c r="M1070" i="38"/>
  <c r="M1058" i="38"/>
  <c r="M1046" i="38"/>
  <c r="M1034" i="38"/>
  <c r="M1022" i="38"/>
  <c r="M998" i="38"/>
  <c r="M986" i="38"/>
  <c r="M974" i="38"/>
  <c r="M962" i="38"/>
  <c r="M950" i="38"/>
  <c r="M938" i="38"/>
  <c r="M926" i="38"/>
  <c r="M914" i="38"/>
  <c r="M902" i="38"/>
  <c r="M890" i="38"/>
  <c r="M878" i="38"/>
  <c r="M866" i="38"/>
  <c r="M854" i="38"/>
  <c r="BP10" i="51" s="1"/>
  <c r="M842" i="38"/>
  <c r="M830" i="38"/>
  <c r="M818" i="38"/>
  <c r="M806" i="38"/>
  <c r="M794" i="38"/>
  <c r="M782" i="38"/>
  <c r="M770" i="38"/>
  <c r="M758" i="38"/>
  <c r="M746" i="38"/>
  <c r="M734" i="38"/>
  <c r="M722" i="38"/>
  <c r="M710" i="38"/>
  <c r="M698" i="38"/>
  <c r="M686" i="38"/>
  <c r="M674" i="38"/>
  <c r="M662" i="38"/>
  <c r="M650" i="38"/>
  <c r="M638" i="38"/>
  <c r="AX14" i="51" s="1"/>
  <c r="M626" i="38"/>
  <c r="M614" i="38"/>
  <c r="M602" i="38"/>
  <c r="M590" i="38"/>
  <c r="M578" i="38"/>
  <c r="M566" i="38"/>
  <c r="M554" i="38"/>
  <c r="M542" i="38"/>
  <c r="M530" i="38"/>
  <c r="M518" i="38"/>
  <c r="M506" i="38"/>
  <c r="M494" i="38"/>
  <c r="M482" i="38"/>
  <c r="AL14" i="51" s="1"/>
  <c r="M470" i="38"/>
  <c r="M458" i="38"/>
  <c r="M446" i="38"/>
  <c r="M434" i="38"/>
  <c r="M422" i="38"/>
  <c r="M410" i="38"/>
  <c r="M398" i="38"/>
  <c r="M386" i="38"/>
  <c r="M374" i="38"/>
  <c r="AA11" i="51" s="1"/>
  <c r="M362" i="38"/>
  <c r="M350" i="38"/>
  <c r="M338" i="38"/>
  <c r="M326" i="38"/>
  <c r="M577" i="38"/>
  <c r="M1057" i="38"/>
  <c r="M1045" i="38"/>
  <c r="M1033" i="38"/>
  <c r="M1021" i="38"/>
  <c r="M1009" i="38"/>
  <c r="M985" i="38"/>
  <c r="M973" i="38"/>
  <c r="M961" i="38"/>
  <c r="M949" i="38"/>
  <c r="M937" i="38"/>
  <c r="M913" i="38"/>
  <c r="M901" i="38"/>
  <c r="M877" i="38"/>
  <c r="M865" i="38"/>
  <c r="M853" i="38"/>
  <c r="BP9" i="51" s="1"/>
  <c r="M841" i="38"/>
  <c r="M829" i="38"/>
  <c r="M817" i="38"/>
  <c r="M793" i="38"/>
  <c r="M781" i="38"/>
  <c r="M769" i="38"/>
  <c r="M757" i="38"/>
  <c r="M745" i="38"/>
  <c r="M733" i="38"/>
  <c r="M721" i="38"/>
  <c r="M709" i="38"/>
  <c r="M697" i="38"/>
  <c r="M685" i="38"/>
  <c r="M673" i="38"/>
  <c r="M661" i="38"/>
  <c r="M649" i="38"/>
  <c r="M637" i="38"/>
  <c r="M625" i="38"/>
  <c r="AW11" i="51" s="1"/>
  <c r="M613" i="38"/>
  <c r="M601" i="38"/>
  <c r="M589" i="38"/>
  <c r="AV11" i="51" s="1"/>
  <c r="M565" i="38"/>
  <c r="M553" i="38"/>
  <c r="M541" i="38"/>
  <c r="AU13" i="51" s="1"/>
  <c r="M529" i="38"/>
  <c r="M517" i="38"/>
  <c r="M505" i="38"/>
  <c r="M493" i="38"/>
  <c r="M481" i="38"/>
  <c r="M469" i="38"/>
  <c r="M457" i="38"/>
  <c r="M445" i="38"/>
  <c r="AL9" i="51" s="1"/>
  <c r="M421" i="38"/>
  <c r="M409" i="38"/>
  <c r="M397" i="38"/>
  <c r="M385" i="38"/>
  <c r="M373" i="38"/>
  <c r="M361" i="38"/>
  <c r="M349" i="38"/>
  <c r="Z14" i="51" s="1"/>
  <c r="M337" i="38"/>
  <c r="M325" i="38"/>
  <c r="M313" i="38"/>
  <c r="M301" i="38"/>
  <c r="M277" i="38"/>
  <c r="M265" i="38"/>
  <c r="M253" i="38"/>
  <c r="M241" i="38"/>
  <c r="M229" i="38"/>
  <c r="P14" i="51" s="1"/>
  <c r="M217" i="38"/>
  <c r="M205" i="38"/>
  <c r="M193" i="38"/>
  <c r="M181" i="38"/>
  <c r="M169" i="38"/>
  <c r="M157" i="38"/>
  <c r="M133" i="38"/>
  <c r="M121" i="38"/>
  <c r="M109" i="38"/>
  <c r="M11" i="51" s="1"/>
  <c r="M97" i="38"/>
  <c r="E11" i="51" s="1"/>
  <c r="M85" i="38"/>
  <c r="M73" i="38"/>
  <c r="M61" i="38"/>
  <c r="M49" i="38"/>
  <c r="D6" i="51" s="1"/>
  <c r="M37" i="38"/>
  <c r="M25" i="38"/>
  <c r="D13" i="51" s="1"/>
  <c r="M13" i="38"/>
  <c r="D11" i="51" s="1"/>
  <c r="M936" i="38"/>
  <c r="M924" i="38"/>
  <c r="M912" i="38"/>
  <c r="M900" i="38"/>
  <c r="M888" i="38"/>
  <c r="M876" i="38"/>
  <c r="M852" i="38"/>
  <c r="M840" i="38"/>
  <c r="M828" i="38"/>
  <c r="M816" i="38"/>
  <c r="M804" i="38"/>
  <c r="M792" i="38"/>
  <c r="M780" i="38"/>
  <c r="M768" i="38"/>
  <c r="M756" i="38"/>
  <c r="M744" i="38"/>
  <c r="M732" i="38"/>
  <c r="M720" i="38"/>
  <c r="M708" i="38"/>
  <c r="M696" i="38"/>
  <c r="M684" i="38"/>
  <c r="M672" i="38"/>
  <c r="M660" i="38"/>
  <c r="M648" i="38"/>
  <c r="M636" i="38"/>
  <c r="AX13" i="51" s="1"/>
  <c r="M624" i="38"/>
  <c r="M612" i="38"/>
  <c r="M600" i="38"/>
  <c r="M588" i="38"/>
  <c r="M576" i="38"/>
  <c r="AV13" i="51" s="1"/>
  <c r="M564" i="38"/>
  <c r="M552" i="38"/>
  <c r="M540" i="38"/>
  <c r="M528" i="38"/>
  <c r="M516" i="38"/>
  <c r="M504" i="38"/>
  <c r="M492" i="38"/>
  <c r="M480" i="38"/>
  <c r="M468" i="38"/>
  <c r="M456" i="38"/>
  <c r="AL13" i="51" s="1"/>
  <c r="M444" i="38"/>
  <c r="M432" i="38"/>
  <c r="M420" i="38"/>
  <c r="M408" i="38"/>
  <c r="M396" i="38"/>
  <c r="AI13" i="51" s="1"/>
  <c r="M384" i="38"/>
  <c r="M372" i="38"/>
  <c r="M360" i="38"/>
  <c r="M348" i="38"/>
  <c r="M336" i="38"/>
  <c r="M324" i="38"/>
  <c r="M312" i="38"/>
  <c r="M300" i="38"/>
  <c r="M288" i="38"/>
  <c r="M276" i="38"/>
  <c r="M264" i="38"/>
  <c r="M252" i="38"/>
  <c r="M240" i="38"/>
  <c r="M228" i="38"/>
  <c r="M216" i="38"/>
  <c r="M204" i="38"/>
  <c r="M192" i="38"/>
  <c r="M180" i="38"/>
  <c r="M168" i="38"/>
  <c r="M156" i="38"/>
  <c r="M144" i="38"/>
  <c r="M132" i="38"/>
  <c r="M120" i="38"/>
  <c r="M108" i="38"/>
  <c r="M96" i="38"/>
  <c r="M84" i="38"/>
  <c r="M72" i="38"/>
  <c r="M60" i="38"/>
  <c r="M48" i="38"/>
  <c r="M36" i="38"/>
  <c r="M24" i="38"/>
  <c r="M12" i="38"/>
  <c r="C7" i="51" s="1"/>
  <c r="M289" i="38"/>
  <c r="M1259" i="38"/>
  <c r="M1247" i="38"/>
  <c r="M1235" i="38"/>
  <c r="M1223" i="38"/>
  <c r="M1211" i="38"/>
  <c r="M1199" i="38"/>
  <c r="M1187" i="38"/>
  <c r="M1175" i="38"/>
  <c r="M1163" i="38"/>
  <c r="M1151" i="38"/>
  <c r="M1139" i="38"/>
  <c r="M1127" i="38"/>
  <c r="M1115" i="38"/>
  <c r="M1103" i="38"/>
  <c r="M1091" i="38"/>
  <c r="M1079" i="38"/>
  <c r="M1067" i="38"/>
  <c r="M1055" i="38"/>
  <c r="M1043" i="38"/>
  <c r="M1031" i="38"/>
  <c r="M1019" i="38"/>
  <c r="M1007" i="38"/>
  <c r="M995" i="38"/>
  <c r="BR9" i="51" s="1"/>
  <c r="M983" i="38"/>
  <c r="M959" i="38"/>
  <c r="BQ15" i="51" s="1"/>
  <c r="M947" i="38"/>
  <c r="M935" i="38"/>
  <c r="M923" i="38"/>
  <c r="BQ9" i="51" s="1"/>
  <c r="M911" i="38"/>
  <c r="M899" i="38"/>
  <c r="M887" i="38"/>
  <c r="M875" i="38"/>
  <c r="M863" i="38"/>
  <c r="M851" i="38"/>
  <c r="M839" i="38"/>
  <c r="M827" i="38"/>
  <c r="M815" i="38"/>
  <c r="M803" i="38"/>
  <c r="M791" i="38"/>
  <c r="M767" i="38"/>
  <c r="M755" i="38"/>
  <c r="M743" i="38"/>
  <c r="M731" i="38"/>
  <c r="M707" i="38"/>
  <c r="M695" i="38"/>
  <c r="M683" i="38"/>
  <c r="M671" i="38"/>
  <c r="M659" i="38"/>
  <c r="M647" i="38"/>
  <c r="M635" i="38"/>
  <c r="M623" i="38"/>
  <c r="M611" i="38"/>
  <c r="AV8" i="51" s="1"/>
  <c r="M599" i="38"/>
  <c r="M587" i="38"/>
  <c r="M575" i="38"/>
  <c r="AV14" i="51" s="1"/>
  <c r="M563" i="38"/>
  <c r="M551" i="38"/>
  <c r="M539" i="38"/>
  <c r="M527" i="38"/>
  <c r="M515" i="38"/>
  <c r="M503" i="38"/>
  <c r="M491" i="38"/>
  <c r="M479" i="38"/>
  <c r="M467" i="38"/>
  <c r="M455" i="38"/>
  <c r="M443" i="38"/>
  <c r="M431" i="38"/>
  <c r="M419" i="38"/>
  <c r="M407" i="38"/>
  <c r="M395" i="38"/>
  <c r="M383" i="38"/>
  <c r="AI15" i="51" s="1"/>
  <c r="M371" i="38"/>
  <c r="M925" i="38"/>
  <c r="M145" i="38"/>
  <c r="M359" i="38"/>
  <c r="M347" i="38"/>
  <c r="M335" i="38"/>
  <c r="M323" i="38"/>
  <c r="M311" i="38"/>
  <c r="Y8" i="51" s="1"/>
  <c r="M299" i="38"/>
  <c r="Y14" i="51" s="1"/>
  <c r="M287" i="38"/>
  <c r="M275" i="38"/>
  <c r="M263" i="38"/>
  <c r="Q15" i="51" s="1"/>
  <c r="M251" i="38"/>
  <c r="M239" i="38"/>
  <c r="M227" i="38"/>
  <c r="M215" i="38"/>
  <c r="M203" i="38"/>
  <c r="M191" i="38"/>
  <c r="M179" i="38"/>
  <c r="M167" i="38"/>
  <c r="M155" i="38"/>
  <c r="M143" i="38"/>
  <c r="M131" i="38"/>
  <c r="M119" i="38"/>
  <c r="M107" i="38"/>
  <c r="M95" i="38"/>
  <c r="E8" i="51" s="1"/>
  <c r="M83" i="38"/>
  <c r="M71" i="38"/>
  <c r="M59" i="38"/>
  <c r="M47" i="38"/>
  <c r="M35" i="38"/>
  <c r="M23" i="38"/>
  <c r="M11" i="38"/>
  <c r="C15" i="51" s="1"/>
  <c r="M334" i="38"/>
  <c r="M322" i="38"/>
  <c r="M310" i="38"/>
  <c r="M298" i="38"/>
  <c r="Y15" i="51" s="1"/>
  <c r="M286" i="38"/>
  <c r="Y11" i="51" s="1"/>
  <c r="M274" i="38"/>
  <c r="M262" i="38"/>
  <c r="M250" i="38"/>
  <c r="M238" i="38"/>
  <c r="M226" i="38"/>
  <c r="P15" i="51" s="1"/>
  <c r="M214" i="38"/>
  <c r="M202" i="38"/>
  <c r="O8" i="51" s="1"/>
  <c r="M190" i="38"/>
  <c r="M178" i="38"/>
  <c r="M166" i="38"/>
  <c r="M154" i="38"/>
  <c r="M142" i="38"/>
  <c r="M130" i="38"/>
  <c r="M118" i="38"/>
  <c r="M15" i="51" s="1"/>
  <c r="M106" i="38"/>
  <c r="M94" i="38"/>
  <c r="M82" i="38"/>
  <c r="M70" i="38"/>
  <c r="E13" i="51" s="1"/>
  <c r="M58" i="38"/>
  <c r="E14" i="51" s="1"/>
  <c r="M46" i="38"/>
  <c r="M34" i="38"/>
  <c r="M22" i="38"/>
  <c r="M10" i="38"/>
  <c r="M333" i="38"/>
  <c r="M321" i="38"/>
  <c r="M309" i="38"/>
  <c r="M297" i="38"/>
  <c r="M285" i="38"/>
  <c r="M273" i="38"/>
  <c r="M261" i="38"/>
  <c r="M249" i="38"/>
  <c r="M237" i="38"/>
  <c r="M225" i="38"/>
  <c r="M213" i="38"/>
  <c r="M201" i="38"/>
  <c r="M189" i="38"/>
  <c r="M177" i="38"/>
  <c r="M165" i="38"/>
  <c r="N14" i="51" s="1"/>
  <c r="M153" i="38"/>
  <c r="M141" i="38"/>
  <c r="M129" i="38"/>
  <c r="M117" i="38"/>
  <c r="M105" i="38"/>
  <c r="M93" i="38"/>
  <c r="M81" i="38"/>
  <c r="M69" i="38"/>
  <c r="M57" i="38"/>
  <c r="E15" i="51" s="1"/>
  <c r="M45" i="38"/>
  <c r="M33" i="38"/>
  <c r="M21" i="38"/>
  <c r="M9" i="38"/>
  <c r="M404" i="38"/>
  <c r="M392" i="38"/>
  <c r="M380" i="38"/>
  <c r="M368" i="38"/>
  <c r="M356" i="38"/>
  <c r="M344" i="38"/>
  <c r="M332" i="38"/>
  <c r="M320" i="38"/>
  <c r="M308" i="38"/>
  <c r="M296" i="38"/>
  <c r="M284" i="38"/>
  <c r="M272" i="38"/>
  <c r="M260" i="38"/>
  <c r="M248" i="38"/>
  <c r="M236" i="38"/>
  <c r="M224" i="38"/>
  <c r="P11" i="51" s="1"/>
  <c r="M212" i="38"/>
  <c r="M200" i="38"/>
  <c r="M188" i="38"/>
  <c r="M176" i="38"/>
  <c r="M164" i="38"/>
  <c r="M152" i="38"/>
  <c r="M140" i="38"/>
  <c r="M128" i="38"/>
  <c r="M116" i="38"/>
  <c r="M104" i="38"/>
  <c r="M92" i="38"/>
  <c r="M80" i="38"/>
  <c r="M68" i="38"/>
  <c r="M56" i="38"/>
  <c r="M44" i="38"/>
  <c r="D9" i="51" s="1"/>
  <c r="M32" i="38"/>
  <c r="M20" i="38"/>
  <c r="M8" i="38"/>
  <c r="C11" i="51" s="1"/>
  <c r="M319" i="38"/>
  <c r="M307" i="38"/>
  <c r="M295" i="38"/>
  <c r="M283" i="38"/>
  <c r="X6" i="51" s="1"/>
  <c r="M271" i="38"/>
  <c r="M259" i="38"/>
  <c r="Q13" i="51" s="1"/>
  <c r="M247" i="38"/>
  <c r="M235" i="38"/>
  <c r="M223" i="38"/>
  <c r="M211" i="38"/>
  <c r="M199" i="38"/>
  <c r="M187" i="38"/>
  <c r="M175" i="38"/>
  <c r="M163" i="38"/>
  <c r="M151" i="38"/>
  <c r="M139" i="38"/>
  <c r="M127" i="38"/>
  <c r="N15" i="51" s="1"/>
  <c r="M115" i="38"/>
  <c r="M103" i="38"/>
  <c r="M91" i="38"/>
  <c r="M79" i="38"/>
  <c r="M67" i="38"/>
  <c r="M55" i="38"/>
  <c r="M43" i="38"/>
  <c r="M31" i="38"/>
  <c r="M19" i="38"/>
  <c r="M7" i="38"/>
  <c r="M342" i="38"/>
  <c r="M330" i="38"/>
  <c r="M318" i="38"/>
  <c r="M306" i="38"/>
  <c r="M294" i="38"/>
  <c r="Y13" i="51" s="1"/>
  <c r="M282" i="38"/>
  <c r="X9" i="51" s="1"/>
  <c r="M270" i="38"/>
  <c r="M258" i="38"/>
  <c r="M246" i="38"/>
  <c r="M234" i="38"/>
  <c r="M222" i="38"/>
  <c r="M210" i="38"/>
  <c r="M198" i="38"/>
  <c r="O11" i="51" s="1"/>
  <c r="M186" i="38"/>
  <c r="M174" i="38"/>
  <c r="M162" i="38"/>
  <c r="M150" i="38"/>
  <c r="M138" i="38"/>
  <c r="M126" i="38"/>
  <c r="M114" i="38"/>
  <c r="M102" i="38"/>
  <c r="M90" i="38"/>
  <c r="M78" i="38"/>
  <c r="M66" i="38"/>
  <c r="M54" i="38"/>
  <c r="M42" i="38"/>
  <c r="M30" i="38"/>
  <c r="M18" i="38"/>
  <c r="D14" i="51" s="1"/>
  <c r="M6" i="38"/>
  <c r="M257" i="38"/>
  <c r="M245" i="38"/>
  <c r="M233" i="38"/>
  <c r="M221" i="38"/>
  <c r="M209" i="38"/>
  <c r="M197" i="38"/>
  <c r="M185" i="38"/>
  <c r="M173" i="38"/>
  <c r="M161" i="38"/>
  <c r="M149" i="38"/>
  <c r="N13" i="51" s="1"/>
  <c r="M137" i="38"/>
  <c r="M125" i="38"/>
  <c r="N11" i="51" s="1"/>
  <c r="M113" i="38"/>
  <c r="M101" i="38"/>
  <c r="M89" i="38"/>
  <c r="M77" i="38"/>
  <c r="M65" i="38"/>
  <c r="M53" i="38"/>
  <c r="M41" i="38"/>
  <c r="M29" i="38"/>
  <c r="M17" i="38"/>
  <c r="M5" i="38"/>
  <c r="B15" i="51" s="1"/>
  <c r="M136" i="38"/>
  <c r="M124" i="38"/>
  <c r="M8" i="51" s="1"/>
  <c r="M112" i="38"/>
  <c r="M100" i="38"/>
  <c r="M88" i="38"/>
  <c r="M76" i="38"/>
  <c r="M64" i="38"/>
  <c r="M52" i="38"/>
  <c r="M40" i="38"/>
  <c r="M28" i="38"/>
  <c r="M16" i="38"/>
  <c r="D15" i="51" s="1"/>
  <c r="M4" i="38"/>
  <c r="M351" i="38"/>
  <c r="M339" i="38"/>
  <c r="M327" i="38"/>
  <c r="M315" i="38"/>
  <c r="Z13" i="51" s="1"/>
  <c r="M303" i="38"/>
  <c r="M291" i="38"/>
  <c r="M279" i="38"/>
  <c r="X11" i="51" s="1"/>
  <c r="M267" i="38"/>
  <c r="M255" i="38"/>
  <c r="P9" i="51" s="1"/>
  <c r="M243" i="38"/>
  <c r="M231" i="38"/>
  <c r="P13" i="51" s="1"/>
  <c r="M219" i="38"/>
  <c r="M207" i="38"/>
  <c r="M195" i="38"/>
  <c r="M183" i="38"/>
  <c r="M171" i="38"/>
  <c r="M159" i="38"/>
  <c r="M147" i="38"/>
  <c r="M135" i="38"/>
  <c r="M123" i="38"/>
  <c r="M111" i="38"/>
  <c r="M99" i="38"/>
  <c r="M87" i="38"/>
  <c r="M75" i="38"/>
  <c r="M63" i="38"/>
  <c r="M51" i="38"/>
  <c r="M39" i="38"/>
  <c r="M27" i="38"/>
  <c r="M15" i="38"/>
  <c r="M3" i="38"/>
  <c r="M314" i="38"/>
  <c r="Z15" i="51" s="1"/>
  <c r="M302" i="38"/>
  <c r="M290" i="38"/>
  <c r="M278" i="38"/>
  <c r="M266" i="38"/>
  <c r="M254" i="38"/>
  <c r="M242" i="38"/>
  <c r="M230" i="38"/>
  <c r="M218" i="38"/>
  <c r="M206" i="38"/>
  <c r="M194" i="38"/>
  <c r="M182" i="38"/>
  <c r="M170" i="38"/>
  <c r="M158" i="38"/>
  <c r="M146" i="38"/>
  <c r="M134" i="38"/>
  <c r="M122" i="38"/>
  <c r="M110" i="38"/>
  <c r="M98" i="38"/>
  <c r="M86" i="38"/>
  <c r="M74" i="38"/>
  <c r="M62" i="38"/>
  <c r="M50" i="38"/>
  <c r="M38" i="38"/>
  <c r="M26" i="38"/>
  <c r="M14" i="38"/>
  <c r="M2" i="38"/>
  <c r="B11" i="51" s="1"/>
  <c r="DS20" i="51" l="1"/>
  <c r="DU20" i="51"/>
  <c r="DW20" i="51"/>
  <c r="EA20" i="51"/>
  <c r="EA23" i="51" s="1"/>
  <c r="DX20" i="51"/>
  <c r="EB20" i="51"/>
  <c r="DY20" i="51"/>
  <c r="DY23" i="51" s="1"/>
  <c r="DV20" i="51"/>
  <c r="DP20" i="51"/>
  <c r="DT20" i="51"/>
  <c r="DT23" i="51" s="1"/>
  <c r="AI21" i="51"/>
  <c r="AC21" i="51"/>
  <c r="BJ21" i="51"/>
  <c r="AT21" i="51"/>
  <c r="BE21" i="51"/>
  <c r="CL21" i="51"/>
  <c r="CW24" i="51" s="1"/>
  <c r="CF21" i="51"/>
  <c r="CA21" i="51"/>
  <c r="AN21" i="51"/>
  <c r="M21" i="51"/>
  <c r="B21" i="51"/>
  <c r="X21" i="51"/>
  <c r="R21" i="51"/>
  <c r="G21" i="51"/>
  <c r="BU21" i="51"/>
  <c r="BP21" i="51"/>
  <c r="CQ21" i="51"/>
  <c r="DB24" i="51" s="1"/>
  <c r="AY21" i="51"/>
  <c r="DM20" i="51"/>
  <c r="DO20" i="51"/>
  <c r="DP23" i="51" s="1"/>
  <c r="DL20" i="51"/>
  <c r="DB20" i="51"/>
  <c r="DD20" i="51"/>
  <c r="DE20" i="51"/>
  <c r="DE23" i="51" s="1"/>
  <c r="DK20" i="51"/>
  <c r="DJ20" i="51"/>
  <c r="DQ20" i="51"/>
  <c r="DX23" i="51" s="1"/>
  <c r="DN20" i="51"/>
  <c r="DH20" i="51"/>
  <c r="DI20" i="51"/>
  <c r="DA20" i="51"/>
  <c r="CW20" i="51"/>
  <c r="DF20" i="51"/>
  <c r="DC20" i="51"/>
  <c r="CY20" i="51"/>
  <c r="CZ20" i="51"/>
  <c r="CU20" i="51"/>
  <c r="CX20" i="51"/>
  <c r="CP20" i="51"/>
  <c r="BX20" i="51"/>
  <c r="BY20" i="51"/>
  <c r="CS20" i="51"/>
  <c r="CT20" i="51"/>
  <c r="CB20" i="51"/>
  <c r="CC23" i="51" s="1"/>
  <c r="CR20" i="51"/>
  <c r="BR20" i="51"/>
  <c r="CQ6" i="51"/>
  <c r="CQ20" i="51" s="1"/>
  <c r="CO20" i="51"/>
  <c r="CN20" i="51"/>
  <c r="CM20" i="51"/>
  <c r="BS20" i="51"/>
  <c r="BT20" i="51"/>
  <c r="CL6" i="51"/>
  <c r="CL20" i="51" s="1"/>
  <c r="CG20" i="51"/>
  <c r="CH20" i="51"/>
  <c r="CF20" i="51"/>
  <c r="CJ20" i="51"/>
  <c r="CI20" i="51"/>
  <c r="CC20" i="51"/>
  <c r="CA20" i="51"/>
  <c r="CD6" i="51"/>
  <c r="CD20" i="51" s="1"/>
  <c r="CE6" i="51"/>
  <c r="CE20" i="51" s="1"/>
  <c r="BW20" i="51"/>
  <c r="BU6" i="51"/>
  <c r="BU20" i="51" s="1"/>
  <c r="AO20" i="51"/>
  <c r="BV20" i="51"/>
  <c r="BQ6" i="51"/>
  <c r="BQ20" i="51" s="1"/>
  <c r="BP6" i="51"/>
  <c r="BP20" i="51" s="1"/>
  <c r="AM20" i="51"/>
  <c r="BN9" i="51"/>
  <c r="BJ15" i="51"/>
  <c r="AR20" i="51"/>
  <c r="BK6" i="51"/>
  <c r="BJ11" i="51"/>
  <c r="BL11" i="51"/>
  <c r="BN11" i="51"/>
  <c r="BL13" i="51"/>
  <c r="BN13" i="51"/>
  <c r="BN15" i="51"/>
  <c r="BM18" i="51"/>
  <c r="BL6" i="51"/>
  <c r="BN14" i="51"/>
  <c r="BL8" i="51"/>
  <c r="BK9" i="51"/>
  <c r="BM10" i="51"/>
  <c r="BK11" i="51"/>
  <c r="BM11" i="51"/>
  <c r="BL14" i="51"/>
  <c r="BJ13" i="51"/>
  <c r="BK13" i="51"/>
  <c r="BJ14" i="51"/>
  <c r="BL15" i="51"/>
  <c r="G20" i="51"/>
  <c r="BI9" i="51"/>
  <c r="BE15" i="51"/>
  <c r="AQ20" i="51"/>
  <c r="BF6" i="51"/>
  <c r="AF20" i="51"/>
  <c r="BB20" i="51"/>
  <c r="BE11" i="51"/>
  <c r="BG11" i="51"/>
  <c r="BI11" i="51"/>
  <c r="BG13" i="51"/>
  <c r="BI13" i="51"/>
  <c r="AJ20" i="51"/>
  <c r="BI15" i="51"/>
  <c r="BH18" i="51"/>
  <c r="BE6" i="51"/>
  <c r="BI6" i="51"/>
  <c r="BI14" i="51"/>
  <c r="BG8" i="51"/>
  <c r="BF9" i="51"/>
  <c r="BH10" i="51"/>
  <c r="BF11" i="51"/>
  <c r="BH11" i="51"/>
  <c r="BG14" i="51"/>
  <c r="BE13" i="51"/>
  <c r="BF13" i="51"/>
  <c r="BE14" i="51"/>
  <c r="BG15" i="51"/>
  <c r="AL20" i="51"/>
  <c r="AZ20" i="51"/>
  <c r="AG20" i="51"/>
  <c r="AY6" i="51"/>
  <c r="AY20" i="51" s="1"/>
  <c r="BC6" i="51"/>
  <c r="BC20" i="51" s="1"/>
  <c r="BA20" i="51"/>
  <c r="AW20" i="51"/>
  <c r="AU20" i="51"/>
  <c r="AB20" i="51"/>
  <c r="AV6" i="51"/>
  <c r="AV20" i="51" s="1"/>
  <c r="AX20" i="51"/>
  <c r="AT20" i="51"/>
  <c r="AA20" i="51"/>
  <c r="AN6" i="51"/>
  <c r="AN20" i="51" s="1"/>
  <c r="AP6" i="51"/>
  <c r="AP20" i="51" s="1"/>
  <c r="AI6" i="51"/>
  <c r="AI20" i="51" s="1"/>
  <c r="AK6" i="51"/>
  <c r="AK20" i="51" s="1"/>
  <c r="AD20" i="51"/>
  <c r="AC6" i="51"/>
  <c r="AC20" i="51" s="1"/>
  <c r="AE6" i="51"/>
  <c r="AE20" i="51" s="1"/>
  <c r="Y20" i="51"/>
  <c r="F20" i="51"/>
  <c r="Z20" i="51"/>
  <c r="V20" i="51"/>
  <c r="X20" i="51"/>
  <c r="S20" i="51"/>
  <c r="U20" i="51"/>
  <c r="K20" i="51"/>
  <c r="R6" i="51"/>
  <c r="R20" i="51" s="1"/>
  <c r="T6" i="51"/>
  <c r="T20" i="51" s="1"/>
  <c r="N20" i="51"/>
  <c r="Q20" i="51"/>
  <c r="P20" i="51"/>
  <c r="H20" i="51"/>
  <c r="M6" i="51"/>
  <c r="M20" i="51" s="1"/>
  <c r="O6" i="51"/>
  <c r="O20" i="51" s="1"/>
  <c r="J20" i="51"/>
  <c r="C20" i="51"/>
  <c r="I20" i="51"/>
  <c r="B20" i="51"/>
  <c r="E20" i="51"/>
  <c r="CZ23" i="51"/>
  <c r="D20" i="51"/>
  <c r="EB23" i="51"/>
  <c r="DU23" i="51"/>
  <c r="AT24" i="51"/>
  <c r="DX16" i="14"/>
  <c r="DS16" i="14"/>
  <c r="DM16" i="14"/>
  <c r="DH16" i="14"/>
  <c r="DB16" i="14"/>
  <c r="CW16" i="14"/>
  <c r="BU24" i="51" l="1"/>
  <c r="DD23" i="51"/>
  <c r="BP24" i="51"/>
  <c r="CO23" i="51"/>
  <c r="M24" i="51"/>
  <c r="DV23" i="51"/>
  <c r="CU23" i="51"/>
  <c r="DC23" i="51"/>
  <c r="DW23" i="51"/>
  <c r="X24" i="51"/>
  <c r="DZ23" i="51"/>
  <c r="AI24" i="51"/>
  <c r="DB23" i="51"/>
  <c r="BY23" i="51"/>
  <c r="BE24" i="51"/>
  <c r="CJ23" i="51"/>
  <c r="CX23" i="51"/>
  <c r="CN23" i="51"/>
  <c r="R24" i="51"/>
  <c r="AN24" i="51"/>
  <c r="DH23" i="51"/>
  <c r="CA24" i="51"/>
  <c r="DK23" i="51"/>
  <c r="DA23" i="51"/>
  <c r="AC24" i="51"/>
  <c r="DS23" i="51"/>
  <c r="DJ23" i="51"/>
  <c r="BJ24" i="51"/>
  <c r="CF24" i="51"/>
  <c r="CL24" i="51"/>
  <c r="AY24" i="51"/>
  <c r="CQ24" i="51"/>
  <c r="CY23" i="51"/>
  <c r="DM23" i="51"/>
  <c r="DI23" i="51"/>
  <c r="DL23" i="51"/>
  <c r="AM23" i="51"/>
  <c r="AT23" i="51"/>
  <c r="DQ23" i="51"/>
  <c r="H23" i="51"/>
  <c r="CB23" i="51"/>
  <c r="DF23" i="51"/>
  <c r="CG23" i="51"/>
  <c r="CS23" i="51"/>
  <c r="CT23" i="51"/>
  <c r="CP23" i="51"/>
  <c r="CH23" i="51"/>
  <c r="CW23" i="51"/>
  <c r="BX23" i="51"/>
  <c r="CI23" i="51"/>
  <c r="CF23" i="51"/>
  <c r="BS23" i="51"/>
  <c r="CM23" i="51"/>
  <c r="CA23" i="51"/>
  <c r="CQ23" i="51"/>
  <c r="CR23" i="51"/>
  <c r="CD23" i="51"/>
  <c r="AA23" i="51"/>
  <c r="BT23" i="51"/>
  <c r="BA23" i="51"/>
  <c r="BW23" i="51"/>
  <c r="AG23" i="51"/>
  <c r="CE23" i="51"/>
  <c r="CL23" i="51"/>
  <c r="K23" i="51"/>
  <c r="BV23" i="51"/>
  <c r="BB23" i="51"/>
  <c r="BM20" i="51"/>
  <c r="AR23" i="51"/>
  <c r="BR23" i="51"/>
  <c r="BQ23" i="51"/>
  <c r="BJ20" i="51"/>
  <c r="BJ23" i="51" s="1"/>
  <c r="BK20" i="51"/>
  <c r="BN20" i="51"/>
  <c r="AU23" i="51"/>
  <c r="BH20" i="51"/>
  <c r="BG20" i="51"/>
  <c r="BF20" i="51"/>
  <c r="BE20" i="51"/>
  <c r="BE23" i="51" s="1"/>
  <c r="BL20" i="51"/>
  <c r="BI20" i="51"/>
  <c r="AB23" i="51"/>
  <c r="C23" i="51"/>
  <c r="BC23" i="51"/>
  <c r="AY23" i="51"/>
  <c r="AZ23" i="51"/>
  <c r="X23" i="51"/>
  <c r="V23" i="51"/>
  <c r="AX23" i="51"/>
  <c r="AV23" i="51"/>
  <c r="AW23" i="51"/>
  <c r="AP23" i="51"/>
  <c r="AQ23" i="51"/>
  <c r="AN23" i="51"/>
  <c r="AO23" i="51"/>
  <c r="Z23" i="51"/>
  <c r="AK23" i="51"/>
  <c r="AL23" i="51"/>
  <c r="AI23" i="51"/>
  <c r="AJ23" i="51"/>
  <c r="Y23" i="51"/>
  <c r="F23" i="51"/>
  <c r="AE23" i="51"/>
  <c r="AF23" i="51"/>
  <c r="AC23" i="51"/>
  <c r="AD23" i="51"/>
  <c r="I23" i="51"/>
  <c r="J23" i="51"/>
  <c r="S23" i="51"/>
  <c r="R23" i="51"/>
  <c r="U23" i="51"/>
  <c r="T23" i="51"/>
  <c r="Q23" i="51"/>
  <c r="P23" i="51"/>
  <c r="O23" i="51"/>
  <c r="N23" i="51"/>
  <c r="M23" i="51"/>
  <c r="D23" i="51"/>
  <c r="E23" i="51"/>
  <c r="DZ6" i="14"/>
  <c r="N6" i="14"/>
  <c r="AA6" i="14"/>
  <c r="AN6" i="14"/>
  <c r="AZ6" i="14"/>
  <c r="BM6" i="14"/>
  <c r="CA6" i="14"/>
  <c r="CN6" i="14"/>
  <c r="DA6" i="14"/>
  <c r="DN6" i="14"/>
  <c r="EA6" i="14"/>
  <c r="B6" i="14"/>
  <c r="B15" i="14" s="1"/>
  <c r="O6" i="14"/>
  <c r="AB6" i="14"/>
  <c r="AO6" i="14"/>
  <c r="BA6" i="14"/>
  <c r="BN6" i="14"/>
  <c r="CB6" i="14"/>
  <c r="CO6" i="14"/>
  <c r="DB6" i="14"/>
  <c r="DO6" i="14"/>
  <c r="EB6" i="14"/>
  <c r="C6" i="14"/>
  <c r="P6" i="14"/>
  <c r="AC6" i="14"/>
  <c r="AP6" i="14"/>
  <c r="BB6" i="14"/>
  <c r="BP6" i="14"/>
  <c r="CC6" i="14"/>
  <c r="CP6" i="14"/>
  <c r="DC6" i="14"/>
  <c r="DP6" i="14"/>
  <c r="D6" i="14"/>
  <c r="Q6" i="14"/>
  <c r="AD6" i="14"/>
  <c r="AQ6" i="14"/>
  <c r="BC6" i="14"/>
  <c r="BQ6" i="14"/>
  <c r="CD6" i="14"/>
  <c r="CQ6" i="14"/>
  <c r="DD6" i="14"/>
  <c r="DQ6" i="14"/>
  <c r="E6" i="14"/>
  <c r="R6" i="14"/>
  <c r="AE6" i="14"/>
  <c r="AR6" i="14"/>
  <c r="BE6" i="14"/>
  <c r="BR6" i="14"/>
  <c r="CE6" i="14"/>
  <c r="CR6" i="14"/>
  <c r="DE6" i="14"/>
  <c r="DS6" i="14"/>
  <c r="F6" i="14"/>
  <c r="S6" i="14"/>
  <c r="AF6" i="14"/>
  <c r="AS6" i="14"/>
  <c r="BF6" i="14"/>
  <c r="BS6" i="14"/>
  <c r="CF6" i="14"/>
  <c r="CS6" i="14"/>
  <c r="DF6" i="14"/>
  <c r="DT6" i="14"/>
  <c r="G6" i="14"/>
  <c r="T6" i="14"/>
  <c r="AG6" i="14"/>
  <c r="AT6" i="14"/>
  <c r="BG6" i="14"/>
  <c r="BT6" i="14"/>
  <c r="CG6" i="14"/>
  <c r="CT6" i="14"/>
  <c r="DH6" i="14"/>
  <c r="DU6" i="14"/>
  <c r="H6" i="14"/>
  <c r="U6" i="14"/>
  <c r="AI6" i="14"/>
  <c r="AU6" i="14"/>
  <c r="BH6" i="14"/>
  <c r="BU6" i="14"/>
  <c r="CH6" i="14"/>
  <c r="CU6" i="14"/>
  <c r="DI6" i="14"/>
  <c r="DV6" i="14"/>
  <c r="I6" i="14"/>
  <c r="V6" i="14"/>
  <c r="AJ6" i="14"/>
  <c r="AV6" i="14"/>
  <c r="BI6" i="14"/>
  <c r="BV6" i="14"/>
  <c r="CI6" i="14"/>
  <c r="CW6" i="14"/>
  <c r="DJ6" i="14"/>
  <c r="DW6" i="14"/>
  <c r="J6" i="14"/>
  <c r="X6" i="14"/>
  <c r="AK6" i="14"/>
  <c r="AW6" i="14"/>
  <c r="BJ6" i="14"/>
  <c r="BW6" i="14"/>
  <c r="CJ6" i="14"/>
  <c r="CX6" i="14"/>
  <c r="DK6" i="14"/>
  <c r="DX6" i="14"/>
  <c r="K6" i="14"/>
  <c r="Y6" i="14"/>
  <c r="AL6" i="14"/>
  <c r="AX6" i="14"/>
  <c r="BK6" i="14"/>
  <c r="BX6" i="14"/>
  <c r="CL6" i="14"/>
  <c r="CY6" i="14"/>
  <c r="DL6" i="14"/>
  <c r="DY6" i="14"/>
  <c r="M6" i="14"/>
  <c r="Z6" i="14"/>
  <c r="AM6" i="14"/>
  <c r="AY6" i="14"/>
  <c r="BL6" i="14"/>
  <c r="BY6" i="14"/>
  <c r="CM6" i="14"/>
  <c r="CZ6" i="14"/>
  <c r="DM6" i="14"/>
  <c r="M16" i="14"/>
  <c r="B16" i="14"/>
  <c r="BN23" i="51" l="1"/>
  <c r="BK23" i="51"/>
  <c r="BU23" i="51"/>
  <c r="BH23" i="51"/>
  <c r="BL23" i="51"/>
  <c r="BF23" i="51"/>
  <c r="BG23" i="51"/>
  <c r="BM23" i="51"/>
  <c r="BP23" i="51"/>
  <c r="BI23" i="51"/>
  <c r="AI16" i="14"/>
  <c r="AC16" i="14"/>
  <c r="CF16" i="14"/>
  <c r="AT16" i="14"/>
  <c r="CL16" i="14"/>
  <c r="BE16" i="14"/>
  <c r="AN16" i="14"/>
  <c r="CQ16" i="14"/>
  <c r="G16" i="14"/>
  <c r="CA16" i="14"/>
  <c r="BU16" i="14"/>
  <c r="AY16" i="14"/>
  <c r="R16" i="14"/>
  <c r="BJ16" i="14"/>
  <c r="BP16" i="14"/>
  <c r="X16" i="14"/>
  <c r="X19" i="14" l="1"/>
  <c r="DM19" i="14" l="1"/>
  <c r="DB19" i="14"/>
  <c r="BJ19" i="14"/>
  <c r="DH19" i="14"/>
  <c r="BP19" i="14"/>
  <c r="AI19" i="14"/>
  <c r="CA19" i="14"/>
  <c r="DS19" i="14"/>
  <c r="AC19" i="14"/>
  <c r="AN19" i="14"/>
  <c r="CF19" i="14"/>
  <c r="DX19" i="14"/>
  <c r="AT19" i="14"/>
  <c r="CL19" i="14"/>
  <c r="AY19" i="14"/>
  <c r="CQ19" i="14"/>
  <c r="BU19" i="14"/>
  <c r="M19" i="14"/>
  <c r="BE19" i="14"/>
  <c r="CW19" i="14"/>
  <c r="R19" i="14" l="1"/>
  <c r="F5" i="3"/>
  <c r="B2" i="49" s="1"/>
  <c r="A1" i="56" l="1"/>
  <c r="A1" i="55"/>
  <c r="A1" i="51"/>
  <c r="G6" i="3"/>
  <c r="A1" i="14"/>
  <c r="G4" i="3"/>
  <c r="DY15" i="14"/>
  <c r="DP15" i="14"/>
  <c r="DB15" i="14"/>
  <c r="CN15" i="14"/>
  <c r="CE15" i="14"/>
  <c r="BK15" i="14"/>
  <c r="BB15" i="14"/>
  <c r="Y15" i="14"/>
  <c r="U15" i="14"/>
  <c r="H15" i="14"/>
  <c r="DQ15" i="14"/>
  <c r="CO15" i="14"/>
  <c r="BL15" i="14"/>
  <c r="DZ15" i="14"/>
  <c r="CX15" i="14"/>
  <c r="CA15" i="14"/>
  <c r="AN15" i="14"/>
  <c r="EA15" i="14"/>
  <c r="DM15" i="14"/>
  <c r="CY15" i="14"/>
  <c r="CP15" i="14"/>
  <c r="BV15" i="14"/>
  <c r="BM15" i="14"/>
  <c r="AY15" i="14"/>
  <c r="AJ15" i="14"/>
  <c r="AA15" i="14"/>
  <c r="S15" i="14"/>
  <c r="F15" i="14"/>
  <c r="BJ15" i="14"/>
  <c r="X15" i="14"/>
  <c r="D15" i="14"/>
  <c r="EB15" i="14"/>
  <c r="DI15" i="14"/>
  <c r="CZ15" i="14"/>
  <c r="CL15" i="14"/>
  <c r="BW15" i="14"/>
  <c r="BN15" i="14"/>
  <c r="AU15" i="14"/>
  <c r="AK15" i="14"/>
  <c r="AB15" i="14"/>
  <c r="R15" i="14"/>
  <c r="E15" i="14"/>
  <c r="DJ15" i="14"/>
  <c r="DA15" i="14"/>
  <c r="BX15" i="14"/>
  <c r="AL15" i="14"/>
  <c r="Q15" i="14"/>
  <c r="DX15" i="14"/>
  <c r="CG15" i="14"/>
  <c r="AV15" i="14"/>
  <c r="DT15" i="14"/>
  <c r="DK15" i="14"/>
  <c r="CW15" i="14"/>
  <c r="CH15" i="14"/>
  <c r="BY15" i="14"/>
  <c r="BF15" i="14"/>
  <c r="AW15" i="14"/>
  <c r="AM15" i="14"/>
  <c r="P15" i="14"/>
  <c r="C15" i="14"/>
  <c r="CD15" i="14"/>
  <c r="DU15" i="14"/>
  <c r="DL15" i="14"/>
  <c r="CR15" i="14"/>
  <c r="CI15" i="14"/>
  <c r="BU15" i="14"/>
  <c r="BG15" i="14"/>
  <c r="AX15" i="14"/>
  <c r="AI15" i="14"/>
  <c r="O15" i="14"/>
  <c r="K15" i="14"/>
  <c r="BP15" i="14"/>
  <c r="BC15" i="14"/>
  <c r="T15" i="14"/>
  <c r="DV15" i="14"/>
  <c r="DH15" i="14"/>
  <c r="CS15" i="14"/>
  <c r="CJ15" i="14"/>
  <c r="BQ15" i="14"/>
  <c r="BH15" i="14"/>
  <c r="AT15" i="14"/>
  <c r="AD15" i="14"/>
  <c r="N15" i="14"/>
  <c r="DF15" i="14"/>
  <c r="AC15" i="14"/>
  <c r="Z15" i="14"/>
  <c r="G15" i="14"/>
  <c r="DW15" i="14"/>
  <c r="DC15" i="14"/>
  <c r="CT15" i="14"/>
  <c r="CF15" i="14"/>
  <c r="BR15" i="14"/>
  <c r="BI15" i="14"/>
  <c r="AO15" i="14"/>
  <c r="AE15" i="14"/>
  <c r="M15" i="14"/>
  <c r="CM15" i="14"/>
  <c r="DS15" i="14"/>
  <c r="DD15" i="14"/>
  <c r="CU15" i="14"/>
  <c r="CB15" i="14"/>
  <c r="BS15" i="14"/>
  <c r="BE15" i="14"/>
  <c r="AP15" i="14"/>
  <c r="AF15" i="14"/>
  <c r="BA15" i="14"/>
  <c r="V15" i="14"/>
  <c r="DN15" i="14"/>
  <c r="DE15" i="14"/>
  <c r="CQ15" i="14"/>
  <c r="CC15" i="14"/>
  <c r="BT15" i="14"/>
  <c r="AZ15" i="14"/>
  <c r="AQ15" i="14"/>
  <c r="AG15" i="14"/>
  <c r="J15" i="14"/>
  <c r="DO15" i="14"/>
  <c r="AR15" i="14"/>
  <c r="I15" i="14"/>
  <c r="M18" i="14" l="1"/>
  <c r="T18" i="14"/>
  <c r="AV18" i="14"/>
  <c r="AO18" i="14"/>
  <c r="CB18" i="14"/>
  <c r="CF18" i="14"/>
  <c r="V18" i="14"/>
  <c r="Z18" i="14"/>
  <c r="BC18" i="14"/>
  <c r="AT18" i="14"/>
  <c r="BE18" i="14"/>
  <c r="CQ18" i="14"/>
  <c r="AZ18" i="14"/>
  <c r="DH18" i="14"/>
  <c r="AR18" i="14"/>
  <c r="BT18" i="14"/>
  <c r="DC18" i="14"/>
  <c r="DS18" i="14"/>
  <c r="BM18" i="14"/>
  <c r="DQ18" i="14"/>
  <c r="BR18" i="14"/>
  <c r="CL18" i="14"/>
  <c r="AI18" i="14"/>
  <c r="DW18" i="14"/>
  <c r="DZ18" i="14"/>
  <c r="AD18" i="14"/>
  <c r="P18" i="14"/>
  <c r="DE18" i="14"/>
  <c r="AX18" i="14"/>
  <c r="CW18" i="14"/>
  <c r="CU18" i="14"/>
  <c r="DK18" i="14"/>
  <c r="BX18" i="14"/>
  <c r="CP18" i="14"/>
  <c r="BL18" i="14"/>
  <c r="Q18" i="14"/>
  <c r="AF18" i="14"/>
  <c r="BI18" i="14"/>
  <c r="O18" i="14"/>
  <c r="AL18" i="14"/>
  <c r="CZ18" i="14"/>
  <c r="BV18" i="14"/>
  <c r="H18" i="14"/>
  <c r="BA18" i="14"/>
  <c r="EB18" i="14"/>
  <c r="CY18" i="14"/>
  <c r="AQ18" i="14"/>
  <c r="BS18" i="14"/>
  <c r="CT18" i="14"/>
  <c r="CJ18" i="14"/>
  <c r="BG18" i="14"/>
  <c r="BY18" i="14"/>
  <c r="DJ18" i="14"/>
  <c r="CI18" i="14"/>
  <c r="CC18" i="14"/>
  <c r="DD18" i="14"/>
  <c r="DV18" i="14"/>
  <c r="AC18" i="14"/>
  <c r="DU18" i="14"/>
  <c r="CO18" i="14"/>
  <c r="J18" i="14"/>
  <c r="AP18" i="14"/>
  <c r="BH18" i="14"/>
  <c r="AW18" i="14"/>
  <c r="DI18" i="14"/>
  <c r="U18" i="14"/>
  <c r="AG18" i="14"/>
  <c r="BQ18" i="14"/>
  <c r="BF18" i="14"/>
  <c r="DA18" i="14"/>
  <c r="Y18" i="14"/>
  <c r="AM18" i="14"/>
  <c r="D18" i="14"/>
  <c r="DM18" i="14"/>
  <c r="CS18" i="14"/>
  <c r="BU18" i="14"/>
  <c r="CH18" i="14"/>
  <c r="E18" i="14"/>
  <c r="X18" i="14"/>
  <c r="EA18" i="14"/>
  <c r="BB18" i="14"/>
  <c r="R18" i="14"/>
  <c r="BJ18" i="14"/>
  <c r="AN18" i="14"/>
  <c r="BK18" i="14"/>
  <c r="CR18" i="14"/>
  <c r="AB18" i="14"/>
  <c r="F18" i="14"/>
  <c r="CA18" i="14"/>
  <c r="CE18" i="14"/>
  <c r="DL18" i="14"/>
  <c r="DT18" i="14"/>
  <c r="AK18" i="14"/>
  <c r="S18" i="14"/>
  <c r="CX18" i="14"/>
  <c r="CN18" i="14"/>
  <c r="CM18" i="14"/>
  <c r="AU18" i="14"/>
  <c r="AA18" i="14"/>
  <c r="DB18" i="14"/>
  <c r="DF18" i="14"/>
  <c r="BP18" i="14"/>
  <c r="CD18" i="14"/>
  <c r="CG18" i="14"/>
  <c r="BN18" i="14"/>
  <c r="AJ18" i="14"/>
  <c r="DP18" i="14"/>
  <c r="I18" i="14"/>
  <c r="AE18" i="14"/>
  <c r="N18" i="14"/>
  <c r="K18" i="14"/>
  <c r="C18" i="14"/>
  <c r="DX18" i="14"/>
  <c r="BW18" i="14"/>
  <c r="AY18" i="14"/>
  <c r="DY18" i="14"/>
</calcChain>
</file>

<file path=xl/sharedStrings.xml><?xml version="1.0" encoding="utf-8"?>
<sst xmlns="http://schemas.openxmlformats.org/spreadsheetml/2006/main" count="3281" uniqueCount="93">
  <si>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</si>
  <si>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</si>
  <si>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</si>
  <si>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</si>
  <si>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</si>
  <si>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</si>
  <si>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</si>
  <si>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</si>
  <si>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r>
      <t>LOKASI FOLDER  (</t>
    </r>
    <r>
      <rPr>
        <i/>
        <sz val="9"/>
        <color theme="4" tint="-0.499984740745262"/>
        <rFont val="Calibri"/>
        <family val="2"/>
        <scheme val="minor"/>
      </rPr>
      <t>NEW USER INPUT - Monitoring Performance Shipment</t>
    </r>
    <r>
      <rPr>
        <sz val="11"/>
        <color theme="4" tint="-0.499984740745262"/>
        <rFont val="Calibri"/>
        <family val="2"/>
        <scheme val="minor"/>
      </rPr>
      <t>)</t>
    </r>
  </si>
  <si>
    <t>PRODUKSI</t>
  </si>
  <si>
    <t>CNJ 2</t>
  </si>
  <si>
    <t>MAJA 1</t>
  </si>
  <si>
    <t>BBT</t>
  </si>
  <si>
    <t>KALIBENDA</t>
  </si>
  <si>
    <t>GM 2</t>
  </si>
  <si>
    <t>CHAWAN</t>
  </si>
  <si>
    <t>ANUGERAH</t>
  </si>
  <si>
    <t>CBA</t>
  </si>
  <si>
    <t>ORDER (PCS)</t>
  </si>
  <si>
    <t>QTY CUTT (PCS)</t>
  </si>
  <si>
    <t>QTY EXP (PCS)</t>
  </si>
  <si>
    <t>BALANCE SHIP FROM CUTT</t>
  </si>
  <si>
    <t>OVERSHIP GMT EXPORT FROM ORDER</t>
  </si>
  <si>
    <t>% EXP FROM ORDER</t>
  </si>
  <si>
    <t>% EXP FROM CUTTING</t>
  </si>
  <si>
    <t>WEEK</t>
  </si>
  <si>
    <t>CLEAN PRODUKSI</t>
  </si>
  <si>
    <t>CNJ2</t>
  </si>
  <si>
    <t>GM2</t>
  </si>
  <si>
    <t>WEEK 1</t>
  </si>
  <si>
    <t>WEEK 2</t>
  </si>
  <si>
    <t>WEEK 3</t>
  </si>
  <si>
    <t>WEEK 4</t>
  </si>
  <si>
    <t>WEEK 5</t>
  </si>
  <si>
    <t>FEBRUARY</t>
  </si>
  <si>
    <t>MONTH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</si>
  <si>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</si>
  <si>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</si>
  <si>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</si>
  <si>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</si>
  <si>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</si>
  <si>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</si>
  <si>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</si>
  <si>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</si>
  <si>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</si>
  <si>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</si>
  <si>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</si>
  <si>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[PK1]</t>
  </si>
  <si>
    <t>WEEKLY PERFORMANCE</t>
  </si>
  <si>
    <t>MONTHLY PERFORMANCE</t>
  </si>
  <si>
    <r>
      <t>PERIODE TAHUN (</t>
    </r>
    <r>
      <rPr>
        <i/>
        <sz val="9"/>
        <color theme="4" tint="-0.499984740745262"/>
        <rFont val="Calibri"/>
        <family val="2"/>
        <scheme val="minor"/>
      </rPr>
      <t>Bulan Tahun Berjalan Pada File</t>
    </r>
    <r>
      <rPr>
        <sz val="11"/>
        <color theme="4" tint="-0.499984740745262"/>
        <rFont val="Calibri"/>
        <family val="2"/>
        <scheme val="minor"/>
      </rPr>
      <t>)</t>
    </r>
  </si>
  <si>
    <t>WEEK ON WEEK</t>
  </si>
  <si>
    <t>MONTH ON MONTH</t>
  </si>
  <si>
    <t>[SUMIF] % EXP FROM ORDER</t>
  </si>
  <si>
    <t>[SUMIF] QTY EXPORT BY PK2</t>
  </si>
  <si>
    <t>[SUMIF] % EXP FROM CUTTING</t>
  </si>
  <si>
    <t>FACTORY</t>
  </si>
  <si>
    <t>[SUMIF] QTY CUTT BY PK2</t>
  </si>
  <si>
    <t>Membuat CC1_UserInput</t>
  </si>
  <si>
    <t>\\10.8.0.35\Bersama\IT\RPA 00\Monitoring Performance Shipment\Source</t>
  </si>
  <si>
    <t>PASS MONTH</t>
  </si>
  <si>
    <t>NOTE: Sesuai Target</t>
  </si>
  <si>
    <t>NOTE: Mendekati Target</t>
  </si>
  <si>
    <t>PARAMETER:  -0 s/d -0.25 %</t>
  </si>
  <si>
    <t>PARAMETER:  -0.25 % s/d -0.9 %</t>
  </si>
  <si>
    <t>`</t>
  </si>
  <si>
    <t>\\10.8.0.35\Bersama\IT\RPA 00\Monitoring Performance Shipment\Results\WOW and MOM</t>
  </si>
  <si>
    <r>
      <t>LOKASI FOLDER  (</t>
    </r>
    <r>
      <rPr>
        <i/>
        <sz val="9"/>
        <color theme="4" tint="-0.499984740745262"/>
        <rFont val="Calibri"/>
        <family val="2"/>
        <scheme val="minor"/>
      </rPr>
      <t>Result Report</t>
    </r>
    <r>
      <rPr>
        <sz val="11"/>
        <color theme="4" tint="-0.499984740745262"/>
        <rFont val="Calibri"/>
        <family val="2"/>
        <scheme val="minor"/>
      </rPr>
      <t>)</t>
    </r>
  </si>
  <si>
    <t>CLN</t>
  </si>
  <si>
    <t>SAMPLE</t>
  </si>
  <si>
    <t>GM 1</t>
  </si>
  <si>
    <t>PARI</t>
  </si>
  <si>
    <t>MAJA 2</t>
  </si>
  <si>
    <t>GM1</t>
  </si>
  <si>
    <t>MAJA1</t>
  </si>
  <si>
    <t>MAJA2</t>
  </si>
  <si>
    <t>Contacts</t>
  </si>
  <si>
    <t>Hadi Charn</t>
  </si>
  <si>
    <t>Johnny Schepper</t>
  </si>
  <si>
    <t>Choeruman</t>
  </si>
  <si>
    <t>Attachment</t>
  </si>
  <si>
    <t>\\10.8.0.35\Bersama\IT\RPA 00\Monitoring Performance Shipment\Results\WOW and MOM\WOW and MOM Report Performance Shipment 2024.xlsx</t>
  </si>
  <si>
    <t>PK3_REPORT2</t>
  </si>
  <si>
    <t>[SUMIF] QTY ORDER BY MONTH</t>
  </si>
  <si>
    <t>[SUMIF] QTY ORDER BY PK3</t>
  </si>
  <si>
    <t>[SUMIF] QTY CUTT BY PK3</t>
  </si>
  <si>
    <t>[SUMIF] QTY EXP BY PK3</t>
  </si>
  <si>
    <t>[GET] MONTHLY PERFORMANCE EXP FROM ORDER</t>
  </si>
  <si>
    <t>[GET] MONTHLY PERFORMANCE EXP FROM CUTTING</t>
  </si>
  <si>
    <t>[GET] % EXP FROM ORDER by PK2</t>
  </si>
  <si>
    <t>[GET] % EXP FROM CUTTING by PK2</t>
  </si>
  <si>
    <t>Message</t>
  </si>
  <si>
    <t>Berikut adalah WOW and MOM Report Performance Shipment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</si>
</sst>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dd\-mm\-yyyy"/>
    <numFmt numFmtId="165" formatCode="_-* #,##0_-;\-* #,##0_-;_-* &quot;-&quot;_-;_-@_-"/>
    <numFmt numFmtId="166" formatCode="#,##0_ ;[Red]\-#,##0\ "/>
    <numFmt numFmtId="167" formatCode="0_);[Red]\(0\)"/>
  </numFmts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0"/>
      <name val="Trebuchet MS"/>
      <family val="2"/>
    </font>
    <font>
      <sz val="14"/>
      <color theme="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9"/>
      <color rgb="FFFFFFFF"/>
      <name val="Trebuchet MS"/>
      <family val="2"/>
    </font>
    <font>
      <b/>
      <sz val="9"/>
      <color theme="1"/>
      <name val="Trebuchet M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sz val="7"/>
      <color theme="2" tint="-0.249977111117893"/>
      <name val="Calibri"/>
      <family val="2"/>
      <scheme val="minor"/>
    </font>
    <font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1F4C51"/>
        <bgColor indexed="64"/>
      </patternFill>
    </fill>
    <fill>
      <patternFill patternType="solid">
        <fgColor rgb="FFF3FAFB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3C959E"/>
        <bgColor indexed="64"/>
      </patternFill>
    </fill>
    <fill>
      <patternFill patternType="solid">
        <fgColor rgb="FF35838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761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rgb="FFD0ECF0"/>
      </left>
      <right/>
      <top style="thin">
        <color rgb="FFD0ECF0"/>
      </top>
      <bottom style="thin">
        <color rgb="FFD0ECF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8" fillId="0" borderId="0"/>
  </cellStyleXfs>
  <cellXfs count="103">
    <xf numFmtId="0" fontId="0" fillId="0" borderId="0" xfId="0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4" xfId="1" applyFon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2" fontId="0" fillId="0" borderId="0" xfId="0" applyNumberFormat="1"/>
    <xf numFmtId="0" fontId="14" fillId="0" borderId="0" xfId="0" applyFont="1"/>
    <xf numFmtId="0" fontId="14" fillId="5" borderId="0" xfId="0" applyFont="1" applyFill="1"/>
    <xf numFmtId="10" fontId="0" fillId="0" borderId="0" xfId="2" applyNumberFormat="1" applyFont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6" xfId="0" applyFont="1" applyBorder="1"/>
    <xf numFmtId="0" fontId="19" fillId="6" borderId="0" xfId="3" applyFont="1" applyFill="1" applyAlignment="1">
      <alignment horizontal="center" vertical="center"/>
    </xf>
    <xf numFmtId="0" fontId="15" fillId="0" borderId="7" xfId="0" applyFont="1" applyBorder="1"/>
    <xf numFmtId="0" fontId="16" fillId="8" borderId="0" xfId="0" applyFont="1" applyFill="1"/>
    <xf numFmtId="10" fontId="0" fillId="8" borderId="0" xfId="2" applyNumberFormat="1" applyFont="1" applyFill="1" applyAlignment="1">
      <alignment horizontal="center"/>
    </xf>
    <xf numFmtId="0" fontId="15" fillId="8" borderId="0" xfId="0" applyFont="1" applyFill="1"/>
    <xf numFmtId="0" fontId="16" fillId="9" borderId="0" xfId="0" applyFont="1" applyFill="1"/>
    <xf numFmtId="0" fontId="15" fillId="9" borderId="0" xfId="0" applyFont="1" applyFill="1"/>
    <xf numFmtId="0" fontId="22" fillId="6" borderId="0" xfId="3" applyFont="1" applyFill="1" applyAlignment="1">
      <alignment horizontal="center" vertical="center"/>
    </xf>
    <xf numFmtId="0" fontId="24" fillId="0" borderId="7" xfId="0" applyFont="1" applyBorder="1"/>
    <xf numFmtId="0" fontId="19" fillId="6" borderId="13" xfId="3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left"/>
    </xf>
    <xf numFmtId="0" fontId="21" fillId="7" borderId="9" xfId="0" applyFont="1" applyFill="1" applyBorder="1" applyAlignment="1">
      <alignment vertical="center"/>
    </xf>
    <xf numFmtId="9" fontId="0" fillId="0" borderId="0" xfId="2" applyFont="1"/>
    <xf numFmtId="10" fontId="0" fillId="0" borderId="0" xfId="2" applyNumberFormat="1" applyFont="1"/>
    <xf numFmtId="0" fontId="25" fillId="6" borderId="8" xfId="3" applyFont="1" applyFill="1" applyBorder="1" applyAlignment="1">
      <alignment horizontal="center" vertical="center"/>
    </xf>
    <xf numFmtId="0" fontId="26" fillId="0" borderId="8" xfId="0" applyFont="1" applyBorder="1"/>
    <xf numFmtId="0" fontId="20" fillId="0" borderId="11" xfId="0" applyFont="1" applyBorder="1" applyAlignment="1">
      <alignment horizontal="center" vertical="center"/>
    </xf>
    <xf numFmtId="9" fontId="17" fillId="12" borderId="15" xfId="2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9" fontId="17" fillId="13" borderId="15" xfId="2" applyFont="1" applyFill="1" applyBorder="1" applyAlignment="1">
      <alignment horizontal="center" vertical="center"/>
    </xf>
    <xf numFmtId="9" fontId="17" fillId="13" borderId="16" xfId="2" applyFont="1" applyFill="1" applyBorder="1" applyAlignment="1">
      <alignment horizontal="center" vertical="center"/>
    </xf>
    <xf numFmtId="9" fontId="17" fillId="12" borderId="16" xfId="2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right" vertical="center"/>
    </xf>
    <xf numFmtId="0" fontId="27" fillId="0" borderId="4" xfId="1" applyFont="1" applyFill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164" fontId="28" fillId="0" borderId="0" xfId="0" applyNumberFormat="1" applyFont="1" applyAlignment="1">
      <alignment horizontal="left"/>
    </xf>
    <xf numFmtId="0" fontId="29" fillId="0" borderId="4" xfId="1" applyFont="1" applyBorder="1" applyAlignment="1">
      <alignment horizontal="left"/>
    </xf>
    <xf numFmtId="0" fontId="29" fillId="0" borderId="5" xfId="1" applyFont="1" applyBorder="1" applyAlignment="1">
      <alignment horizontal="left"/>
    </xf>
    <xf numFmtId="0" fontId="0" fillId="14" borderId="14" xfId="0" applyFill="1" applyBorder="1"/>
    <xf numFmtId="10" fontId="31" fillId="13" borderId="16" xfId="2" applyNumberFormat="1" applyFont="1" applyFill="1" applyBorder="1" applyAlignment="1">
      <alignment horizontal="center" vertical="center"/>
    </xf>
    <xf numFmtId="10" fontId="31" fillId="12" borderId="16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32" fillId="0" borderId="0" xfId="0" applyFont="1"/>
    <xf numFmtId="0" fontId="12" fillId="0" borderId="0" xfId="0" applyFont="1" applyAlignment="1">
      <alignment horizontal="center" vertical="center"/>
    </xf>
    <xf numFmtId="10" fontId="17" fillId="12" borderId="17" xfId="2" applyNumberFormat="1" applyFont="1" applyFill="1" applyBorder="1" applyAlignment="1">
      <alignment horizontal="center" vertical="center"/>
    </xf>
    <xf numFmtId="10" fontId="17" fillId="15" borderId="17" xfId="2" applyNumberFormat="1" applyFont="1" applyFill="1" applyBorder="1" applyAlignment="1">
      <alignment horizontal="center" vertical="center"/>
    </xf>
    <xf numFmtId="0" fontId="0" fillId="16" borderId="14" xfId="0" applyFill="1" applyBorder="1"/>
    <xf numFmtId="10" fontId="17" fillId="7" borderId="17" xfId="2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15" borderId="17" xfId="0" applyFont="1" applyFill="1" applyBorder="1" applyAlignment="1">
      <alignment horizontal="center" vertical="center"/>
    </xf>
    <xf numFmtId="1" fontId="0" fillId="0" borderId="0" xfId="0" applyNumberFormat="1"/>
    <xf numFmtId="41" fontId="0" fillId="0" borderId="0" xfId="0" applyNumberFormat="1"/>
    <xf numFmtId="165" fontId="0" fillId="0" borderId="0" xfId="0" applyNumberFormat="1"/>
    <xf numFmtId="38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16" fillId="17" borderId="0" xfId="0" applyFont="1" applyFill="1"/>
    <xf numFmtId="0" fontId="16" fillId="18" borderId="0" xfId="0" applyFont="1" applyFill="1"/>
    <xf numFmtId="0" fontId="23" fillId="10" borderId="7" xfId="3" applyFont="1" applyFill="1" applyBorder="1" applyAlignment="1">
      <alignment horizontal="center" vertical="center"/>
    </xf>
    <xf numFmtId="0" fontId="23" fillId="11" borderId="7" xfId="3" applyFont="1" applyFill="1" applyBorder="1" applyAlignment="1">
      <alignment horizontal="center" vertical="center"/>
    </xf>
    <xf numFmtId="0" fontId="0" fillId="19" borderId="0" xfId="0" applyFill="1"/>
    <xf numFmtId="0" fontId="14" fillId="19" borderId="0" xfId="0" applyFont="1" applyFill="1"/>
    <xf numFmtId="10" fontId="0" fillId="19" borderId="0" xfId="2" applyNumberFormat="1" applyFont="1" applyFill="1"/>
    <xf numFmtId="0" fontId="23" fillId="10" borderId="10" xfId="3" applyFont="1" applyFill="1" applyBorder="1" applyAlignment="1">
      <alignment horizontal="center" vertical="center"/>
    </xf>
    <xf numFmtId="10" fontId="17" fillId="15" borderId="18" xfId="2" applyNumberFormat="1" applyFont="1" applyFill="1" applyBorder="1" applyAlignment="1">
      <alignment horizontal="center" vertical="center"/>
    </xf>
    <xf numFmtId="0" fontId="23" fillId="11" borderId="10" xfId="3" applyFont="1" applyFill="1" applyBorder="1" applyAlignment="1">
      <alignment horizontal="center" vertical="center"/>
    </xf>
    <xf numFmtId="0" fontId="19" fillId="6" borderId="10" xfId="3" applyFont="1" applyFill="1" applyBorder="1" applyAlignment="1">
      <alignment horizontal="center" vertical="center"/>
    </xf>
    <xf numFmtId="0" fontId="19" fillId="6" borderId="11" xfId="3" applyFont="1" applyFill="1" applyBorder="1" applyAlignment="1">
      <alignment horizontal="center" vertical="center"/>
    </xf>
    <xf numFmtId="0" fontId="19" fillId="6" borderId="7" xfId="3" applyFont="1" applyFill="1" applyBorder="1" applyAlignment="1">
      <alignment horizontal="center" vertical="center"/>
    </xf>
    <xf numFmtId="0" fontId="23" fillId="11" borderId="7" xfId="3" applyFont="1" applyFill="1" applyBorder="1" applyAlignment="1">
      <alignment horizontal="center" vertical="center"/>
    </xf>
    <xf numFmtId="10" fontId="17" fillId="15" borderId="17" xfId="2" applyNumberFormat="1" applyFont="1" applyFill="1" applyBorder="1" applyAlignment="1">
      <alignment horizontal="center" vertical="center"/>
    </xf>
    <xf numFmtId="0" fontId="19" fillId="6" borderId="12" xfId="3" applyFont="1" applyFill="1" applyBorder="1" applyAlignment="1">
      <alignment horizontal="center" vertical="center"/>
    </xf>
    <xf numFmtId="0" fontId="19" fillId="6" borderId="8" xfId="3" applyFont="1" applyFill="1" applyBorder="1" applyAlignment="1">
      <alignment horizontal="center" vertical="center"/>
    </xf>
    <xf numFmtId="0" fontId="23" fillId="10" borderId="7" xfId="3" applyFont="1" applyFill="1" applyBorder="1" applyAlignment="1">
      <alignment horizontal="center" vertical="center"/>
    </xf>
    <xf numFmtId="10" fontId="17" fillId="12" borderId="15" xfId="2" applyNumberFormat="1" applyFont="1" applyFill="1" applyBorder="1" applyAlignment="1">
      <alignment horizontal="center" vertical="center"/>
    </xf>
    <xf numFmtId="10" fontId="17" fillId="12" borderId="16" xfId="2" applyNumberFormat="1" applyFont="1" applyFill="1" applyBorder="1" applyAlignment="1">
      <alignment horizontal="center" vertical="center"/>
    </xf>
    <xf numFmtId="10" fontId="17" fillId="13" borderId="16" xfId="2" applyNumberFormat="1" applyFont="1" applyFill="1" applyBorder="1" applyAlignment="1">
      <alignment horizontal="center" vertical="center"/>
    </xf>
    <xf numFmtId="10" fontId="30" fillId="13" borderId="16" xfId="2" applyNumberFormat="1" applyFont="1" applyFill="1" applyBorder="1" applyAlignment="1">
      <alignment horizontal="center" vertical="center"/>
    </xf>
    <xf numFmtId="10" fontId="30" fillId="12" borderId="16" xfId="2" applyNumberFormat="1" applyFont="1" applyFill="1" applyBorder="1" applyAlignment="1">
      <alignment horizontal="center" vertical="center"/>
    </xf>
    <xf numFmtId="10" fontId="17" fillId="13" borderId="15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10" fillId="4" borderId="4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4">
    <cellStyle name="Excel Built-in Normal" xfId="3" xr:uid="{8A0AE83A-5DD5-455C-8C92-78A848983BAA}"/>
    <cellStyle name="Hyperlink" xfId="1" builtinId="8"/>
    <cellStyle name="Normal" xfId="0" builtinId="0"/>
    <cellStyle name="Percent" xfId="2" builtinId="5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0ECF0"/>
      <color rgb="FF3C959E"/>
      <color rgb="FF276167"/>
      <color rgb="FF1F4C51"/>
      <color rgb="FF35838B"/>
      <color rgb="FFF3FAFB"/>
      <color rgb="FF2D7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11728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13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165143</xdr:colOff>
      <xdr:row>3</xdr:row>
      <xdr:rowOff>31750</xdr:rowOff>
    </xdr:from>
    <xdr:to>
      <xdr:col>7</xdr:col>
      <xdr:colOff>1143000</xdr:colOff>
      <xdr:row>6</xdr:row>
      <xdr:rowOff>69850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8632868" y="688975"/>
          <a:ext cx="977857" cy="609600"/>
          <a:chOff x="8991643" y="768350"/>
          <a:chExt cx="977857" cy="5969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91643" y="768350"/>
            <a:ext cx="977857" cy="5969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3" name="btn_Execute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300-0000010C0000}"/>
                  </a:ext>
                </a:extLst>
              </xdr:cNvPr>
              <xdr:cNvSpPr/>
            </xdr:nvSpPr>
            <xdr:spPr bwMode="auto">
              <a:xfrm>
                <a:off x="9094009" y="879983"/>
                <a:ext cx="779821" cy="36247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B6D6-B5BA-4369-A697-997E33FD3350}">
  <sheetPr codeName="Sheet9"/>
  <dimension ref="A1:AL26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40625" defaultRowHeight="16.5" x14ac:dyDescent="0.3"/>
  <cols>
    <col min="1" max="1" width="40.42578125" style="17" bestFit="1" customWidth="1"/>
    <col min="2" max="2" width="17.85546875" style="16" bestFit="1" customWidth="1"/>
    <col min="3" max="3" width="19.5703125" style="16" bestFit="1" customWidth="1"/>
    <col min="4" max="4" width="0.28515625" style="19" customWidth="1"/>
    <col min="5" max="5" width="17.85546875" style="16" bestFit="1" customWidth="1"/>
    <col min="6" max="6" width="19.5703125" style="16" bestFit="1" customWidth="1"/>
    <col min="7" max="7" width="0.28515625" style="19" customWidth="1"/>
    <col min="8" max="8" width="17.85546875" style="16" bestFit="1" customWidth="1"/>
    <col min="9" max="9" width="19.5703125" style="16" bestFit="1" customWidth="1"/>
    <col min="10" max="10" width="0.28515625" style="19" customWidth="1"/>
    <col min="11" max="11" width="17.85546875" style="16" bestFit="1" customWidth="1"/>
    <col min="12" max="12" width="19.5703125" style="16" bestFit="1" customWidth="1"/>
    <col min="13" max="13" width="0.28515625" style="19" customWidth="1"/>
    <col min="14" max="14" width="17.85546875" style="16" bestFit="1" customWidth="1"/>
    <col min="15" max="15" width="19.5703125" style="16" bestFit="1" customWidth="1"/>
    <col min="16" max="16" width="0.28515625" style="19" customWidth="1"/>
    <col min="17" max="17" width="17.85546875" style="16" bestFit="1" customWidth="1"/>
    <col min="18" max="18" width="6.85546875" style="16" bestFit="1" customWidth="1"/>
    <col min="19" max="19" width="6.140625" style="16" bestFit="1" customWidth="1"/>
    <col min="20" max="20" width="0.28515625" style="19" customWidth="1"/>
    <col min="21" max="21" width="17.85546875" style="16" bestFit="1" customWidth="1"/>
    <col min="22" max="22" width="19.5703125" style="16" bestFit="1" customWidth="1"/>
    <col min="23" max="23" width="0.28515625" style="19" customWidth="1"/>
    <col min="24" max="24" width="17.85546875" style="16" bestFit="1" customWidth="1"/>
    <col min="25" max="25" width="19.5703125" style="16" bestFit="1" customWidth="1"/>
    <col min="26" max="26" width="0.28515625" style="19" customWidth="1"/>
    <col min="27" max="27" width="17.85546875" style="16" bestFit="1" customWidth="1"/>
    <col min="28" max="28" width="19.5703125" style="16" bestFit="1" customWidth="1"/>
    <col min="29" max="29" width="0.28515625" style="19" customWidth="1"/>
    <col min="30" max="30" width="17.85546875" style="16" bestFit="1" customWidth="1"/>
    <col min="31" max="31" width="19.5703125" style="16" bestFit="1" customWidth="1"/>
    <col min="32" max="32" width="0.28515625" style="19" customWidth="1"/>
    <col min="33" max="33" width="17.85546875" style="16" bestFit="1" customWidth="1"/>
    <col min="34" max="34" width="19.5703125" style="16" bestFit="1" customWidth="1"/>
    <col min="35" max="35" width="0.28515625" style="19" customWidth="1"/>
    <col min="36" max="36" width="17.85546875" style="16" bestFit="1" customWidth="1"/>
    <col min="37" max="37" width="19.5703125" style="16" bestFit="1" customWidth="1"/>
    <col min="38" max="38" width="0.28515625" style="19" customWidth="1"/>
    <col min="39" max="16384" width="9.140625" style="53"/>
  </cols>
  <sheetData>
    <row r="1" spans="1:38" s="52" customFormat="1" ht="36.950000000000003" customHeight="1" x14ac:dyDescent="0.25">
      <c r="A1" s="31" t="str">
        <f ca="1">"► PERFORMANCE SHIPMENT PerFACTORY " &amp; HOME!$F$5</f>
        <v>► PERFORMANCE SHIPMENT PerFACTORY 2024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ht="18" x14ac:dyDescent="0.3">
      <c r="A2" s="83" t="s">
        <v>56</v>
      </c>
      <c r="B2" s="81" t="s">
        <v>36</v>
      </c>
      <c r="C2" s="82"/>
      <c r="D2" s="21"/>
      <c r="E2" s="81" t="s">
        <v>34</v>
      </c>
      <c r="F2" s="82"/>
      <c r="G2" s="21"/>
      <c r="H2" s="81" t="s">
        <v>37</v>
      </c>
      <c r="I2" s="82"/>
      <c r="J2" s="21"/>
      <c r="K2" s="81" t="s">
        <v>38</v>
      </c>
      <c r="L2" s="82"/>
      <c r="M2" s="21"/>
      <c r="N2" s="81" t="s">
        <v>39</v>
      </c>
      <c r="O2" s="82"/>
      <c r="P2" s="21"/>
      <c r="Q2" s="81" t="s">
        <v>40</v>
      </c>
      <c r="R2" s="82"/>
      <c r="S2" s="86"/>
      <c r="T2" s="21"/>
      <c r="U2" s="81" t="s">
        <v>41</v>
      </c>
      <c r="V2" s="82"/>
      <c r="W2" s="21"/>
      <c r="X2" s="81" t="s">
        <v>42</v>
      </c>
      <c r="Y2" s="82"/>
      <c r="Z2" s="21"/>
      <c r="AA2" s="81" t="s">
        <v>43</v>
      </c>
      <c r="AB2" s="82"/>
      <c r="AC2" s="21"/>
      <c r="AD2" s="81" t="s">
        <v>44</v>
      </c>
      <c r="AE2" s="82"/>
      <c r="AF2" s="21"/>
      <c r="AG2" s="81" t="s">
        <v>45</v>
      </c>
      <c r="AH2" s="82"/>
      <c r="AI2" s="21"/>
      <c r="AJ2" s="81" t="s">
        <v>46</v>
      </c>
      <c r="AK2" s="82"/>
      <c r="AL2" s="21"/>
    </row>
    <row r="3" spans="1:38" ht="15.75" x14ac:dyDescent="0.3">
      <c r="A3" s="83"/>
      <c r="B3" s="73" t="s">
        <v>23</v>
      </c>
      <c r="C3" s="74" t="s">
        <v>24</v>
      </c>
      <c r="D3" s="28"/>
      <c r="E3" s="78" t="s">
        <v>23</v>
      </c>
      <c r="F3" s="74" t="s">
        <v>24</v>
      </c>
      <c r="G3" s="28"/>
      <c r="H3" s="73" t="s">
        <v>23</v>
      </c>
      <c r="I3" s="74" t="s">
        <v>24</v>
      </c>
      <c r="J3" s="28"/>
      <c r="K3" s="73" t="s">
        <v>23</v>
      </c>
      <c r="L3" s="74" t="s">
        <v>24</v>
      </c>
      <c r="M3" s="28"/>
      <c r="N3" s="73" t="s">
        <v>23</v>
      </c>
      <c r="O3" s="74" t="s">
        <v>24</v>
      </c>
      <c r="P3" s="28"/>
      <c r="Q3" s="73" t="s">
        <v>23</v>
      </c>
      <c r="R3" s="84" t="s">
        <v>24</v>
      </c>
      <c r="S3" s="84"/>
      <c r="T3" s="28"/>
      <c r="U3" s="73" t="s">
        <v>23</v>
      </c>
      <c r="V3" s="74" t="s">
        <v>24</v>
      </c>
      <c r="W3" s="28"/>
      <c r="X3" s="73" t="s">
        <v>23</v>
      </c>
      <c r="Y3" s="80" t="s">
        <v>24</v>
      </c>
      <c r="Z3" s="28"/>
      <c r="AA3" s="73" t="s">
        <v>23</v>
      </c>
      <c r="AB3" s="74" t="s">
        <v>24</v>
      </c>
      <c r="AC3" s="28"/>
      <c r="AD3" s="73" t="s">
        <v>23</v>
      </c>
      <c r="AE3" s="74" t="s">
        <v>24</v>
      </c>
      <c r="AF3" s="28"/>
      <c r="AG3" s="73" t="s">
        <v>23</v>
      </c>
      <c r="AH3" s="74" t="s">
        <v>24</v>
      </c>
      <c r="AI3" s="28"/>
      <c r="AJ3" s="73" t="s">
        <v>23</v>
      </c>
      <c r="AK3" s="74" t="s">
        <v>24</v>
      </c>
      <c r="AL3" s="28"/>
    </row>
    <row r="4" spans="1:38" ht="2.1" customHeight="1" x14ac:dyDescent="0.3">
      <c r="A4" s="20"/>
      <c r="B4" s="27"/>
      <c r="C4" s="27"/>
      <c r="D4" s="18"/>
      <c r="E4" s="27"/>
      <c r="F4" s="27"/>
      <c r="G4" s="18"/>
      <c r="H4" s="27"/>
      <c r="I4" s="27"/>
      <c r="J4" s="18"/>
      <c r="K4" s="27"/>
      <c r="L4" s="27"/>
      <c r="M4" s="18"/>
      <c r="N4" s="27"/>
      <c r="O4" s="27"/>
      <c r="P4" s="18"/>
      <c r="Q4" s="27"/>
      <c r="R4" s="27"/>
      <c r="S4" s="27"/>
      <c r="T4" s="18"/>
      <c r="U4" s="27"/>
      <c r="V4" s="27"/>
      <c r="W4" s="18"/>
      <c r="X4" s="27"/>
      <c r="Y4" s="27"/>
      <c r="Z4" s="18"/>
      <c r="AA4" s="27"/>
      <c r="AB4" s="27"/>
      <c r="AC4" s="18"/>
      <c r="AD4" s="27"/>
      <c r="AE4" s="27"/>
      <c r="AF4" s="18"/>
      <c r="AG4" s="27"/>
      <c r="AH4" s="27"/>
      <c r="AI4" s="18"/>
      <c r="AJ4" s="27"/>
      <c r="AK4" s="27"/>
      <c r="AL4" s="18"/>
    </row>
    <row r="5" spans="1:38" x14ac:dyDescent="0.3">
      <c r="A5" s="71"/>
      <c r="B5" s="23">
        <f>IFERROR(VLOOKUP($B$2&amp;"-"&amp;$A5,CC1_InputUser!$T:$Y,5,FALSE),0)</f>
        <v>0</v>
      </c>
      <c r="C5" s="23">
        <f>IFERROR(VLOOKUP($B$2&amp;"-"&amp;$A5,CC1_InputUser!$T:$Y,6,FALSE),0)</f>
        <v>0</v>
      </c>
      <c r="D5" s="24"/>
      <c r="E5" s="23">
        <f>IFERROR(VLOOKUP($E$2&amp;"-"&amp;$A5,CC1_InputUser!$T:$Y,5,FALSE),0)</f>
        <v>0</v>
      </c>
      <c r="F5" s="23">
        <f>IFERROR(VLOOKUP($E$2&amp;"-"&amp;$A5,CC1_InputUser!$T:$Y,6,FALSE),0)</f>
        <v>0</v>
      </c>
      <c r="G5" s="24"/>
      <c r="H5" s="23">
        <f>IFERROR(VLOOKUP($H$2&amp;"-"&amp;$A5,CC1_InputUser!$T:$Y,5,FALSE),0)</f>
        <v>0</v>
      </c>
      <c r="I5" s="23">
        <f>IFERROR(VLOOKUP($H$2&amp;"-"&amp;$A5,CC1_InputUser!$T:$Y,6,FALSE),0)</f>
        <v>0</v>
      </c>
      <c r="J5" s="24"/>
      <c r="K5" s="23">
        <f>IFERROR(VLOOKUP($K$2&amp;"-"&amp;$A5,CC1_InputUser!$T:$Y,5,FALSE),0)</f>
        <v>0</v>
      </c>
      <c r="L5" s="23">
        <f>IFERROR(VLOOKUP($K$2&amp;"-"&amp;$A5,CC1_InputUser!$T:$Y,6,FALSE),0)</f>
        <v>0</v>
      </c>
      <c r="M5" s="24"/>
      <c r="N5" s="23">
        <f>IFERROR(VLOOKUP($N$2&amp;"-"&amp;$A5,CC1_InputUser!$T:$Y,5,FALSE),0)</f>
        <v>0</v>
      </c>
      <c r="O5" s="23">
        <f>IFERROR(VLOOKUP($N$2&amp;"-"&amp;$A5,CC1_InputUser!$T:$Y,6,FALSE),0)</f>
        <v>0</v>
      </c>
      <c r="P5" s="24"/>
      <c r="Q5" s="23">
        <f>IFERROR(VLOOKUP(Q2&amp;"-"&amp;$A5,CC1_InputUser!$T:$Y,5,FALSE),0)</f>
        <v>0</v>
      </c>
      <c r="R5" s="23">
        <f>IFERROR(VLOOKUP(Q2&amp;"-"&amp;$A5,CC1_InputUser!$T:$Y,6,FALSE),0)</f>
        <v>0</v>
      </c>
      <c r="S5" s="23">
        <f>IFERROR(VLOOKUP($N$2&amp;"-"&amp; RIGHT(#REF!,1)&amp;"-"&amp;$A5,CC1_InputUser!$L:$N,3,FALSE),0)</f>
        <v>0</v>
      </c>
      <c r="T5" s="24"/>
      <c r="U5" s="23">
        <f>IFERROR(VLOOKUP(U2&amp;"-"&amp;$A5,CC1_InputUser!$T:$Y,5,FALSE),0)</f>
        <v>0</v>
      </c>
      <c r="V5" s="23">
        <f>IFERROR(VLOOKUP(U2&amp;"-"&amp;$A5,CC1_InputUser!$T:$Y,6,FALSE),0)</f>
        <v>0</v>
      </c>
      <c r="W5" s="24"/>
      <c r="X5" s="23">
        <f>IFERROR(VLOOKUP(X2&amp;"-"&amp;$A5,CC1_InputUser!$T:$Y,5,FALSE),0)</f>
        <v>0</v>
      </c>
      <c r="Y5" s="23">
        <f>IFERROR(VLOOKUP(X2&amp;"-"&amp;$A5,CC1_InputUser!$T:$Y,6,FALSE),0)</f>
        <v>0</v>
      </c>
      <c r="Z5" s="24"/>
      <c r="AA5" s="23">
        <f>IFERROR(VLOOKUP(AA2&amp;"-"&amp;$A5,CC1_InputUser!$T:$Y,5,FALSE),0)</f>
        <v>0</v>
      </c>
      <c r="AB5" s="23">
        <f>IFERROR(VLOOKUP(AA2&amp;"-"&amp;$A5,CC1_InputUser!$T:$Y,6,FALSE),0)</f>
        <v>0</v>
      </c>
      <c r="AC5" s="24"/>
      <c r="AD5" s="23">
        <f>IFERROR(VLOOKUP(AD2&amp;"-"&amp;$A5,CC1_InputUser!$T:$Y,5,FALSE),0)</f>
        <v>0</v>
      </c>
      <c r="AE5" s="23">
        <f>IFERROR(VLOOKUP(AD2&amp;"-"&amp;$A5,CC1_InputUser!$T:$Y,6,FALSE),0)</f>
        <v>0</v>
      </c>
      <c r="AF5" s="24"/>
      <c r="AG5" s="23">
        <f>IFERROR(VLOOKUP(AG2&amp;"-"&amp;$A5,CC1_InputUser!$T:$Y,5,FALSE),0)</f>
        <v>0</v>
      </c>
      <c r="AH5" s="23">
        <f>IFERROR(VLOOKUP(AG2&amp;"-"&amp;$A5,CC1_InputUser!$T:$Y,6,FALSE),0)</f>
        <v>0</v>
      </c>
      <c r="AI5" s="24" t="s">
        <v>65</v>
      </c>
      <c r="AJ5" s="23">
        <f>IFERROR(VLOOKUP(AJ2&amp;"-"&amp;$A5,CC1_InputUser!$T:$Y,5,FALSE),0)</f>
        <v>0</v>
      </c>
      <c r="AK5" s="23">
        <f>IFERROR(VLOOKUP(AJ2&amp;"-"&amp;$A5,CC1_InputUser!$T:$Y,6,FALSE),0)</f>
        <v>0</v>
      </c>
      <c r="AL5" s="24"/>
    </row>
    <row r="6" spans="1:38" x14ac:dyDescent="0.3">
      <c r="A6" s="72"/>
      <c r="B6" s="23"/>
      <c r="C6" s="23"/>
      <c r="D6" s="26"/>
      <c r="E6" s="23"/>
      <c r="F6" s="23"/>
      <c r="G6" s="26"/>
      <c r="H6" s="23"/>
      <c r="I6" s="23"/>
      <c r="J6" s="26"/>
      <c r="K6" s="23"/>
      <c r="L6" s="23"/>
      <c r="M6" s="26"/>
      <c r="N6" s="23"/>
      <c r="O6" s="23"/>
      <c r="P6" s="26"/>
      <c r="Q6" s="23"/>
      <c r="R6" s="23"/>
      <c r="S6" s="23"/>
      <c r="T6" s="26"/>
      <c r="U6" s="23"/>
      <c r="V6" s="23"/>
      <c r="W6" s="26"/>
      <c r="X6" s="23"/>
      <c r="Y6" s="23"/>
      <c r="Z6" s="26"/>
      <c r="AA6" s="23"/>
      <c r="AB6" s="23"/>
      <c r="AC6" s="26"/>
      <c r="AD6" s="23"/>
      <c r="AE6" s="23"/>
      <c r="AF6" s="26"/>
      <c r="AG6" s="23"/>
      <c r="AH6" s="23"/>
      <c r="AI6" s="26"/>
      <c r="AJ6" s="23"/>
      <c r="AK6" s="23"/>
      <c r="AL6" s="26"/>
    </row>
    <row r="7" spans="1:38" x14ac:dyDescent="0.3">
      <c r="A7" s="71"/>
      <c r="B7" s="23"/>
      <c r="C7" s="23"/>
      <c r="D7" s="24"/>
      <c r="E7" s="23"/>
      <c r="F7" s="23"/>
      <c r="G7" s="24"/>
      <c r="H7" s="23"/>
      <c r="I7" s="23"/>
      <c r="J7" s="24"/>
      <c r="K7" s="23"/>
      <c r="L7" s="23"/>
      <c r="M7" s="24"/>
      <c r="N7" s="23"/>
      <c r="O7" s="23"/>
      <c r="P7" s="24"/>
      <c r="Q7" s="23"/>
      <c r="R7" s="23"/>
      <c r="S7" s="23"/>
      <c r="T7" s="24"/>
      <c r="U7" s="23"/>
      <c r="V7" s="23"/>
      <c r="W7" s="24"/>
      <c r="X7" s="23"/>
      <c r="Y7" s="23"/>
      <c r="Z7" s="24"/>
      <c r="AA7" s="23"/>
      <c r="AB7" s="23"/>
      <c r="AC7" s="24"/>
      <c r="AD7" s="23"/>
      <c r="AE7" s="23"/>
      <c r="AF7" s="24"/>
      <c r="AG7" s="23"/>
      <c r="AH7" s="23"/>
      <c r="AI7" s="24"/>
      <c r="AJ7" s="23"/>
      <c r="AK7" s="23"/>
      <c r="AL7" s="24"/>
    </row>
    <row r="8" spans="1:38" x14ac:dyDescent="0.3">
      <c r="A8" s="72"/>
      <c r="B8" s="23"/>
      <c r="C8" s="23"/>
      <c r="D8" s="26"/>
      <c r="E8" s="23"/>
      <c r="F8" s="23"/>
      <c r="G8" s="26"/>
      <c r="H8" s="23"/>
      <c r="I8" s="23"/>
      <c r="J8" s="26"/>
      <c r="K8" s="23"/>
      <c r="L8" s="23"/>
      <c r="M8" s="26"/>
      <c r="N8" s="23"/>
      <c r="O8" s="23"/>
      <c r="P8" s="26"/>
      <c r="Q8" s="23"/>
      <c r="R8" s="23"/>
      <c r="S8" s="23"/>
      <c r="T8" s="26"/>
      <c r="U8" s="23"/>
      <c r="V8" s="23"/>
      <c r="W8" s="26"/>
      <c r="X8" s="23"/>
      <c r="Y8" s="23"/>
      <c r="Z8" s="26"/>
      <c r="AA8" s="23"/>
      <c r="AB8" s="23"/>
      <c r="AC8" s="26"/>
      <c r="AD8" s="23"/>
      <c r="AE8" s="23"/>
      <c r="AF8" s="26"/>
      <c r="AG8" s="23"/>
      <c r="AH8" s="23"/>
      <c r="AI8" s="26"/>
      <c r="AJ8" s="23"/>
      <c r="AK8" s="23"/>
      <c r="AL8" s="26"/>
    </row>
    <row r="9" spans="1:38" x14ac:dyDescent="0.3">
      <c r="A9" s="71"/>
      <c r="B9" s="23"/>
      <c r="C9" s="23"/>
      <c r="D9" s="24"/>
      <c r="E9" s="23"/>
      <c r="F9" s="23"/>
      <c r="G9" s="24"/>
      <c r="H9" s="23"/>
      <c r="I9" s="23"/>
      <c r="J9" s="24"/>
      <c r="K9" s="23"/>
      <c r="L9" s="23"/>
      <c r="M9" s="24"/>
      <c r="N9" s="23"/>
      <c r="O9" s="23"/>
      <c r="P9" s="24"/>
      <c r="Q9" s="23"/>
      <c r="R9" s="23"/>
      <c r="S9" s="23"/>
      <c r="T9" s="24"/>
      <c r="U9" s="23"/>
      <c r="V9" s="23"/>
      <c r="W9" s="24"/>
      <c r="X9" s="23"/>
      <c r="Y9" s="23"/>
      <c r="Z9" s="24"/>
      <c r="AA9" s="23"/>
      <c r="AB9" s="23"/>
      <c r="AC9" s="24"/>
      <c r="AD9" s="23"/>
      <c r="AE9" s="23"/>
      <c r="AF9" s="24"/>
      <c r="AG9" s="23"/>
      <c r="AH9" s="23"/>
      <c r="AI9" s="24"/>
      <c r="AJ9" s="23"/>
      <c r="AK9" s="23"/>
      <c r="AL9" s="24"/>
    </row>
    <row r="10" spans="1:38" x14ac:dyDescent="0.3">
      <c r="A10" s="72"/>
      <c r="B10" s="23"/>
      <c r="C10" s="23"/>
      <c r="D10" s="26"/>
      <c r="E10" s="23"/>
      <c r="F10" s="23"/>
      <c r="G10" s="26"/>
      <c r="H10" s="23"/>
      <c r="I10" s="23"/>
      <c r="J10" s="26"/>
      <c r="K10" s="23"/>
      <c r="L10" s="23"/>
      <c r="M10" s="26"/>
      <c r="N10" s="23"/>
      <c r="O10" s="23"/>
      <c r="P10" s="26"/>
      <c r="Q10" s="23"/>
      <c r="R10" s="23"/>
      <c r="S10" s="23"/>
      <c r="T10" s="26"/>
      <c r="U10" s="23"/>
      <c r="V10" s="23"/>
      <c r="W10" s="26"/>
      <c r="X10" s="23"/>
      <c r="Y10" s="23"/>
      <c r="Z10" s="26"/>
      <c r="AA10" s="23"/>
      <c r="AB10" s="23"/>
      <c r="AC10" s="26"/>
      <c r="AD10" s="23"/>
      <c r="AE10" s="23"/>
      <c r="AF10" s="26"/>
      <c r="AG10" s="23"/>
      <c r="AH10" s="23"/>
      <c r="AI10" s="26"/>
      <c r="AJ10" s="23"/>
      <c r="AK10" s="23"/>
      <c r="AL10" s="26"/>
    </row>
    <row r="11" spans="1:38" x14ac:dyDescent="0.3">
      <c r="A11" s="71"/>
      <c r="B11" s="23"/>
      <c r="C11" s="23"/>
      <c r="D11" s="24"/>
      <c r="E11" s="23"/>
      <c r="F11" s="23"/>
      <c r="G11" s="24"/>
      <c r="H11" s="23"/>
      <c r="I11" s="23"/>
      <c r="J11" s="24"/>
      <c r="K11" s="23"/>
      <c r="L11" s="23"/>
      <c r="M11" s="24"/>
      <c r="N11" s="23"/>
      <c r="O11" s="23"/>
      <c r="P11" s="24"/>
      <c r="Q11" s="23"/>
      <c r="R11" s="23"/>
      <c r="S11" s="23"/>
      <c r="T11" s="24"/>
      <c r="U11" s="23"/>
      <c r="V11" s="23"/>
      <c r="W11" s="24"/>
      <c r="X11" s="23"/>
      <c r="Y11" s="23"/>
      <c r="Z11" s="24"/>
      <c r="AA11" s="23"/>
      <c r="AB11" s="23"/>
      <c r="AC11" s="24"/>
      <c r="AD11" s="23"/>
      <c r="AE11" s="23"/>
      <c r="AF11" s="24"/>
      <c r="AG11" s="23"/>
      <c r="AH11" s="23"/>
      <c r="AI11" s="24"/>
      <c r="AJ11" s="23"/>
      <c r="AK11" s="23"/>
      <c r="AL11" s="24"/>
    </row>
    <row r="12" spans="1:38" x14ac:dyDescent="0.3">
      <c r="A12" s="72"/>
      <c r="B12" s="23"/>
      <c r="C12" s="23"/>
      <c r="D12" s="24"/>
      <c r="E12" s="23"/>
      <c r="F12" s="23"/>
      <c r="G12" s="24"/>
      <c r="H12" s="23"/>
      <c r="I12" s="23"/>
      <c r="J12" s="24"/>
      <c r="K12" s="23"/>
      <c r="L12" s="23"/>
      <c r="M12" s="24"/>
      <c r="N12" s="23"/>
      <c r="O12" s="23"/>
      <c r="P12" s="24"/>
      <c r="Q12" s="23"/>
      <c r="R12" s="23"/>
      <c r="S12" s="23"/>
      <c r="T12" s="24"/>
      <c r="U12" s="23"/>
      <c r="V12" s="23"/>
      <c r="W12" s="24"/>
      <c r="X12" s="23"/>
      <c r="Y12" s="23"/>
      <c r="Z12" s="24"/>
      <c r="AA12" s="23"/>
      <c r="AB12" s="23"/>
      <c r="AC12" s="24"/>
      <c r="AD12" s="23"/>
      <c r="AE12" s="23"/>
      <c r="AF12" s="24"/>
      <c r="AG12" s="23"/>
      <c r="AH12" s="23"/>
      <c r="AI12" s="24"/>
      <c r="AJ12" s="23"/>
      <c r="AK12" s="23"/>
      <c r="AL12" s="24"/>
    </row>
    <row r="13" spans="1:38" ht="2.1" customHeight="1" x14ac:dyDescent="0.3">
      <c r="A13" s="20"/>
      <c r="B13" s="20"/>
      <c r="C13" s="20"/>
      <c r="D13" s="18"/>
      <c r="E13" s="20"/>
      <c r="F13" s="20"/>
      <c r="G13" s="18"/>
      <c r="H13" s="20"/>
      <c r="I13" s="20"/>
      <c r="J13" s="18"/>
      <c r="K13" s="20"/>
      <c r="L13" s="20"/>
      <c r="M13" s="18"/>
      <c r="N13" s="20"/>
      <c r="O13" s="20"/>
      <c r="P13" s="18"/>
      <c r="Q13" s="20"/>
      <c r="R13" s="20"/>
      <c r="S13" s="20"/>
      <c r="T13" s="18"/>
      <c r="U13" s="20"/>
      <c r="V13" s="20"/>
      <c r="W13" s="18"/>
      <c r="X13" s="20"/>
      <c r="Y13" s="20"/>
      <c r="Z13" s="18"/>
      <c r="AA13" s="20"/>
      <c r="AB13" s="20"/>
      <c r="AC13" s="18"/>
      <c r="AD13" s="20"/>
      <c r="AE13" s="20"/>
      <c r="AF13" s="18"/>
      <c r="AG13" s="20"/>
      <c r="AH13" s="20"/>
      <c r="AI13" s="18"/>
      <c r="AJ13" s="20"/>
      <c r="AK13" s="20"/>
      <c r="AL13" s="18"/>
    </row>
    <row r="14" spans="1:38" s="55" customFormat="1" ht="24.95" customHeight="1" x14ac:dyDescent="0.25">
      <c r="A14" s="42" t="s">
        <v>49</v>
      </c>
      <c r="B14" s="57">
        <f>IFERROR(VLOOKUP(B2,CC1_InputUser!$A:$S,18,FALSE),0)</f>
        <v>5.224088957189732E-3</v>
      </c>
      <c r="C14" s="57">
        <f>IFERROR(VLOOKUP(B2,CC1_InputUser!$A:$S,19,FALSE),0)</f>
        <v>-9.3833673475188784E-3</v>
      </c>
      <c r="D14" s="62"/>
      <c r="E14" s="79">
        <f>IFERROR(VLOOKUP(E2,CC1_InputUser!$A:$S,18,FALSE),0)</f>
        <v>7.176418118578054E-3</v>
      </c>
      <c r="F14" s="57">
        <f>IFERROR(VLOOKUP(E2,CC1_InputUser!$A:$S,19,FALSE),0)</f>
        <v>-1.1270529910001548E-2</v>
      </c>
      <c r="G14" s="62"/>
      <c r="H14" s="57">
        <f>IFERROR(VLOOKUP(H2,CC1_InputUser!$A:$S,18,FALSE),0)</f>
        <v>9.5495260447391317E-3</v>
      </c>
      <c r="I14" s="57">
        <f>IFERROR(VLOOKUP(H2,CC1_InputUser!$A:$S,19,FALSE),0)</f>
        <v>-1.0776905499875533E-2</v>
      </c>
      <c r="J14" s="62"/>
      <c r="K14" s="57">
        <f>IFERROR(VLOOKUP(K2,CC1_InputUser!$A:$S,18,FALSE),0)</f>
        <v>8.9026266635268136E-3</v>
      </c>
      <c r="L14" s="57">
        <f>IFERROR(VLOOKUP(K2,CC1_InputUser!$A:$S,19,FALSE),0)</f>
        <v>-6.6662239774724075E-3</v>
      </c>
      <c r="M14" s="62"/>
      <c r="N14" s="57">
        <f>IFERROR(VLOOKUP(N2,CC1_InputUser!$A:$S,18,FALSE),0)</f>
        <v>3.3153865430988194E-3</v>
      </c>
      <c r="O14" s="57">
        <f>IFERROR(VLOOKUP(N2,CC1_InputUser!$A:$S,19,FALSE),0)</f>
        <v>-7.7471890375179209E-3</v>
      </c>
      <c r="P14" s="62"/>
      <c r="Q14" s="57">
        <f>IFERROR(VLOOKUP(Q2,CC1_InputUser!$A:$S,18,FALSE),0)</f>
        <v>-2.0960816085641154E-3</v>
      </c>
      <c r="R14" s="85">
        <f>IFERROR(VLOOKUP(Q2,CC1_InputUser!$A:$S,19,FALSE),0)</f>
        <v>-1.0462311934554047E-2</v>
      </c>
      <c r="S14" s="85"/>
      <c r="T14" s="62"/>
      <c r="U14" s="57">
        <f>IFERROR(VLOOKUP(U2,CC1_InputUser!$A:$S,18,FALSE),0)</f>
        <v>-8.679282568110791E-3</v>
      </c>
      <c r="V14" s="57">
        <f>IFERROR(VLOOKUP(U2,CC1_InputUser!$A:$S,19,FALSE),0)</f>
        <v>-9.3901836983916187E-3</v>
      </c>
      <c r="W14" s="62"/>
      <c r="X14" s="57">
        <f>IFERROR(VLOOKUP(X2,CC1_InputUser!$A:$S,18,FALSE),0)</f>
        <v>7.3475885654907813E-3</v>
      </c>
      <c r="Y14" s="79">
        <f>IFERROR(VLOOKUP(X2,CC1_InputUser!$A:$S,19,FALSE),0)</f>
        <v>-5.4420177320055885E-3</v>
      </c>
      <c r="Z14" s="62"/>
      <c r="AA14" s="57">
        <f>IFERROR(VLOOKUP(AA2,CC1_InputUser!$A:$S,18,FALSE),0)</f>
        <v>1.8897271237978686E-3</v>
      </c>
      <c r="AB14" s="57">
        <f>IFERROR(VLOOKUP(AA2,CC1_InputUser!$A:$S,19,FALSE),0)</f>
        <v>-4.8190622863065746E-3</v>
      </c>
      <c r="AC14" s="62"/>
      <c r="AD14" s="57">
        <f>IFERROR(VLOOKUP(AD2,CC1_InputUser!$A:$S,18,FALSE),0)</f>
        <v>0</v>
      </c>
      <c r="AE14" s="57">
        <f>IFERROR(VLOOKUP(AD2,CC1_InputUser!$A:$S,19,FALSE),0)</f>
        <v>0</v>
      </c>
      <c r="AF14" s="62"/>
      <c r="AG14" s="57">
        <f>IFERROR(VLOOKUP(AG2,CC1_InputUser!$A:$S,18,FALSE),0)</f>
        <v>0</v>
      </c>
      <c r="AH14" s="57">
        <f>IFERROR(VLOOKUP(AG2,CC1_InputUser!$A:$S,19,FALSE),0)</f>
        <v>0</v>
      </c>
      <c r="AI14" s="62"/>
      <c r="AJ14" s="57">
        <f>IFERROR(VLOOKUP(AJ2,CC1_InputUser!$A:$S,18,FALSE),0)</f>
        <v>0</v>
      </c>
      <c r="AK14" s="57">
        <f>IFERROR(VLOOKUP(AJ2,CC1_InputUser!$A:$S,19,FALSE),0)</f>
        <v>0</v>
      </c>
      <c r="AL14" s="60"/>
    </row>
    <row r="15" spans="1:38" ht="4.5" customHeight="1" x14ac:dyDescent="0.3">
      <c r="A15" s="20"/>
      <c r="B15" s="20"/>
      <c r="C15" s="20"/>
      <c r="D15" s="18"/>
      <c r="E15" s="20"/>
      <c r="F15" s="20"/>
      <c r="G15" s="18"/>
      <c r="H15" s="20"/>
      <c r="I15" s="20"/>
      <c r="J15" s="18"/>
      <c r="K15" s="20"/>
      <c r="L15" s="20"/>
      <c r="M15" s="18"/>
      <c r="N15" s="20"/>
      <c r="O15" s="20"/>
      <c r="P15" s="18"/>
      <c r="Q15" s="20"/>
      <c r="R15" s="20"/>
      <c r="S15" s="20"/>
      <c r="T15" s="18"/>
      <c r="U15" s="20"/>
      <c r="V15" s="20"/>
      <c r="W15" s="18"/>
      <c r="X15" s="20"/>
      <c r="Y15" s="20"/>
      <c r="Z15" s="18"/>
      <c r="AA15" s="20"/>
      <c r="AB15" s="20"/>
      <c r="AC15" s="18"/>
      <c r="AD15" s="20"/>
      <c r="AE15" s="20"/>
      <c r="AF15" s="18"/>
      <c r="AG15" s="20"/>
      <c r="AH15" s="20"/>
      <c r="AI15" s="18"/>
      <c r="AJ15" s="20"/>
      <c r="AK15" s="20"/>
      <c r="AL15" s="18"/>
    </row>
    <row r="16" spans="1:38" x14ac:dyDescent="0.3">
      <c r="D16" s="18"/>
      <c r="G16" s="18"/>
      <c r="J16" s="18"/>
      <c r="M16" s="18"/>
      <c r="P16" s="18"/>
      <c r="T16" s="18"/>
      <c r="W16" s="18"/>
      <c r="Z16" s="18"/>
      <c r="AC16" s="18"/>
      <c r="AF16" s="18"/>
      <c r="AI16" s="18"/>
      <c r="AL16" s="18"/>
    </row>
    <row r="17" spans="1:38" x14ac:dyDescent="0.3">
      <c r="D17" s="18"/>
      <c r="G17" s="18"/>
      <c r="J17" s="18"/>
      <c r="M17" s="18"/>
      <c r="P17" s="18"/>
      <c r="T17" s="18"/>
      <c r="W17" s="18"/>
      <c r="Z17" s="18"/>
      <c r="AC17" s="18"/>
      <c r="AF17" s="18"/>
      <c r="AI17" s="18"/>
      <c r="AL17" s="18"/>
    </row>
    <row r="18" spans="1:38" x14ac:dyDescent="0.3">
      <c r="A18" s="58" t="s">
        <v>61</v>
      </c>
      <c r="D18" s="18"/>
      <c r="G18" s="18"/>
      <c r="J18" s="18"/>
      <c r="M18" s="18"/>
      <c r="P18" s="18"/>
      <c r="T18" s="18"/>
      <c r="W18" s="18"/>
      <c r="Z18" s="18"/>
      <c r="AC18" s="18"/>
      <c r="AF18" s="18"/>
      <c r="AI18" s="18"/>
      <c r="AL18" s="18"/>
    </row>
    <row r="19" spans="1:38" x14ac:dyDescent="0.3">
      <c r="A19" t="s">
        <v>63</v>
      </c>
      <c r="D19" s="18"/>
      <c r="G19" s="18"/>
      <c r="J19" s="18"/>
      <c r="M19" s="18"/>
      <c r="P19" s="18"/>
      <c r="T19" s="18"/>
      <c r="W19" s="18"/>
      <c r="Z19" s="18"/>
      <c r="AC19" s="18"/>
      <c r="AF19" s="18"/>
      <c r="AI19" s="18"/>
      <c r="AL19" s="18"/>
    </row>
    <row r="20" spans="1:38" x14ac:dyDescent="0.3">
      <c r="D20" s="18"/>
      <c r="G20" s="18"/>
      <c r="J20" s="18"/>
      <c r="M20" s="18"/>
      <c r="P20" s="18"/>
      <c r="T20" s="18"/>
      <c r="W20" s="18"/>
      <c r="Z20" s="18"/>
      <c r="AC20" s="18"/>
      <c r="AF20" s="18"/>
      <c r="AI20" s="18"/>
      <c r="AL20" s="18"/>
    </row>
    <row r="21" spans="1:38" x14ac:dyDescent="0.3">
      <c r="A21" s="49" t="s">
        <v>62</v>
      </c>
      <c r="D21" s="18"/>
      <c r="G21" s="18"/>
      <c r="J21" s="18"/>
      <c r="M21" s="18"/>
      <c r="P21" s="18"/>
      <c r="T21" s="18"/>
      <c r="W21" s="18"/>
      <c r="Z21" s="18"/>
      <c r="AC21" s="18"/>
      <c r="AF21" s="18"/>
      <c r="AI21" s="18"/>
      <c r="AL21" s="18"/>
    </row>
    <row r="22" spans="1:38" x14ac:dyDescent="0.3">
      <c r="A22" t="s">
        <v>64</v>
      </c>
      <c r="D22" s="18"/>
      <c r="G22" s="18"/>
      <c r="J22" s="18"/>
      <c r="M22" s="18"/>
      <c r="P22" s="18"/>
      <c r="T22" s="18"/>
      <c r="W22" s="18"/>
      <c r="Z22" s="18"/>
      <c r="AC22" s="18"/>
      <c r="AF22" s="18"/>
      <c r="AI22" s="18"/>
      <c r="AL22" s="18"/>
    </row>
    <row r="23" spans="1:38" x14ac:dyDescent="0.3">
      <c r="D23" s="18"/>
      <c r="G23" s="18"/>
      <c r="J23" s="18"/>
      <c r="M23" s="18"/>
      <c r="P23" s="18"/>
      <c r="T23" s="18"/>
      <c r="W23" s="18"/>
      <c r="Z23" s="18"/>
      <c r="AC23" s="18"/>
      <c r="AF23" s="18"/>
      <c r="AI23" s="18"/>
      <c r="AL23" s="18"/>
    </row>
    <row r="24" spans="1:38" s="16" customFormat="1" x14ac:dyDescent="0.3">
      <c r="A24"/>
      <c r="D24" s="19"/>
      <c r="G24" s="19"/>
      <c r="J24" s="19"/>
      <c r="M24" s="19"/>
      <c r="P24" s="19"/>
      <c r="T24" s="19"/>
      <c r="W24" s="19"/>
      <c r="Z24" s="19"/>
      <c r="AC24" s="19"/>
      <c r="AF24" s="19"/>
      <c r="AI24" s="19"/>
      <c r="AL24" s="19"/>
    </row>
    <row r="25" spans="1:38" s="16" customFormat="1" x14ac:dyDescent="0.3">
      <c r="A25"/>
      <c r="D25" s="19"/>
      <c r="G25" s="19"/>
      <c r="J25" s="19"/>
      <c r="M25" s="19"/>
      <c r="P25" s="19"/>
      <c r="T25" s="19"/>
      <c r="W25" s="19"/>
      <c r="Z25" s="19"/>
      <c r="AC25" s="19"/>
      <c r="AF25" s="19"/>
      <c r="AI25" s="19"/>
      <c r="AL25" s="19"/>
    </row>
    <row r="26" spans="1:38" s="16" customFormat="1" x14ac:dyDescent="0.3">
      <c r="A26" s="17"/>
      <c r="B26" s="17"/>
      <c r="D26" s="19"/>
      <c r="G26" s="19"/>
      <c r="J26" s="19"/>
      <c r="M26" s="19"/>
      <c r="P26" s="19"/>
      <c r="T26" s="19"/>
      <c r="W26" s="19"/>
      <c r="Z26" s="19"/>
      <c r="AC26" s="19"/>
      <c r="AF26" s="19"/>
      <c r="AI26" s="19"/>
      <c r="AL26" s="19"/>
    </row>
  </sheetData>
  <mergeCells count="15">
    <mergeCell ref="AJ2:AK2"/>
    <mergeCell ref="R3:S3"/>
    <mergeCell ref="R14:S14"/>
    <mergeCell ref="Q2:S2"/>
    <mergeCell ref="U2:V2"/>
    <mergeCell ref="X2:Y2"/>
    <mergeCell ref="AA2:AB2"/>
    <mergeCell ref="AD2:AE2"/>
    <mergeCell ref="AG2:AH2"/>
    <mergeCell ref="N2:O2"/>
    <mergeCell ref="A2:A3"/>
    <mergeCell ref="B2:C2"/>
    <mergeCell ref="E2:F2"/>
    <mergeCell ref="H2:I2"/>
    <mergeCell ref="K2:L2"/>
  </mergeCells>
  <conditionalFormatting sqref="B14:AK14">
    <cfRule type="cellIs" dxfId="7" priority="1" operator="between">
      <formula>-0.00251</formula>
      <formula>-0.009</formula>
    </cfRule>
    <cfRule type="cellIs" dxfId="6" priority="2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7371B35-D1D6-4452-868E-5063280208AB}">
            <x14:iconSet iconSet="3Triangles">
              <x14:cfvo type="percent">
                <xm:f>0</xm:f>
              </x14:cfvo>
              <x14:cfvo type="formula">
                <xm:f>$B$14</xm:f>
              </x14:cfvo>
              <x14:cfvo type="formula" gte="0">
                <xm:f>$B$14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4" id="{AF246A66-252D-4961-9EFC-4FD856F9CBE7}">
            <x14:iconSet iconSet="3Triangles">
              <x14:cfvo type="percent">
                <xm:f>0</xm:f>
              </x14:cfvo>
              <x14:cfvo type="formula">
                <xm:f>$C$14</xm:f>
              </x14:cfvo>
              <x14:cfvo type="formula" gte="0">
                <xm:f>$C$14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5" id="{294171ED-739E-45CA-AC69-D3C51FF2D169}">
            <x14:iconSet iconSet="3Triangles">
              <x14:cfvo type="percent">
                <xm:f>0</xm:f>
              </x14:cfvo>
              <x14:cfvo type="formula">
                <xm:f>$E$14</xm:f>
              </x14:cfvo>
              <x14:cfvo type="formula" gte="0">
                <xm:f>$E$14</xm:f>
              </x14:cfvo>
            </x14:iconSet>
          </x14:cfRule>
          <xm:sqref>H14</xm:sqref>
        </x14:conditionalFormatting>
        <x14:conditionalFormatting xmlns:xm="http://schemas.microsoft.com/office/excel/2006/main">
          <x14:cfRule type="iconSet" priority="6" id="{956C04B3-856E-435A-91FF-21014310D827}">
            <x14:iconSet iconSet="3Triangles">
              <x14:cfvo type="percent">
                <xm:f>0</xm:f>
              </x14:cfvo>
              <x14:cfvo type="formula">
                <xm:f>$F$14</xm:f>
              </x14:cfvo>
              <x14:cfvo type="formula" gte="0">
                <xm:f>$F$14</xm:f>
              </x14:cfvo>
            </x14:iconSet>
          </x14:cfRule>
          <xm:sqref>I14</xm:sqref>
        </x14:conditionalFormatting>
        <x14:conditionalFormatting xmlns:xm="http://schemas.microsoft.com/office/excel/2006/main">
          <x14:cfRule type="iconSet" priority="7" id="{7E937D48-6714-40F2-A085-3E65C97FC85C}">
            <x14:iconSet iconSet="3Triangles">
              <x14:cfvo type="percent">
                <xm:f>0</xm:f>
              </x14:cfvo>
              <x14:cfvo type="formula">
                <xm:f>$H$14</xm:f>
              </x14:cfvo>
              <x14:cfvo type="formula" gte="0">
                <xm:f>$H$14</xm:f>
              </x14:cfvo>
            </x14:iconSet>
          </x14:cfRule>
          <xm:sqref>K14</xm:sqref>
        </x14:conditionalFormatting>
        <x14:conditionalFormatting xmlns:xm="http://schemas.microsoft.com/office/excel/2006/main">
          <x14:cfRule type="iconSet" priority="8" id="{AE82E5D5-A59B-4225-9208-75651B282F09}">
            <x14:iconSet iconSet="3Triangles">
              <x14:cfvo type="percent">
                <xm:f>0</xm:f>
              </x14:cfvo>
              <x14:cfvo type="formula">
                <xm:f>$I$14</xm:f>
              </x14:cfvo>
              <x14:cfvo type="formula" gte="0">
                <xm:f>$I$14</xm:f>
              </x14:cfvo>
            </x14:iconSet>
          </x14:cfRule>
          <xm:sqref>L14</xm:sqref>
        </x14:conditionalFormatting>
        <x14:conditionalFormatting xmlns:xm="http://schemas.microsoft.com/office/excel/2006/main">
          <x14:cfRule type="iconSet" priority="9" id="{7AA0BF19-3761-4510-8B56-3DF5F7476023}">
            <x14:iconSet iconSet="3Triangles">
              <x14:cfvo type="percent">
                <xm:f>0</xm:f>
              </x14:cfvo>
              <x14:cfvo type="formula">
                <xm:f>$K$14</xm:f>
              </x14:cfvo>
              <x14:cfvo type="formula" gte="0">
                <xm:f>$K$14</xm:f>
              </x14:cfvo>
            </x14:iconSet>
          </x14:cfRule>
          <xm:sqref>N14</xm:sqref>
        </x14:conditionalFormatting>
        <x14:conditionalFormatting xmlns:xm="http://schemas.microsoft.com/office/excel/2006/main">
          <x14:cfRule type="iconSet" priority="10" id="{06E24B6F-900A-41F9-9F0B-1FF61DD28CD9}">
            <x14:iconSet iconSet="3Triangles">
              <x14:cfvo type="percent">
                <xm:f>0</xm:f>
              </x14:cfvo>
              <x14:cfvo type="formula">
                <xm:f>$L$14</xm:f>
              </x14:cfvo>
              <x14:cfvo type="formula" gte="0">
                <xm:f>$L$14</xm:f>
              </x14:cfvo>
            </x14:iconSet>
          </x14:cfRule>
          <xm:sqref>O14</xm:sqref>
        </x14:conditionalFormatting>
        <x14:conditionalFormatting xmlns:xm="http://schemas.microsoft.com/office/excel/2006/main">
          <x14:cfRule type="iconSet" priority="11" id="{46130C0D-D388-46E1-B7FD-171A89DE8F33}">
            <x14:iconSet iconSet="3Triangles">
              <x14:cfvo type="percent">
                <xm:f>0</xm:f>
              </x14:cfvo>
              <x14:cfvo type="formula">
                <xm:f>$N$14</xm:f>
              </x14:cfvo>
              <x14:cfvo type="formula" gte="0">
                <xm:f>$N$14</xm:f>
              </x14:cfvo>
            </x14:iconSet>
          </x14:cfRule>
          <xm:sqref>Q14</xm:sqref>
        </x14:conditionalFormatting>
        <x14:conditionalFormatting xmlns:xm="http://schemas.microsoft.com/office/excel/2006/main">
          <x14:cfRule type="iconSet" priority="12" id="{7263E71C-538C-4EA1-B2E5-07CA8170970C}">
            <x14:iconSet iconSet="3Triangles">
              <x14:cfvo type="percent">
                <xm:f>0</xm:f>
              </x14:cfvo>
              <x14:cfvo type="formula">
                <xm:f>$O$14</xm:f>
              </x14:cfvo>
              <x14:cfvo type="formula" gte="0">
                <xm:f>$O$14</xm:f>
              </x14:cfvo>
            </x14:iconSet>
          </x14:cfRule>
          <xm:sqref>R14:S14</xm:sqref>
        </x14:conditionalFormatting>
        <x14:conditionalFormatting xmlns:xm="http://schemas.microsoft.com/office/excel/2006/main">
          <x14:cfRule type="iconSet" priority="13" id="{C9E1851C-2134-4A44-98BE-8016E8E18ADE}">
            <x14:iconSet iconSet="3Triangles">
              <x14:cfvo type="percent">
                <xm:f>0</xm:f>
              </x14:cfvo>
              <x14:cfvo type="formula">
                <xm:f>$Q$14</xm:f>
              </x14:cfvo>
              <x14:cfvo type="formula" gte="0">
                <xm:f>$Q$14</xm:f>
              </x14:cfvo>
            </x14:iconSet>
          </x14:cfRule>
          <xm:sqref>U14</xm:sqref>
        </x14:conditionalFormatting>
        <x14:conditionalFormatting xmlns:xm="http://schemas.microsoft.com/office/excel/2006/main">
          <x14:cfRule type="iconSet" priority="14" id="{A2AF2DDF-9365-481B-9D58-A3AB1011F605}">
            <x14:iconSet iconSet="3Triangles">
              <x14:cfvo type="percent">
                <xm:f>0</xm:f>
              </x14:cfvo>
              <x14:cfvo type="formula">
                <xm:f>$R$14</xm:f>
              </x14:cfvo>
              <x14:cfvo type="formula" gte="0">
                <xm:f>$R$14</xm:f>
              </x14:cfvo>
            </x14:iconSet>
          </x14:cfRule>
          <xm:sqref>V14</xm:sqref>
        </x14:conditionalFormatting>
        <x14:conditionalFormatting xmlns:xm="http://schemas.microsoft.com/office/excel/2006/main">
          <x14:cfRule type="iconSet" priority="15" id="{B8CD77F9-DE19-400C-9910-6E2ED2FF51C7}">
            <x14:iconSet iconSet="3Triangles">
              <x14:cfvo type="percent">
                <xm:f>0</xm:f>
              </x14:cfvo>
              <x14:cfvo type="formula">
                <xm:f>$U$14</xm:f>
              </x14:cfvo>
              <x14:cfvo type="formula" gte="0">
                <xm:f>$U$14</xm:f>
              </x14:cfvo>
            </x14:iconSet>
          </x14:cfRule>
          <xm:sqref>X14</xm:sqref>
        </x14:conditionalFormatting>
        <x14:conditionalFormatting xmlns:xm="http://schemas.microsoft.com/office/excel/2006/main">
          <x14:cfRule type="iconSet" priority="16" id="{DBB22FCC-04CB-4D1A-82A3-3E9E8A242D08}">
            <x14:iconSet iconSet="3Triangles">
              <x14:cfvo type="percent">
                <xm:f>0</xm:f>
              </x14:cfvo>
              <x14:cfvo type="formula">
                <xm:f>$V$14</xm:f>
              </x14:cfvo>
              <x14:cfvo type="formula" gte="0">
                <xm:f>$V$14</xm:f>
              </x14:cfvo>
            </x14:iconSet>
          </x14:cfRule>
          <xm:sqref>Y14</xm:sqref>
        </x14:conditionalFormatting>
        <x14:conditionalFormatting xmlns:xm="http://schemas.microsoft.com/office/excel/2006/main">
          <x14:cfRule type="iconSet" priority="17" id="{682554D4-9596-4421-BB89-7D9464964DC4}">
            <x14:iconSet iconSet="3Triangles">
              <x14:cfvo type="percent">
                <xm:f>0</xm:f>
              </x14:cfvo>
              <x14:cfvo type="formula">
                <xm:f>$X$14</xm:f>
              </x14:cfvo>
              <x14:cfvo type="formula" gte="0">
                <xm:f>$X$14</xm:f>
              </x14:cfvo>
            </x14:iconSet>
          </x14:cfRule>
          <xm:sqref>AA14</xm:sqref>
        </x14:conditionalFormatting>
        <x14:conditionalFormatting xmlns:xm="http://schemas.microsoft.com/office/excel/2006/main">
          <x14:cfRule type="iconSet" priority="18" id="{B0ED4526-0451-4EE6-8A88-552BC6AF7C6A}">
            <x14:iconSet iconSet="3Triangles">
              <x14:cfvo type="percent">
                <xm:f>0</xm:f>
              </x14:cfvo>
              <x14:cfvo type="formula">
                <xm:f>$Y$14</xm:f>
              </x14:cfvo>
              <x14:cfvo type="formula" gte="0">
                <xm:f>$Y$14</xm:f>
              </x14:cfvo>
            </x14:iconSet>
          </x14:cfRule>
          <xm:sqref>AB14</xm:sqref>
        </x14:conditionalFormatting>
        <x14:conditionalFormatting xmlns:xm="http://schemas.microsoft.com/office/excel/2006/main">
          <x14:cfRule type="iconSet" priority="19" id="{D9A4A3E0-BA27-4A73-ACDE-67B73015BD18}">
            <x14:iconSet iconSet="3Triangles">
              <x14:cfvo type="percent">
                <xm:f>0</xm:f>
              </x14:cfvo>
              <x14:cfvo type="formula">
                <xm:f>$AA$14</xm:f>
              </x14:cfvo>
              <x14:cfvo type="formula" gte="0">
                <xm:f>$AA$14</xm:f>
              </x14:cfvo>
            </x14:iconSet>
          </x14:cfRule>
          <xm:sqref>AD14</xm:sqref>
        </x14:conditionalFormatting>
        <x14:conditionalFormatting xmlns:xm="http://schemas.microsoft.com/office/excel/2006/main">
          <x14:cfRule type="iconSet" priority="20" id="{E2799DFF-8356-499F-8967-FC1430F85A19}">
            <x14:iconSet iconSet="3Triangles">
              <x14:cfvo type="percent">
                <xm:f>0</xm:f>
              </x14:cfvo>
              <x14:cfvo type="formula">
                <xm:f>$AB$14</xm:f>
              </x14:cfvo>
              <x14:cfvo type="formula" gte="0">
                <xm:f>$AB$14</xm:f>
              </x14:cfvo>
            </x14:iconSet>
          </x14:cfRule>
          <xm:sqref>AE14</xm:sqref>
        </x14:conditionalFormatting>
        <x14:conditionalFormatting xmlns:xm="http://schemas.microsoft.com/office/excel/2006/main">
          <x14:cfRule type="iconSet" priority="21" id="{1C8AEA9B-7F70-4867-8366-166D545A4307}">
            <x14:iconSet iconSet="3Triangles">
              <x14:cfvo type="percent">
                <xm:f>0</xm:f>
              </x14:cfvo>
              <x14:cfvo type="formula">
                <xm:f>$AD$14</xm:f>
              </x14:cfvo>
              <x14:cfvo type="formula" gte="0">
                <xm:f>$AD$14</xm:f>
              </x14:cfvo>
            </x14:iconSet>
          </x14:cfRule>
          <xm:sqref>AG14</xm:sqref>
        </x14:conditionalFormatting>
        <x14:conditionalFormatting xmlns:xm="http://schemas.microsoft.com/office/excel/2006/main">
          <x14:cfRule type="iconSet" priority="22" id="{5B230070-6D0D-4E15-B117-D16BC16FFD02}">
            <x14:iconSet iconSet="3Triangles">
              <x14:cfvo type="percent">
                <xm:f>0</xm:f>
              </x14:cfvo>
              <x14:cfvo type="formula">
                <xm:f>$AE$14</xm:f>
              </x14:cfvo>
              <x14:cfvo type="formula" gte="0">
                <xm:f>$AE$14</xm:f>
              </x14:cfvo>
            </x14:iconSet>
          </x14:cfRule>
          <xm:sqref>AH14</xm:sqref>
        </x14:conditionalFormatting>
        <x14:conditionalFormatting xmlns:xm="http://schemas.microsoft.com/office/excel/2006/main">
          <x14:cfRule type="iconSet" priority="23" id="{811870FC-5A59-4C35-80A7-D923DDC88666}">
            <x14:iconSet iconSet="3Triangles">
              <x14:cfvo type="percent">
                <xm:f>0</xm:f>
              </x14:cfvo>
              <x14:cfvo type="formula">
                <xm:f>$AG$14</xm:f>
              </x14:cfvo>
              <x14:cfvo type="formula" gte="0">
                <xm:f>$AG$14</xm:f>
              </x14:cfvo>
            </x14:iconSet>
          </x14:cfRule>
          <xm:sqref>AJ14</xm:sqref>
        </x14:conditionalFormatting>
        <x14:conditionalFormatting xmlns:xm="http://schemas.microsoft.com/office/excel/2006/main">
          <x14:cfRule type="iconSet" priority="24" id="{D78507D3-65A9-433E-A006-73F7AD99B463}">
            <x14:iconSet iconSet="3Triangles">
              <x14:cfvo type="percent">
                <xm:f>0</xm:f>
              </x14:cfvo>
              <x14:cfvo type="formula">
                <xm:f>$AH$14</xm:f>
              </x14:cfvo>
              <x14:cfvo type="formula" gte="0">
                <xm:f>$AH$14</xm:f>
              </x14:cfvo>
            </x14:iconSet>
          </x14:cfRule>
          <xm:sqref>AK14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CA7-BE86-4C0E-8EA6-DA719BCDB230}">
  <sheetPr codeName="Sheet6"/>
  <dimension ref="A1:EC30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25" sqref="C25"/>
    </sheetView>
  </sheetViews>
  <sheetFormatPr defaultColWidth="9.140625" defaultRowHeight="16.5" x14ac:dyDescent="0.3"/>
  <cols>
    <col min="1" max="1" width="40.42578125" style="17" bestFit="1" customWidth="1"/>
    <col min="2" max="11" width="11.5703125" style="16" customWidth="1"/>
    <col min="12" max="12" width="0.28515625" style="19" customWidth="1"/>
    <col min="13" max="22" width="11.5703125" style="16" customWidth="1"/>
    <col min="23" max="23" width="0.28515625" style="19" customWidth="1"/>
    <col min="24" max="33" width="11.5703125" style="16" customWidth="1"/>
    <col min="34" max="34" width="0.28515625" style="19" customWidth="1"/>
    <col min="35" max="44" width="11.5703125" style="16" customWidth="1"/>
    <col min="45" max="45" width="0.28515625" style="19" customWidth="1"/>
    <col min="46" max="55" width="11.5703125" style="16" customWidth="1"/>
    <col min="56" max="56" width="0.28515625" style="19" customWidth="1"/>
    <col min="57" max="66" width="11.5703125" style="16" customWidth="1"/>
    <col min="67" max="67" width="0.28515625" style="19" customWidth="1"/>
    <col min="68" max="77" width="11.5703125" style="16" customWidth="1"/>
    <col min="78" max="78" width="0.28515625" style="19" customWidth="1"/>
    <col min="79" max="88" width="11.5703125" style="16" customWidth="1"/>
    <col min="89" max="89" width="0.28515625" style="19" customWidth="1"/>
    <col min="90" max="99" width="11.5703125" style="16" customWidth="1"/>
    <col min="100" max="100" width="0.28515625" style="19" customWidth="1"/>
    <col min="101" max="110" width="11.5703125" style="16" customWidth="1"/>
    <col min="111" max="111" width="0.28515625" style="19" customWidth="1"/>
    <col min="112" max="121" width="11.5703125" style="16" customWidth="1"/>
    <col min="122" max="122" width="0.28515625" style="19" customWidth="1"/>
    <col min="123" max="132" width="11.5703125" style="16" customWidth="1"/>
    <col min="133" max="133" width="0.28515625" style="19" customWidth="1"/>
    <col min="134" max="16384" width="9.140625" style="53"/>
  </cols>
  <sheetData>
    <row r="1" spans="1:133" s="52" customFormat="1" ht="36.950000000000003" customHeight="1" x14ac:dyDescent="0.25">
      <c r="A1" s="31" t="str">
        <f ca="1">"► PERFORMANCE SHIPMENT " &amp; HOME!$F$5</f>
        <v>► PERFORMANCE SHIPMENT 2024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</row>
    <row r="2" spans="1:133" ht="18" x14ac:dyDescent="0.3">
      <c r="A2" s="83" t="s">
        <v>56</v>
      </c>
      <c r="B2" s="81" t="s">
        <v>36</v>
      </c>
      <c r="C2" s="82"/>
      <c r="D2" s="82"/>
      <c r="E2" s="82"/>
      <c r="F2" s="82"/>
      <c r="G2" s="82"/>
      <c r="H2" s="82"/>
      <c r="I2" s="82"/>
      <c r="J2" s="82"/>
      <c r="K2" s="86"/>
      <c r="L2" s="21"/>
      <c r="M2" s="81" t="s">
        <v>34</v>
      </c>
      <c r="N2" s="82"/>
      <c r="O2" s="82"/>
      <c r="P2" s="82"/>
      <c r="Q2" s="82"/>
      <c r="R2" s="82"/>
      <c r="S2" s="82"/>
      <c r="T2" s="82"/>
      <c r="U2" s="82"/>
      <c r="V2" s="86"/>
      <c r="W2" s="21"/>
      <c r="X2" s="81" t="s">
        <v>37</v>
      </c>
      <c r="Y2" s="82"/>
      <c r="Z2" s="82"/>
      <c r="AA2" s="82"/>
      <c r="AB2" s="82"/>
      <c r="AC2" s="82"/>
      <c r="AD2" s="82"/>
      <c r="AE2" s="82"/>
      <c r="AF2" s="82"/>
      <c r="AG2" s="86"/>
      <c r="AH2" s="21"/>
      <c r="AI2" s="81" t="s">
        <v>38</v>
      </c>
      <c r="AJ2" s="82"/>
      <c r="AK2" s="82"/>
      <c r="AL2" s="82"/>
      <c r="AM2" s="82"/>
      <c r="AN2" s="82"/>
      <c r="AO2" s="82"/>
      <c r="AP2" s="82"/>
      <c r="AQ2" s="82"/>
      <c r="AR2" s="86"/>
      <c r="AS2" s="21"/>
      <c r="AT2" s="81" t="s">
        <v>39</v>
      </c>
      <c r="AU2" s="82"/>
      <c r="AV2" s="82"/>
      <c r="AW2" s="82"/>
      <c r="AX2" s="82"/>
      <c r="AY2" s="82"/>
      <c r="AZ2" s="82"/>
      <c r="BA2" s="82"/>
      <c r="BB2" s="82"/>
      <c r="BC2" s="86"/>
      <c r="BD2" s="21"/>
      <c r="BE2" s="81" t="s">
        <v>40</v>
      </c>
      <c r="BF2" s="82"/>
      <c r="BG2" s="82"/>
      <c r="BH2" s="82"/>
      <c r="BI2" s="82"/>
      <c r="BJ2" s="82"/>
      <c r="BK2" s="82"/>
      <c r="BL2" s="82"/>
      <c r="BM2" s="82"/>
      <c r="BN2" s="86"/>
      <c r="BO2" s="21"/>
      <c r="BP2" s="81" t="s">
        <v>41</v>
      </c>
      <c r="BQ2" s="82"/>
      <c r="BR2" s="82"/>
      <c r="BS2" s="82"/>
      <c r="BT2" s="82"/>
      <c r="BU2" s="82"/>
      <c r="BV2" s="82"/>
      <c r="BW2" s="82"/>
      <c r="BX2" s="82"/>
      <c r="BY2" s="86"/>
      <c r="BZ2" s="21"/>
      <c r="CA2" s="81" t="s">
        <v>42</v>
      </c>
      <c r="CB2" s="82"/>
      <c r="CC2" s="82"/>
      <c r="CD2" s="82"/>
      <c r="CE2" s="82"/>
      <c r="CF2" s="82"/>
      <c r="CG2" s="82"/>
      <c r="CH2" s="82"/>
      <c r="CI2" s="82"/>
      <c r="CJ2" s="86"/>
      <c r="CK2" s="21"/>
      <c r="CL2" s="81" t="s">
        <v>43</v>
      </c>
      <c r="CM2" s="82"/>
      <c r="CN2" s="82"/>
      <c r="CO2" s="82"/>
      <c r="CP2" s="82"/>
      <c r="CQ2" s="82"/>
      <c r="CR2" s="82"/>
      <c r="CS2" s="82"/>
      <c r="CT2" s="82"/>
      <c r="CU2" s="86"/>
      <c r="CV2" s="21"/>
      <c r="CW2" s="81" t="s">
        <v>44</v>
      </c>
      <c r="CX2" s="82"/>
      <c r="CY2" s="82"/>
      <c r="CZ2" s="82"/>
      <c r="DA2" s="82"/>
      <c r="DB2" s="82"/>
      <c r="DC2" s="82"/>
      <c r="DD2" s="82"/>
      <c r="DE2" s="82"/>
      <c r="DF2" s="86"/>
      <c r="DG2" s="21"/>
      <c r="DH2" s="81" t="s">
        <v>45</v>
      </c>
      <c r="DI2" s="82"/>
      <c r="DJ2" s="82"/>
      <c r="DK2" s="82"/>
      <c r="DL2" s="82"/>
      <c r="DM2" s="82"/>
      <c r="DN2" s="82"/>
      <c r="DO2" s="82"/>
      <c r="DP2" s="82"/>
      <c r="DQ2" s="86"/>
      <c r="DR2" s="21"/>
      <c r="DS2" s="81" t="s">
        <v>46</v>
      </c>
      <c r="DT2" s="82"/>
      <c r="DU2" s="82"/>
      <c r="DV2" s="82"/>
      <c r="DW2" s="82"/>
      <c r="DX2" s="82"/>
      <c r="DY2" s="82"/>
      <c r="DZ2" s="82"/>
      <c r="EA2" s="82"/>
      <c r="EB2" s="86"/>
      <c r="EC2" s="21"/>
    </row>
    <row r="3" spans="1:133" ht="15.75" x14ac:dyDescent="0.3">
      <c r="A3" s="83"/>
      <c r="B3" s="88" t="s">
        <v>23</v>
      </c>
      <c r="C3" s="88"/>
      <c r="D3" s="88"/>
      <c r="E3" s="88"/>
      <c r="F3" s="88"/>
      <c r="G3" s="84" t="s">
        <v>24</v>
      </c>
      <c r="H3" s="84"/>
      <c r="I3" s="84"/>
      <c r="J3" s="84"/>
      <c r="K3" s="84"/>
      <c r="L3" s="28"/>
      <c r="M3" s="88" t="s">
        <v>23</v>
      </c>
      <c r="N3" s="88"/>
      <c r="O3" s="88"/>
      <c r="P3" s="88"/>
      <c r="Q3" s="88"/>
      <c r="R3" s="84" t="s">
        <v>24</v>
      </c>
      <c r="S3" s="84"/>
      <c r="T3" s="84"/>
      <c r="U3" s="84"/>
      <c r="V3" s="84"/>
      <c r="W3" s="28"/>
      <c r="X3" s="88" t="s">
        <v>23</v>
      </c>
      <c r="Y3" s="88"/>
      <c r="Z3" s="88"/>
      <c r="AA3" s="88"/>
      <c r="AB3" s="88"/>
      <c r="AC3" s="84" t="s">
        <v>24</v>
      </c>
      <c r="AD3" s="84"/>
      <c r="AE3" s="84"/>
      <c r="AF3" s="84"/>
      <c r="AG3" s="84"/>
      <c r="AH3" s="28"/>
      <c r="AI3" s="88" t="s">
        <v>23</v>
      </c>
      <c r="AJ3" s="88"/>
      <c r="AK3" s="88"/>
      <c r="AL3" s="88"/>
      <c r="AM3" s="88"/>
      <c r="AN3" s="84" t="s">
        <v>24</v>
      </c>
      <c r="AO3" s="84"/>
      <c r="AP3" s="84"/>
      <c r="AQ3" s="84"/>
      <c r="AR3" s="84"/>
      <c r="AS3" s="28"/>
      <c r="AT3" s="88" t="s">
        <v>23</v>
      </c>
      <c r="AU3" s="88"/>
      <c r="AV3" s="88"/>
      <c r="AW3" s="88"/>
      <c r="AX3" s="88"/>
      <c r="AY3" s="84" t="s">
        <v>24</v>
      </c>
      <c r="AZ3" s="84"/>
      <c r="BA3" s="84"/>
      <c r="BB3" s="84"/>
      <c r="BC3" s="84"/>
      <c r="BD3" s="28"/>
      <c r="BE3" s="88" t="s">
        <v>23</v>
      </c>
      <c r="BF3" s="88"/>
      <c r="BG3" s="88"/>
      <c r="BH3" s="88"/>
      <c r="BI3" s="88"/>
      <c r="BJ3" s="84" t="s">
        <v>24</v>
      </c>
      <c r="BK3" s="84"/>
      <c r="BL3" s="84"/>
      <c r="BM3" s="84"/>
      <c r="BN3" s="84"/>
      <c r="BO3" s="28"/>
      <c r="BP3" s="88" t="s">
        <v>23</v>
      </c>
      <c r="BQ3" s="88"/>
      <c r="BR3" s="88"/>
      <c r="BS3" s="88"/>
      <c r="BT3" s="88"/>
      <c r="BU3" s="84" t="s">
        <v>24</v>
      </c>
      <c r="BV3" s="84"/>
      <c r="BW3" s="84"/>
      <c r="BX3" s="84"/>
      <c r="BY3" s="84"/>
      <c r="BZ3" s="28"/>
      <c r="CA3" s="88" t="s">
        <v>23</v>
      </c>
      <c r="CB3" s="88"/>
      <c r="CC3" s="88"/>
      <c r="CD3" s="88"/>
      <c r="CE3" s="88"/>
      <c r="CF3" s="84" t="s">
        <v>24</v>
      </c>
      <c r="CG3" s="84"/>
      <c r="CH3" s="84"/>
      <c r="CI3" s="84"/>
      <c r="CJ3" s="84"/>
      <c r="CK3" s="28"/>
      <c r="CL3" s="88" t="s">
        <v>23</v>
      </c>
      <c r="CM3" s="88"/>
      <c r="CN3" s="88"/>
      <c r="CO3" s="88"/>
      <c r="CP3" s="88"/>
      <c r="CQ3" s="84" t="s">
        <v>24</v>
      </c>
      <c r="CR3" s="84"/>
      <c r="CS3" s="84"/>
      <c r="CT3" s="84"/>
      <c r="CU3" s="84"/>
      <c r="CV3" s="28"/>
      <c r="CW3" s="88" t="s">
        <v>23</v>
      </c>
      <c r="CX3" s="88"/>
      <c r="CY3" s="88"/>
      <c r="CZ3" s="88"/>
      <c r="DA3" s="88"/>
      <c r="DB3" s="84" t="s">
        <v>24</v>
      </c>
      <c r="DC3" s="84"/>
      <c r="DD3" s="84"/>
      <c r="DE3" s="84"/>
      <c r="DF3" s="84"/>
      <c r="DG3" s="28"/>
      <c r="DH3" s="88" t="s">
        <v>23</v>
      </c>
      <c r="DI3" s="88"/>
      <c r="DJ3" s="88"/>
      <c r="DK3" s="88"/>
      <c r="DL3" s="88"/>
      <c r="DM3" s="84" t="s">
        <v>24</v>
      </c>
      <c r="DN3" s="84"/>
      <c r="DO3" s="84"/>
      <c r="DP3" s="84"/>
      <c r="DQ3" s="84"/>
      <c r="DR3" s="28"/>
      <c r="DS3" s="88" t="s">
        <v>23</v>
      </c>
      <c r="DT3" s="88"/>
      <c r="DU3" s="88"/>
      <c r="DV3" s="88"/>
      <c r="DW3" s="88"/>
      <c r="DX3" s="84" t="s">
        <v>24</v>
      </c>
      <c r="DY3" s="84"/>
      <c r="DZ3" s="84"/>
      <c r="EA3" s="84"/>
      <c r="EB3" s="84"/>
      <c r="EC3" s="28"/>
    </row>
    <row r="4" spans="1:133" s="54" customFormat="1" ht="15" x14ac:dyDescent="0.35">
      <c r="A4" s="87"/>
      <c r="B4" s="34" t="s">
        <v>29</v>
      </c>
      <c r="C4" s="34" t="s">
        <v>30</v>
      </c>
      <c r="D4" s="34" t="s">
        <v>31</v>
      </c>
      <c r="E4" s="34" t="s">
        <v>32</v>
      </c>
      <c r="F4" s="34" t="s">
        <v>33</v>
      </c>
      <c r="G4" s="34" t="s">
        <v>29</v>
      </c>
      <c r="H4" s="34" t="s">
        <v>30</v>
      </c>
      <c r="I4" s="34" t="s">
        <v>31</v>
      </c>
      <c r="J4" s="34" t="s">
        <v>32</v>
      </c>
      <c r="K4" s="34" t="s">
        <v>33</v>
      </c>
      <c r="L4" s="35"/>
      <c r="M4" s="34" t="s">
        <v>29</v>
      </c>
      <c r="N4" s="34" t="s">
        <v>30</v>
      </c>
      <c r="O4" s="34" t="s">
        <v>31</v>
      </c>
      <c r="P4" s="34" t="s">
        <v>32</v>
      </c>
      <c r="Q4" s="34" t="s">
        <v>33</v>
      </c>
      <c r="R4" s="34" t="s">
        <v>29</v>
      </c>
      <c r="S4" s="34" t="s">
        <v>30</v>
      </c>
      <c r="T4" s="34" t="s">
        <v>31</v>
      </c>
      <c r="U4" s="34" t="s">
        <v>32</v>
      </c>
      <c r="V4" s="34" t="s">
        <v>33</v>
      </c>
      <c r="W4" s="35"/>
      <c r="X4" s="34" t="s">
        <v>29</v>
      </c>
      <c r="Y4" s="34" t="s">
        <v>30</v>
      </c>
      <c r="Z4" s="34" t="s">
        <v>31</v>
      </c>
      <c r="AA4" s="34" t="s">
        <v>32</v>
      </c>
      <c r="AB4" s="34" t="s">
        <v>33</v>
      </c>
      <c r="AC4" s="34" t="s">
        <v>29</v>
      </c>
      <c r="AD4" s="34" t="s">
        <v>30</v>
      </c>
      <c r="AE4" s="34" t="s">
        <v>31</v>
      </c>
      <c r="AF4" s="34" t="s">
        <v>32</v>
      </c>
      <c r="AG4" s="34" t="s">
        <v>33</v>
      </c>
      <c r="AH4" s="35"/>
      <c r="AI4" s="34" t="s">
        <v>29</v>
      </c>
      <c r="AJ4" s="34" t="s">
        <v>30</v>
      </c>
      <c r="AK4" s="34" t="s">
        <v>31</v>
      </c>
      <c r="AL4" s="34" t="s">
        <v>32</v>
      </c>
      <c r="AM4" s="34" t="s">
        <v>33</v>
      </c>
      <c r="AN4" s="34" t="s">
        <v>29</v>
      </c>
      <c r="AO4" s="34" t="s">
        <v>30</v>
      </c>
      <c r="AP4" s="34" t="s">
        <v>31</v>
      </c>
      <c r="AQ4" s="34" t="s">
        <v>32</v>
      </c>
      <c r="AR4" s="34" t="s">
        <v>33</v>
      </c>
      <c r="AS4" s="35"/>
      <c r="AT4" s="34" t="s">
        <v>29</v>
      </c>
      <c r="AU4" s="34" t="s">
        <v>30</v>
      </c>
      <c r="AV4" s="34" t="s">
        <v>31</v>
      </c>
      <c r="AW4" s="34" t="s">
        <v>32</v>
      </c>
      <c r="AX4" s="34" t="s">
        <v>33</v>
      </c>
      <c r="AY4" s="34" t="s">
        <v>29</v>
      </c>
      <c r="AZ4" s="34" t="s">
        <v>30</v>
      </c>
      <c r="BA4" s="34" t="s">
        <v>31</v>
      </c>
      <c r="BB4" s="34" t="s">
        <v>32</v>
      </c>
      <c r="BC4" s="34" t="s">
        <v>33</v>
      </c>
      <c r="BD4" s="35"/>
      <c r="BE4" s="34" t="s">
        <v>29</v>
      </c>
      <c r="BF4" s="34" t="s">
        <v>30</v>
      </c>
      <c r="BG4" s="34" t="s">
        <v>31</v>
      </c>
      <c r="BH4" s="34" t="s">
        <v>32</v>
      </c>
      <c r="BI4" s="34" t="s">
        <v>33</v>
      </c>
      <c r="BJ4" s="34" t="s">
        <v>29</v>
      </c>
      <c r="BK4" s="34" t="s">
        <v>30</v>
      </c>
      <c r="BL4" s="34" t="s">
        <v>31</v>
      </c>
      <c r="BM4" s="34" t="s">
        <v>32</v>
      </c>
      <c r="BN4" s="34" t="s">
        <v>33</v>
      </c>
      <c r="BO4" s="35"/>
      <c r="BP4" s="34" t="s">
        <v>29</v>
      </c>
      <c r="BQ4" s="34" t="s">
        <v>30</v>
      </c>
      <c r="BR4" s="34" t="s">
        <v>31</v>
      </c>
      <c r="BS4" s="34" t="s">
        <v>32</v>
      </c>
      <c r="BT4" s="34" t="s">
        <v>33</v>
      </c>
      <c r="BU4" s="34" t="s">
        <v>29</v>
      </c>
      <c r="BV4" s="34" t="s">
        <v>30</v>
      </c>
      <c r="BW4" s="34" t="s">
        <v>31</v>
      </c>
      <c r="BX4" s="34" t="s">
        <v>32</v>
      </c>
      <c r="BY4" s="34" t="s">
        <v>33</v>
      </c>
      <c r="BZ4" s="35"/>
      <c r="CA4" s="34" t="s">
        <v>29</v>
      </c>
      <c r="CB4" s="34" t="s">
        <v>30</v>
      </c>
      <c r="CC4" s="34" t="s">
        <v>31</v>
      </c>
      <c r="CD4" s="34" t="s">
        <v>32</v>
      </c>
      <c r="CE4" s="34" t="s">
        <v>33</v>
      </c>
      <c r="CF4" s="34" t="s">
        <v>29</v>
      </c>
      <c r="CG4" s="34" t="s">
        <v>30</v>
      </c>
      <c r="CH4" s="34" t="s">
        <v>31</v>
      </c>
      <c r="CI4" s="34" t="s">
        <v>32</v>
      </c>
      <c r="CJ4" s="34" t="s">
        <v>33</v>
      </c>
      <c r="CK4" s="35"/>
      <c r="CL4" s="34" t="s">
        <v>29</v>
      </c>
      <c r="CM4" s="34" t="s">
        <v>30</v>
      </c>
      <c r="CN4" s="34" t="s">
        <v>31</v>
      </c>
      <c r="CO4" s="34" t="s">
        <v>32</v>
      </c>
      <c r="CP4" s="34" t="s">
        <v>33</v>
      </c>
      <c r="CQ4" s="34" t="s">
        <v>29</v>
      </c>
      <c r="CR4" s="34" t="s">
        <v>30</v>
      </c>
      <c r="CS4" s="34" t="s">
        <v>31</v>
      </c>
      <c r="CT4" s="34" t="s">
        <v>32</v>
      </c>
      <c r="CU4" s="34" t="s">
        <v>33</v>
      </c>
      <c r="CV4" s="35"/>
      <c r="CW4" s="34" t="s">
        <v>29</v>
      </c>
      <c r="CX4" s="34" t="s">
        <v>30</v>
      </c>
      <c r="CY4" s="34" t="s">
        <v>31</v>
      </c>
      <c r="CZ4" s="34" t="s">
        <v>32</v>
      </c>
      <c r="DA4" s="34" t="s">
        <v>33</v>
      </c>
      <c r="DB4" s="34" t="s">
        <v>29</v>
      </c>
      <c r="DC4" s="34" t="s">
        <v>30</v>
      </c>
      <c r="DD4" s="34" t="s">
        <v>31</v>
      </c>
      <c r="DE4" s="34" t="s">
        <v>32</v>
      </c>
      <c r="DF4" s="34" t="s">
        <v>33</v>
      </c>
      <c r="DG4" s="35"/>
      <c r="DH4" s="34" t="s">
        <v>29</v>
      </c>
      <c r="DI4" s="34" t="s">
        <v>30</v>
      </c>
      <c r="DJ4" s="34" t="s">
        <v>31</v>
      </c>
      <c r="DK4" s="34" t="s">
        <v>32</v>
      </c>
      <c r="DL4" s="34" t="s">
        <v>33</v>
      </c>
      <c r="DM4" s="34" t="s">
        <v>29</v>
      </c>
      <c r="DN4" s="34" t="s">
        <v>30</v>
      </c>
      <c r="DO4" s="34" t="s">
        <v>31</v>
      </c>
      <c r="DP4" s="34" t="s">
        <v>32</v>
      </c>
      <c r="DQ4" s="34" t="s">
        <v>33</v>
      </c>
      <c r="DR4" s="35"/>
      <c r="DS4" s="34" t="s">
        <v>29</v>
      </c>
      <c r="DT4" s="34" t="s">
        <v>30</v>
      </c>
      <c r="DU4" s="34" t="s">
        <v>31</v>
      </c>
      <c r="DV4" s="34" t="s">
        <v>32</v>
      </c>
      <c r="DW4" s="34" t="s">
        <v>33</v>
      </c>
      <c r="DX4" s="34" t="s">
        <v>29</v>
      </c>
      <c r="DY4" s="34" t="s">
        <v>30</v>
      </c>
      <c r="DZ4" s="34" t="s">
        <v>31</v>
      </c>
      <c r="EA4" s="34" t="s">
        <v>32</v>
      </c>
      <c r="EB4" s="34" t="s">
        <v>33</v>
      </c>
      <c r="EC4" s="35"/>
    </row>
    <row r="5" spans="1:133" ht="2.1" customHeight="1" x14ac:dyDescent="0.3">
      <c r="A5" s="20"/>
      <c r="B5" s="27"/>
      <c r="C5" s="27"/>
      <c r="D5" s="27"/>
      <c r="E5" s="27"/>
      <c r="F5" s="27"/>
      <c r="G5" s="27"/>
      <c r="H5" s="27"/>
      <c r="I5" s="27"/>
      <c r="J5" s="27"/>
      <c r="K5" s="27"/>
      <c r="L5" s="18"/>
      <c r="M5" s="27"/>
      <c r="N5" s="27"/>
      <c r="O5" s="27"/>
      <c r="P5" s="27"/>
      <c r="Q5" s="27"/>
      <c r="R5" s="27"/>
      <c r="S5" s="27"/>
      <c r="T5" s="27"/>
      <c r="U5" s="27"/>
      <c r="V5" s="27"/>
      <c r="W5" s="1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18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18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18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18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18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18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18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18"/>
    </row>
    <row r="6" spans="1:133" x14ac:dyDescent="0.3">
      <c r="A6" s="22"/>
      <c r="B6" s="23">
        <f>IFERROR(VLOOKUP($B$2&amp;"-"&amp; RIGHT(B$4,1)&amp;"-"&amp;$A6,CC1_InputUser!$L:$N,2,FALSE),0)</f>
        <v>0</v>
      </c>
      <c r="C6" s="23">
        <f>IFERROR(VLOOKUP($B$2&amp;"-"&amp; RIGHT(C$4,1)&amp;"-"&amp;$A6,CC1_InputUser!$L:$N,2,FALSE),0)</f>
        <v>0</v>
      </c>
      <c r="D6" s="23">
        <f>IFERROR(VLOOKUP($B$2&amp;"-"&amp; RIGHT(D$4,1)&amp;"-"&amp;$A6,CC1_InputUser!$L:$N,2,FALSE),0)</f>
        <v>0</v>
      </c>
      <c r="E6" s="23">
        <f>IFERROR(VLOOKUP($B$2&amp;"-"&amp; RIGHT(E$4,1)&amp;"-"&amp;$A6,CC1_InputUser!$L:$N,2,FALSE),0)</f>
        <v>0</v>
      </c>
      <c r="F6" s="23">
        <f>IFERROR(VLOOKUP($B$2&amp;"-"&amp; RIGHT(F$4,1)&amp;"-"&amp;$A6,CC1_InputUser!$L:$N,2,FALSE),0)</f>
        <v>0</v>
      </c>
      <c r="G6" s="23">
        <f>IFERROR(VLOOKUP($B$2&amp;"-"&amp; RIGHT(G$4,1)&amp;"-"&amp;$A6,CC1_InputUser!$L:$N,3,FALSE),0)</f>
        <v>0</v>
      </c>
      <c r="H6" s="23">
        <f>IFERROR(VLOOKUP($B$2&amp;"-"&amp; RIGHT(H$4,1)&amp;"-"&amp;$A6,CC1_InputUser!$L:$N,3,FALSE),0)</f>
        <v>0</v>
      </c>
      <c r="I6" s="23">
        <f>IFERROR(VLOOKUP($B$2&amp;"-"&amp; RIGHT(I$4,1)&amp;"-"&amp;$A6,CC1_InputUser!$L:$N,3,FALSE),0)</f>
        <v>0</v>
      </c>
      <c r="J6" s="23">
        <f>IFERROR(VLOOKUP($B$2&amp;"-"&amp; RIGHT(J$4,1)&amp;"-"&amp;$A6,CC1_InputUser!$L:$N,3,FALSE),0)</f>
        <v>0</v>
      </c>
      <c r="K6" s="23">
        <f>IFERROR(VLOOKUP($B$2&amp;"-"&amp; RIGHT(K$4,1)&amp;"-"&amp;$A6,CC1_InputUser!$L:$N,3,FALSE),0)</f>
        <v>0</v>
      </c>
      <c r="L6" s="24"/>
      <c r="M6" s="23">
        <f>IFERROR(VLOOKUP($M$2&amp;"-"&amp; RIGHT(M$4,1)&amp;"-"&amp;$A6,CC1_InputUser!$L:$N,2,FALSE),0)</f>
        <v>0</v>
      </c>
      <c r="N6" s="23">
        <f>IFERROR(VLOOKUP($M$2&amp;"-"&amp; RIGHT(N$4,1)&amp;"-"&amp;$A6,CC1_InputUser!$L:$N,2,FALSE),0)</f>
        <v>0</v>
      </c>
      <c r="O6" s="23">
        <f>IFERROR(VLOOKUP($M$2&amp;"-"&amp; RIGHT(O$4,1)&amp;"-"&amp;$A6,CC1_InputUser!$L:$N,2,FALSE),0)</f>
        <v>0</v>
      </c>
      <c r="P6" s="23">
        <f>IFERROR(VLOOKUP($M$2&amp;"-"&amp; RIGHT(P$4,1)&amp;"-"&amp;$A6,CC1_InputUser!$L:$N,2,FALSE),0)</f>
        <v>0</v>
      </c>
      <c r="Q6" s="23">
        <f>IFERROR(VLOOKUP($M$2&amp;"-"&amp; RIGHT(Q$4,1)&amp;"-"&amp;$A6,CC1_InputUser!$L:$N,2,FALSE),0)</f>
        <v>0</v>
      </c>
      <c r="R6" s="23">
        <f>IFERROR(VLOOKUP($M$2&amp;"-"&amp; RIGHT(R$4,1)&amp;"-"&amp;$A6,CC1_InputUser!$L:$N,3,FALSE),0)</f>
        <v>0</v>
      </c>
      <c r="S6" s="23">
        <f>IFERROR(VLOOKUP($M$2&amp;"-"&amp; RIGHT(S$4,1)&amp;"-"&amp;$A6,CC1_InputUser!$L:$N,3,FALSE),0)</f>
        <v>0</v>
      </c>
      <c r="T6" s="23">
        <f>IFERROR(VLOOKUP($M$2&amp;"-"&amp; RIGHT(T$4,1)&amp;"-"&amp;$A6,CC1_InputUser!$L:$N,3,FALSE),0)</f>
        <v>0</v>
      </c>
      <c r="U6" s="23">
        <f>IFERROR(VLOOKUP($M$2&amp;"-"&amp; RIGHT(U$4,1)&amp;"-"&amp;$A6,CC1_InputUser!$L:$N,3,FALSE),0)</f>
        <v>0</v>
      </c>
      <c r="V6" s="23">
        <f>IFERROR(VLOOKUP($M$2&amp;"-"&amp; RIGHT(V$4,1)&amp;"-"&amp;$A6,CC1_InputUser!$L:$N,3,FALSE),0)</f>
        <v>0</v>
      </c>
      <c r="W6" s="24"/>
      <c r="X6" s="23">
        <f>IFERROR(VLOOKUP($X$2&amp;"-"&amp; RIGHT(X$4,1)&amp;"-"&amp;$A6,CC1_InputUser!$L:$N,2,FALSE),0)</f>
        <v>0</v>
      </c>
      <c r="Y6" s="23">
        <f>IFERROR(VLOOKUP($X$2&amp;"-"&amp; RIGHT(Y$4,1)&amp;"-"&amp;$A6,CC1_InputUser!$L:$N,2,FALSE),0)</f>
        <v>0</v>
      </c>
      <c r="Z6" s="23">
        <f>IFERROR(VLOOKUP($X$2&amp;"-"&amp; RIGHT(Z$4,1)&amp;"-"&amp;$A6,CC1_InputUser!$L:$N,2,FALSE),0)</f>
        <v>0</v>
      </c>
      <c r="AA6" s="23">
        <f>IFERROR(VLOOKUP($X$2&amp;"-"&amp; RIGHT(AA$4,1)&amp;"-"&amp;$A6,CC1_InputUser!$L:$N,2,FALSE),0)</f>
        <v>0</v>
      </c>
      <c r="AB6" s="23">
        <f>IFERROR(VLOOKUP($X$2&amp;"-"&amp; RIGHT(AB$4,1)&amp;"-"&amp;$A6,CC1_InputUser!$L:$N,2,FALSE),0)</f>
        <v>0</v>
      </c>
      <c r="AC6" s="23">
        <f>IFERROR(VLOOKUP($X$2&amp;"-"&amp; RIGHT(AC$4,1)&amp;"-"&amp;$A6,CC1_InputUser!$L:$N,3,FALSE),0)</f>
        <v>0</v>
      </c>
      <c r="AD6" s="23">
        <f>IFERROR(VLOOKUP($X$2&amp;"-"&amp; RIGHT(AD$4,1)&amp;"-"&amp;$A6,CC1_InputUser!$L:$N,3,FALSE),0)</f>
        <v>0</v>
      </c>
      <c r="AE6" s="23">
        <f>IFERROR(VLOOKUP($X$2&amp;"-"&amp; RIGHT(AE$4,1)&amp;"-"&amp;$A6,CC1_InputUser!$L:$N,3,FALSE),0)</f>
        <v>0</v>
      </c>
      <c r="AF6" s="23">
        <f>IFERROR(VLOOKUP($X$2&amp;"-"&amp; RIGHT(AF$4,1)&amp;"-"&amp;$A6,CC1_InputUser!$L:$N,3,FALSE),0)</f>
        <v>0</v>
      </c>
      <c r="AG6" s="23">
        <f>IFERROR(VLOOKUP($X$2&amp;"-"&amp; RIGHT(AG$4,1)&amp;"-"&amp;$A6,CC1_InputUser!$L:$N,3,FALSE),0)</f>
        <v>0</v>
      </c>
      <c r="AH6" s="24"/>
      <c r="AI6" s="23">
        <f>IFERROR(VLOOKUP($AI$2&amp;"-"&amp; RIGHT(AI$4,1)&amp;"-"&amp;$A6,CC1_InputUser!$L:$N,2,FALSE),0)</f>
        <v>0</v>
      </c>
      <c r="AJ6" s="23">
        <f>IFERROR(VLOOKUP($AI$2&amp;"-"&amp; RIGHT(AJ$4,1)&amp;"-"&amp;$A6,CC1_InputUser!$L:$N,2,FALSE),0)</f>
        <v>0</v>
      </c>
      <c r="AK6" s="23">
        <f>IFERROR(VLOOKUP($AI$2&amp;"-"&amp; RIGHT(AK$4,1)&amp;"-"&amp;$A6,CC1_InputUser!$L:$N,2,FALSE),0)</f>
        <v>0</v>
      </c>
      <c r="AL6" s="23">
        <f>IFERROR(VLOOKUP($AI$2&amp;"-"&amp; RIGHT(AL$4,1)&amp;"-"&amp;$A6,CC1_InputUser!$L:$N,2,FALSE),0)</f>
        <v>0</v>
      </c>
      <c r="AM6" s="23">
        <f>IFERROR(VLOOKUP($AI$2&amp;"-"&amp; RIGHT(AM$4,1)&amp;"-"&amp;$A6,CC1_InputUser!$L:$N,2,FALSE),0)</f>
        <v>0</v>
      </c>
      <c r="AN6" s="23">
        <f>IFERROR(VLOOKUP($AI$2&amp;"-"&amp; RIGHT(AN$4,1)&amp;"-"&amp;$A6,CC1_InputUser!$L:$N,3,FALSE),0)</f>
        <v>0</v>
      </c>
      <c r="AO6" s="23">
        <f>IFERROR(VLOOKUP($AI$2&amp;"-"&amp; RIGHT(AO$4,1)&amp;"-"&amp;$A6,CC1_InputUser!$L:$N,3,FALSE),0)</f>
        <v>0</v>
      </c>
      <c r="AP6" s="23">
        <f>IFERROR(VLOOKUP($AI$2&amp;"-"&amp; RIGHT(AP$4,1)&amp;"-"&amp;$A6,CC1_InputUser!$L:$N,3,FALSE),0)</f>
        <v>0</v>
      </c>
      <c r="AQ6" s="23">
        <f>IFERROR(VLOOKUP($AI$2&amp;"-"&amp; RIGHT(AQ$4,1)&amp;"-"&amp;$A6,CC1_InputUser!$L:$N,3,FALSE),0)</f>
        <v>0</v>
      </c>
      <c r="AR6" s="23">
        <f>IFERROR(VLOOKUP($AI$2&amp;"-"&amp; RIGHT(AR$4,1)&amp;"-"&amp;$A6,CC1_InputUser!$L:$N,3,FALSE),0)</f>
        <v>0</v>
      </c>
      <c r="AS6" s="23">
        <f>IFERROR(VLOOKUP($AI$2&amp;"-"&amp; RIGHT(AS$4,1)&amp;"-"&amp;$A6,CC1_InputUser!$L:$N,3,FALSE),0)</f>
        <v>0</v>
      </c>
      <c r="AT6" s="23">
        <f>IFERROR(VLOOKUP($AT$2&amp;"-"&amp; RIGHT(AT$4,1)&amp;"-"&amp;$A6,CC1_InputUser!$L:$N,2,FALSE),0)</f>
        <v>0</v>
      </c>
      <c r="AU6" s="23">
        <f>IFERROR(VLOOKUP($AT$2&amp;"-"&amp; RIGHT(AU$4,1)&amp;"-"&amp;$A6,CC1_InputUser!$L:$N,2,FALSE),0)</f>
        <v>0</v>
      </c>
      <c r="AV6" s="23">
        <f>IFERROR(VLOOKUP($AT$2&amp;"-"&amp; RIGHT(AV$4,1)&amp;"-"&amp;$A6,CC1_InputUser!$L:$N,2,FALSE),0)</f>
        <v>0</v>
      </c>
      <c r="AW6" s="23">
        <f>IFERROR(VLOOKUP($AT$2&amp;"-"&amp; RIGHT(AW$4,1)&amp;"-"&amp;$A6,CC1_InputUser!$L:$N,2,FALSE),0)</f>
        <v>0</v>
      </c>
      <c r="AX6" s="23">
        <f>IFERROR(VLOOKUP($AT$2&amp;"-"&amp; RIGHT(AX$4,1)&amp;"-"&amp;$A6,CC1_InputUser!$L:$N,2,FALSE),0)</f>
        <v>0</v>
      </c>
      <c r="AY6" s="23">
        <f>IFERROR(VLOOKUP($AT$2&amp;"-"&amp; RIGHT(AY$4,1)&amp;"-"&amp;$A6,CC1_InputUser!$L:$N,3,FALSE),0)</f>
        <v>0</v>
      </c>
      <c r="AZ6" s="23">
        <f>IFERROR(VLOOKUP($AT$2&amp;"-"&amp; RIGHT(AZ$4,1)&amp;"-"&amp;$A6,CC1_InputUser!$L:$N,3,FALSE),0)</f>
        <v>0</v>
      </c>
      <c r="BA6" s="23">
        <f>IFERROR(VLOOKUP($AT$2&amp;"-"&amp; RIGHT(BA$4,1)&amp;"-"&amp;$A6,CC1_InputUser!$L:$N,3,FALSE),0)</f>
        <v>0</v>
      </c>
      <c r="BB6" s="23">
        <f>IFERROR(VLOOKUP($AT$2&amp;"-"&amp; RIGHT(BB$4,1)&amp;"-"&amp;$A6,CC1_InputUser!$L:$N,3,FALSE),0)</f>
        <v>0</v>
      </c>
      <c r="BC6" s="23">
        <f>IFERROR(VLOOKUP($AT$2&amp;"-"&amp; RIGHT(BC$4,1)&amp;"-"&amp;$A6,CC1_InputUser!$L:$N,3,FALSE),0)</f>
        <v>0</v>
      </c>
      <c r="BD6" s="24"/>
      <c r="BE6" s="23">
        <f>IFERROR(VLOOKUP($BE$2&amp;"-"&amp; RIGHT(BE$4,1)&amp;"-"&amp;$A6,CC1_InputUser!$L:$N,2,FALSE),0)</f>
        <v>0</v>
      </c>
      <c r="BF6" s="23">
        <f>IFERROR(VLOOKUP($BE$2&amp;"-"&amp; RIGHT(BF$4,1)&amp;"-"&amp;$A6,CC1_InputUser!$L:$N,2,FALSE),0)</f>
        <v>0</v>
      </c>
      <c r="BG6" s="23">
        <f>IFERROR(VLOOKUP($BE$2&amp;"-"&amp; RIGHT(BG$4,1)&amp;"-"&amp;$A6,CC1_InputUser!$L:$N,2,FALSE),0)</f>
        <v>0</v>
      </c>
      <c r="BH6" s="23">
        <f>IFERROR(VLOOKUP($BE$2&amp;"-"&amp; RIGHT(BH$4,1)&amp;"-"&amp;$A6,CC1_InputUser!$L:$N,2,FALSE),0)</f>
        <v>0</v>
      </c>
      <c r="BI6" s="23">
        <f>IFERROR(VLOOKUP($BE$2&amp;"-"&amp; RIGHT(BI$4,1)&amp;"-"&amp;$A6,CC1_InputUser!$L:$N,2,FALSE),0)</f>
        <v>0</v>
      </c>
      <c r="BJ6" s="23">
        <f>IFERROR(VLOOKUP($BE$2&amp;"-"&amp; RIGHT(BJ$4,1)&amp;"-"&amp;$A6,CC1_InputUser!$L:$N,3,FALSE),0)</f>
        <v>0</v>
      </c>
      <c r="BK6" s="23">
        <f>IFERROR(VLOOKUP($BE$2&amp;"-"&amp; RIGHT(BK$4,1)&amp;"-"&amp;$A6,CC1_InputUser!$L:$N,3,FALSE),0)</f>
        <v>0</v>
      </c>
      <c r="BL6" s="23">
        <f>IFERROR(VLOOKUP($BE$2&amp;"-"&amp; RIGHT(BL$4,1)&amp;"-"&amp;$A6,CC1_InputUser!$L:$N,3,FALSE),0)</f>
        <v>0</v>
      </c>
      <c r="BM6" s="23">
        <f>IFERROR(VLOOKUP($BE$2&amp;"-"&amp; RIGHT(BM$4,1)&amp;"-"&amp;$A6,CC1_InputUser!$L:$N,3,FALSE),0)</f>
        <v>0</v>
      </c>
      <c r="BN6" s="23">
        <f>IFERROR(VLOOKUP($BE$2&amp;"-"&amp; RIGHT(BN$4,1)&amp;"-"&amp;$A6,CC1_InputUser!$L:$N,3,FALSE),0)</f>
        <v>0</v>
      </c>
      <c r="BO6" s="24"/>
      <c r="BP6" s="23">
        <f>IFERROR(VLOOKUP($BP$2&amp;"-"&amp; RIGHT(BP$4,1)&amp;"-"&amp;$A6,CC1_InputUser!$L:$N,2,FALSE),0)</f>
        <v>0</v>
      </c>
      <c r="BQ6" s="23">
        <f>IFERROR(VLOOKUP($BP$2&amp;"-"&amp; RIGHT(BQ$4,1)&amp;"-"&amp;$A6,CC1_InputUser!$L:$N,2,FALSE),0)</f>
        <v>0</v>
      </c>
      <c r="BR6" s="23">
        <f>IFERROR(VLOOKUP($BP$2&amp;"-"&amp; RIGHT(BR$4,1)&amp;"-"&amp;$A6,CC1_InputUser!$L:$N,2,FALSE),0)</f>
        <v>0</v>
      </c>
      <c r="BS6" s="23">
        <f>IFERROR(VLOOKUP($BP$2&amp;"-"&amp; RIGHT(BS$4,1)&amp;"-"&amp;$A6,CC1_InputUser!$L:$N,2,FALSE),0)</f>
        <v>0</v>
      </c>
      <c r="BT6" s="23">
        <f>IFERROR(VLOOKUP($BP$2&amp;"-"&amp; RIGHT(BT$4,1)&amp;"-"&amp;$A6,CC1_InputUser!$L:$N,2,FALSE),0)</f>
        <v>0</v>
      </c>
      <c r="BU6" s="23">
        <f>IFERROR(VLOOKUP($BP$2&amp;"-"&amp; RIGHT(BU$4,1)&amp;"-"&amp;$A6,CC1_InputUser!$L:$N,3,FALSE),0)</f>
        <v>0</v>
      </c>
      <c r="BV6" s="23">
        <f>IFERROR(VLOOKUP($BP$2&amp;"-"&amp; RIGHT(BV$4,1)&amp;"-"&amp;$A6,CC1_InputUser!$L:$N,3,FALSE),0)</f>
        <v>0</v>
      </c>
      <c r="BW6" s="23">
        <f>IFERROR(VLOOKUP($BP$2&amp;"-"&amp; RIGHT(BW$4,1)&amp;"-"&amp;$A6,CC1_InputUser!$L:$N,3,FALSE),0)</f>
        <v>0</v>
      </c>
      <c r="BX6" s="23">
        <f>IFERROR(VLOOKUP($BP$2&amp;"-"&amp; RIGHT(BX$4,1)&amp;"-"&amp;$A6,CC1_InputUser!$L:$N,3,FALSE),0)</f>
        <v>0</v>
      </c>
      <c r="BY6" s="23">
        <f>IFERROR(VLOOKUP($BP$2&amp;"-"&amp; RIGHT(BY$4,1)&amp;"-"&amp;$A6,CC1_InputUser!$L:$N,3,FALSE),0)</f>
        <v>0</v>
      </c>
      <c r="BZ6" s="24"/>
      <c r="CA6" s="23">
        <f>IFERROR(VLOOKUP($CA$2&amp;"-"&amp; RIGHT(CA$4,1)&amp;"-"&amp;$A6,CC1_InputUser!$L:$N,2,FALSE),0)</f>
        <v>0</v>
      </c>
      <c r="CB6" s="23">
        <f>IFERROR(VLOOKUP($CA$2&amp;"-"&amp; RIGHT(CB$4,1)&amp;"-"&amp;$A6,CC1_InputUser!$L:$N,2,FALSE),0)</f>
        <v>0</v>
      </c>
      <c r="CC6" s="23">
        <f>IFERROR(VLOOKUP($CA$2&amp;"-"&amp; RIGHT(CC$4,1)&amp;"-"&amp;$A6,CC1_InputUser!$L:$N,2,FALSE),0)</f>
        <v>0</v>
      </c>
      <c r="CD6" s="23">
        <f>IFERROR(VLOOKUP($CA$2&amp;"-"&amp; RIGHT(CD$4,1)&amp;"-"&amp;$A6,CC1_InputUser!$L:$N,2,FALSE),0)</f>
        <v>0</v>
      </c>
      <c r="CE6" s="23">
        <f>IFERROR(VLOOKUP($CA$2&amp;"-"&amp; RIGHT(CE$4,1)&amp;"-"&amp;$A6,CC1_InputUser!$L:$N,2,FALSE),0)</f>
        <v>0</v>
      </c>
      <c r="CF6" s="23">
        <f>IFERROR(VLOOKUP($CA$2&amp;"-"&amp; RIGHT(CF$4,1)&amp;"-"&amp;$A6,CC1_InputUser!$L:$N,3,FALSE),0)</f>
        <v>0</v>
      </c>
      <c r="CG6" s="23">
        <f>IFERROR(VLOOKUP($CA$2&amp;"-"&amp; RIGHT(CG$4,1)&amp;"-"&amp;$A6,CC1_InputUser!$L:$N,3,FALSE),0)</f>
        <v>0</v>
      </c>
      <c r="CH6" s="23">
        <f>IFERROR(VLOOKUP($CA$2&amp;"-"&amp; RIGHT(CH$4,1)&amp;"-"&amp;$A6,CC1_InputUser!$L:$N,3,FALSE),0)</f>
        <v>0</v>
      </c>
      <c r="CI6" s="23">
        <f>IFERROR(VLOOKUP($CA$2&amp;"-"&amp; RIGHT(CI$4,1)&amp;"-"&amp;$A6,CC1_InputUser!$L:$N,3,FALSE),0)</f>
        <v>0</v>
      </c>
      <c r="CJ6" s="23">
        <f>IFERROR(VLOOKUP($CA$2&amp;"-"&amp; RIGHT(CJ$4,1)&amp;"-"&amp;$A6,CC1_InputUser!$L:$N,3,FALSE),0)</f>
        <v>0</v>
      </c>
      <c r="CK6" s="24"/>
      <c r="CL6" s="23">
        <f>IFERROR(VLOOKUP($CL$2&amp;"-"&amp; RIGHT(CL$4,1)&amp;"-"&amp;$A6,CC1_InputUser!$L:$N,2,FALSE),0)</f>
        <v>0</v>
      </c>
      <c r="CM6" s="23">
        <f>IFERROR(VLOOKUP($CL$2&amp;"-"&amp; RIGHT(CM$4,1)&amp;"-"&amp;$A6,CC1_InputUser!$L:$N,2,FALSE),0)</f>
        <v>0</v>
      </c>
      <c r="CN6" s="23">
        <f>IFERROR(VLOOKUP($CL$2&amp;"-"&amp; RIGHT(CN$4,1)&amp;"-"&amp;$A6,CC1_InputUser!$L:$N,2,FALSE),0)</f>
        <v>0</v>
      </c>
      <c r="CO6" s="23">
        <f>IFERROR(VLOOKUP($CL$2&amp;"-"&amp; RIGHT(CO$4,1)&amp;"-"&amp;$A6,CC1_InputUser!$L:$N,2,FALSE),0)</f>
        <v>0</v>
      </c>
      <c r="CP6" s="23">
        <f>IFERROR(VLOOKUP($CL$2&amp;"-"&amp; RIGHT(CP$4,1)&amp;"-"&amp;$A6,CC1_InputUser!$L:$N,2,FALSE),0)</f>
        <v>0</v>
      </c>
      <c r="CQ6" s="23">
        <f>IFERROR(VLOOKUP($CL$2&amp;"-"&amp; RIGHT(CQ$4,1)&amp;"-"&amp;$A6,CC1_InputUser!$L:$N,3,FALSE),0)</f>
        <v>0</v>
      </c>
      <c r="CR6" s="23">
        <f>IFERROR(VLOOKUP($CL$2&amp;"-"&amp; RIGHT(CR$4,1)&amp;"-"&amp;$A6,CC1_InputUser!$L:$N,3,FALSE),0)</f>
        <v>0</v>
      </c>
      <c r="CS6" s="23">
        <f>IFERROR(VLOOKUP($CL$2&amp;"-"&amp; RIGHT(CS$4,1)&amp;"-"&amp;$A6,CC1_InputUser!$L:$N,3,FALSE),0)</f>
        <v>0</v>
      </c>
      <c r="CT6" s="23">
        <f>IFERROR(VLOOKUP($CL$2&amp;"-"&amp; RIGHT(CT$4,1)&amp;"-"&amp;$A6,CC1_InputUser!$L:$N,3,FALSE),0)</f>
        <v>0</v>
      </c>
      <c r="CU6" s="23">
        <f>IFERROR(VLOOKUP($CL$2&amp;"-"&amp; RIGHT(CU$4,1)&amp;"-"&amp;$A6,CC1_InputUser!$L:$N,3,FALSE),0)</f>
        <v>0</v>
      </c>
      <c r="CV6" s="24"/>
      <c r="CW6" s="23">
        <f>IFERROR(VLOOKUP($CW$2&amp;"-"&amp; RIGHT(CW$4,1)&amp;"-"&amp;$A6,CC1_InputUser!$L:$N,2,FALSE),0)</f>
        <v>0</v>
      </c>
      <c r="CX6" s="23">
        <f>IFERROR(VLOOKUP($CW$2&amp;"-"&amp; RIGHT(CX$4,1)&amp;"-"&amp;$A6,CC1_InputUser!$L:$N,2,FALSE),0)</f>
        <v>0</v>
      </c>
      <c r="CY6" s="23">
        <f>IFERROR(VLOOKUP($CW$2&amp;"-"&amp; RIGHT(CY$4,1)&amp;"-"&amp;$A6,CC1_InputUser!$L:$N,2,FALSE),0)</f>
        <v>0</v>
      </c>
      <c r="CZ6" s="23">
        <f>IFERROR(VLOOKUP($CW$2&amp;"-"&amp; RIGHT(CZ$4,1)&amp;"-"&amp;$A6,CC1_InputUser!$L:$N,2,FALSE),0)</f>
        <v>0</v>
      </c>
      <c r="DA6" s="23">
        <f>IFERROR(VLOOKUP($CW$2&amp;"-"&amp; RIGHT(DA$4,1)&amp;"-"&amp;$A6,CC1_InputUser!$L:$N,2,FALSE),0)</f>
        <v>0</v>
      </c>
      <c r="DB6" s="23">
        <f>IFERROR(VLOOKUP($CW$2&amp;"-"&amp; RIGHT(DB$4,1)&amp;"-"&amp;$A6,CC1_InputUser!$L:$N,3,FALSE),0)</f>
        <v>0</v>
      </c>
      <c r="DC6" s="23">
        <f>IFERROR(VLOOKUP($CW$2&amp;"-"&amp; RIGHT(DC$4,1)&amp;"-"&amp;$A6,CC1_InputUser!$L:$N,3,FALSE),0)</f>
        <v>0</v>
      </c>
      <c r="DD6" s="23">
        <f>IFERROR(VLOOKUP($CW$2&amp;"-"&amp; RIGHT(DD$4,1)&amp;"-"&amp;$A6,CC1_InputUser!$L:$N,3,FALSE),0)</f>
        <v>0</v>
      </c>
      <c r="DE6" s="23">
        <f>IFERROR(VLOOKUP($CW$2&amp;"-"&amp; RIGHT(DE$4,1)&amp;"-"&amp;$A6,CC1_InputUser!$L:$N,3,FALSE),0)</f>
        <v>0</v>
      </c>
      <c r="DF6" s="23">
        <f>IFERROR(VLOOKUP($CW$2&amp;"-"&amp; RIGHT(DF$4,1)&amp;"-"&amp;$A6,CC1_InputUser!$L:$N,3,FALSE),0)</f>
        <v>0</v>
      </c>
      <c r="DG6" s="24"/>
      <c r="DH6" s="23">
        <f>IFERROR(VLOOKUP($DH$2&amp;"-"&amp; RIGHT(DH$4,1)&amp;"-"&amp;$A6,CC1_InputUser!$L:$N,2,FALSE),0)</f>
        <v>0</v>
      </c>
      <c r="DI6" s="23">
        <f>IFERROR(VLOOKUP($DH$2&amp;"-"&amp; RIGHT(DI$4,1)&amp;"-"&amp;$A6,CC1_InputUser!$L:$N,2,FALSE),0)</f>
        <v>0</v>
      </c>
      <c r="DJ6" s="23">
        <f>IFERROR(VLOOKUP($DH$2&amp;"-"&amp; RIGHT(DJ$4,1)&amp;"-"&amp;$A6,CC1_InputUser!$L:$N,2,FALSE),0)</f>
        <v>0</v>
      </c>
      <c r="DK6" s="23">
        <f>IFERROR(VLOOKUP($DH$2&amp;"-"&amp; RIGHT(DK$4,1)&amp;"-"&amp;$A6,CC1_InputUser!$L:$N,2,FALSE),0)</f>
        <v>0</v>
      </c>
      <c r="DL6" s="23">
        <f>IFERROR(VLOOKUP($DH$2&amp;"-"&amp; RIGHT(DL$4,1)&amp;"-"&amp;$A6,CC1_InputUser!$L:$N,2,FALSE),0)</f>
        <v>0</v>
      </c>
      <c r="DM6" s="23">
        <f>IFERROR(VLOOKUP($DH$2&amp;"-"&amp; RIGHT(DM$4,1)&amp;"-"&amp;$A6,CC1_InputUser!$L:$N,3,FALSE),0)</f>
        <v>0</v>
      </c>
      <c r="DN6" s="23">
        <f>IFERROR(VLOOKUP($DH$2&amp;"-"&amp; RIGHT(DN$4,1)&amp;"-"&amp;$A6,CC1_InputUser!$L:$N,3,FALSE),0)</f>
        <v>0</v>
      </c>
      <c r="DO6" s="23">
        <f>IFERROR(VLOOKUP($DH$2&amp;"-"&amp; RIGHT(DO$4,1)&amp;"-"&amp;$A6,CC1_InputUser!$L:$N,3,FALSE),0)</f>
        <v>0</v>
      </c>
      <c r="DP6" s="23">
        <f>IFERROR(VLOOKUP($DH$2&amp;"-"&amp; RIGHT(DP$4,1)&amp;"-"&amp;$A6,CC1_InputUser!$L:$N,3,FALSE),0)</f>
        <v>0</v>
      </c>
      <c r="DQ6" s="23">
        <f>IFERROR(VLOOKUP($DH$2&amp;"-"&amp; RIGHT(DQ$4,1)&amp;"-"&amp;$A6,CC1_InputUser!$L:$N,3,FALSE),0)</f>
        <v>0</v>
      </c>
      <c r="DR6" s="24"/>
      <c r="DS6" s="23">
        <f>IFERROR(VLOOKUP($DS$2&amp;"-"&amp; RIGHT(DS$4,1)&amp;"-"&amp;$A6,CC1_InputUser!$L:$N,2,FALSE),0)</f>
        <v>0</v>
      </c>
      <c r="DT6" s="23">
        <f>IFERROR(VLOOKUP($DS$2&amp;"-"&amp; RIGHT(DT$4,1)&amp;"-"&amp;$A6,CC1_InputUser!$L:$N,2,FALSE),0)</f>
        <v>0</v>
      </c>
      <c r="DU6" s="23">
        <f>IFERROR(VLOOKUP($DS$2&amp;"-"&amp; RIGHT(DU$4,1)&amp;"-"&amp;$A6,CC1_InputUser!$L:$N,2,FALSE),0)</f>
        <v>0</v>
      </c>
      <c r="DV6" s="23">
        <f>IFERROR(VLOOKUP($DS$2&amp;"-"&amp; RIGHT(DV$4,1)&amp;"-"&amp;$A6,CC1_InputUser!$L:$N,2,FALSE),0)</f>
        <v>0</v>
      </c>
      <c r="DW6" s="23">
        <f>IFERROR(VLOOKUP($DS$2&amp;"-"&amp; RIGHT(DW$4,1)&amp;"-"&amp;$A6,CC1_InputUser!$L:$N,2,FALSE),0)</f>
        <v>0</v>
      </c>
      <c r="DX6" s="23">
        <f>IFERROR(VLOOKUP($DS$2&amp;"-"&amp; RIGHT(DX$4,1)&amp;"-"&amp;$A6,CC1_InputUser!$L:$N,3,FALSE),0)</f>
        <v>0</v>
      </c>
      <c r="DY6" s="23">
        <f>IFERROR(VLOOKUP($DS$2&amp;"-"&amp; RIGHT(DY$4,1)&amp;"-"&amp;$A6,CC1_InputUser!$L:$N,3,FALSE),0)</f>
        <v>0</v>
      </c>
      <c r="DZ6" s="23">
        <f>IFERROR(VLOOKUP($DS$2&amp;"-"&amp; RIGHT(DZ$4,1)&amp;"-"&amp;$A6,CC1_InputUser!$L:$N,3,FALSE),0)</f>
        <v>0</v>
      </c>
      <c r="EA6" s="23">
        <f>IFERROR(VLOOKUP($DS$2&amp;"-"&amp; RIGHT(EA$4,1)&amp;"-"&amp;$A6,CC1_InputUser!$L:$N,3,FALSE),0)</f>
        <v>0</v>
      </c>
      <c r="EB6" s="23">
        <f>IFERROR(VLOOKUP($DS$2&amp;"-"&amp; RIGHT(EB$4,1)&amp;"-"&amp;$A6,CC1_InputUser!$L:$N,3,FALSE),0)</f>
        <v>0</v>
      </c>
      <c r="EC6" s="24"/>
    </row>
    <row r="7" spans="1:133" x14ac:dyDescent="0.3">
      <c r="A7" s="25"/>
      <c r="B7" s="23"/>
      <c r="C7" s="23"/>
      <c r="D7" s="23"/>
      <c r="E7" s="23"/>
      <c r="F7" s="23"/>
      <c r="G7" s="23"/>
      <c r="H7" s="23"/>
      <c r="I7" s="23"/>
      <c r="J7" s="23"/>
      <c r="K7" s="23"/>
      <c r="L7" s="26"/>
      <c r="M7" s="23"/>
      <c r="N7" s="23"/>
      <c r="O7" s="23"/>
      <c r="P7" s="23"/>
      <c r="Q7" s="23"/>
      <c r="R7" s="23"/>
      <c r="S7" s="23"/>
      <c r="T7" s="23"/>
      <c r="U7" s="23"/>
      <c r="V7" s="23"/>
      <c r="W7" s="26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6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6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6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6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6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6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6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6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6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6"/>
    </row>
    <row r="8" spans="1:133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4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4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4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4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4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4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4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4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4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4"/>
    </row>
    <row r="9" spans="1:133" x14ac:dyDescent="0.3">
      <c r="A9" s="25"/>
      <c r="B9" s="23"/>
      <c r="C9" s="23"/>
      <c r="D9" s="23"/>
      <c r="E9" s="23"/>
      <c r="F9" s="23"/>
      <c r="G9" s="23"/>
      <c r="H9" s="23"/>
      <c r="I9" s="23"/>
      <c r="J9" s="23"/>
      <c r="K9" s="23"/>
      <c r="L9" s="26"/>
      <c r="M9" s="23"/>
      <c r="N9" s="23"/>
      <c r="O9" s="23"/>
      <c r="P9" s="23"/>
      <c r="Q9" s="23"/>
      <c r="R9" s="23"/>
      <c r="S9" s="23"/>
      <c r="T9" s="23"/>
      <c r="U9" s="23"/>
      <c r="V9" s="23"/>
      <c r="W9" s="26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6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6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6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6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6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6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6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6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6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6"/>
    </row>
    <row r="10" spans="1:133" x14ac:dyDescent="0.3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4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4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4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4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4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4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4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4"/>
    </row>
    <row r="11" spans="1:133" x14ac:dyDescent="0.3">
      <c r="A11" s="25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6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6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6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6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6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6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6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6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6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6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6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6"/>
    </row>
    <row r="12" spans="1:133" x14ac:dyDescent="0.3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4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4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4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4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4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4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4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4"/>
    </row>
    <row r="13" spans="1:133" x14ac:dyDescent="0.3">
      <c r="A13" s="25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6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6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6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6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6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6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6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6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6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6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6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6"/>
    </row>
    <row r="14" spans="1:133" ht="2.1" customHeight="1" x14ac:dyDescent="0.3">
      <c r="A14" s="20"/>
      <c r="B14" s="20"/>
      <c r="C14" s="20"/>
      <c r="D14" s="20"/>
      <c r="E14" s="20"/>
      <c r="F14" s="29"/>
      <c r="G14" s="20"/>
      <c r="H14" s="20"/>
      <c r="I14" s="20"/>
      <c r="J14" s="20"/>
      <c r="K14" s="20"/>
      <c r="L14" s="18"/>
      <c r="M14" s="20"/>
      <c r="N14" s="20"/>
      <c r="O14" s="20"/>
      <c r="P14" s="20"/>
      <c r="Q14" s="29"/>
      <c r="R14" s="20"/>
      <c r="S14" s="20"/>
      <c r="T14" s="20"/>
      <c r="U14" s="20"/>
      <c r="V14" s="20"/>
      <c r="W14" s="18"/>
      <c r="X14" s="20"/>
      <c r="Y14" s="20"/>
      <c r="Z14" s="20"/>
      <c r="AA14" s="20"/>
      <c r="AB14" s="29"/>
      <c r="AC14" s="20"/>
      <c r="AD14" s="20"/>
      <c r="AE14" s="20"/>
      <c r="AF14" s="20"/>
      <c r="AG14" s="20"/>
      <c r="AH14" s="18"/>
      <c r="AI14" s="20"/>
      <c r="AJ14" s="20"/>
      <c r="AK14" s="20"/>
      <c r="AL14" s="20"/>
      <c r="AM14" s="29"/>
      <c r="AN14" s="20"/>
      <c r="AO14" s="20"/>
      <c r="AP14" s="20"/>
      <c r="AQ14" s="20"/>
      <c r="AR14" s="20"/>
      <c r="AS14" s="18"/>
      <c r="AT14" s="20"/>
      <c r="AU14" s="20"/>
      <c r="AV14" s="20"/>
      <c r="AW14" s="20"/>
      <c r="AX14" s="29"/>
      <c r="AY14" s="20"/>
      <c r="AZ14" s="20"/>
      <c r="BA14" s="20"/>
      <c r="BB14" s="20"/>
      <c r="BC14" s="20"/>
      <c r="BD14" s="18"/>
      <c r="BE14" s="20"/>
      <c r="BF14" s="20"/>
      <c r="BG14" s="20"/>
      <c r="BH14" s="20"/>
      <c r="BI14" s="29"/>
      <c r="BJ14" s="20"/>
      <c r="BK14" s="20"/>
      <c r="BL14" s="20"/>
      <c r="BM14" s="20"/>
      <c r="BN14" s="20"/>
      <c r="BO14" s="18"/>
      <c r="BP14" s="20"/>
      <c r="BQ14" s="20"/>
      <c r="BR14" s="20"/>
      <c r="BS14" s="20"/>
      <c r="BT14" s="29"/>
      <c r="BU14" s="20"/>
      <c r="BV14" s="20"/>
      <c r="BW14" s="20"/>
      <c r="BX14" s="20"/>
      <c r="BY14" s="20"/>
      <c r="BZ14" s="18"/>
      <c r="CA14" s="20"/>
      <c r="CB14" s="20"/>
      <c r="CC14" s="20"/>
      <c r="CD14" s="20"/>
      <c r="CE14" s="29"/>
      <c r="CF14" s="20"/>
      <c r="CG14" s="20"/>
      <c r="CH14" s="20"/>
      <c r="CI14" s="20"/>
      <c r="CJ14" s="20"/>
      <c r="CK14" s="18"/>
      <c r="CL14" s="20"/>
      <c r="CM14" s="20"/>
      <c r="CN14" s="20"/>
      <c r="CO14" s="20"/>
      <c r="CP14" s="29"/>
      <c r="CQ14" s="20"/>
      <c r="CR14" s="20"/>
      <c r="CS14" s="20"/>
      <c r="CT14" s="20"/>
      <c r="CU14" s="20"/>
      <c r="CV14" s="18"/>
      <c r="CW14" s="20"/>
      <c r="CX14" s="20"/>
      <c r="CY14" s="20"/>
      <c r="CZ14" s="20"/>
      <c r="DA14" s="29"/>
      <c r="DB14" s="20"/>
      <c r="DC14" s="20"/>
      <c r="DD14" s="20"/>
      <c r="DE14" s="20"/>
      <c r="DF14" s="20"/>
      <c r="DG14" s="18"/>
      <c r="DH14" s="20"/>
      <c r="DI14" s="20"/>
      <c r="DJ14" s="20"/>
      <c r="DK14" s="20"/>
      <c r="DL14" s="29"/>
      <c r="DM14" s="20"/>
      <c r="DN14" s="20"/>
      <c r="DO14" s="20"/>
      <c r="DP14" s="20"/>
      <c r="DQ14" s="20"/>
      <c r="DR14" s="18"/>
      <c r="DS14" s="20"/>
      <c r="DT14" s="20"/>
      <c r="DU14" s="20"/>
      <c r="DV14" s="20"/>
      <c r="DW14" s="29"/>
      <c r="DX14" s="20"/>
      <c r="DY14" s="20"/>
      <c r="DZ14" s="20"/>
      <c r="EA14" s="20"/>
      <c r="EB14" s="20"/>
      <c r="EC14" s="18"/>
    </row>
    <row r="15" spans="1:133" s="55" customFormat="1" ht="24.95" customHeight="1" x14ac:dyDescent="0.25">
      <c r="A15" s="42" t="s">
        <v>48</v>
      </c>
      <c r="B15" s="57">
        <f t="shared" ref="B15:K15" si="0">SUM(B6:B13)</f>
        <v>0</v>
      </c>
      <c r="C15" s="57">
        <f t="shared" si="0"/>
        <v>0</v>
      </c>
      <c r="D15" s="57">
        <f t="shared" si="0"/>
        <v>0</v>
      </c>
      <c r="E15" s="57">
        <f t="shared" si="0"/>
        <v>0</v>
      </c>
      <c r="F15" s="57">
        <f t="shared" si="0"/>
        <v>0</v>
      </c>
      <c r="G15" s="56">
        <f t="shared" si="0"/>
        <v>0</v>
      </c>
      <c r="H15" s="56">
        <f t="shared" si="0"/>
        <v>0</v>
      </c>
      <c r="I15" s="56">
        <f t="shared" si="0"/>
        <v>0</v>
      </c>
      <c r="J15" s="56">
        <f t="shared" si="0"/>
        <v>0</v>
      </c>
      <c r="K15" s="56">
        <f t="shared" si="0"/>
        <v>0</v>
      </c>
      <c r="L15" s="61"/>
      <c r="M15" s="59">
        <f t="shared" ref="M15:V15" si="1">SUM(M6:M13)</f>
        <v>0</v>
      </c>
      <c r="N15" s="59">
        <f t="shared" si="1"/>
        <v>0</v>
      </c>
      <c r="O15" s="59">
        <f t="shared" si="1"/>
        <v>0</v>
      </c>
      <c r="P15" s="59">
        <f t="shared" si="1"/>
        <v>0</v>
      </c>
      <c r="Q15" s="59">
        <f t="shared" si="1"/>
        <v>0</v>
      </c>
      <c r="R15" s="56">
        <f t="shared" si="1"/>
        <v>0</v>
      </c>
      <c r="S15" s="56">
        <f t="shared" si="1"/>
        <v>0</v>
      </c>
      <c r="T15" s="56">
        <f t="shared" si="1"/>
        <v>0</v>
      </c>
      <c r="U15" s="56">
        <f t="shared" si="1"/>
        <v>0</v>
      </c>
      <c r="V15" s="56">
        <f t="shared" si="1"/>
        <v>0</v>
      </c>
      <c r="W15" s="61"/>
      <c r="X15" s="59">
        <f t="shared" ref="X15:AG15" si="2">SUM(X6:X13)</f>
        <v>0</v>
      </c>
      <c r="Y15" s="59">
        <f t="shared" si="2"/>
        <v>0</v>
      </c>
      <c r="Z15" s="59">
        <f t="shared" si="2"/>
        <v>0</v>
      </c>
      <c r="AA15" s="59">
        <f t="shared" si="2"/>
        <v>0</v>
      </c>
      <c r="AB15" s="59">
        <f t="shared" si="2"/>
        <v>0</v>
      </c>
      <c r="AC15" s="56">
        <f t="shared" si="2"/>
        <v>0</v>
      </c>
      <c r="AD15" s="56">
        <f t="shared" si="2"/>
        <v>0</v>
      </c>
      <c r="AE15" s="56">
        <f t="shared" si="2"/>
        <v>0</v>
      </c>
      <c r="AF15" s="56">
        <f t="shared" si="2"/>
        <v>0</v>
      </c>
      <c r="AG15" s="56">
        <f t="shared" si="2"/>
        <v>0</v>
      </c>
      <c r="AH15" s="61"/>
      <c r="AI15" s="59">
        <f t="shared" ref="AI15:AR15" si="3">SUM(AI6:AI13)</f>
        <v>0</v>
      </c>
      <c r="AJ15" s="59">
        <f t="shared" si="3"/>
        <v>0</v>
      </c>
      <c r="AK15" s="59">
        <f t="shared" si="3"/>
        <v>0</v>
      </c>
      <c r="AL15" s="59">
        <f t="shared" si="3"/>
        <v>0</v>
      </c>
      <c r="AM15" s="59">
        <f t="shared" si="3"/>
        <v>0</v>
      </c>
      <c r="AN15" s="56">
        <f t="shared" si="3"/>
        <v>0</v>
      </c>
      <c r="AO15" s="56">
        <f t="shared" si="3"/>
        <v>0</v>
      </c>
      <c r="AP15" s="56">
        <f t="shared" si="3"/>
        <v>0</v>
      </c>
      <c r="AQ15" s="56">
        <f t="shared" si="3"/>
        <v>0</v>
      </c>
      <c r="AR15" s="56">
        <f t="shared" si="3"/>
        <v>0</v>
      </c>
      <c r="AS15" s="61"/>
      <c r="AT15" s="59">
        <f t="shared" ref="AT15:BC15" si="4">SUM(AT6:AT13)</f>
        <v>0</v>
      </c>
      <c r="AU15" s="59">
        <f t="shared" si="4"/>
        <v>0</v>
      </c>
      <c r="AV15" s="59">
        <f t="shared" si="4"/>
        <v>0</v>
      </c>
      <c r="AW15" s="59">
        <f t="shared" si="4"/>
        <v>0</v>
      </c>
      <c r="AX15" s="59">
        <f t="shared" si="4"/>
        <v>0</v>
      </c>
      <c r="AY15" s="56">
        <f t="shared" si="4"/>
        <v>0</v>
      </c>
      <c r="AZ15" s="56">
        <f t="shared" si="4"/>
        <v>0</v>
      </c>
      <c r="BA15" s="56">
        <f t="shared" si="4"/>
        <v>0</v>
      </c>
      <c r="BB15" s="56">
        <f t="shared" si="4"/>
        <v>0</v>
      </c>
      <c r="BC15" s="56">
        <f t="shared" si="4"/>
        <v>0</v>
      </c>
      <c r="BD15" s="61"/>
      <c r="BE15" s="59">
        <f t="shared" ref="BE15:BN15" si="5">SUM(BE6:BE13)</f>
        <v>0</v>
      </c>
      <c r="BF15" s="59">
        <f t="shared" si="5"/>
        <v>0</v>
      </c>
      <c r="BG15" s="59">
        <f t="shared" si="5"/>
        <v>0</v>
      </c>
      <c r="BH15" s="59">
        <f t="shared" si="5"/>
        <v>0</v>
      </c>
      <c r="BI15" s="59">
        <f t="shared" si="5"/>
        <v>0</v>
      </c>
      <c r="BJ15" s="56">
        <f t="shared" si="5"/>
        <v>0</v>
      </c>
      <c r="BK15" s="56">
        <f t="shared" si="5"/>
        <v>0</v>
      </c>
      <c r="BL15" s="56">
        <f t="shared" si="5"/>
        <v>0</v>
      </c>
      <c r="BM15" s="56">
        <f t="shared" si="5"/>
        <v>0</v>
      </c>
      <c r="BN15" s="56">
        <f t="shared" si="5"/>
        <v>0</v>
      </c>
      <c r="BO15" s="61"/>
      <c r="BP15" s="59">
        <f t="shared" ref="BP15:BY15" si="6">SUM(BP6:BP13)</f>
        <v>0</v>
      </c>
      <c r="BQ15" s="59">
        <f t="shared" si="6"/>
        <v>0</v>
      </c>
      <c r="BR15" s="59">
        <f t="shared" si="6"/>
        <v>0</v>
      </c>
      <c r="BS15" s="59">
        <f t="shared" si="6"/>
        <v>0</v>
      </c>
      <c r="BT15" s="59">
        <f t="shared" si="6"/>
        <v>0</v>
      </c>
      <c r="BU15" s="56">
        <f t="shared" si="6"/>
        <v>0</v>
      </c>
      <c r="BV15" s="56">
        <f t="shared" si="6"/>
        <v>0</v>
      </c>
      <c r="BW15" s="56">
        <f t="shared" si="6"/>
        <v>0</v>
      </c>
      <c r="BX15" s="56">
        <f t="shared" si="6"/>
        <v>0</v>
      </c>
      <c r="BY15" s="56">
        <f t="shared" si="6"/>
        <v>0</v>
      </c>
      <c r="BZ15" s="61"/>
      <c r="CA15" s="59">
        <f t="shared" ref="CA15:CJ15" si="7">SUM(CA6:CA13)</f>
        <v>0</v>
      </c>
      <c r="CB15" s="59">
        <f t="shared" si="7"/>
        <v>0</v>
      </c>
      <c r="CC15" s="59">
        <f t="shared" si="7"/>
        <v>0</v>
      </c>
      <c r="CD15" s="59">
        <f t="shared" si="7"/>
        <v>0</v>
      </c>
      <c r="CE15" s="59">
        <f t="shared" si="7"/>
        <v>0</v>
      </c>
      <c r="CF15" s="56">
        <f t="shared" si="7"/>
        <v>0</v>
      </c>
      <c r="CG15" s="56">
        <f t="shared" si="7"/>
        <v>0</v>
      </c>
      <c r="CH15" s="56">
        <f t="shared" si="7"/>
        <v>0</v>
      </c>
      <c r="CI15" s="56">
        <f t="shared" si="7"/>
        <v>0</v>
      </c>
      <c r="CJ15" s="56">
        <f t="shared" si="7"/>
        <v>0</v>
      </c>
      <c r="CK15" s="61"/>
      <c r="CL15" s="59">
        <f t="shared" ref="CL15:CU15" si="8">SUM(CL6:CL13)</f>
        <v>0</v>
      </c>
      <c r="CM15" s="59">
        <f t="shared" si="8"/>
        <v>0</v>
      </c>
      <c r="CN15" s="59">
        <f t="shared" si="8"/>
        <v>0</v>
      </c>
      <c r="CO15" s="59">
        <f t="shared" si="8"/>
        <v>0</v>
      </c>
      <c r="CP15" s="59">
        <f t="shared" si="8"/>
        <v>0</v>
      </c>
      <c r="CQ15" s="56">
        <f t="shared" si="8"/>
        <v>0</v>
      </c>
      <c r="CR15" s="56">
        <f t="shared" si="8"/>
        <v>0</v>
      </c>
      <c r="CS15" s="56">
        <f t="shared" si="8"/>
        <v>0</v>
      </c>
      <c r="CT15" s="56">
        <f t="shared" si="8"/>
        <v>0</v>
      </c>
      <c r="CU15" s="56">
        <f t="shared" si="8"/>
        <v>0</v>
      </c>
      <c r="CV15" s="61"/>
      <c r="CW15" s="59">
        <f t="shared" ref="CW15:DF15" si="9">SUM(CW6:CW13)</f>
        <v>0</v>
      </c>
      <c r="CX15" s="59">
        <f t="shared" si="9"/>
        <v>0</v>
      </c>
      <c r="CY15" s="59">
        <f t="shared" si="9"/>
        <v>0</v>
      </c>
      <c r="CZ15" s="59">
        <f t="shared" si="9"/>
        <v>0</v>
      </c>
      <c r="DA15" s="59">
        <f t="shared" si="9"/>
        <v>0</v>
      </c>
      <c r="DB15" s="56">
        <f t="shared" si="9"/>
        <v>0</v>
      </c>
      <c r="DC15" s="56">
        <f t="shared" si="9"/>
        <v>0</v>
      </c>
      <c r="DD15" s="56">
        <f t="shared" si="9"/>
        <v>0</v>
      </c>
      <c r="DE15" s="56">
        <f t="shared" si="9"/>
        <v>0</v>
      </c>
      <c r="DF15" s="56">
        <f t="shared" si="9"/>
        <v>0</v>
      </c>
      <c r="DG15" s="61"/>
      <c r="DH15" s="59">
        <f t="shared" ref="DH15:DQ15" si="10">SUM(DH6:DH13)</f>
        <v>0</v>
      </c>
      <c r="DI15" s="59">
        <f t="shared" si="10"/>
        <v>0</v>
      </c>
      <c r="DJ15" s="59">
        <f t="shared" si="10"/>
        <v>0</v>
      </c>
      <c r="DK15" s="59">
        <f t="shared" si="10"/>
        <v>0</v>
      </c>
      <c r="DL15" s="59">
        <f t="shared" si="10"/>
        <v>0</v>
      </c>
      <c r="DM15" s="56">
        <f t="shared" si="10"/>
        <v>0</v>
      </c>
      <c r="DN15" s="56">
        <f t="shared" si="10"/>
        <v>0</v>
      </c>
      <c r="DO15" s="56">
        <f t="shared" si="10"/>
        <v>0</v>
      </c>
      <c r="DP15" s="56">
        <f t="shared" si="10"/>
        <v>0</v>
      </c>
      <c r="DQ15" s="56">
        <f t="shared" si="10"/>
        <v>0</v>
      </c>
      <c r="DR15" s="61"/>
      <c r="DS15" s="59">
        <f t="shared" ref="DS15:EB15" si="11">SUM(DS6:DS13)</f>
        <v>0</v>
      </c>
      <c r="DT15" s="59">
        <f t="shared" si="11"/>
        <v>0</v>
      </c>
      <c r="DU15" s="59">
        <f t="shared" si="11"/>
        <v>0</v>
      </c>
      <c r="DV15" s="59">
        <f t="shared" si="11"/>
        <v>0</v>
      </c>
      <c r="DW15" s="59">
        <f t="shared" si="11"/>
        <v>0</v>
      </c>
      <c r="DX15" s="56">
        <f t="shared" si="11"/>
        <v>0</v>
      </c>
      <c r="DY15" s="56">
        <f t="shared" si="11"/>
        <v>0</v>
      </c>
      <c r="DZ15" s="56">
        <f t="shared" si="11"/>
        <v>0</v>
      </c>
      <c r="EA15" s="56">
        <f t="shared" si="11"/>
        <v>0</v>
      </c>
      <c r="EB15" s="56">
        <f t="shared" si="11"/>
        <v>0</v>
      </c>
      <c r="EC15" s="60"/>
    </row>
    <row r="16" spans="1:133" s="55" customFormat="1" ht="24.95" customHeight="1" x14ac:dyDescent="0.25">
      <c r="A16" s="42" t="s">
        <v>49</v>
      </c>
      <c r="B16" s="85">
        <f>IFERROR(VLOOKUP(B2,CC1_InputUser!$A:$S,18,FALSE),0)</f>
        <v>5.224088957189732E-3</v>
      </c>
      <c r="C16" s="85"/>
      <c r="D16" s="85"/>
      <c r="E16" s="85"/>
      <c r="F16" s="85"/>
      <c r="G16" s="85">
        <f>IFERROR(VLOOKUP(B2,CC1_InputUser!$A:$S,19,FALSE),0)</f>
        <v>-9.3833673475188784E-3</v>
      </c>
      <c r="H16" s="85"/>
      <c r="I16" s="85"/>
      <c r="J16" s="85"/>
      <c r="K16" s="85"/>
      <c r="L16" s="62"/>
      <c r="M16" s="85">
        <f>IFERROR(VLOOKUP(M2,CC1_InputUser!$A:$S,18,FALSE),0)</f>
        <v>7.176418118578054E-3</v>
      </c>
      <c r="N16" s="85"/>
      <c r="O16" s="85"/>
      <c r="P16" s="85"/>
      <c r="Q16" s="85"/>
      <c r="R16" s="85">
        <f>IFERROR(VLOOKUP(M2,CC1_InputUser!$A:$S,19,FALSE),0)</f>
        <v>-1.1270529910001548E-2</v>
      </c>
      <c r="S16" s="85"/>
      <c r="T16" s="85"/>
      <c r="U16" s="85"/>
      <c r="V16" s="85"/>
      <c r="W16" s="62"/>
      <c r="X16" s="85">
        <f>IFERROR(VLOOKUP(X2,CC1_InputUser!$A:$S,18,FALSE),0)</f>
        <v>9.5495260447391317E-3</v>
      </c>
      <c r="Y16" s="85"/>
      <c r="Z16" s="85"/>
      <c r="AA16" s="85"/>
      <c r="AB16" s="85"/>
      <c r="AC16" s="85">
        <f>IFERROR(VLOOKUP(X2,CC1_InputUser!$A:$S,19,FALSE),0)</f>
        <v>-1.0776905499875533E-2</v>
      </c>
      <c r="AD16" s="85"/>
      <c r="AE16" s="85"/>
      <c r="AF16" s="85"/>
      <c r="AG16" s="85"/>
      <c r="AH16" s="62"/>
      <c r="AI16" s="85">
        <f>IFERROR(VLOOKUP(AI2,CC1_InputUser!$A:$S,18,FALSE),0)</f>
        <v>8.9026266635268136E-3</v>
      </c>
      <c r="AJ16" s="85"/>
      <c r="AK16" s="85"/>
      <c r="AL16" s="85"/>
      <c r="AM16" s="85"/>
      <c r="AN16" s="85">
        <f>IFERROR(VLOOKUP(AI2,CC1_InputUser!$A:$S,19,FALSE),0)</f>
        <v>-6.6662239774724075E-3</v>
      </c>
      <c r="AO16" s="85"/>
      <c r="AP16" s="85"/>
      <c r="AQ16" s="85"/>
      <c r="AR16" s="85"/>
      <c r="AS16" s="62"/>
      <c r="AT16" s="85">
        <f>IFERROR(VLOOKUP(AT2,CC1_InputUser!$A:$S,18,FALSE),0)</f>
        <v>3.3153865430988194E-3</v>
      </c>
      <c r="AU16" s="85"/>
      <c r="AV16" s="85"/>
      <c r="AW16" s="85"/>
      <c r="AX16" s="85"/>
      <c r="AY16" s="85">
        <f>IFERROR(VLOOKUP(AT2,CC1_InputUser!$A:$S,19,FALSE),0)</f>
        <v>-7.7471890375179209E-3</v>
      </c>
      <c r="AZ16" s="85"/>
      <c r="BA16" s="85"/>
      <c r="BB16" s="85"/>
      <c r="BC16" s="85"/>
      <c r="BD16" s="62"/>
      <c r="BE16" s="85">
        <f>IFERROR(VLOOKUP(BE2,CC1_InputUser!$A:$S,18,FALSE),0)</f>
        <v>-2.0960816085641154E-3</v>
      </c>
      <c r="BF16" s="85"/>
      <c r="BG16" s="85"/>
      <c r="BH16" s="85"/>
      <c r="BI16" s="85"/>
      <c r="BJ16" s="85">
        <f>IFERROR(VLOOKUP(BE2,CC1_InputUser!$A:$S,19,FALSE),0)</f>
        <v>-1.0462311934554047E-2</v>
      </c>
      <c r="BK16" s="85"/>
      <c r="BL16" s="85"/>
      <c r="BM16" s="85"/>
      <c r="BN16" s="85"/>
      <c r="BO16" s="62"/>
      <c r="BP16" s="85">
        <f>IFERROR(VLOOKUP(BP2,CC1_InputUser!$A:$S,18,FALSE),0)</f>
        <v>-8.679282568110791E-3</v>
      </c>
      <c r="BQ16" s="85"/>
      <c r="BR16" s="85"/>
      <c r="BS16" s="85"/>
      <c r="BT16" s="85"/>
      <c r="BU16" s="85">
        <f>IFERROR(VLOOKUP(BP2,CC1_InputUser!$A:$S,19,FALSE),0)</f>
        <v>-9.3901836983916187E-3</v>
      </c>
      <c r="BV16" s="85"/>
      <c r="BW16" s="85"/>
      <c r="BX16" s="85"/>
      <c r="BY16" s="85"/>
      <c r="BZ16" s="62"/>
      <c r="CA16" s="85">
        <f>IFERROR(VLOOKUP(CA2,CC1_InputUser!$A:$S,18,FALSE),0)</f>
        <v>7.3475885654907813E-3</v>
      </c>
      <c r="CB16" s="85"/>
      <c r="CC16" s="85"/>
      <c r="CD16" s="85"/>
      <c r="CE16" s="85"/>
      <c r="CF16" s="85">
        <f>IFERROR(VLOOKUP(CA2,CC1_InputUser!$A:$S,19,FALSE),0)</f>
        <v>-5.4420177320055885E-3</v>
      </c>
      <c r="CG16" s="85"/>
      <c r="CH16" s="85"/>
      <c r="CI16" s="85"/>
      <c r="CJ16" s="85"/>
      <c r="CK16" s="62"/>
      <c r="CL16" s="85">
        <f>IFERROR(VLOOKUP(CL2,CC1_InputUser!$A:$S,18,FALSE),0)</f>
        <v>1.8897271237978686E-3</v>
      </c>
      <c r="CM16" s="85"/>
      <c r="CN16" s="85"/>
      <c r="CO16" s="85"/>
      <c r="CP16" s="85"/>
      <c r="CQ16" s="85">
        <f>IFERROR(VLOOKUP(CL2,CC1_InputUser!$A:$S,19,FALSE),0)</f>
        <v>-4.8190622863065746E-3</v>
      </c>
      <c r="CR16" s="85"/>
      <c r="CS16" s="85"/>
      <c r="CT16" s="85"/>
      <c r="CU16" s="85"/>
      <c r="CV16" s="62"/>
      <c r="CW16" s="85">
        <f>IFERROR(VLOOKUP(CW2,CC1_InputUser!$A:$S,18,FALSE),0)</f>
        <v>0</v>
      </c>
      <c r="CX16" s="85"/>
      <c r="CY16" s="85"/>
      <c r="CZ16" s="85"/>
      <c r="DA16" s="85"/>
      <c r="DB16" s="85">
        <f>IFERROR(VLOOKUP(CW2,CC1_InputUser!$A:$S,19,FALSE),0)</f>
        <v>0</v>
      </c>
      <c r="DC16" s="85"/>
      <c r="DD16" s="85"/>
      <c r="DE16" s="85"/>
      <c r="DF16" s="85"/>
      <c r="DG16" s="62"/>
      <c r="DH16" s="85">
        <f>IFERROR(VLOOKUP(DH2,CC1_InputUser!$A:$S,18,FALSE),0)</f>
        <v>0</v>
      </c>
      <c r="DI16" s="85"/>
      <c r="DJ16" s="85"/>
      <c r="DK16" s="85"/>
      <c r="DL16" s="85"/>
      <c r="DM16" s="85">
        <f>IFERROR(VLOOKUP(DH2,CC1_InputUser!$A:$S,19,FALSE),0)</f>
        <v>0</v>
      </c>
      <c r="DN16" s="85"/>
      <c r="DO16" s="85"/>
      <c r="DP16" s="85"/>
      <c r="DQ16" s="85"/>
      <c r="DR16" s="62"/>
      <c r="DS16" s="85">
        <f>IFERROR(VLOOKUP(DS2,CC1_InputUser!$A:$S,18,FALSE),0)</f>
        <v>0</v>
      </c>
      <c r="DT16" s="85"/>
      <c r="DU16" s="85"/>
      <c r="DV16" s="85"/>
      <c r="DW16" s="85"/>
      <c r="DX16" s="85">
        <f>IFERROR(VLOOKUP(DS2,CC1_InputUser!$A:$S,19,FALSE),0)</f>
        <v>0</v>
      </c>
      <c r="DY16" s="85"/>
      <c r="DZ16" s="85"/>
      <c r="EA16" s="85"/>
      <c r="EB16" s="85"/>
      <c r="EC16" s="60"/>
    </row>
    <row r="17" spans="1:133" ht="4.5" customHeigh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18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8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18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8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18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18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18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18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18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18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18"/>
    </row>
    <row r="18" spans="1:133" s="55" customFormat="1" ht="24.95" customHeight="1" x14ac:dyDescent="0.25">
      <c r="A18" s="42" t="s">
        <v>51</v>
      </c>
      <c r="B18" s="50" t="s">
        <v>60</v>
      </c>
      <c r="C18" s="40">
        <f>IFERROR(C15/B15-1,0)</f>
        <v>0</v>
      </c>
      <c r="D18" s="40">
        <f t="shared" ref="D18:F18" si="12">IFERROR(D15/C15-1,0)</f>
        <v>0</v>
      </c>
      <c r="E18" s="40">
        <f t="shared" si="12"/>
        <v>0</v>
      </c>
      <c r="F18" s="40">
        <f t="shared" si="12"/>
        <v>0</v>
      </c>
      <c r="G18" s="51" t="s">
        <v>60</v>
      </c>
      <c r="H18" s="41">
        <f>IFERROR(H15/G15-1,0)</f>
        <v>0</v>
      </c>
      <c r="I18" s="41">
        <f>IFERROR(I15/H15-1,0)</f>
        <v>0</v>
      </c>
      <c r="J18" s="41">
        <f t="shared" ref="J18:K18" si="13">IFERROR(J15/I15-1,0)</f>
        <v>0</v>
      </c>
      <c r="K18" s="41">
        <f t="shared" si="13"/>
        <v>0</v>
      </c>
      <c r="L18" s="36"/>
      <c r="M18" s="40">
        <f>IFERROR(M15/F15-1,0)</f>
        <v>0</v>
      </c>
      <c r="N18" s="40">
        <f>IFERROR(N15/M15-1,0)</f>
        <v>0</v>
      </c>
      <c r="O18" s="40">
        <f>IFERROR(O15/N15-1,0)</f>
        <v>0</v>
      </c>
      <c r="P18" s="40">
        <f>IFERROR(P15/O15-1,0)</f>
        <v>0</v>
      </c>
      <c r="Q18" s="40">
        <f>IFERROR(Q15/P15-1,0)</f>
        <v>0</v>
      </c>
      <c r="R18" s="41">
        <f>IFERROR(R15/K15-1,0)</f>
        <v>0</v>
      </c>
      <c r="S18" s="41">
        <f>IFERROR(S15/R15-1,0)</f>
        <v>0</v>
      </c>
      <c r="T18" s="41">
        <f t="shared" ref="T18:V18" si="14">IFERROR(T15/S15-1,0)</f>
        <v>0</v>
      </c>
      <c r="U18" s="41">
        <f t="shared" si="14"/>
        <v>0</v>
      </c>
      <c r="V18" s="41">
        <f t="shared" si="14"/>
        <v>0</v>
      </c>
      <c r="W18" s="36"/>
      <c r="X18" s="39">
        <f>IFERROR(X15/Q15-1,0)</f>
        <v>0</v>
      </c>
      <c r="Y18" s="39">
        <f>IFERROR(Y15/X15-1,0)</f>
        <v>0</v>
      </c>
      <c r="Z18" s="39">
        <f>IFERROR(Z15/Y15-1,0)</f>
        <v>0</v>
      </c>
      <c r="AA18" s="39">
        <f>IFERROR(AA15/Z15-1,0)</f>
        <v>0</v>
      </c>
      <c r="AB18" s="39">
        <f>IFERROR(AB15/AA15-1,0)</f>
        <v>0</v>
      </c>
      <c r="AC18" s="37">
        <f>IFERROR(AC15/V15-1,0)</f>
        <v>0</v>
      </c>
      <c r="AD18" s="37">
        <f>IFERROR(AD15/AC15-1,0)</f>
        <v>0</v>
      </c>
      <c r="AE18" s="37">
        <f t="shared" ref="AE18:AG18" si="15">IFERROR(AE15/AD15-1,0)</f>
        <v>0</v>
      </c>
      <c r="AF18" s="37">
        <f t="shared" si="15"/>
        <v>0</v>
      </c>
      <c r="AG18" s="37">
        <f t="shared" si="15"/>
        <v>0</v>
      </c>
      <c r="AH18" s="36"/>
      <c r="AI18" s="40">
        <f>IFERROR(AI15/AB15-1,0)</f>
        <v>0</v>
      </c>
      <c r="AJ18" s="40">
        <f>IFERROR(AJ15/AI15-1,0)</f>
        <v>0</v>
      </c>
      <c r="AK18" s="40">
        <f>IFERROR(AK15/AJ15-1,0)</f>
        <v>0</v>
      </c>
      <c r="AL18" s="40">
        <f>IFERROR(AL15/AK15-1,0)</f>
        <v>0</v>
      </c>
      <c r="AM18" s="40">
        <f>IFERROR(AM15/AL15-1,0)</f>
        <v>0</v>
      </c>
      <c r="AN18" s="41">
        <f>IFERROR(AN15/AG15-1,0)</f>
        <v>0</v>
      </c>
      <c r="AO18" s="41">
        <f>IFERROR(AO15/AN15-1,0)</f>
        <v>0</v>
      </c>
      <c r="AP18" s="41">
        <f t="shared" ref="AP18:AR18" si="16">IFERROR(AP15/AO15-1,0)</f>
        <v>0</v>
      </c>
      <c r="AQ18" s="41">
        <f t="shared" si="16"/>
        <v>0</v>
      </c>
      <c r="AR18" s="41">
        <f t="shared" si="16"/>
        <v>0</v>
      </c>
      <c r="AS18" s="36"/>
      <c r="AT18" s="40">
        <f>IFERROR(AT15/AM15-1,0)</f>
        <v>0</v>
      </c>
      <c r="AU18" s="40">
        <f>IFERROR(AU15/AT15-1,0)</f>
        <v>0</v>
      </c>
      <c r="AV18" s="40">
        <f>IFERROR(AV15/AU15-1,0)</f>
        <v>0</v>
      </c>
      <c r="AW18" s="40">
        <f>IFERROR(AW15/AV15-1,0)</f>
        <v>0</v>
      </c>
      <c r="AX18" s="40">
        <f>IFERROR(AX15/AW15-1,0)</f>
        <v>0</v>
      </c>
      <c r="AY18" s="41">
        <f>IFERROR(AY15/AR15-1,0)</f>
        <v>0</v>
      </c>
      <c r="AZ18" s="41">
        <f>IFERROR(AZ15/AY15-1,0)</f>
        <v>0</v>
      </c>
      <c r="BA18" s="41">
        <f t="shared" ref="BA18:BC18" si="17">IFERROR(BA15/AZ15-1,0)</f>
        <v>0</v>
      </c>
      <c r="BB18" s="41">
        <f t="shared" si="17"/>
        <v>0</v>
      </c>
      <c r="BC18" s="41">
        <f t="shared" si="17"/>
        <v>0</v>
      </c>
      <c r="BD18" s="36"/>
      <c r="BE18" s="40">
        <f>IFERROR(BE15/AX15-1,0)</f>
        <v>0</v>
      </c>
      <c r="BF18" s="40">
        <f>IFERROR(BF15/BE15-1,0)</f>
        <v>0</v>
      </c>
      <c r="BG18" s="40">
        <f>IFERROR(BG15/BF15-1,0)</f>
        <v>0</v>
      </c>
      <c r="BH18" s="40">
        <f>IFERROR(BH15/BG15-1,0)</f>
        <v>0</v>
      </c>
      <c r="BI18" s="40">
        <f>IFERROR(BI15/BH15-1,0)</f>
        <v>0</v>
      </c>
      <c r="BJ18" s="41">
        <f>IFERROR(BJ15/BC15-1,0)</f>
        <v>0</v>
      </c>
      <c r="BK18" s="41">
        <f>IFERROR(BK15/BJ15-1,0)</f>
        <v>0</v>
      </c>
      <c r="BL18" s="41">
        <f t="shared" ref="BL18:BN18" si="18">IFERROR(BL15/BK15-1,0)</f>
        <v>0</v>
      </c>
      <c r="BM18" s="41">
        <f t="shared" si="18"/>
        <v>0</v>
      </c>
      <c r="BN18" s="41">
        <f t="shared" si="18"/>
        <v>0</v>
      </c>
      <c r="BO18" s="36"/>
      <c r="BP18" s="40">
        <f>IFERROR(BP15/BI15-1,0)</f>
        <v>0</v>
      </c>
      <c r="BQ18" s="40">
        <f>IFERROR(BQ15/BP15-1,0)</f>
        <v>0</v>
      </c>
      <c r="BR18" s="40">
        <f>IFERROR(BR15/BQ15-1,0)</f>
        <v>0</v>
      </c>
      <c r="BS18" s="40">
        <f>IFERROR(BS15/BR15-1,0)</f>
        <v>0</v>
      </c>
      <c r="BT18" s="40">
        <f>IFERROR(BT15/BS15-1,0)</f>
        <v>0</v>
      </c>
      <c r="BU18" s="41">
        <f>IFERROR(BU15/BN15-1,0)</f>
        <v>0</v>
      </c>
      <c r="BV18" s="41">
        <f>IFERROR(BV15/BU15-1,0)</f>
        <v>0</v>
      </c>
      <c r="BW18" s="41">
        <f t="shared" ref="BW18:BY18" si="19">IFERROR(BW15/BV15-1,0)</f>
        <v>0</v>
      </c>
      <c r="BX18" s="41">
        <f t="shared" si="19"/>
        <v>0</v>
      </c>
      <c r="BY18" s="41">
        <f t="shared" si="19"/>
        <v>0</v>
      </c>
      <c r="BZ18" s="36"/>
      <c r="CA18" s="40">
        <f>IFERROR(CA15/BT15-1,0)</f>
        <v>0</v>
      </c>
      <c r="CB18" s="40">
        <f>IFERROR(CB15/CA15-1,0)</f>
        <v>0</v>
      </c>
      <c r="CC18" s="40">
        <f>IFERROR(CC15/CB15-1,0)</f>
        <v>0</v>
      </c>
      <c r="CD18" s="40">
        <f>IFERROR(CD15/CC15-1,0)</f>
        <v>0</v>
      </c>
      <c r="CE18" s="40">
        <f>IFERROR(CE15/CD15-1,0)</f>
        <v>0</v>
      </c>
      <c r="CF18" s="41">
        <f>IFERROR(CF15/BY15-1,0)</f>
        <v>0</v>
      </c>
      <c r="CG18" s="41">
        <f>IFERROR(CG15/CF15-1,0)</f>
        <v>0</v>
      </c>
      <c r="CH18" s="41">
        <f t="shared" ref="CH18:CJ18" si="20">IFERROR(CH15/CG15-1,0)</f>
        <v>0</v>
      </c>
      <c r="CI18" s="41">
        <f t="shared" si="20"/>
        <v>0</v>
      </c>
      <c r="CJ18" s="41">
        <f t="shared" si="20"/>
        <v>0</v>
      </c>
      <c r="CK18" s="36"/>
      <c r="CL18" s="40">
        <f>IFERROR(CL15/CE15-1,0)</f>
        <v>0</v>
      </c>
      <c r="CM18" s="40">
        <f>IFERROR(CM15/CL15-1,0)</f>
        <v>0</v>
      </c>
      <c r="CN18" s="40">
        <f>IFERROR(CN15/CM15-1,0)</f>
        <v>0</v>
      </c>
      <c r="CO18" s="40">
        <f>IFERROR(CO15/CN15-1,0)</f>
        <v>0</v>
      </c>
      <c r="CP18" s="40">
        <f>IFERROR(CP15/CO15-1,0)</f>
        <v>0</v>
      </c>
      <c r="CQ18" s="41">
        <f>IFERROR(CQ15/CJ15-1,0)</f>
        <v>0</v>
      </c>
      <c r="CR18" s="41">
        <f>IFERROR(CR15/CQ15-1,0)</f>
        <v>0</v>
      </c>
      <c r="CS18" s="41">
        <f t="shared" ref="CS18:CU18" si="21">IFERROR(CS15/CR15-1,0)</f>
        <v>0</v>
      </c>
      <c r="CT18" s="41">
        <f t="shared" si="21"/>
        <v>0</v>
      </c>
      <c r="CU18" s="41">
        <f t="shared" si="21"/>
        <v>0</v>
      </c>
      <c r="CV18" s="36"/>
      <c r="CW18" s="40">
        <f>IFERROR(CW15/CP15-1,0)</f>
        <v>0</v>
      </c>
      <c r="CX18" s="40">
        <f>IFERROR(CX15/CW15-1,0)</f>
        <v>0</v>
      </c>
      <c r="CY18" s="40">
        <f>IFERROR(CY15/CX15-1,0)</f>
        <v>0</v>
      </c>
      <c r="CZ18" s="40">
        <f>IFERROR(CZ15/CY15-1,0)</f>
        <v>0</v>
      </c>
      <c r="DA18" s="40">
        <f>IFERROR(DA15/CZ15-1,0)</f>
        <v>0</v>
      </c>
      <c r="DB18" s="41">
        <f>IFERROR(DB15/CU15-1,0)</f>
        <v>0</v>
      </c>
      <c r="DC18" s="41">
        <f>IFERROR(DC15/DB15-1,0)</f>
        <v>0</v>
      </c>
      <c r="DD18" s="41">
        <f t="shared" ref="DD18:DF18" si="22">IFERROR(DD15/DC15-1,0)</f>
        <v>0</v>
      </c>
      <c r="DE18" s="41">
        <f t="shared" si="22"/>
        <v>0</v>
      </c>
      <c r="DF18" s="41">
        <f t="shared" si="22"/>
        <v>0</v>
      </c>
      <c r="DG18" s="36"/>
      <c r="DH18" s="40">
        <f>IFERROR(DH15/DA15-1,0)</f>
        <v>0</v>
      </c>
      <c r="DI18" s="40">
        <f>IFERROR(DI15/DH15-1,0)</f>
        <v>0</v>
      </c>
      <c r="DJ18" s="40">
        <f>IFERROR(DJ15/DI15-1,0)</f>
        <v>0</v>
      </c>
      <c r="DK18" s="40">
        <f>IFERROR(DK15/DJ15-1,0)</f>
        <v>0</v>
      </c>
      <c r="DL18" s="40">
        <f>IFERROR(DL15/DK15-1,0)</f>
        <v>0</v>
      </c>
      <c r="DM18" s="41">
        <f>IFERROR(DM15/DF15-1,0)</f>
        <v>0</v>
      </c>
      <c r="DN18" s="41">
        <v>0.01</v>
      </c>
      <c r="DO18" s="41">
        <v>0.01</v>
      </c>
      <c r="DP18" s="41">
        <f t="shared" ref="DP18:DQ18" si="23">IFERROR(DP15/DO15-1,0)</f>
        <v>0</v>
      </c>
      <c r="DQ18" s="41">
        <f t="shared" si="23"/>
        <v>0</v>
      </c>
      <c r="DR18" s="36"/>
      <c r="DS18" s="40">
        <f>IFERROR(DS15/DL15-1,0)</f>
        <v>0</v>
      </c>
      <c r="DT18" s="40">
        <f>IFERROR(DT15/DS15-1,0)</f>
        <v>0</v>
      </c>
      <c r="DU18" s="40">
        <f>IFERROR(DU15/DT15-1,0)</f>
        <v>0</v>
      </c>
      <c r="DV18" s="40">
        <f>IFERROR(DV15/DU15-1,0)</f>
        <v>0</v>
      </c>
      <c r="DW18" s="40">
        <f>IFERROR(DW15/DV15-1,0)</f>
        <v>0</v>
      </c>
      <c r="DX18" s="41">
        <f>IFERROR(DX15/DQ15-1,0)</f>
        <v>0</v>
      </c>
      <c r="DY18" s="41">
        <f>IFERROR(DY15/DX15-1,0)</f>
        <v>0</v>
      </c>
      <c r="DZ18" s="41">
        <f t="shared" ref="DZ18:EB18" si="24">IFERROR(DZ15/DY15-1,0)</f>
        <v>0</v>
      </c>
      <c r="EA18" s="41">
        <f t="shared" si="24"/>
        <v>0</v>
      </c>
      <c r="EB18" s="41">
        <f t="shared" si="24"/>
        <v>0</v>
      </c>
      <c r="EC18" s="38"/>
    </row>
    <row r="19" spans="1:133" s="55" customFormat="1" ht="24.95" customHeight="1" x14ac:dyDescent="0.25">
      <c r="A19" s="42" t="s">
        <v>52</v>
      </c>
      <c r="B19" s="92" t="s">
        <v>60</v>
      </c>
      <c r="C19" s="92"/>
      <c r="D19" s="92"/>
      <c r="E19" s="92"/>
      <c r="F19" s="92"/>
      <c r="G19" s="93" t="s">
        <v>60</v>
      </c>
      <c r="H19" s="93"/>
      <c r="I19" s="93"/>
      <c r="J19" s="93"/>
      <c r="K19" s="93"/>
      <c r="L19" s="36"/>
      <c r="M19" s="91">
        <f>IFERROR(M16/B16-1,0)</f>
        <v>0.37371667622569849</v>
      </c>
      <c r="N19" s="91"/>
      <c r="O19" s="91"/>
      <c r="P19" s="91"/>
      <c r="Q19" s="91"/>
      <c r="R19" s="90">
        <f>IFERROR(R16/G16-1,0)</f>
        <v>0.20111783889412238</v>
      </c>
      <c r="S19" s="90"/>
      <c r="T19" s="90"/>
      <c r="U19" s="90"/>
      <c r="V19" s="90"/>
      <c r="W19" s="36"/>
      <c r="X19" s="94">
        <f>IFERROR(X16/M16-1,0)</f>
        <v>0.33068139104348737</v>
      </c>
      <c r="Y19" s="94"/>
      <c r="Z19" s="94"/>
      <c r="AA19" s="94"/>
      <c r="AB19" s="94"/>
      <c r="AC19" s="89">
        <f>IFERROR(AC16/R16-1,0)</f>
        <v>-4.3797799577104946E-2</v>
      </c>
      <c r="AD19" s="89"/>
      <c r="AE19" s="89"/>
      <c r="AF19" s="89"/>
      <c r="AG19" s="89"/>
      <c r="AH19" s="36"/>
      <c r="AI19" s="91">
        <f>IFERROR(AI16/X16-1,0)</f>
        <v>-6.7741517032533505E-2</v>
      </c>
      <c r="AJ19" s="91"/>
      <c r="AK19" s="91"/>
      <c r="AL19" s="91"/>
      <c r="AM19" s="91"/>
      <c r="AN19" s="90">
        <f>IFERROR(AN16/AC16-1,0)</f>
        <v>-0.38143431084652279</v>
      </c>
      <c r="AO19" s="90"/>
      <c r="AP19" s="90"/>
      <c r="AQ19" s="90"/>
      <c r="AR19" s="90"/>
      <c r="AS19" s="36"/>
      <c r="AT19" s="91">
        <f>IFERROR(AT16/AI16-1,0)</f>
        <v>-0.62759456636751576</v>
      </c>
      <c r="AU19" s="91"/>
      <c r="AV19" s="91"/>
      <c r="AW19" s="91"/>
      <c r="AX19" s="91"/>
      <c r="AY19" s="90">
        <f>IFERROR(AY16/AN16-1,0)</f>
        <v>0.16215552668174471</v>
      </c>
      <c r="AZ19" s="90"/>
      <c r="BA19" s="90"/>
      <c r="BB19" s="90"/>
      <c r="BC19" s="90"/>
      <c r="BD19" s="36"/>
      <c r="BE19" s="91">
        <f>IFERROR(BE16/AT16-1,0)</f>
        <v>-1.6322284238401215</v>
      </c>
      <c r="BF19" s="91"/>
      <c r="BG19" s="91"/>
      <c r="BH19" s="91"/>
      <c r="BI19" s="91"/>
      <c r="BJ19" s="90">
        <f>IFERROR(BJ16/AY16-1,0)</f>
        <v>0.35046555387862455</v>
      </c>
      <c r="BK19" s="90"/>
      <c r="BL19" s="90"/>
      <c r="BM19" s="90"/>
      <c r="BN19" s="90"/>
      <c r="BO19" s="36"/>
      <c r="BP19" s="91">
        <f>IFERROR(BP16/BE16-1,0)</f>
        <v>3.1407178674003937</v>
      </c>
      <c r="BQ19" s="91"/>
      <c r="BR19" s="91"/>
      <c r="BS19" s="91"/>
      <c r="BT19" s="91"/>
      <c r="BU19" s="90">
        <f>IFERROR(BU16/BJ16-1,0)</f>
        <v>-0.10247526960283926</v>
      </c>
      <c r="BV19" s="90"/>
      <c r="BW19" s="90"/>
      <c r="BX19" s="90"/>
      <c r="BY19" s="90"/>
      <c r="BZ19" s="36"/>
      <c r="CA19" s="91">
        <f>IFERROR(CA16/BP16-1,0)</f>
        <v>-1.8465663501367167</v>
      </c>
      <c r="CB19" s="91"/>
      <c r="CC19" s="91"/>
      <c r="CD19" s="91"/>
      <c r="CE19" s="91"/>
      <c r="CF19" s="90">
        <f>IFERROR(CF16/BU16-1,0)</f>
        <v>-0.42045673366989456</v>
      </c>
      <c r="CG19" s="90"/>
      <c r="CH19" s="90"/>
      <c r="CI19" s="90"/>
      <c r="CJ19" s="90"/>
      <c r="CK19" s="36"/>
      <c r="CL19" s="91">
        <f>IFERROR(CL16/CA16-1,0)</f>
        <v>-0.74280988831175199</v>
      </c>
      <c r="CM19" s="91"/>
      <c r="CN19" s="91"/>
      <c r="CO19" s="91"/>
      <c r="CP19" s="91"/>
      <c r="CQ19" s="90">
        <f>IFERROR(CQ16/CF16-1,0)</f>
        <v>-0.11447141049087162</v>
      </c>
      <c r="CR19" s="90"/>
      <c r="CS19" s="90"/>
      <c r="CT19" s="90"/>
      <c r="CU19" s="90"/>
      <c r="CV19" s="36"/>
      <c r="CW19" s="91">
        <f>IFERROR(CW16/CL16-1,0)</f>
        <v>-1</v>
      </c>
      <c r="CX19" s="91"/>
      <c r="CY19" s="91"/>
      <c r="CZ19" s="91"/>
      <c r="DA19" s="91"/>
      <c r="DB19" s="90">
        <f>IFERROR(DB16/CQ16-1,0)</f>
        <v>-1</v>
      </c>
      <c r="DC19" s="90"/>
      <c r="DD19" s="90"/>
      <c r="DE19" s="90"/>
      <c r="DF19" s="90"/>
      <c r="DG19" s="36"/>
      <c r="DH19" s="91">
        <f>IFERROR(DH16/CW16-1,0)</f>
        <v>0</v>
      </c>
      <c r="DI19" s="91"/>
      <c r="DJ19" s="91"/>
      <c r="DK19" s="91"/>
      <c r="DL19" s="91"/>
      <c r="DM19" s="90">
        <f>IFERROR(DM16/DB16-1,0)</f>
        <v>0</v>
      </c>
      <c r="DN19" s="90"/>
      <c r="DO19" s="90"/>
      <c r="DP19" s="90"/>
      <c r="DQ19" s="90"/>
      <c r="DR19" s="36"/>
      <c r="DS19" s="91">
        <f>IFERROR(DS16/DH16-1,0)</f>
        <v>0</v>
      </c>
      <c r="DT19" s="91"/>
      <c r="DU19" s="91"/>
      <c r="DV19" s="91"/>
      <c r="DW19" s="91"/>
      <c r="DX19" s="90">
        <f>IFERROR(DX16/DM16-1,0)</f>
        <v>0</v>
      </c>
      <c r="DY19" s="90"/>
      <c r="DZ19" s="90"/>
      <c r="EA19" s="90"/>
      <c r="EB19" s="90"/>
      <c r="EC19" s="38"/>
    </row>
    <row r="20" spans="1:133" x14ac:dyDescent="0.3">
      <c r="D20" s="30"/>
      <c r="L20" s="18"/>
      <c r="O20" s="30"/>
      <c r="W20" s="18"/>
      <c r="Z20" s="30"/>
      <c r="AH20" s="18"/>
      <c r="AK20" s="30"/>
      <c r="AS20" s="18"/>
      <c r="AV20" s="30"/>
      <c r="BD20" s="18"/>
      <c r="BG20" s="30"/>
      <c r="BO20" s="18"/>
      <c r="BR20" s="30"/>
      <c r="BZ20" s="18"/>
      <c r="CC20" s="30"/>
      <c r="CK20" s="18"/>
      <c r="CN20" s="30"/>
      <c r="CV20" s="18"/>
      <c r="CY20" s="30"/>
      <c r="DG20" s="18"/>
      <c r="DJ20" s="30"/>
      <c r="DR20" s="18"/>
      <c r="DU20" s="30"/>
      <c r="EC20" s="18"/>
    </row>
    <row r="21" spans="1:133" x14ac:dyDescent="0.3">
      <c r="D21" s="30"/>
      <c r="L21" s="18"/>
      <c r="O21" s="30"/>
      <c r="W21" s="18"/>
      <c r="Z21" s="30"/>
      <c r="AH21" s="18"/>
      <c r="AK21" s="30"/>
      <c r="AS21" s="18"/>
      <c r="AV21" s="30"/>
      <c r="BD21" s="18"/>
      <c r="BG21" s="30"/>
      <c r="BO21" s="18"/>
      <c r="BR21" s="30"/>
      <c r="BZ21" s="18"/>
      <c r="CC21" s="30"/>
      <c r="CK21" s="18"/>
      <c r="CN21" s="30"/>
      <c r="CV21" s="18"/>
      <c r="CY21" s="30"/>
      <c r="DG21" s="18"/>
      <c r="DJ21" s="30"/>
      <c r="DR21" s="18"/>
      <c r="DU21" s="30"/>
      <c r="EC21" s="18"/>
    </row>
    <row r="22" spans="1:133" x14ac:dyDescent="0.3">
      <c r="A22" s="58" t="s">
        <v>61</v>
      </c>
      <c r="L22" s="18"/>
      <c r="W22" s="18"/>
      <c r="AH22" s="18"/>
      <c r="AS22" s="18"/>
      <c r="BD22" s="18"/>
      <c r="BO22" s="18"/>
      <c r="BZ22" s="18"/>
      <c r="CK22" s="18"/>
      <c r="CV22" s="18"/>
      <c r="DG22" s="18"/>
      <c r="DR22" s="18"/>
      <c r="EC22" s="18"/>
    </row>
    <row r="23" spans="1:133" x14ac:dyDescent="0.3">
      <c r="A23" t="s">
        <v>63</v>
      </c>
      <c r="L23" s="18"/>
      <c r="W23" s="18"/>
      <c r="AH23" s="18"/>
      <c r="AS23" s="18"/>
      <c r="BD23" s="18"/>
      <c r="BO23" s="18"/>
      <c r="BZ23" s="18"/>
      <c r="CK23" s="18"/>
      <c r="CV23" s="18"/>
      <c r="DG23" s="18"/>
      <c r="DR23" s="18"/>
      <c r="EC23" s="18"/>
    </row>
    <row r="24" spans="1:133" x14ac:dyDescent="0.3">
      <c r="C24"/>
      <c r="L24" s="18"/>
      <c r="W24" s="18"/>
      <c r="AH24" s="18"/>
      <c r="AS24" s="18"/>
      <c r="BD24" s="18"/>
      <c r="BO24" s="18"/>
      <c r="BZ24" s="18"/>
      <c r="CK24" s="18"/>
      <c r="CV24" s="18"/>
      <c r="DG24" s="18"/>
      <c r="DR24" s="18"/>
      <c r="EC24" s="18"/>
    </row>
    <row r="25" spans="1:133" x14ac:dyDescent="0.3">
      <c r="A25" s="49" t="s">
        <v>62</v>
      </c>
      <c r="D25"/>
      <c r="E25"/>
      <c r="L25" s="18"/>
      <c r="W25" s="18"/>
      <c r="AH25" s="18"/>
      <c r="AS25" s="18"/>
      <c r="BD25" s="18"/>
      <c r="BO25" s="18"/>
      <c r="BZ25" s="18"/>
      <c r="CK25" s="18"/>
      <c r="CV25" s="18"/>
      <c r="DG25" s="18"/>
      <c r="DR25" s="18"/>
      <c r="EC25" s="18"/>
    </row>
    <row r="26" spans="1:133" x14ac:dyDescent="0.3">
      <c r="A26" t="s">
        <v>64</v>
      </c>
      <c r="D26"/>
      <c r="E26"/>
      <c r="L26" s="18"/>
      <c r="W26" s="18"/>
      <c r="AH26" s="18"/>
      <c r="AS26" s="18"/>
      <c r="BD26" s="18"/>
      <c r="BO26" s="18"/>
      <c r="BZ26" s="18"/>
      <c r="CK26" s="18"/>
      <c r="CV26" s="18"/>
      <c r="DG26" s="18"/>
      <c r="DR26" s="18"/>
      <c r="EC26" s="18"/>
    </row>
    <row r="27" spans="1:133" x14ac:dyDescent="0.3">
      <c r="D27"/>
      <c r="E27"/>
      <c r="L27" s="18"/>
      <c r="W27" s="18"/>
      <c r="AH27" s="18"/>
      <c r="AS27" s="18"/>
      <c r="BD27" s="18"/>
      <c r="BO27" s="18"/>
      <c r="BZ27" s="18"/>
      <c r="CK27" s="18"/>
      <c r="CV27" s="18"/>
      <c r="DG27" s="18"/>
      <c r="DR27" s="18"/>
      <c r="EC27" s="18"/>
    </row>
    <row r="28" spans="1:133" x14ac:dyDescent="0.3">
      <c r="A28"/>
    </row>
    <row r="29" spans="1:133" x14ac:dyDescent="0.3">
      <c r="A29"/>
    </row>
    <row r="30" spans="1:133" x14ac:dyDescent="0.3">
      <c r="B30" s="17"/>
      <c r="C30" s="17"/>
      <c r="D30" s="17"/>
      <c r="E30" s="17"/>
    </row>
  </sheetData>
  <mergeCells count="85">
    <mergeCell ref="BE19:BI19"/>
    <mergeCell ref="CW19:DA19"/>
    <mergeCell ref="BP19:BT19"/>
    <mergeCell ref="BU19:BY19"/>
    <mergeCell ref="CA19:CE19"/>
    <mergeCell ref="CF19:CJ19"/>
    <mergeCell ref="CL19:CP19"/>
    <mergeCell ref="CQ19:CU19"/>
    <mergeCell ref="DB19:DF19"/>
    <mergeCell ref="DH19:DL19"/>
    <mergeCell ref="DM19:DQ19"/>
    <mergeCell ref="DS19:DW19"/>
    <mergeCell ref="DX19:EB19"/>
    <mergeCell ref="DH16:DL16"/>
    <mergeCell ref="DM16:DQ16"/>
    <mergeCell ref="DS16:DW16"/>
    <mergeCell ref="DX16:EB16"/>
    <mergeCell ref="CW16:DA16"/>
    <mergeCell ref="DB16:DF16"/>
    <mergeCell ref="B19:F19"/>
    <mergeCell ref="G19:K19"/>
    <mergeCell ref="M19:Q19"/>
    <mergeCell ref="R19:V19"/>
    <mergeCell ref="X19:AB19"/>
    <mergeCell ref="AC19:AG19"/>
    <mergeCell ref="CA16:CE16"/>
    <mergeCell ref="CF16:CJ16"/>
    <mergeCell ref="CL16:CP16"/>
    <mergeCell ref="CQ16:CU16"/>
    <mergeCell ref="AT16:AX16"/>
    <mergeCell ref="AY16:BC16"/>
    <mergeCell ref="BE16:BI16"/>
    <mergeCell ref="BJ16:BN16"/>
    <mergeCell ref="BP16:BT16"/>
    <mergeCell ref="BU16:BY16"/>
    <mergeCell ref="BJ19:BN19"/>
    <mergeCell ref="AI19:AM19"/>
    <mergeCell ref="AN19:AR19"/>
    <mergeCell ref="AT19:AX19"/>
    <mergeCell ref="AY19:BC19"/>
    <mergeCell ref="DS3:DW3"/>
    <mergeCell ref="DX3:EB3"/>
    <mergeCell ref="B16:F16"/>
    <mergeCell ref="G16:K16"/>
    <mergeCell ref="M16:Q16"/>
    <mergeCell ref="R16:V16"/>
    <mergeCell ref="X16:AB16"/>
    <mergeCell ref="AC16:AG16"/>
    <mergeCell ref="AI16:AM16"/>
    <mergeCell ref="AN16:AR16"/>
    <mergeCell ref="CL3:CP3"/>
    <mergeCell ref="CQ3:CU3"/>
    <mergeCell ref="CW3:DA3"/>
    <mergeCell ref="DB3:DF3"/>
    <mergeCell ref="DH3:DL3"/>
    <mergeCell ref="DM3:DQ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BE3:BI3"/>
    <mergeCell ref="DH2:DQ2"/>
    <mergeCell ref="A2:A4"/>
    <mergeCell ref="B2:K2"/>
    <mergeCell ref="M2:V2"/>
    <mergeCell ref="X2:AG2"/>
    <mergeCell ref="AI2:AR2"/>
    <mergeCell ref="AT2:BC2"/>
    <mergeCell ref="AY3:BC3"/>
    <mergeCell ref="CF3:CJ3"/>
    <mergeCell ref="BJ3:BN3"/>
    <mergeCell ref="BP3:BT3"/>
    <mergeCell ref="BU3:BY3"/>
    <mergeCell ref="CA3:CE3"/>
  </mergeCells>
  <conditionalFormatting sqref="B16:EB16">
    <cfRule type="cellIs" dxfId="5" priority="25" operator="between">
      <formula>-0.00251</formula>
      <formula>-0.009</formula>
    </cfRule>
    <cfRule type="cellIs" dxfId="4" priority="26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3" id="{EE3B4F7F-91D4-40D4-8DB9-D9B254E5FE57}">
            <x14:iconSet iconSet="3Triangles">
              <x14:cfvo type="percent">
                <xm:f>0</xm:f>
              </x14:cfvo>
              <x14:cfvo type="formula">
                <xm:f>$N$18</xm:f>
              </x14:cfvo>
              <x14:cfvo type="formula" gte="0">
                <xm:f>$N$18</xm:f>
              </x14:cfvo>
            </x14:iconSet>
          </x14:cfRule>
          <xm:sqref>O18</xm:sqref>
        </x14:conditionalFormatting>
        <x14:conditionalFormatting xmlns:xm="http://schemas.microsoft.com/office/excel/2006/main">
          <x14:cfRule type="iconSet" priority="202" id="{FE8F4420-B7F9-4623-B9CC-E1309ABE9908}">
            <x14:iconSet iconSet="3Triangles">
              <x14:cfvo type="percent">
                <xm:f>0</xm:f>
              </x14:cfvo>
              <x14:cfvo type="formula">
                <xm:f>$O$18</xm:f>
              </x14:cfvo>
              <x14:cfvo type="formula" gte="0">
                <xm:f>$O$18</xm:f>
              </x14:cfvo>
            </x14:iconSet>
          </x14:cfRule>
          <xm:sqref>P18</xm:sqref>
        </x14:conditionalFormatting>
        <x14:conditionalFormatting xmlns:xm="http://schemas.microsoft.com/office/excel/2006/main">
          <x14:cfRule type="iconSet" priority="201" id="{9294B40B-5E64-4DEC-B6C6-2FCC34538601}">
            <x14:iconSet iconSet="3Triangles">
              <x14:cfvo type="percent">
                <xm:f>0</xm:f>
              </x14:cfvo>
              <x14:cfvo type="formula">
                <xm:f>$P$18</xm:f>
              </x14:cfvo>
              <x14:cfvo type="formula" gte="0">
                <xm:f>$P$18</xm:f>
              </x14:cfvo>
            </x14:iconSet>
          </x14:cfRule>
          <xm:sqref>Q18</xm:sqref>
        </x14:conditionalFormatting>
        <x14:conditionalFormatting xmlns:xm="http://schemas.microsoft.com/office/excel/2006/main">
          <x14:cfRule type="iconSet" priority="197" id="{42E86A08-4008-4052-A8B8-76B1E1470F5B}">
            <x14:iconSet iconSet="3Triangles">
              <x14:cfvo type="percent">
                <xm:f>0</xm:f>
              </x14:cfvo>
              <x14:cfvo type="formula">
                <xm:f>$K$18</xm:f>
              </x14:cfvo>
              <x14:cfvo type="formula" gte="0">
                <xm:f>$K$18</xm:f>
              </x14:cfvo>
            </x14:iconSet>
          </x14:cfRule>
          <xm:sqref>R18</xm:sqref>
        </x14:conditionalFormatting>
        <x14:conditionalFormatting xmlns:xm="http://schemas.microsoft.com/office/excel/2006/main">
          <x14:cfRule type="iconSet" priority="196" id="{37316442-91C1-4A55-B857-88863616985C}">
            <x14:iconSet iconSet="3Triangles">
              <x14:cfvo type="percent">
                <xm:f>0</xm:f>
              </x14:cfvo>
              <x14:cfvo type="formula">
                <xm:f>$R$18</xm:f>
              </x14:cfvo>
              <x14:cfvo type="formula" gte="0">
                <xm:f>$R$18</xm:f>
              </x14:cfvo>
            </x14:iconSet>
          </x14:cfRule>
          <xm:sqref>S18</xm:sqref>
        </x14:conditionalFormatting>
        <x14:conditionalFormatting xmlns:xm="http://schemas.microsoft.com/office/excel/2006/main">
          <x14:cfRule type="iconSet" priority="195" id="{399CB531-47C4-41E7-A2DB-B8BDB3534A27}">
            <x14:iconSet iconSet="3Triangles">
              <x14:cfvo type="percent">
                <xm:f>0</xm:f>
              </x14:cfvo>
              <x14:cfvo type="formula">
                <xm:f>$S$18</xm:f>
              </x14:cfvo>
              <x14:cfvo type="formula" gte="0">
                <xm:f>$S$18</xm:f>
              </x14:cfvo>
            </x14:iconSet>
          </x14:cfRule>
          <xm:sqref>T18</xm:sqref>
        </x14:conditionalFormatting>
        <x14:conditionalFormatting xmlns:xm="http://schemas.microsoft.com/office/excel/2006/main">
          <x14:cfRule type="iconSet" priority="194" id="{5DF9C4D6-1BE4-4148-A2F8-D2AEC63C085B}">
            <x14:iconSet iconSet="3Triangles">
              <x14:cfvo type="percent">
                <xm:f>0</xm:f>
              </x14:cfvo>
              <x14:cfvo type="formula">
                <xm:f>$T$18</xm:f>
              </x14:cfvo>
              <x14:cfvo type="formula" gte="0">
                <xm:f>$T$18</xm:f>
              </x14:cfvo>
            </x14:iconSet>
          </x14:cfRule>
          <xm:sqref>U18</xm:sqref>
        </x14:conditionalFormatting>
        <x14:conditionalFormatting xmlns:xm="http://schemas.microsoft.com/office/excel/2006/main">
          <x14:cfRule type="iconSet" priority="193" id="{8362809F-845D-4CDD-89A9-36109FB2E53A}">
            <x14:iconSet iconSet="3Triangles">
              <x14:cfvo type="percent">
                <xm:f>0</xm:f>
              </x14:cfvo>
              <x14:cfvo type="formula">
                <xm:f>$U$18</xm:f>
              </x14:cfvo>
              <x14:cfvo type="formula" gte="0">
                <xm:f>$U$18</xm:f>
              </x14:cfvo>
            </x14:iconSet>
          </x14:cfRule>
          <xm:sqref>V18</xm:sqref>
        </x14:conditionalFormatting>
        <x14:conditionalFormatting xmlns:xm="http://schemas.microsoft.com/office/excel/2006/main">
          <x14:cfRule type="iconSet" priority="165" id="{D536200D-91E2-4ABF-9A87-524F6D72169F}">
            <x14:iconSet iconSet="3Triangles">
              <x14:cfvo type="percent">
                <xm:f>0</xm:f>
              </x14:cfvo>
              <x14:cfvo type="formula">
                <xm:f>$Q$18</xm:f>
              </x14:cfvo>
              <x14:cfvo type="formula" gte="0">
                <xm:f>$Q$18</xm:f>
              </x14:cfvo>
            </x14:iconSet>
          </x14:cfRule>
          <xm:sqref>X18</xm:sqref>
        </x14:conditionalFormatting>
        <x14:conditionalFormatting xmlns:xm="http://schemas.microsoft.com/office/excel/2006/main">
          <x14:cfRule type="iconSet" priority="164" id="{1AF094F2-6B16-4D35-9DBD-75CEB6986F5C}">
            <x14:iconSet iconSet="3Triangles">
              <x14:cfvo type="percent">
                <xm:f>0</xm:f>
              </x14:cfvo>
              <x14:cfvo type="formula">
                <xm:f>$X$18</xm:f>
              </x14:cfvo>
              <x14:cfvo type="formula" gte="0">
                <xm:f>$X$18</xm:f>
              </x14:cfvo>
            </x14:iconSet>
          </x14:cfRule>
          <xm:sqref>Y18</xm:sqref>
        </x14:conditionalFormatting>
        <x14:conditionalFormatting xmlns:xm="http://schemas.microsoft.com/office/excel/2006/main">
          <x14:cfRule type="iconSet" priority="163" id="{012DEEF1-4806-4191-8806-EA9C0AF9E2C1}">
            <x14:iconSet iconSet="3Triangles">
              <x14:cfvo type="percent">
                <xm:f>0</xm:f>
              </x14:cfvo>
              <x14:cfvo type="formula">
                <xm:f>$M$19</xm:f>
              </x14:cfvo>
              <x14:cfvo type="formula" gte="0">
                <xm:f>$M$19</xm:f>
              </x14:cfvo>
            </x14:iconSet>
          </x14:cfRule>
          <xm:sqref>X19:AB19</xm:sqref>
        </x14:conditionalFormatting>
        <x14:conditionalFormatting xmlns:xm="http://schemas.microsoft.com/office/excel/2006/main">
          <x14:cfRule type="iconSet" priority="162" id="{C739E238-1EEA-469B-995F-11F29B2A0142}">
            <x14:iconSet iconSet="3Triangles">
              <x14:cfvo type="percent">
                <xm:f>0</xm:f>
              </x14:cfvo>
              <x14:cfvo type="formula">
                <xm:f>$R$19</xm:f>
              </x14:cfvo>
              <x14:cfvo type="formula" gte="0">
                <xm:f>$R$19</xm:f>
              </x14:cfvo>
            </x14:iconSet>
          </x14:cfRule>
          <xm:sqref>AC19:AG19</xm:sqref>
        </x14:conditionalFormatting>
        <x14:conditionalFormatting xmlns:xm="http://schemas.microsoft.com/office/excel/2006/main">
          <x14:cfRule type="iconSet" priority="161" id="{0A5E1507-E42C-4CCF-9AB6-F939D2850577}">
            <x14:iconSet iconSet="3Triangles">
              <x14:cfvo type="percent">
                <xm:f>0</xm:f>
              </x14:cfvo>
              <x14:cfvo type="formula">
                <xm:f>$Y$18</xm:f>
              </x14:cfvo>
              <x14:cfvo type="formula" gte="0">
                <xm:f>$Y$18</xm:f>
              </x14:cfvo>
            </x14:iconSet>
          </x14:cfRule>
          <xm:sqref>Z18</xm:sqref>
        </x14:conditionalFormatting>
        <x14:conditionalFormatting xmlns:xm="http://schemas.microsoft.com/office/excel/2006/main">
          <x14:cfRule type="iconSet" priority="160" id="{7641ABEF-B5F6-44DF-8416-7FC4C57F12FF}">
            <x14:iconSet iconSet="3Triangles">
              <x14:cfvo type="percent">
                <xm:f>0</xm:f>
              </x14:cfvo>
              <x14:cfvo type="formula">
                <xm:f>$Z$18</xm:f>
              </x14:cfvo>
              <x14:cfvo type="formula" gte="0">
                <xm:f>$Z$18</xm:f>
              </x14:cfvo>
            </x14:iconSet>
          </x14:cfRule>
          <xm:sqref>AA18</xm:sqref>
        </x14:conditionalFormatting>
        <x14:conditionalFormatting xmlns:xm="http://schemas.microsoft.com/office/excel/2006/main">
          <x14:cfRule type="iconSet" priority="159" id="{23AF1C39-4DFC-4F2F-A5B2-DB96DE4470EF}">
            <x14:iconSet iconSet="3Triangles">
              <x14:cfvo type="percent">
                <xm:f>0</xm:f>
              </x14:cfvo>
              <x14:cfvo type="formula">
                <xm:f>$AA$18</xm:f>
              </x14:cfvo>
              <x14:cfvo type="formula" gte="0">
                <xm:f>$AA$18</xm:f>
              </x14:cfvo>
            </x14:iconSet>
          </x14:cfRule>
          <xm:sqref>AB18</xm:sqref>
        </x14:conditionalFormatting>
        <x14:conditionalFormatting xmlns:xm="http://schemas.microsoft.com/office/excel/2006/main">
          <x14:cfRule type="iconSet" priority="158" id="{0B172592-F876-4063-B4C5-FC4F02B2810D}">
            <x14:iconSet iconSet="3Triangles">
              <x14:cfvo type="percent">
                <xm:f>0</xm:f>
              </x14:cfvo>
              <x14:cfvo type="formula">
                <xm:f>$V$18</xm:f>
              </x14:cfvo>
              <x14:cfvo type="formula" gte="0">
                <xm:f>$V$18</xm:f>
              </x14:cfvo>
            </x14:iconSet>
          </x14:cfRule>
          <xm:sqref>AC18</xm:sqref>
        </x14:conditionalFormatting>
        <x14:conditionalFormatting xmlns:xm="http://schemas.microsoft.com/office/excel/2006/main">
          <x14:cfRule type="iconSet" priority="157" id="{E9C02997-347A-4179-A5BA-CAC717910FA2}">
            <x14:iconSet iconSet="3Triangles">
              <x14:cfvo type="percent">
                <xm:f>0</xm:f>
              </x14:cfvo>
              <x14:cfvo type="formula">
                <xm:f>$AC$18</xm:f>
              </x14:cfvo>
              <x14:cfvo type="formula" gte="0">
                <xm:f>$AC$18</xm:f>
              </x14:cfvo>
            </x14:iconSet>
          </x14:cfRule>
          <xm:sqref>AD18</xm:sqref>
        </x14:conditionalFormatting>
        <x14:conditionalFormatting xmlns:xm="http://schemas.microsoft.com/office/excel/2006/main">
          <x14:cfRule type="iconSet" priority="156" id="{2E186365-EEB1-4A9F-BA5B-EF5BB2FB223F}">
            <x14:iconSet iconSet="3Triangles">
              <x14:cfvo type="percent">
                <xm:f>0</xm:f>
              </x14:cfvo>
              <x14:cfvo type="formula">
                <xm:f>$AD$18</xm:f>
              </x14:cfvo>
              <x14:cfvo type="formula" gte="0">
                <xm:f>$AD$18</xm:f>
              </x14:cfvo>
            </x14:iconSet>
          </x14:cfRule>
          <xm:sqref>AE18</xm:sqref>
        </x14:conditionalFormatting>
        <x14:conditionalFormatting xmlns:xm="http://schemas.microsoft.com/office/excel/2006/main">
          <x14:cfRule type="iconSet" priority="155" id="{2E72FD94-CB78-412F-8E38-4B9BDA63057D}">
            <x14:iconSet iconSet="3Triangles">
              <x14:cfvo type="percent">
                <xm:f>0</xm:f>
              </x14:cfvo>
              <x14:cfvo type="formula">
                <xm:f>$AE$18</xm:f>
              </x14:cfvo>
              <x14:cfvo type="formula" gte="0">
                <xm:f>$AE$18</xm:f>
              </x14:cfvo>
            </x14:iconSet>
          </x14:cfRule>
          <xm:sqref>AF18</xm:sqref>
        </x14:conditionalFormatting>
        <x14:conditionalFormatting xmlns:xm="http://schemas.microsoft.com/office/excel/2006/main">
          <x14:cfRule type="iconSet" priority="154" id="{8AA8F783-5CA4-4DB0-BE56-0D8F030F17CA}">
            <x14:iconSet iconSet="3Triangles">
              <x14:cfvo type="percent">
                <xm:f>0</xm:f>
              </x14:cfvo>
              <x14:cfvo type="formula">
                <xm:f>$AF$18</xm:f>
              </x14:cfvo>
              <x14:cfvo type="formula" gte="0">
                <xm:f>$AF$18</xm:f>
              </x14:cfvo>
            </x14:iconSet>
          </x14:cfRule>
          <xm:sqref>AG18</xm:sqref>
        </x14:conditionalFormatting>
        <x14:conditionalFormatting xmlns:xm="http://schemas.microsoft.com/office/excel/2006/main">
          <x14:cfRule type="iconSet" priority="153" id="{0AF983A6-F1C7-432B-8301-3C8C7DA6C145}">
            <x14:iconSet iconSet="3Triangles">
              <x14:cfvo type="percent">
                <xm:f>0</xm:f>
              </x14:cfvo>
              <x14:cfvo type="formula">
                <xm:f>$X$19</xm:f>
              </x14:cfvo>
              <x14:cfvo type="formula" gte="0">
                <xm:f>$X$19</xm:f>
              </x14:cfvo>
            </x14:iconSet>
          </x14:cfRule>
          <xm:sqref>AI19:AM19</xm:sqref>
        </x14:conditionalFormatting>
        <x14:conditionalFormatting xmlns:xm="http://schemas.microsoft.com/office/excel/2006/main">
          <x14:cfRule type="iconSet" priority="152" id="{13C7E83D-ECC2-47BF-96E9-551EB63F9138}">
            <x14:iconSet iconSet="3Triangles">
              <x14:cfvo type="percent">
                <xm:f>0</xm:f>
              </x14:cfvo>
              <x14:cfvo type="formula">
                <xm:f>$AC$19</xm:f>
              </x14:cfvo>
              <x14:cfvo type="formula" gte="0">
                <xm:f>$AC$19</xm:f>
              </x14:cfvo>
            </x14:iconSet>
          </x14:cfRule>
          <xm:sqref>AN19:AR19</xm:sqref>
        </x14:conditionalFormatting>
        <x14:conditionalFormatting xmlns:xm="http://schemas.microsoft.com/office/excel/2006/main">
          <x14:cfRule type="iconSet" priority="151" id="{95BC4DBB-2224-464C-A6F4-37C8131AEFBB}">
            <x14:iconSet iconSet="3Triangles">
              <x14:cfvo type="percent">
                <xm:f>0</xm:f>
              </x14:cfvo>
              <x14:cfvo type="formula">
                <xm:f>$AB$18</xm:f>
              </x14:cfvo>
              <x14:cfvo type="formula" gte="0">
                <xm:f>$AB$18</xm:f>
              </x14:cfvo>
            </x14:iconSet>
          </x14:cfRule>
          <xm:sqref>AI18</xm:sqref>
        </x14:conditionalFormatting>
        <x14:conditionalFormatting xmlns:xm="http://schemas.microsoft.com/office/excel/2006/main">
          <x14:cfRule type="iconSet" priority="150" id="{D98F5773-EEF9-4E84-8FB8-CB5DA0B8AEA8}">
            <x14:iconSet iconSet="3Triangles">
              <x14:cfvo type="percent">
                <xm:f>0</xm:f>
              </x14:cfvo>
              <x14:cfvo type="formula">
                <xm:f>$AI$18</xm:f>
              </x14:cfvo>
              <x14:cfvo type="formula" gte="0">
                <xm:f>$AI$18</xm:f>
              </x14:cfvo>
            </x14:iconSet>
          </x14:cfRule>
          <xm:sqref>AJ18</xm:sqref>
        </x14:conditionalFormatting>
        <x14:conditionalFormatting xmlns:xm="http://schemas.microsoft.com/office/excel/2006/main">
          <x14:cfRule type="iconSet" priority="149" id="{6449D74E-4EE0-49F2-B920-22681794FAA1}">
            <x14:iconSet iconSet="3Triangles">
              <x14:cfvo type="percent">
                <xm:f>0</xm:f>
              </x14:cfvo>
              <x14:cfvo type="formula">
                <xm:f>$AJ$18</xm:f>
              </x14:cfvo>
              <x14:cfvo type="formula" gte="0">
                <xm:f>$AJ$18</xm:f>
              </x14:cfvo>
            </x14:iconSet>
          </x14:cfRule>
          <xm:sqref>AK18</xm:sqref>
        </x14:conditionalFormatting>
        <x14:conditionalFormatting xmlns:xm="http://schemas.microsoft.com/office/excel/2006/main">
          <x14:cfRule type="iconSet" priority="148" id="{79CC8395-7031-4D55-9EAF-1E4BD1CD52A1}">
            <x14:iconSet iconSet="3Triangles">
              <x14:cfvo type="percent">
                <xm:f>0</xm:f>
              </x14:cfvo>
              <x14:cfvo type="formula">
                <xm:f>$AK$18</xm:f>
              </x14:cfvo>
              <x14:cfvo type="formula" gte="0">
                <xm:f>$AK$18</xm:f>
              </x14:cfvo>
            </x14:iconSet>
          </x14:cfRule>
          <xm:sqref>AL18</xm:sqref>
        </x14:conditionalFormatting>
        <x14:conditionalFormatting xmlns:xm="http://schemas.microsoft.com/office/excel/2006/main">
          <x14:cfRule type="iconSet" priority="147" id="{920E1D5E-6B40-4421-83F8-365FD5093D3E}">
            <x14:iconSet iconSet="3Triangles">
              <x14:cfvo type="percent">
                <xm:f>0</xm:f>
              </x14:cfvo>
              <x14:cfvo type="formula">
                <xm:f>$AL$18</xm:f>
              </x14:cfvo>
              <x14:cfvo type="formula" gte="0">
                <xm:f>$AL$18</xm:f>
              </x14:cfvo>
            </x14:iconSet>
          </x14:cfRule>
          <xm:sqref>AM18</xm:sqref>
        </x14:conditionalFormatting>
        <x14:conditionalFormatting xmlns:xm="http://schemas.microsoft.com/office/excel/2006/main">
          <x14:cfRule type="iconSet" priority="146" id="{0D032852-0292-4D11-B881-C3A91F957D73}">
            <x14:iconSet iconSet="3Triangles">
              <x14:cfvo type="percent">
                <xm:f>0</xm:f>
              </x14:cfvo>
              <x14:cfvo type="formula">
                <xm:f>$AG$18</xm:f>
              </x14:cfvo>
              <x14:cfvo type="formula" gte="0">
                <xm:f>$AG$18</xm:f>
              </x14:cfvo>
            </x14:iconSet>
          </x14:cfRule>
          <xm:sqref>AN18</xm:sqref>
        </x14:conditionalFormatting>
        <x14:conditionalFormatting xmlns:xm="http://schemas.microsoft.com/office/excel/2006/main">
          <x14:cfRule type="iconSet" priority="145" id="{ED223A07-DF70-4CCC-B72A-D3BED863B9B3}">
            <x14:iconSet iconSet="3Triangles">
              <x14:cfvo type="percent">
                <xm:f>0</xm:f>
              </x14:cfvo>
              <x14:cfvo type="formula">
                <xm:f>$AN$18</xm:f>
              </x14:cfvo>
              <x14:cfvo type="formula" gte="0">
                <xm:f>$AN$18</xm:f>
              </x14:cfvo>
            </x14:iconSet>
          </x14:cfRule>
          <xm:sqref>AO18</xm:sqref>
        </x14:conditionalFormatting>
        <x14:conditionalFormatting xmlns:xm="http://schemas.microsoft.com/office/excel/2006/main">
          <x14:cfRule type="iconSet" priority="144" id="{7A1734CC-F60C-4A0A-BF3B-678D56C3416A}">
            <x14:iconSet iconSet="3Triangles">
              <x14:cfvo type="percent">
                <xm:f>0</xm:f>
              </x14:cfvo>
              <x14:cfvo type="formula">
                <xm:f>$AO$18</xm:f>
              </x14:cfvo>
              <x14:cfvo type="formula" gte="0">
                <xm:f>$AO$18</xm:f>
              </x14:cfvo>
            </x14:iconSet>
          </x14:cfRule>
          <xm:sqref>AP18</xm:sqref>
        </x14:conditionalFormatting>
        <x14:conditionalFormatting xmlns:xm="http://schemas.microsoft.com/office/excel/2006/main">
          <x14:cfRule type="iconSet" priority="143" id="{F4746BE3-0DA5-4B41-A4E4-6EC8708A1287}">
            <x14:iconSet iconSet="3Triangles">
              <x14:cfvo type="percent">
                <xm:f>0</xm:f>
              </x14:cfvo>
              <x14:cfvo type="formula">
                <xm:f>$AP$18</xm:f>
              </x14:cfvo>
              <x14:cfvo type="formula" gte="0">
                <xm:f>$AP$18</xm:f>
              </x14:cfvo>
            </x14:iconSet>
          </x14:cfRule>
          <xm:sqref>AQ18</xm:sqref>
        </x14:conditionalFormatting>
        <x14:conditionalFormatting xmlns:xm="http://schemas.microsoft.com/office/excel/2006/main">
          <x14:cfRule type="iconSet" priority="142" id="{CA1CD68D-2FD3-4810-BF2F-4D1A06953C52}">
            <x14:iconSet iconSet="3Triangles">
              <x14:cfvo type="percent">
                <xm:f>0</xm:f>
              </x14:cfvo>
              <x14:cfvo type="formula">
                <xm:f>$AQ$18</xm:f>
              </x14:cfvo>
              <x14:cfvo type="formula" gte="0">
                <xm:f>$AQ$18</xm:f>
              </x14:cfvo>
            </x14:iconSet>
          </x14:cfRule>
          <xm:sqref>AR18</xm:sqref>
        </x14:conditionalFormatting>
        <x14:conditionalFormatting xmlns:xm="http://schemas.microsoft.com/office/excel/2006/main">
          <x14:cfRule type="iconSet" priority="141" id="{8038B817-7240-459B-A405-C27EFF60B865}">
            <x14:iconSet iconSet="3Triangles">
              <x14:cfvo type="percent">
                <xm:f>0</xm:f>
              </x14:cfvo>
              <x14:cfvo type="formula">
                <xm:f>$AM$18</xm:f>
              </x14:cfvo>
              <x14:cfvo type="formula" gte="0">
                <xm:f>$AM$18</xm:f>
              </x14:cfvo>
            </x14:iconSet>
          </x14:cfRule>
          <xm:sqref>AT18</xm:sqref>
        </x14:conditionalFormatting>
        <x14:conditionalFormatting xmlns:xm="http://schemas.microsoft.com/office/excel/2006/main">
          <x14:cfRule type="iconSet" priority="140" id="{977DD5D2-033E-4374-9249-89CFC40455C9}">
            <x14:iconSet iconSet="3Triangles">
              <x14:cfvo type="percent">
                <xm:f>0</xm:f>
              </x14:cfvo>
              <x14:cfvo type="formula">
                <xm:f>$AI$19</xm:f>
              </x14:cfvo>
              <x14:cfvo type="formula" gte="0">
                <xm:f>$AI$19</xm:f>
              </x14:cfvo>
            </x14:iconSet>
          </x14:cfRule>
          <xm:sqref>AT19:AX19</xm:sqref>
        </x14:conditionalFormatting>
        <x14:conditionalFormatting xmlns:xm="http://schemas.microsoft.com/office/excel/2006/main">
          <x14:cfRule type="iconSet" priority="139" id="{BAF7398A-56C3-4A85-9F65-B7446C24DB19}">
            <x14:iconSet iconSet="3Triangles">
              <x14:cfvo type="percent">
                <xm:f>0</xm:f>
              </x14:cfvo>
              <x14:cfvo type="formula">
                <xm:f>$AN$19</xm:f>
              </x14:cfvo>
              <x14:cfvo type="formula" gte="0">
                <xm:f>$AN$19</xm:f>
              </x14:cfvo>
            </x14:iconSet>
          </x14:cfRule>
          <xm:sqref>AY19:BC19</xm:sqref>
        </x14:conditionalFormatting>
        <x14:conditionalFormatting xmlns:xm="http://schemas.microsoft.com/office/excel/2006/main">
          <x14:cfRule type="iconSet" priority="138" id="{BC55DA1D-B992-444B-B110-0DD8D3C031B3}">
            <x14:iconSet iconSet="3Triangles">
              <x14:cfvo type="percent">
                <xm:f>0</xm:f>
              </x14:cfvo>
              <x14:cfvo type="formula">
                <xm:f>$AT$18</xm:f>
              </x14:cfvo>
              <x14:cfvo type="formula" gte="0">
                <xm:f>$AT$18</xm:f>
              </x14:cfvo>
            </x14:iconSet>
          </x14:cfRule>
          <xm:sqref>AU18</xm:sqref>
        </x14:conditionalFormatting>
        <x14:conditionalFormatting xmlns:xm="http://schemas.microsoft.com/office/excel/2006/main">
          <x14:cfRule type="iconSet" priority="137" id="{13837A01-8943-413C-AB41-11D0E6D8F115}">
            <x14:iconSet iconSet="3Triangles">
              <x14:cfvo type="percent">
                <xm:f>0</xm:f>
              </x14:cfvo>
              <x14:cfvo type="formula">
                <xm:f>$AU$18</xm:f>
              </x14:cfvo>
              <x14:cfvo type="formula" gte="0">
                <xm:f>$AU$18</xm:f>
              </x14:cfvo>
            </x14:iconSet>
          </x14:cfRule>
          <xm:sqref>AV18</xm:sqref>
        </x14:conditionalFormatting>
        <x14:conditionalFormatting xmlns:xm="http://schemas.microsoft.com/office/excel/2006/main">
          <x14:cfRule type="iconSet" priority="136" id="{8810D21F-4285-40AB-99A7-28DE1503CB86}">
            <x14:iconSet iconSet="3Triangles">
              <x14:cfvo type="percent">
                <xm:f>0</xm:f>
              </x14:cfvo>
              <x14:cfvo type="formula">
                <xm:f>$AV$18</xm:f>
              </x14:cfvo>
              <x14:cfvo type="formula" gte="0">
                <xm:f>$AV$18</xm:f>
              </x14:cfvo>
            </x14:iconSet>
          </x14:cfRule>
          <xm:sqref>AW18</xm:sqref>
        </x14:conditionalFormatting>
        <x14:conditionalFormatting xmlns:xm="http://schemas.microsoft.com/office/excel/2006/main">
          <x14:cfRule type="iconSet" priority="135" id="{8B4561A7-1814-48FF-BBBF-D2B84E28BE73}">
            <x14:iconSet iconSet="3Triangles">
              <x14:cfvo type="percent">
                <xm:f>0</xm:f>
              </x14:cfvo>
              <x14:cfvo type="formula">
                <xm:f>$AW$18</xm:f>
              </x14:cfvo>
              <x14:cfvo type="formula" gte="0">
                <xm:f>$AW$18</xm:f>
              </x14:cfvo>
            </x14:iconSet>
          </x14:cfRule>
          <xm:sqref>AX18</xm:sqref>
        </x14:conditionalFormatting>
        <x14:conditionalFormatting xmlns:xm="http://schemas.microsoft.com/office/excel/2006/main">
          <x14:cfRule type="iconSet" priority="134" id="{69FC1153-B910-41D1-B777-651D0E97E30C}">
            <x14:iconSet iconSet="3Triangles">
              <x14:cfvo type="percent">
                <xm:f>0</xm:f>
              </x14:cfvo>
              <x14:cfvo type="formula">
                <xm:f>$AR$18</xm:f>
              </x14:cfvo>
              <x14:cfvo type="formula" gte="0">
                <xm:f>$AR$18</xm:f>
              </x14:cfvo>
            </x14:iconSet>
          </x14:cfRule>
          <xm:sqref>AY18</xm:sqref>
        </x14:conditionalFormatting>
        <x14:conditionalFormatting xmlns:xm="http://schemas.microsoft.com/office/excel/2006/main">
          <x14:cfRule type="iconSet" priority="133" id="{BEF7D23B-6CDC-484D-AE12-2226EDD65F67}">
            <x14:iconSet iconSet="3Triangles">
              <x14:cfvo type="percent">
                <xm:f>0</xm:f>
              </x14:cfvo>
              <x14:cfvo type="formula">
                <xm:f>$AY$18</xm:f>
              </x14:cfvo>
              <x14:cfvo type="formula" gte="0">
                <xm:f>$AY$18</xm:f>
              </x14:cfvo>
            </x14:iconSet>
          </x14:cfRule>
          <xm:sqref>AZ18</xm:sqref>
        </x14:conditionalFormatting>
        <x14:conditionalFormatting xmlns:xm="http://schemas.microsoft.com/office/excel/2006/main">
          <x14:cfRule type="iconSet" priority="132" id="{9C35D12E-E6DE-4D15-9C47-C1B40AB62047}">
            <x14:iconSet iconSet="3Triangles">
              <x14:cfvo type="percent">
                <xm:f>0</xm:f>
              </x14:cfvo>
              <x14:cfvo type="formula">
                <xm:f>$AZ$18</xm:f>
              </x14:cfvo>
              <x14:cfvo type="formula" gte="0">
                <xm:f>$AZ$18</xm:f>
              </x14:cfvo>
            </x14:iconSet>
          </x14:cfRule>
          <xm:sqref>BA18</xm:sqref>
        </x14:conditionalFormatting>
        <x14:conditionalFormatting xmlns:xm="http://schemas.microsoft.com/office/excel/2006/main">
          <x14:cfRule type="iconSet" priority="131" id="{596DB732-7290-4F12-A7B2-754A4E17FD1C}">
            <x14:iconSet iconSet="3Triangles">
              <x14:cfvo type="percent">
                <xm:f>0</xm:f>
              </x14:cfvo>
              <x14:cfvo type="formula">
                <xm:f>$BA$18</xm:f>
              </x14:cfvo>
              <x14:cfvo type="formula" gte="0">
                <xm:f>$BA$18</xm:f>
              </x14:cfvo>
            </x14:iconSet>
          </x14:cfRule>
          <xm:sqref>BB18</xm:sqref>
        </x14:conditionalFormatting>
        <x14:conditionalFormatting xmlns:xm="http://schemas.microsoft.com/office/excel/2006/main">
          <x14:cfRule type="iconSet" priority="130" id="{A5E77684-A4EC-4997-8E1E-E25E4AF4512D}">
            <x14:iconSet iconSet="3Triangles">
              <x14:cfvo type="percent">
                <xm:f>0</xm:f>
              </x14:cfvo>
              <x14:cfvo type="formula">
                <xm:f>$BB$18</xm:f>
              </x14:cfvo>
              <x14:cfvo type="formula" gte="0">
                <xm:f>$BB$18</xm:f>
              </x14:cfvo>
            </x14:iconSet>
          </x14:cfRule>
          <xm:sqref>BC18</xm:sqref>
        </x14:conditionalFormatting>
        <x14:conditionalFormatting xmlns:xm="http://schemas.microsoft.com/office/excel/2006/main">
          <x14:cfRule type="iconSet" priority="129" id="{EE572DD6-53F6-4AA3-8D72-6D30937C268D}">
            <x14:iconSet iconSet="3Triangles">
              <x14:cfvo type="percent">
                <xm:f>0</xm:f>
              </x14:cfvo>
              <x14:cfvo type="formula">
                <xm:f>$AT$19</xm:f>
              </x14:cfvo>
              <x14:cfvo type="formula" gte="0">
                <xm:f>$AT$19</xm:f>
              </x14:cfvo>
            </x14:iconSet>
          </x14:cfRule>
          <xm:sqref>BE19:BI19</xm:sqref>
        </x14:conditionalFormatting>
        <x14:conditionalFormatting xmlns:xm="http://schemas.microsoft.com/office/excel/2006/main">
          <x14:cfRule type="iconSet" priority="128" id="{AFD2E3BF-863B-4D12-AFE5-C0747471E773}">
            <x14:iconSet iconSet="3Triangles">
              <x14:cfvo type="percent">
                <xm:f>0</xm:f>
              </x14:cfvo>
              <x14:cfvo type="formula">
                <xm:f>$AY$19</xm:f>
              </x14:cfvo>
              <x14:cfvo type="formula" gte="0">
                <xm:f>$AY$19</xm:f>
              </x14:cfvo>
            </x14:iconSet>
          </x14:cfRule>
          <xm:sqref>BJ19:BN19</xm:sqref>
        </x14:conditionalFormatting>
        <x14:conditionalFormatting xmlns:xm="http://schemas.microsoft.com/office/excel/2006/main">
          <x14:cfRule type="iconSet" priority="127" id="{21C710EC-F380-4E07-A995-36C95F34A488}">
            <x14:iconSet iconSet="3Triangles">
              <x14:cfvo type="percent">
                <xm:f>0</xm:f>
              </x14:cfvo>
              <x14:cfvo type="formula">
                <xm:f>$AX$18</xm:f>
              </x14:cfvo>
              <x14:cfvo type="formula" gte="0">
                <xm:f>$AX$18</xm:f>
              </x14:cfvo>
            </x14:iconSet>
          </x14:cfRule>
          <xm:sqref>BE18</xm:sqref>
        </x14:conditionalFormatting>
        <x14:conditionalFormatting xmlns:xm="http://schemas.microsoft.com/office/excel/2006/main">
          <x14:cfRule type="iconSet" priority="126" id="{BB52655F-F059-45FA-AD68-87CD8A187578}">
            <x14:iconSet iconSet="3Triangles">
              <x14:cfvo type="percent">
                <xm:f>0</xm:f>
              </x14:cfvo>
              <x14:cfvo type="formula">
                <xm:f>$BE$18</xm:f>
              </x14:cfvo>
              <x14:cfvo type="formula" gte="0">
                <xm:f>$BE$18</xm:f>
              </x14:cfvo>
            </x14:iconSet>
          </x14:cfRule>
          <xm:sqref>BF18</xm:sqref>
        </x14:conditionalFormatting>
        <x14:conditionalFormatting xmlns:xm="http://schemas.microsoft.com/office/excel/2006/main">
          <x14:cfRule type="iconSet" priority="125" id="{B6626979-F352-42A0-9CF8-7C266A41E3C6}">
            <x14:iconSet iconSet="3Triangles">
              <x14:cfvo type="percent">
                <xm:f>0</xm:f>
              </x14:cfvo>
              <x14:cfvo type="formula">
                <xm:f>$BF$18</xm:f>
              </x14:cfvo>
              <x14:cfvo type="formula" gte="0">
                <xm:f>$BF$18</xm:f>
              </x14:cfvo>
            </x14:iconSet>
          </x14:cfRule>
          <xm:sqref>BG18</xm:sqref>
        </x14:conditionalFormatting>
        <x14:conditionalFormatting xmlns:xm="http://schemas.microsoft.com/office/excel/2006/main">
          <x14:cfRule type="iconSet" priority="124" id="{6BE9F4EF-C702-4C78-A547-A7B62F0E2A95}">
            <x14:iconSet iconSet="3Triangles">
              <x14:cfvo type="percent">
                <xm:f>0</xm:f>
              </x14:cfvo>
              <x14:cfvo type="formula">
                <xm:f>$BG$18</xm:f>
              </x14:cfvo>
              <x14:cfvo type="formula" gte="0">
                <xm:f>$BG$18</xm:f>
              </x14:cfvo>
            </x14:iconSet>
          </x14:cfRule>
          <xm:sqref>BH18</xm:sqref>
        </x14:conditionalFormatting>
        <x14:conditionalFormatting xmlns:xm="http://schemas.microsoft.com/office/excel/2006/main">
          <x14:cfRule type="iconSet" priority="123" id="{99154A10-978C-4C0E-AFBF-33AEA336B697}">
            <x14:iconSet iconSet="3Triangles">
              <x14:cfvo type="percent">
                <xm:f>0</xm:f>
              </x14:cfvo>
              <x14:cfvo type="formula">
                <xm:f>$BH$18</xm:f>
              </x14:cfvo>
              <x14:cfvo type="formula" gte="0">
                <xm:f>$BH$18</xm:f>
              </x14:cfvo>
            </x14:iconSet>
          </x14:cfRule>
          <xm:sqref>BI18</xm:sqref>
        </x14:conditionalFormatting>
        <x14:conditionalFormatting xmlns:xm="http://schemas.microsoft.com/office/excel/2006/main">
          <x14:cfRule type="iconSet" priority="122" id="{DC9607EA-8D64-449C-BA5E-2B2172C55EA9}">
            <x14:iconSet iconSet="3Triangles">
              <x14:cfvo type="percent">
                <xm:f>0</xm:f>
              </x14:cfvo>
              <x14:cfvo type="formula">
                <xm:f>$BC$18</xm:f>
              </x14:cfvo>
              <x14:cfvo type="formula" gte="0">
                <xm:f>$BC$18</xm:f>
              </x14:cfvo>
            </x14:iconSet>
          </x14:cfRule>
          <xm:sqref>BJ18</xm:sqref>
        </x14:conditionalFormatting>
        <x14:conditionalFormatting xmlns:xm="http://schemas.microsoft.com/office/excel/2006/main">
          <x14:cfRule type="iconSet" priority="121" id="{5E181AD7-0F55-4DB0-8652-D15BE4A82AC0}">
            <x14:iconSet iconSet="3Triangles">
              <x14:cfvo type="percent">
                <xm:f>0</xm:f>
              </x14:cfvo>
              <x14:cfvo type="formula">
                <xm:f>$BJ$18</xm:f>
              </x14:cfvo>
              <x14:cfvo type="formula" gte="0">
                <xm:f>$BJ$18</xm:f>
              </x14:cfvo>
            </x14:iconSet>
          </x14:cfRule>
          <xm:sqref>BK18</xm:sqref>
        </x14:conditionalFormatting>
        <x14:conditionalFormatting xmlns:xm="http://schemas.microsoft.com/office/excel/2006/main">
          <x14:cfRule type="iconSet" priority="120" id="{C16C389D-E5EA-4020-9573-09CCBF142C8A}">
            <x14:iconSet iconSet="3Triangles">
              <x14:cfvo type="percent">
                <xm:f>0</xm:f>
              </x14:cfvo>
              <x14:cfvo type="formula">
                <xm:f>$BK$18</xm:f>
              </x14:cfvo>
              <x14:cfvo type="formula" gte="0">
                <xm:f>$BK$18</xm:f>
              </x14:cfvo>
            </x14:iconSet>
          </x14:cfRule>
          <xm:sqref>BL18</xm:sqref>
        </x14:conditionalFormatting>
        <x14:conditionalFormatting xmlns:xm="http://schemas.microsoft.com/office/excel/2006/main">
          <x14:cfRule type="iconSet" priority="119" id="{2A6A7148-6509-4C42-AC07-F9B377FFEA53}">
            <x14:iconSet iconSet="3Triangles">
              <x14:cfvo type="percent">
                <xm:f>0</xm:f>
              </x14:cfvo>
              <x14:cfvo type="formula">
                <xm:f>$BL$18</xm:f>
              </x14:cfvo>
              <x14:cfvo type="formula" gte="0">
                <xm:f>$BL$18</xm:f>
              </x14:cfvo>
            </x14:iconSet>
          </x14:cfRule>
          <xm:sqref>BM18</xm:sqref>
        </x14:conditionalFormatting>
        <x14:conditionalFormatting xmlns:xm="http://schemas.microsoft.com/office/excel/2006/main">
          <x14:cfRule type="iconSet" priority="118" id="{64DAB0A0-8DD8-46FB-9416-FD8FF7A2472B}">
            <x14:iconSet iconSet="3Triangles">
              <x14:cfvo type="percent">
                <xm:f>0</xm:f>
              </x14:cfvo>
              <x14:cfvo type="formula">
                <xm:f>$BM$18</xm:f>
              </x14:cfvo>
              <x14:cfvo type="formula" gte="0">
                <xm:f>$BM$18</xm:f>
              </x14:cfvo>
            </x14:iconSet>
          </x14:cfRule>
          <xm:sqref>BN18</xm:sqref>
        </x14:conditionalFormatting>
        <x14:conditionalFormatting xmlns:xm="http://schemas.microsoft.com/office/excel/2006/main">
          <x14:cfRule type="iconSet" priority="117" id="{E118A105-DF87-4324-A3EF-BED7669E01B2}">
            <x14:iconSet iconSet="3Triangles">
              <x14:cfvo type="percent">
                <xm:f>0</xm:f>
              </x14:cfvo>
              <x14:cfvo type="formula">
                <xm:f>$BE$19</xm:f>
              </x14:cfvo>
              <x14:cfvo type="formula" gte="0">
                <xm:f>$BE$19</xm:f>
              </x14:cfvo>
            </x14:iconSet>
          </x14:cfRule>
          <xm:sqref>BP19:BT19</xm:sqref>
        </x14:conditionalFormatting>
        <x14:conditionalFormatting xmlns:xm="http://schemas.microsoft.com/office/excel/2006/main">
          <x14:cfRule type="iconSet" priority="116" id="{F7B328EB-4A83-4EE0-98D3-835EB0F37B30}">
            <x14:iconSet iconSet="3Triangles">
              <x14:cfvo type="percent">
                <xm:f>0</xm:f>
              </x14:cfvo>
              <x14:cfvo type="formula">
                <xm:f>$BJ$19</xm:f>
              </x14:cfvo>
              <x14:cfvo type="formula" gte="0">
                <xm:f>$BJ$19</xm:f>
              </x14:cfvo>
            </x14:iconSet>
          </x14:cfRule>
          <xm:sqref>BU19:BY19</xm:sqref>
        </x14:conditionalFormatting>
        <x14:conditionalFormatting xmlns:xm="http://schemas.microsoft.com/office/excel/2006/main">
          <x14:cfRule type="iconSet" priority="115" id="{362C34AC-9906-4E4C-86A8-0CC41469FF66}">
            <x14:iconSet iconSet="3Triangles">
              <x14:cfvo type="percent">
                <xm:f>0</xm:f>
              </x14:cfvo>
              <x14:cfvo type="formula">
                <xm:f>$BI$18</xm:f>
              </x14:cfvo>
              <x14:cfvo type="formula" gte="0">
                <xm:f>$BI$18</xm:f>
              </x14:cfvo>
            </x14:iconSet>
          </x14:cfRule>
          <xm:sqref>BP18</xm:sqref>
        </x14:conditionalFormatting>
        <x14:conditionalFormatting xmlns:xm="http://schemas.microsoft.com/office/excel/2006/main">
          <x14:cfRule type="iconSet" priority="114" id="{237BDCCA-359D-4E0A-A0CA-D05509CB74C8}">
            <x14:iconSet iconSet="3Triangles">
              <x14:cfvo type="percent">
                <xm:f>0</xm:f>
              </x14:cfvo>
              <x14:cfvo type="formula">
                <xm:f>$BP$18</xm:f>
              </x14:cfvo>
              <x14:cfvo type="formula" gte="0">
                <xm:f>$BP$18</xm:f>
              </x14:cfvo>
            </x14:iconSet>
          </x14:cfRule>
          <xm:sqref>BQ18</xm:sqref>
        </x14:conditionalFormatting>
        <x14:conditionalFormatting xmlns:xm="http://schemas.microsoft.com/office/excel/2006/main">
          <x14:cfRule type="iconSet" priority="113" id="{FF01920F-0F66-44B1-AB74-876F436A0DDD}">
            <x14:iconSet iconSet="3Triangles">
              <x14:cfvo type="percent">
                <xm:f>0</xm:f>
              </x14:cfvo>
              <x14:cfvo type="formula">
                <xm:f>$BQ$18</xm:f>
              </x14:cfvo>
              <x14:cfvo type="formula" gte="0">
                <xm:f>$BQ$18</xm:f>
              </x14:cfvo>
            </x14:iconSet>
          </x14:cfRule>
          <xm:sqref>BR18</xm:sqref>
        </x14:conditionalFormatting>
        <x14:conditionalFormatting xmlns:xm="http://schemas.microsoft.com/office/excel/2006/main">
          <x14:cfRule type="iconSet" priority="112" id="{9870EC6E-569E-4906-9290-CEAD0E13B5A7}">
            <x14:iconSet iconSet="3Triangles">
              <x14:cfvo type="percent">
                <xm:f>0</xm:f>
              </x14:cfvo>
              <x14:cfvo type="formula">
                <xm:f>$BR$18</xm:f>
              </x14:cfvo>
              <x14:cfvo type="formula" gte="0">
                <xm:f>$BR$18</xm:f>
              </x14:cfvo>
            </x14:iconSet>
          </x14:cfRule>
          <xm:sqref>BS18</xm:sqref>
        </x14:conditionalFormatting>
        <x14:conditionalFormatting xmlns:xm="http://schemas.microsoft.com/office/excel/2006/main">
          <x14:cfRule type="iconSet" priority="111" id="{604208BF-4483-4625-A758-22908978AEFC}">
            <x14:iconSet iconSet="3Triangles">
              <x14:cfvo type="percent">
                <xm:f>0</xm:f>
              </x14:cfvo>
              <x14:cfvo type="formula">
                <xm:f>$BS$18</xm:f>
              </x14:cfvo>
              <x14:cfvo type="formula" gte="0">
                <xm:f>$BS$18</xm:f>
              </x14:cfvo>
            </x14:iconSet>
          </x14:cfRule>
          <xm:sqref>BT18</xm:sqref>
        </x14:conditionalFormatting>
        <x14:conditionalFormatting xmlns:xm="http://schemas.microsoft.com/office/excel/2006/main">
          <x14:cfRule type="iconSet" priority="110" id="{BD6D467B-9B56-44F4-A547-1F1C291C40E1}">
            <x14:iconSet iconSet="3Triangles">
              <x14:cfvo type="percent">
                <xm:f>0</xm:f>
              </x14:cfvo>
              <x14:cfvo type="formula">
                <xm:f>$BN$18</xm:f>
              </x14:cfvo>
              <x14:cfvo type="formula" gte="0">
                <xm:f>$BN$18</xm:f>
              </x14:cfvo>
            </x14:iconSet>
          </x14:cfRule>
          <xm:sqref>BU18</xm:sqref>
        </x14:conditionalFormatting>
        <x14:conditionalFormatting xmlns:xm="http://schemas.microsoft.com/office/excel/2006/main">
          <x14:cfRule type="iconSet" priority="109" id="{D2BAC56A-3BF8-41B7-8584-62A71D89F746}">
            <x14:iconSet iconSet="3Triangles">
              <x14:cfvo type="percent">
                <xm:f>0</xm:f>
              </x14:cfvo>
              <x14:cfvo type="formula">
                <xm:f>$BU$18</xm:f>
              </x14:cfvo>
              <x14:cfvo type="formula" gte="0">
                <xm:f>$BU$18</xm:f>
              </x14:cfvo>
            </x14:iconSet>
          </x14:cfRule>
          <xm:sqref>BV18</xm:sqref>
        </x14:conditionalFormatting>
        <x14:conditionalFormatting xmlns:xm="http://schemas.microsoft.com/office/excel/2006/main">
          <x14:cfRule type="iconSet" priority="108" id="{C7ADAE93-32A3-4F6D-8298-56E83028ED16}">
            <x14:iconSet iconSet="3Triangles">
              <x14:cfvo type="percent">
                <xm:f>0</xm:f>
              </x14:cfvo>
              <x14:cfvo type="formula">
                <xm:f>$BV$18</xm:f>
              </x14:cfvo>
              <x14:cfvo type="formula" gte="0">
                <xm:f>$BV$18</xm:f>
              </x14:cfvo>
            </x14:iconSet>
          </x14:cfRule>
          <xm:sqref>BW18</xm:sqref>
        </x14:conditionalFormatting>
        <x14:conditionalFormatting xmlns:xm="http://schemas.microsoft.com/office/excel/2006/main">
          <x14:cfRule type="iconSet" priority="107" id="{3817C200-25B1-4543-98F2-51CA758CCEF1}">
            <x14:iconSet iconSet="3Triangles">
              <x14:cfvo type="percent">
                <xm:f>0</xm:f>
              </x14:cfvo>
              <x14:cfvo type="formula">
                <xm:f>$BW$18</xm:f>
              </x14:cfvo>
              <x14:cfvo type="formula" gte="0">
                <xm:f>$BW$18</xm:f>
              </x14:cfvo>
            </x14:iconSet>
          </x14:cfRule>
          <xm:sqref>BX18</xm:sqref>
        </x14:conditionalFormatting>
        <x14:conditionalFormatting xmlns:xm="http://schemas.microsoft.com/office/excel/2006/main">
          <x14:cfRule type="iconSet" priority="106" id="{2BB9598B-F565-423B-A481-56954C902D09}">
            <x14:iconSet iconSet="3Triangles">
              <x14:cfvo type="percent">
                <xm:f>0</xm:f>
              </x14:cfvo>
              <x14:cfvo type="formula">
                <xm:f>$BX$18</xm:f>
              </x14:cfvo>
              <x14:cfvo type="formula" gte="0">
                <xm:f>$BX$18</xm:f>
              </x14:cfvo>
            </x14:iconSet>
          </x14:cfRule>
          <xm:sqref>BY18</xm:sqref>
        </x14:conditionalFormatting>
        <x14:conditionalFormatting xmlns:xm="http://schemas.microsoft.com/office/excel/2006/main">
          <x14:cfRule type="iconSet" priority="105" id="{6CA19916-A537-4D62-B0ED-0025493A2E70}">
            <x14:iconSet iconSet="3Triangles">
              <x14:cfvo type="percent">
                <xm:f>0</xm:f>
              </x14:cfvo>
              <x14:cfvo type="formula">
                <xm:f>$BP$19</xm:f>
              </x14:cfvo>
              <x14:cfvo type="formula" gte="0">
                <xm:f>$BP$19</xm:f>
              </x14:cfvo>
            </x14:iconSet>
          </x14:cfRule>
          <xm:sqref>CA19:CE19</xm:sqref>
        </x14:conditionalFormatting>
        <x14:conditionalFormatting xmlns:xm="http://schemas.microsoft.com/office/excel/2006/main">
          <x14:cfRule type="iconSet" priority="104" id="{C29E7029-CD90-4431-A565-8348D2847F90}">
            <x14:iconSet iconSet="3Triangles">
              <x14:cfvo type="percent">
                <xm:f>0</xm:f>
              </x14:cfvo>
              <x14:cfvo type="formula">
                <xm:f>$BU$19</xm:f>
              </x14:cfvo>
              <x14:cfvo type="formula" gte="0">
                <xm:f>$BU$19</xm:f>
              </x14:cfvo>
            </x14:iconSet>
          </x14:cfRule>
          <xm:sqref>CF19:CJ19</xm:sqref>
        </x14:conditionalFormatting>
        <x14:conditionalFormatting xmlns:xm="http://schemas.microsoft.com/office/excel/2006/main">
          <x14:cfRule type="iconSet" priority="103" id="{F7C412D9-D563-46BF-BB2E-C9D4632A2FC4}">
            <x14:iconSet iconSet="3Triangles">
              <x14:cfvo type="percent">
                <xm:f>0</xm:f>
              </x14:cfvo>
              <x14:cfvo type="formula">
                <xm:f>$BT$18</xm:f>
              </x14:cfvo>
              <x14:cfvo type="formula" gte="0">
                <xm:f>$BT$18</xm:f>
              </x14:cfvo>
            </x14:iconSet>
          </x14:cfRule>
          <xm:sqref>CA18</xm:sqref>
        </x14:conditionalFormatting>
        <x14:conditionalFormatting xmlns:xm="http://schemas.microsoft.com/office/excel/2006/main">
          <x14:cfRule type="iconSet" priority="102" id="{623D46ED-A5BB-491F-A393-6C7893B6477F}">
            <x14:iconSet iconSet="3Triangles">
              <x14:cfvo type="percent">
                <xm:f>0</xm:f>
              </x14:cfvo>
              <x14:cfvo type="formula">
                <xm:f>$CA$18</xm:f>
              </x14:cfvo>
              <x14:cfvo type="formula" gte="0">
                <xm:f>$CA$18</xm:f>
              </x14:cfvo>
            </x14:iconSet>
          </x14:cfRule>
          <xm:sqref>CB18</xm:sqref>
        </x14:conditionalFormatting>
        <x14:conditionalFormatting xmlns:xm="http://schemas.microsoft.com/office/excel/2006/main">
          <x14:cfRule type="iconSet" priority="101" id="{1C4053A9-8456-416F-B435-AF3CE5C738FF}">
            <x14:iconSet iconSet="3Triangles">
              <x14:cfvo type="percent">
                <xm:f>0</xm:f>
              </x14:cfvo>
              <x14:cfvo type="formula">
                <xm:f>$CB$18</xm:f>
              </x14:cfvo>
              <x14:cfvo type="formula" gte="0">
                <xm:f>$CB$18</xm:f>
              </x14:cfvo>
            </x14:iconSet>
          </x14:cfRule>
          <xm:sqref>CC18</xm:sqref>
        </x14:conditionalFormatting>
        <x14:conditionalFormatting xmlns:xm="http://schemas.microsoft.com/office/excel/2006/main">
          <x14:cfRule type="iconSet" priority="100" id="{9982E17B-80CE-46E5-985E-AA52DAEA4A98}">
            <x14:iconSet iconSet="3Triangles">
              <x14:cfvo type="percent">
                <xm:f>0</xm:f>
              </x14:cfvo>
              <x14:cfvo type="formula">
                <xm:f>$CC$18</xm:f>
              </x14:cfvo>
              <x14:cfvo type="formula" gte="0">
                <xm:f>$CC$18</xm:f>
              </x14:cfvo>
            </x14:iconSet>
          </x14:cfRule>
          <xm:sqref>CD18</xm:sqref>
        </x14:conditionalFormatting>
        <x14:conditionalFormatting xmlns:xm="http://schemas.microsoft.com/office/excel/2006/main">
          <x14:cfRule type="iconSet" priority="99" id="{E7DFE5FE-B8B3-40E2-9406-F546F29C5F83}">
            <x14:iconSet iconSet="3Triangles">
              <x14:cfvo type="percent">
                <xm:f>0</xm:f>
              </x14:cfvo>
              <x14:cfvo type="formula">
                <xm:f>$CD$18</xm:f>
              </x14:cfvo>
              <x14:cfvo type="formula" gte="0">
                <xm:f>$CD$18</xm:f>
              </x14:cfvo>
            </x14:iconSet>
          </x14:cfRule>
          <xm:sqref>CE18</xm:sqref>
        </x14:conditionalFormatting>
        <x14:conditionalFormatting xmlns:xm="http://schemas.microsoft.com/office/excel/2006/main">
          <x14:cfRule type="iconSet" priority="98" id="{4FF65403-8BF6-4634-BBAE-6D4D8458680E}">
            <x14:iconSet iconSet="3Triangles">
              <x14:cfvo type="percent">
                <xm:f>0</xm:f>
              </x14:cfvo>
              <x14:cfvo type="formula">
                <xm:f>$BY$18</xm:f>
              </x14:cfvo>
              <x14:cfvo type="formula" gte="0">
                <xm:f>$BY$18</xm:f>
              </x14:cfvo>
            </x14:iconSet>
          </x14:cfRule>
          <xm:sqref>CF18</xm:sqref>
        </x14:conditionalFormatting>
        <x14:conditionalFormatting xmlns:xm="http://schemas.microsoft.com/office/excel/2006/main">
          <x14:cfRule type="iconSet" priority="97" id="{6C0AC575-48E7-4A41-91D3-EF14F2D1F6C9}">
            <x14:iconSet iconSet="3Triangles">
              <x14:cfvo type="percent">
                <xm:f>0</xm:f>
              </x14:cfvo>
              <x14:cfvo type="formula">
                <xm:f>$CF$18</xm:f>
              </x14:cfvo>
              <x14:cfvo type="formula" gte="0">
                <xm:f>$CF$18</xm:f>
              </x14:cfvo>
            </x14:iconSet>
          </x14:cfRule>
          <xm:sqref>CG18</xm:sqref>
        </x14:conditionalFormatting>
        <x14:conditionalFormatting xmlns:xm="http://schemas.microsoft.com/office/excel/2006/main">
          <x14:cfRule type="iconSet" priority="96" id="{80E8D266-BE08-46D4-BBAB-32BF6BC37D0C}">
            <x14:iconSet iconSet="3Triangles">
              <x14:cfvo type="percent">
                <xm:f>0</xm:f>
              </x14:cfvo>
              <x14:cfvo type="formula">
                <xm:f>$CG$18</xm:f>
              </x14:cfvo>
              <x14:cfvo type="formula" gte="0">
                <xm:f>$CG$18</xm:f>
              </x14:cfvo>
            </x14:iconSet>
          </x14:cfRule>
          <xm:sqref>CH18</xm:sqref>
        </x14:conditionalFormatting>
        <x14:conditionalFormatting xmlns:xm="http://schemas.microsoft.com/office/excel/2006/main">
          <x14:cfRule type="iconSet" priority="95" id="{5A16E93D-1711-4687-82A3-404402ED9A28}">
            <x14:iconSet iconSet="3Triangles">
              <x14:cfvo type="percent">
                <xm:f>0</xm:f>
              </x14:cfvo>
              <x14:cfvo type="formula">
                <xm:f>$CH$18</xm:f>
              </x14:cfvo>
              <x14:cfvo type="formula" gte="0">
                <xm:f>$CH$18</xm:f>
              </x14:cfvo>
            </x14:iconSet>
          </x14:cfRule>
          <xm:sqref>CI18</xm:sqref>
        </x14:conditionalFormatting>
        <x14:conditionalFormatting xmlns:xm="http://schemas.microsoft.com/office/excel/2006/main">
          <x14:cfRule type="iconSet" priority="94" id="{6F9F4164-0EB8-40FB-A4C9-9725B0045B5D}">
            <x14:iconSet iconSet="3Triangles">
              <x14:cfvo type="percent">
                <xm:f>0</xm:f>
              </x14:cfvo>
              <x14:cfvo type="formula">
                <xm:f>$CI$18</xm:f>
              </x14:cfvo>
              <x14:cfvo type="formula" gte="0">
                <xm:f>$CI$18</xm:f>
              </x14:cfvo>
            </x14:iconSet>
          </x14:cfRule>
          <xm:sqref>CJ18</xm:sqref>
        </x14:conditionalFormatting>
        <x14:conditionalFormatting xmlns:xm="http://schemas.microsoft.com/office/excel/2006/main">
          <x14:cfRule type="iconSet" priority="93" id="{30B04893-C3FF-426C-AC63-83053EDE9AB5}">
            <x14:iconSet iconSet="3Triangles">
              <x14:cfvo type="percent">
                <xm:f>0</xm:f>
              </x14:cfvo>
              <x14:cfvo type="formula">
                <xm:f>$CE$18</xm:f>
              </x14:cfvo>
              <x14:cfvo type="formula" gte="0">
                <xm:f>$CE$18</xm:f>
              </x14:cfvo>
            </x14:iconSet>
          </x14:cfRule>
          <xm:sqref>CL18</xm:sqref>
        </x14:conditionalFormatting>
        <x14:conditionalFormatting xmlns:xm="http://schemas.microsoft.com/office/excel/2006/main">
          <x14:cfRule type="iconSet" priority="92" id="{9D64FB8E-C3E4-4FD0-9E8C-013F5D348168}">
            <x14:iconSet iconSet="3Triangles">
              <x14:cfvo type="percent">
                <xm:f>0</xm:f>
              </x14:cfvo>
              <x14:cfvo type="formula">
                <xm:f>$CA$19</xm:f>
              </x14:cfvo>
              <x14:cfvo type="formula" gte="0">
                <xm:f>$CA$19</xm:f>
              </x14:cfvo>
            </x14:iconSet>
          </x14:cfRule>
          <xm:sqref>CL19:CP19</xm:sqref>
        </x14:conditionalFormatting>
        <x14:conditionalFormatting xmlns:xm="http://schemas.microsoft.com/office/excel/2006/main">
          <x14:cfRule type="iconSet" priority="91" id="{F33873BD-2502-4069-9CF7-597F0764A078}">
            <x14:iconSet iconSet="3Triangles">
              <x14:cfvo type="percent">
                <xm:f>0</xm:f>
              </x14:cfvo>
              <x14:cfvo type="formula">
                <xm:f>$CF$19</xm:f>
              </x14:cfvo>
              <x14:cfvo type="formula" gte="0">
                <xm:f>$CF$19</xm:f>
              </x14:cfvo>
            </x14:iconSet>
          </x14:cfRule>
          <xm:sqref>CQ19:CU19</xm:sqref>
        </x14:conditionalFormatting>
        <x14:conditionalFormatting xmlns:xm="http://schemas.microsoft.com/office/excel/2006/main">
          <x14:cfRule type="iconSet" priority="90" id="{98B91005-72D1-4E6E-9A45-28DC1F0D8B64}">
            <x14:iconSet iconSet="3Triangles">
              <x14:cfvo type="percent">
                <xm:f>0</xm:f>
              </x14:cfvo>
              <x14:cfvo type="formula">
                <xm:f>$CL$18</xm:f>
              </x14:cfvo>
              <x14:cfvo type="formula" gte="0">
                <xm:f>$CL$18</xm:f>
              </x14:cfvo>
            </x14:iconSet>
          </x14:cfRule>
          <xm:sqref>CM18</xm:sqref>
        </x14:conditionalFormatting>
        <x14:conditionalFormatting xmlns:xm="http://schemas.microsoft.com/office/excel/2006/main">
          <x14:cfRule type="iconSet" priority="89" id="{C11F0265-AEA0-4035-8DEB-FA4B1E4B1A00}">
            <x14:iconSet iconSet="3Triangles">
              <x14:cfvo type="percent">
                <xm:f>0</xm:f>
              </x14:cfvo>
              <x14:cfvo type="formula">
                <xm:f>$CM$18</xm:f>
              </x14:cfvo>
              <x14:cfvo type="formula" gte="0">
                <xm:f>$CM$18</xm:f>
              </x14:cfvo>
            </x14:iconSet>
          </x14:cfRule>
          <xm:sqref>CN18</xm:sqref>
        </x14:conditionalFormatting>
        <x14:conditionalFormatting xmlns:xm="http://schemas.microsoft.com/office/excel/2006/main">
          <x14:cfRule type="iconSet" priority="88" id="{37B73119-3212-43DE-9FD0-3F51B630AB3F}">
            <x14:iconSet iconSet="3Triangles">
              <x14:cfvo type="percent">
                <xm:f>0</xm:f>
              </x14:cfvo>
              <x14:cfvo type="formula">
                <xm:f>$CN$18</xm:f>
              </x14:cfvo>
              <x14:cfvo type="formula" gte="0">
                <xm:f>$CN$18</xm:f>
              </x14:cfvo>
            </x14:iconSet>
          </x14:cfRule>
          <xm:sqref>CO18</xm:sqref>
        </x14:conditionalFormatting>
        <x14:conditionalFormatting xmlns:xm="http://schemas.microsoft.com/office/excel/2006/main">
          <x14:cfRule type="iconSet" priority="87" id="{B5ECBF7A-6E09-449A-A0A0-7BC68F53EDF8}">
            <x14:iconSet iconSet="3Triangles">
              <x14:cfvo type="percent">
                <xm:f>0</xm:f>
              </x14:cfvo>
              <x14:cfvo type="formula">
                <xm:f>$CO$18</xm:f>
              </x14:cfvo>
              <x14:cfvo type="formula" gte="0">
                <xm:f>$CO$18</xm:f>
              </x14:cfvo>
            </x14:iconSet>
          </x14:cfRule>
          <xm:sqref>CP18</xm:sqref>
        </x14:conditionalFormatting>
        <x14:conditionalFormatting xmlns:xm="http://schemas.microsoft.com/office/excel/2006/main">
          <x14:cfRule type="iconSet" priority="86" id="{88B3A0D0-8074-4AE6-A459-4E9AD8E05CD0}">
            <x14:iconSet iconSet="3Triangles">
              <x14:cfvo type="percent">
                <xm:f>0</xm:f>
              </x14:cfvo>
              <x14:cfvo type="formula">
                <xm:f>$CJ$18</xm:f>
              </x14:cfvo>
              <x14:cfvo type="formula" gte="0">
                <xm:f>$CJ$18</xm:f>
              </x14:cfvo>
            </x14:iconSet>
          </x14:cfRule>
          <xm:sqref>CQ18</xm:sqref>
        </x14:conditionalFormatting>
        <x14:conditionalFormatting xmlns:xm="http://schemas.microsoft.com/office/excel/2006/main">
          <x14:cfRule type="iconSet" priority="85" id="{145A1621-95D3-4CF5-9E53-37D12C6F272A}">
            <x14:iconSet iconSet="3Triangles">
              <x14:cfvo type="percent">
                <xm:f>0</xm:f>
              </x14:cfvo>
              <x14:cfvo type="formula">
                <xm:f>$CL$19</xm:f>
              </x14:cfvo>
              <x14:cfvo type="formula" gte="0">
                <xm:f>$CL$19</xm:f>
              </x14:cfvo>
            </x14:iconSet>
          </x14:cfRule>
          <xm:sqref>CW19:DA19</xm:sqref>
        </x14:conditionalFormatting>
        <x14:conditionalFormatting xmlns:xm="http://schemas.microsoft.com/office/excel/2006/main">
          <x14:cfRule type="iconSet" priority="84" id="{595FF428-0888-42AC-80D9-C8F22F69D4F1}">
            <x14:iconSet iconSet="3Triangles">
              <x14:cfvo type="percent">
                <xm:f>0</xm:f>
              </x14:cfvo>
              <x14:cfvo type="formula">
                <xm:f>$CQ$19</xm:f>
              </x14:cfvo>
              <x14:cfvo type="formula" gte="0">
                <xm:f>$CQ$19</xm:f>
              </x14:cfvo>
            </x14:iconSet>
          </x14:cfRule>
          <xm:sqref>DB19:DF19</xm:sqref>
        </x14:conditionalFormatting>
        <x14:conditionalFormatting xmlns:xm="http://schemas.microsoft.com/office/excel/2006/main">
          <x14:cfRule type="iconSet" priority="83" id="{8AC718F0-6BE6-44F0-B13B-631A0F77EED4}">
            <x14:iconSet iconSet="3Triangles">
              <x14:cfvo type="percent">
                <xm:f>0</xm:f>
              </x14:cfvo>
              <x14:cfvo type="formula">
                <xm:f>$CQ$18</xm:f>
              </x14:cfvo>
              <x14:cfvo type="formula" gte="0">
                <xm:f>$CQ$18</xm:f>
              </x14:cfvo>
            </x14:iconSet>
          </x14:cfRule>
          <xm:sqref>CR18</xm:sqref>
        </x14:conditionalFormatting>
        <x14:conditionalFormatting xmlns:xm="http://schemas.microsoft.com/office/excel/2006/main">
          <x14:cfRule type="iconSet" priority="82" id="{BDE67084-8D48-4C45-BA51-19D655EE91E6}">
            <x14:iconSet iconSet="3Triangles">
              <x14:cfvo type="percent">
                <xm:f>0</xm:f>
              </x14:cfvo>
              <x14:cfvo type="formula">
                <xm:f>$CR$18</xm:f>
              </x14:cfvo>
              <x14:cfvo type="formula" gte="0">
                <xm:f>$CR$18</xm:f>
              </x14:cfvo>
            </x14:iconSet>
          </x14:cfRule>
          <xm:sqref>CS18</xm:sqref>
        </x14:conditionalFormatting>
        <x14:conditionalFormatting xmlns:xm="http://schemas.microsoft.com/office/excel/2006/main">
          <x14:cfRule type="iconSet" priority="81" id="{09D458FA-7793-45C8-BA6D-B2E88DF51463}">
            <x14:iconSet iconSet="3Triangles">
              <x14:cfvo type="percent">
                <xm:f>0</xm:f>
              </x14:cfvo>
              <x14:cfvo type="formula">
                <xm:f>$CS$18</xm:f>
              </x14:cfvo>
              <x14:cfvo type="formula" gte="0">
                <xm:f>$CS$18</xm:f>
              </x14:cfvo>
            </x14:iconSet>
          </x14:cfRule>
          <xm:sqref>CT18</xm:sqref>
        </x14:conditionalFormatting>
        <x14:conditionalFormatting xmlns:xm="http://schemas.microsoft.com/office/excel/2006/main">
          <x14:cfRule type="iconSet" priority="80" id="{40A84CC8-DD7B-4C17-A3E6-7FCDEE580FDA}">
            <x14:iconSet iconSet="3Triangles">
              <x14:cfvo type="percent">
                <xm:f>0</xm:f>
              </x14:cfvo>
              <x14:cfvo type="formula">
                <xm:f>$CT$18</xm:f>
              </x14:cfvo>
              <x14:cfvo type="formula" gte="0">
                <xm:f>$CT$18</xm:f>
              </x14:cfvo>
            </x14:iconSet>
          </x14:cfRule>
          <xm:sqref>CU18</xm:sqref>
        </x14:conditionalFormatting>
        <x14:conditionalFormatting xmlns:xm="http://schemas.microsoft.com/office/excel/2006/main">
          <x14:cfRule type="iconSet" priority="79" id="{51A3B875-D164-4D1F-B9D2-B33DC0B480F8}">
            <x14:iconSet iconSet="3Triangles">
              <x14:cfvo type="percent">
                <xm:f>0</xm:f>
              </x14:cfvo>
              <x14:cfvo type="formula">
                <xm:f>$CP$18</xm:f>
              </x14:cfvo>
              <x14:cfvo type="formula" gte="0">
                <xm:f>$CP$18</xm:f>
              </x14:cfvo>
            </x14:iconSet>
          </x14:cfRule>
          <xm:sqref>CW18</xm:sqref>
        </x14:conditionalFormatting>
        <x14:conditionalFormatting xmlns:xm="http://schemas.microsoft.com/office/excel/2006/main">
          <x14:cfRule type="iconSet" priority="78" id="{CE61688B-E5BD-43A4-BC7C-CD2A79083823}">
            <x14:iconSet iconSet="3Triangles">
              <x14:cfvo type="percent">
                <xm:f>0</xm:f>
              </x14:cfvo>
              <x14:cfvo type="formula">
                <xm:f>$CU$18</xm:f>
              </x14:cfvo>
              <x14:cfvo type="formula" gte="0">
                <xm:f>$CU$18</xm:f>
              </x14:cfvo>
            </x14:iconSet>
          </x14:cfRule>
          <xm:sqref>DB18</xm:sqref>
        </x14:conditionalFormatting>
        <x14:conditionalFormatting xmlns:xm="http://schemas.microsoft.com/office/excel/2006/main">
          <x14:cfRule type="iconSet" priority="77" id="{FCE854CE-5615-4CC0-9CA8-45A30F2FD98B}">
            <x14:iconSet iconSet="3Triangles">
              <x14:cfvo type="percent">
                <xm:f>0</xm:f>
              </x14:cfvo>
              <x14:cfvo type="formula">
                <xm:f>$DA$18</xm:f>
              </x14:cfvo>
              <x14:cfvo type="formula" gte="0">
                <xm:f>$DA$18</xm:f>
              </x14:cfvo>
            </x14:iconSet>
          </x14:cfRule>
          <xm:sqref>DH18</xm:sqref>
        </x14:conditionalFormatting>
        <x14:conditionalFormatting xmlns:xm="http://schemas.microsoft.com/office/excel/2006/main">
          <x14:cfRule type="iconSet" priority="76" id="{57C1956E-5B74-4958-9DBD-FD0FF8B5CF28}">
            <x14:iconSet iconSet="3Triangles">
              <x14:cfvo type="percent">
                <xm:f>0</xm:f>
              </x14:cfvo>
              <x14:cfvo type="formula">
                <xm:f>$DF$18</xm:f>
              </x14:cfvo>
              <x14:cfvo type="formula" gte="0">
                <xm:f>$DF$18</xm:f>
              </x14:cfvo>
            </x14:iconSet>
          </x14:cfRule>
          <xm:sqref>DM18</xm:sqref>
        </x14:conditionalFormatting>
        <x14:conditionalFormatting xmlns:xm="http://schemas.microsoft.com/office/excel/2006/main">
          <x14:cfRule type="iconSet" priority="75" id="{A4A6170D-2D12-4E71-B159-3B19B776E983}">
            <x14:iconSet iconSet="3Triangles">
              <x14:cfvo type="percent">
                <xm:f>0</xm:f>
              </x14:cfvo>
              <x14:cfvo type="formula">
                <xm:f>$DL$18</xm:f>
              </x14:cfvo>
              <x14:cfvo type="formula" gte="0">
                <xm:f>$DL$18</xm:f>
              </x14:cfvo>
            </x14:iconSet>
          </x14:cfRule>
          <xm:sqref>DS18</xm:sqref>
        </x14:conditionalFormatting>
        <x14:conditionalFormatting xmlns:xm="http://schemas.microsoft.com/office/excel/2006/main">
          <x14:cfRule type="iconSet" priority="74" id="{191666AF-3866-4658-A886-84FBB03E5C96}">
            <x14:iconSet iconSet="3Triangles">
              <x14:cfvo type="percent">
                <xm:f>0</xm:f>
              </x14:cfvo>
              <x14:cfvo type="formula">
                <xm:f>$DQ$18</xm:f>
              </x14:cfvo>
              <x14:cfvo type="formula" gte="0">
                <xm:f>$DQ$18</xm:f>
              </x14:cfvo>
            </x14:iconSet>
          </x14:cfRule>
          <xm:sqref>DX18</xm:sqref>
        </x14:conditionalFormatting>
        <x14:conditionalFormatting xmlns:xm="http://schemas.microsoft.com/office/excel/2006/main">
          <x14:cfRule type="iconSet" priority="73" id="{C5B77D98-9486-40C2-94A4-DAE05A41775C}">
            <x14:iconSet iconSet="3Triangles">
              <x14:cfvo type="percent">
                <xm:f>0</xm:f>
              </x14:cfvo>
              <x14:cfvo type="formula">
                <xm:f>$CW$19</xm:f>
              </x14:cfvo>
              <x14:cfvo type="formula" gte="0">
                <xm:f>$CW$19</xm:f>
              </x14:cfvo>
            </x14:iconSet>
          </x14:cfRule>
          <xm:sqref>DH19:DL19</xm:sqref>
        </x14:conditionalFormatting>
        <x14:conditionalFormatting xmlns:xm="http://schemas.microsoft.com/office/excel/2006/main">
          <x14:cfRule type="iconSet" priority="72" id="{1E32CEA2-F52E-4FFB-A582-DA36D2287CDB}">
            <x14:iconSet iconSet="3Triangles">
              <x14:cfvo type="percent">
                <xm:f>0</xm:f>
              </x14:cfvo>
              <x14:cfvo type="formula">
                <xm:f>$DB$19</xm:f>
              </x14:cfvo>
              <x14:cfvo type="formula" gte="0">
                <xm:f>$DB$19</xm:f>
              </x14:cfvo>
            </x14:iconSet>
          </x14:cfRule>
          <xm:sqref>DM19:DQ19</xm:sqref>
        </x14:conditionalFormatting>
        <x14:conditionalFormatting xmlns:xm="http://schemas.microsoft.com/office/excel/2006/main">
          <x14:cfRule type="iconSet" priority="71" id="{C492733F-259A-4182-BB3D-4558BDB8D4F0}">
            <x14:iconSet iconSet="3Triangles">
              <x14:cfvo type="percent">
                <xm:f>0</xm:f>
              </x14:cfvo>
              <x14:cfvo type="formula">
                <xm:f>$DH$19</xm:f>
              </x14:cfvo>
              <x14:cfvo type="formula" gte="0">
                <xm:f>$DH$19</xm:f>
              </x14:cfvo>
            </x14:iconSet>
          </x14:cfRule>
          <xm:sqref>DS19:DW19</xm:sqref>
        </x14:conditionalFormatting>
        <x14:conditionalFormatting xmlns:xm="http://schemas.microsoft.com/office/excel/2006/main">
          <x14:cfRule type="iconSet" priority="70" id="{4B75F5D3-EFFD-4441-B1FC-7C3826378990}">
            <x14:iconSet iconSet="3Triangles">
              <x14:cfvo type="percent">
                <xm:f>0</xm:f>
              </x14:cfvo>
              <x14:cfvo type="formula">
                <xm:f>$DM$19</xm:f>
              </x14:cfvo>
              <x14:cfvo type="formula" gte="0">
                <xm:f>$DM$19</xm:f>
              </x14:cfvo>
            </x14:iconSet>
          </x14:cfRule>
          <xm:sqref>DX19:EB19</xm:sqref>
        </x14:conditionalFormatting>
        <x14:conditionalFormatting xmlns:xm="http://schemas.microsoft.com/office/excel/2006/main">
          <x14:cfRule type="iconSet" priority="69" id="{207BFC88-7DDE-41F4-B244-6594BA464247}">
            <x14:iconSet iconSet="3Triangles">
              <x14:cfvo type="percent">
                <xm:f>0</xm:f>
              </x14:cfvo>
              <x14:cfvo type="formula">
                <xm:f>$CW$18</xm:f>
              </x14:cfvo>
              <x14:cfvo type="formula" gte="0">
                <xm:f>$CW$18</xm:f>
              </x14:cfvo>
            </x14:iconSet>
          </x14:cfRule>
          <xm:sqref>CX18</xm:sqref>
        </x14:conditionalFormatting>
        <x14:conditionalFormatting xmlns:xm="http://schemas.microsoft.com/office/excel/2006/main">
          <x14:cfRule type="iconSet" priority="68" id="{5D56888F-6924-4558-A590-172036FB7EA1}">
            <x14:iconSet iconSet="3Triangles">
              <x14:cfvo type="percent">
                <xm:f>0</xm:f>
              </x14:cfvo>
              <x14:cfvo type="formula">
                <xm:f>$CX$18</xm:f>
              </x14:cfvo>
              <x14:cfvo type="formula" gte="0">
                <xm:f>$CX$18</xm:f>
              </x14:cfvo>
            </x14:iconSet>
          </x14:cfRule>
          <xm:sqref>CY18</xm:sqref>
        </x14:conditionalFormatting>
        <x14:conditionalFormatting xmlns:xm="http://schemas.microsoft.com/office/excel/2006/main">
          <x14:cfRule type="iconSet" priority="67" id="{3E73E206-3CE8-4EDF-AF8B-8CBB5E81F103}">
            <x14:iconSet iconSet="3Triangles">
              <x14:cfvo type="percent">
                <xm:f>0</xm:f>
              </x14:cfvo>
              <x14:cfvo type="formula">
                <xm:f>$CY$18</xm:f>
              </x14:cfvo>
              <x14:cfvo type="formula" gte="0">
                <xm:f>$CY$18</xm:f>
              </x14:cfvo>
            </x14:iconSet>
          </x14:cfRule>
          <xm:sqref>CZ18</xm:sqref>
        </x14:conditionalFormatting>
        <x14:conditionalFormatting xmlns:xm="http://schemas.microsoft.com/office/excel/2006/main">
          <x14:cfRule type="iconSet" priority="66" id="{950091CC-BA39-420D-ACE9-DD42197C7679}">
            <x14:iconSet iconSet="3Triangles">
              <x14:cfvo type="percent">
                <xm:f>0</xm:f>
              </x14:cfvo>
              <x14:cfvo type="formula">
                <xm:f>$CZ$18</xm:f>
              </x14:cfvo>
              <x14:cfvo type="formula" gte="0">
                <xm:f>$CZ$18</xm:f>
              </x14:cfvo>
            </x14:iconSet>
          </x14:cfRule>
          <xm:sqref>DA18</xm:sqref>
        </x14:conditionalFormatting>
        <x14:conditionalFormatting xmlns:xm="http://schemas.microsoft.com/office/excel/2006/main">
          <x14:cfRule type="iconSet" priority="65" id="{804B0121-2890-4DCE-A065-35090A551563}">
            <x14:iconSet iconSet="3Triangles">
              <x14:cfvo type="percent">
                <xm:f>0</xm:f>
              </x14:cfvo>
              <x14:cfvo type="formula">
                <xm:f>$DB$18</xm:f>
              </x14:cfvo>
              <x14:cfvo type="formula" gte="0">
                <xm:f>$DB$18</xm:f>
              </x14:cfvo>
            </x14:iconSet>
          </x14:cfRule>
          <xm:sqref>DC18</xm:sqref>
        </x14:conditionalFormatting>
        <x14:conditionalFormatting xmlns:xm="http://schemas.microsoft.com/office/excel/2006/main">
          <x14:cfRule type="iconSet" priority="64" id="{699822AA-4977-464D-B9D0-3779E78884A5}">
            <x14:iconSet iconSet="3Triangles">
              <x14:cfvo type="percent">
                <xm:f>0</xm:f>
              </x14:cfvo>
              <x14:cfvo type="formula">
                <xm:f>$DC$18</xm:f>
              </x14:cfvo>
              <x14:cfvo type="formula" gte="0">
                <xm:f>$DC$18</xm:f>
              </x14:cfvo>
            </x14:iconSet>
          </x14:cfRule>
          <xm:sqref>DD18</xm:sqref>
        </x14:conditionalFormatting>
        <x14:conditionalFormatting xmlns:xm="http://schemas.microsoft.com/office/excel/2006/main">
          <x14:cfRule type="iconSet" priority="63" id="{31405B59-CA3B-4BAE-9FE3-98EE7E6C7CFA}">
            <x14:iconSet iconSet="3Triangles">
              <x14:cfvo type="percent">
                <xm:f>0</xm:f>
              </x14:cfvo>
              <x14:cfvo type="formula">
                <xm:f>$DD$18</xm:f>
              </x14:cfvo>
              <x14:cfvo type="formula" gte="0">
                <xm:f>$DD$18</xm:f>
              </x14:cfvo>
            </x14:iconSet>
          </x14:cfRule>
          <xm:sqref>DE18</xm:sqref>
        </x14:conditionalFormatting>
        <x14:conditionalFormatting xmlns:xm="http://schemas.microsoft.com/office/excel/2006/main">
          <x14:cfRule type="iconSet" priority="62" id="{3B461F4D-B7A6-43CC-8ED5-3F1117E499BE}">
            <x14:iconSet iconSet="3Triangles">
              <x14:cfvo type="percent">
                <xm:f>0</xm:f>
              </x14:cfvo>
              <x14:cfvo type="formula">
                <xm:f>$DE$18</xm:f>
              </x14:cfvo>
              <x14:cfvo type="formula" gte="0">
                <xm:f>$DE$18</xm:f>
              </x14:cfvo>
            </x14:iconSet>
          </x14:cfRule>
          <xm:sqref>DF18</xm:sqref>
        </x14:conditionalFormatting>
        <x14:conditionalFormatting xmlns:xm="http://schemas.microsoft.com/office/excel/2006/main">
          <x14:cfRule type="iconSet" priority="61" id="{7875B543-BD3D-45CB-AC39-81C12DF2C4E6}">
            <x14:iconSet iconSet="3Triangles">
              <x14:cfvo type="percent">
                <xm:f>0</xm:f>
              </x14:cfvo>
              <x14:cfvo type="formula">
                <xm:f>$DH$18</xm:f>
              </x14:cfvo>
              <x14:cfvo type="formula" gte="0">
                <xm:f>$DH$18</xm:f>
              </x14:cfvo>
            </x14:iconSet>
          </x14:cfRule>
          <xm:sqref>DI18</xm:sqref>
        </x14:conditionalFormatting>
        <x14:conditionalFormatting xmlns:xm="http://schemas.microsoft.com/office/excel/2006/main">
          <x14:cfRule type="iconSet" priority="60" id="{F96BE54C-50B7-429F-8F3C-E930AE6A7131}">
            <x14:iconSet iconSet="3Triangles">
              <x14:cfvo type="percent">
                <xm:f>0</xm:f>
              </x14:cfvo>
              <x14:cfvo type="formula">
                <xm:f>$DI$18</xm:f>
              </x14:cfvo>
              <x14:cfvo type="formula" gte="0">
                <xm:f>$DI$18</xm:f>
              </x14:cfvo>
            </x14:iconSet>
          </x14:cfRule>
          <xm:sqref>DJ18</xm:sqref>
        </x14:conditionalFormatting>
        <x14:conditionalFormatting xmlns:xm="http://schemas.microsoft.com/office/excel/2006/main">
          <x14:cfRule type="iconSet" priority="59" id="{C677FBCF-767F-445C-B1BA-AD152350E991}">
            <x14:iconSet iconSet="3Triangles">
              <x14:cfvo type="percent">
                <xm:f>0</xm:f>
              </x14:cfvo>
              <x14:cfvo type="formula">
                <xm:f>$DJ$18</xm:f>
              </x14:cfvo>
              <x14:cfvo type="formula" gte="0">
                <xm:f>$DJ$18</xm:f>
              </x14:cfvo>
            </x14:iconSet>
          </x14:cfRule>
          <xm:sqref>DK18</xm:sqref>
        </x14:conditionalFormatting>
        <x14:conditionalFormatting xmlns:xm="http://schemas.microsoft.com/office/excel/2006/main">
          <x14:cfRule type="iconSet" priority="58" id="{34C7E759-377E-4B7E-93D0-C9812D0178A7}">
            <x14:iconSet iconSet="3Triangles">
              <x14:cfvo type="percent">
                <xm:f>0</xm:f>
              </x14:cfvo>
              <x14:cfvo type="formula">
                <xm:f>$DK$18</xm:f>
              </x14:cfvo>
              <x14:cfvo type="formula" gte="0">
                <xm:f>$DK$18</xm:f>
              </x14:cfvo>
            </x14:iconSet>
          </x14:cfRule>
          <xm:sqref>DL18</xm:sqref>
        </x14:conditionalFormatting>
        <x14:conditionalFormatting xmlns:xm="http://schemas.microsoft.com/office/excel/2006/main">
          <x14:cfRule type="iconSet" priority="57" id="{AA7BF695-CCA1-4610-83B1-2B76FF19DD19}">
            <x14:iconSet iconSet="3Triangles">
              <x14:cfvo type="percent">
                <xm:f>0</xm:f>
              </x14:cfvo>
              <x14:cfvo type="formula">
                <xm:f>$DM$18</xm:f>
              </x14:cfvo>
              <x14:cfvo type="formula" gte="0">
                <xm:f>$DM$18</xm:f>
              </x14:cfvo>
            </x14:iconSet>
          </x14:cfRule>
          <xm:sqref>DN18</xm:sqref>
        </x14:conditionalFormatting>
        <x14:conditionalFormatting xmlns:xm="http://schemas.microsoft.com/office/excel/2006/main">
          <x14:cfRule type="iconSet" priority="56" id="{8EC5A6EA-4330-4BE2-836F-6C3A0A265AC5}">
            <x14:iconSet iconSet="3Triangles">
              <x14:cfvo type="percent">
                <xm:f>0</xm:f>
              </x14:cfvo>
              <x14:cfvo type="formula">
                <xm:f>$DN$18</xm:f>
              </x14:cfvo>
              <x14:cfvo type="formula" gte="0">
                <xm:f>$DN$18</xm:f>
              </x14:cfvo>
            </x14:iconSet>
          </x14:cfRule>
          <xm:sqref>DO18</xm:sqref>
        </x14:conditionalFormatting>
        <x14:conditionalFormatting xmlns:xm="http://schemas.microsoft.com/office/excel/2006/main">
          <x14:cfRule type="iconSet" priority="55" id="{9F25E9F7-1F7B-4206-900E-98A33865FC83}">
            <x14:iconSet iconSet="3Triangles">
              <x14:cfvo type="percent">
                <xm:f>0</xm:f>
              </x14:cfvo>
              <x14:cfvo type="formula">
                <xm:f>$M$18</xm:f>
              </x14:cfvo>
              <x14:cfvo type="formula" gte="0">
                <xm:f>$M$18</xm:f>
              </x14:cfvo>
            </x14:iconSet>
          </x14:cfRule>
          <xm:sqref>N18</xm:sqref>
        </x14:conditionalFormatting>
        <x14:conditionalFormatting xmlns:xm="http://schemas.microsoft.com/office/excel/2006/main">
          <x14:cfRule type="iconSet" priority="54" id="{C815E68B-0653-444D-8537-67610D24C634}">
            <x14:iconSet iconSet="3Triangles">
              <x14:cfvo type="percent">
                <xm:f>0</xm:f>
              </x14:cfvo>
              <x14:cfvo type="formula">
                <xm:f>$F$18</xm:f>
              </x14:cfvo>
              <x14:cfvo type="formula" gte="0">
                <xm:f>$F$18</xm:f>
              </x14:cfvo>
            </x14:iconSet>
          </x14:cfRule>
          <xm:sqref>M18</xm:sqref>
        </x14:conditionalFormatting>
        <x14:conditionalFormatting xmlns:xm="http://schemas.microsoft.com/office/excel/2006/main">
          <x14:cfRule type="iconSet" priority="53" id="{DD536FB9-8846-47DE-B53D-76922ED00BC5}">
            <x14:iconSet iconSet="3Triangles">
              <x14:cfvo type="percent">
                <xm:f>0</xm:f>
              </x14:cfvo>
              <x14:cfvo type="formula">
                <xm:f>$DO$18</xm:f>
              </x14:cfvo>
              <x14:cfvo type="formula" gte="0">
                <xm:f>$DO$18</xm:f>
              </x14:cfvo>
            </x14:iconSet>
          </x14:cfRule>
          <xm:sqref>DP18</xm:sqref>
        </x14:conditionalFormatting>
        <x14:conditionalFormatting xmlns:xm="http://schemas.microsoft.com/office/excel/2006/main">
          <x14:cfRule type="iconSet" priority="52" id="{21BC950C-CD93-407B-9F5E-B40A0D2AC02D}">
            <x14:iconSet iconSet="3Triangles">
              <x14:cfvo type="percent">
                <xm:f>0</xm:f>
              </x14:cfvo>
              <x14:cfvo type="formula">
                <xm:f>$DP$18</xm:f>
              </x14:cfvo>
              <x14:cfvo type="formula" gte="0">
                <xm:f>$DP$18</xm:f>
              </x14:cfvo>
            </x14:iconSet>
          </x14:cfRule>
          <xm:sqref>DQ18</xm:sqref>
        </x14:conditionalFormatting>
        <x14:conditionalFormatting xmlns:xm="http://schemas.microsoft.com/office/excel/2006/main">
          <x14:cfRule type="iconSet" priority="51" id="{BC34DB3A-4117-4ED5-B719-28745C34B0E8}">
            <x14:iconSet iconSet="3Triangles">
              <x14:cfvo type="percent">
                <xm:f>0</xm:f>
              </x14:cfvo>
              <x14:cfvo type="formula">
                <xm:f>$DS$18</xm:f>
              </x14:cfvo>
              <x14:cfvo type="formula" gte="0">
                <xm:f>$DS$18</xm:f>
              </x14:cfvo>
            </x14:iconSet>
          </x14:cfRule>
          <xm:sqref>DT18</xm:sqref>
        </x14:conditionalFormatting>
        <x14:conditionalFormatting xmlns:xm="http://schemas.microsoft.com/office/excel/2006/main">
          <x14:cfRule type="iconSet" priority="50" id="{7DA064D8-729B-4289-8545-E3430AFEFF40}">
            <x14:iconSet iconSet="3Triangles">
              <x14:cfvo type="percent">
                <xm:f>0</xm:f>
              </x14:cfvo>
              <x14:cfvo type="formula">
                <xm:f>$DT$18</xm:f>
              </x14:cfvo>
              <x14:cfvo type="formula" gte="0">
                <xm:f>$DT$18</xm:f>
              </x14:cfvo>
            </x14:iconSet>
          </x14:cfRule>
          <xm:sqref>DU18</xm:sqref>
        </x14:conditionalFormatting>
        <x14:conditionalFormatting xmlns:xm="http://schemas.microsoft.com/office/excel/2006/main">
          <x14:cfRule type="iconSet" priority="49" id="{7BBA8E7F-ED52-4940-A76F-0F7BCB5D7B3D}">
            <x14:iconSet iconSet="3Triangles">
              <x14:cfvo type="percent">
                <xm:f>0</xm:f>
              </x14:cfvo>
              <x14:cfvo type="formula">
                <xm:f>$DU$18</xm:f>
              </x14:cfvo>
              <x14:cfvo type="formula" gte="0">
                <xm:f>$DU$18</xm:f>
              </x14:cfvo>
            </x14:iconSet>
          </x14:cfRule>
          <xm:sqref>DV18</xm:sqref>
        </x14:conditionalFormatting>
        <x14:conditionalFormatting xmlns:xm="http://schemas.microsoft.com/office/excel/2006/main">
          <x14:cfRule type="iconSet" priority="48" id="{A9EBCE2C-DBF6-40D5-A442-6D2CF132F00E}">
            <x14:iconSet iconSet="3Triangles">
              <x14:cfvo type="percent">
                <xm:f>0</xm:f>
              </x14:cfvo>
              <x14:cfvo type="formula">
                <xm:f>$DV$18</xm:f>
              </x14:cfvo>
              <x14:cfvo type="formula" gte="0">
                <xm:f>$DV$18</xm:f>
              </x14:cfvo>
            </x14:iconSet>
          </x14:cfRule>
          <xm:sqref>DW18</xm:sqref>
        </x14:conditionalFormatting>
        <x14:conditionalFormatting xmlns:xm="http://schemas.microsoft.com/office/excel/2006/main">
          <x14:cfRule type="iconSet" priority="47" id="{25557C23-6321-4585-B643-546D03D69C75}">
            <x14:iconSet iconSet="3Triangles">
              <x14:cfvo type="percent">
                <xm:f>0</xm:f>
              </x14:cfvo>
              <x14:cfvo type="formula">
                <xm:f>$DX$18</xm:f>
              </x14:cfvo>
              <x14:cfvo type="formula" gte="0">
                <xm:f>$DX$18</xm:f>
              </x14:cfvo>
            </x14:iconSet>
          </x14:cfRule>
          <xm:sqref>DY18</xm:sqref>
        </x14:conditionalFormatting>
        <x14:conditionalFormatting xmlns:xm="http://schemas.microsoft.com/office/excel/2006/main">
          <x14:cfRule type="iconSet" priority="46" id="{CC5D85B0-E18A-4386-9043-807E847FA033}">
            <x14:iconSet iconSet="3Triangles">
              <x14:cfvo type="percent">
                <xm:f>0</xm:f>
              </x14:cfvo>
              <x14:cfvo type="formula">
                <xm:f>$DY$18</xm:f>
              </x14:cfvo>
              <x14:cfvo type="formula" gte="0">
                <xm:f>$DY$18</xm:f>
              </x14:cfvo>
            </x14:iconSet>
          </x14:cfRule>
          <xm:sqref>DZ18</xm:sqref>
        </x14:conditionalFormatting>
        <x14:conditionalFormatting xmlns:xm="http://schemas.microsoft.com/office/excel/2006/main">
          <x14:cfRule type="iconSet" priority="45" id="{E907B834-93A6-4D94-98C0-DD15CE355F58}">
            <x14:iconSet iconSet="3Triangles">
              <x14:cfvo type="percent">
                <xm:f>0</xm:f>
              </x14:cfvo>
              <x14:cfvo type="formula">
                <xm:f>$DZ$18</xm:f>
              </x14:cfvo>
              <x14:cfvo type="formula" gte="0">
                <xm:f>$DZ$18</xm:f>
              </x14:cfvo>
            </x14:iconSet>
          </x14:cfRule>
          <xm:sqref>EA18</xm:sqref>
        </x14:conditionalFormatting>
        <x14:conditionalFormatting xmlns:xm="http://schemas.microsoft.com/office/excel/2006/main">
          <x14:cfRule type="iconSet" priority="44" id="{CF4666E0-3983-445F-9328-D2BAAAB6B485}">
            <x14:iconSet iconSet="3Triangles">
              <x14:cfvo type="percent">
                <xm:f>0</xm:f>
              </x14:cfvo>
              <x14:cfvo type="formula">
                <xm:f>$EA$18</xm:f>
              </x14:cfvo>
              <x14:cfvo type="formula" gte="0">
                <xm:f>$EA$18</xm:f>
              </x14:cfvo>
            </x14:iconSet>
          </x14:cfRule>
          <xm:sqref>EB18</xm:sqref>
        </x14:conditionalFormatting>
        <x14:conditionalFormatting xmlns:xm="http://schemas.microsoft.com/office/excel/2006/main">
          <x14:cfRule type="iconSet" priority="22" id="{6B7E66E5-71AC-4872-A5A7-13A7956D429D}">
            <x14:iconSet iconSet="3Triangles">
              <x14:cfvo type="percent">
                <xm:f>0</xm:f>
              </x14:cfvo>
              <x14:cfvo type="formula">
                <xm:f>$B$16</xm:f>
              </x14:cfvo>
              <x14:cfvo type="formula" gte="0">
                <xm:f>$B$16</xm:f>
              </x14:cfvo>
            </x14:iconSet>
          </x14:cfRule>
          <xm:sqref>M16:Q16</xm:sqref>
        </x14:conditionalFormatting>
        <x14:conditionalFormatting xmlns:xm="http://schemas.microsoft.com/office/excel/2006/main">
          <x14:cfRule type="iconSet" priority="21" id="{BF6207B2-E8B8-4193-AEE4-2D14494BBD23}">
            <x14:iconSet iconSet="3Triangles">
              <x14:cfvo type="percent">
                <xm:f>0</xm:f>
              </x14:cfvo>
              <x14:cfvo type="formula">
                <xm:f>$G$16</xm:f>
              </x14:cfvo>
              <x14:cfvo type="formula" gte="0">
                <xm:f>$G$16</xm:f>
              </x14:cfvo>
            </x14:iconSet>
          </x14:cfRule>
          <xm:sqref>R16:V16</xm:sqref>
        </x14:conditionalFormatting>
        <x14:conditionalFormatting xmlns:xm="http://schemas.microsoft.com/office/excel/2006/main">
          <x14:cfRule type="iconSet" priority="20" id="{1A83D896-C1CC-44BD-8985-218996012086}">
            <x14:iconSet iconSet="3Triangles">
              <x14:cfvo type="percent">
                <xm:f>0</xm:f>
              </x14:cfvo>
              <x14:cfvo type="formula">
                <xm:f>$M$16</xm:f>
              </x14:cfvo>
              <x14:cfvo type="formula" gte="0">
                <xm:f>$M$16</xm:f>
              </x14:cfvo>
            </x14:iconSet>
          </x14:cfRule>
          <xm:sqref>X16:AB16</xm:sqref>
        </x14:conditionalFormatting>
        <x14:conditionalFormatting xmlns:xm="http://schemas.microsoft.com/office/excel/2006/main">
          <x14:cfRule type="iconSet" priority="19" id="{CAE4AF2D-D0F5-465E-98C3-320FE928A1B1}">
            <x14:iconSet iconSet="3Triangles">
              <x14:cfvo type="percent">
                <xm:f>0</xm:f>
              </x14:cfvo>
              <x14:cfvo type="formula">
                <xm:f>$R$16</xm:f>
              </x14:cfvo>
              <x14:cfvo type="formula" gte="0">
                <xm:f>$R$16</xm:f>
              </x14:cfvo>
            </x14:iconSet>
          </x14:cfRule>
          <xm:sqref>AC16:AG16</xm:sqref>
        </x14:conditionalFormatting>
        <x14:conditionalFormatting xmlns:xm="http://schemas.microsoft.com/office/excel/2006/main">
          <x14:cfRule type="iconSet" priority="18" id="{B4EEB247-47D8-4D70-9852-A47F45A77036}">
            <x14:iconSet iconSet="3Triangles">
              <x14:cfvo type="percent">
                <xm:f>0</xm:f>
              </x14:cfvo>
              <x14:cfvo type="formula">
                <xm:f>$X$16</xm:f>
              </x14:cfvo>
              <x14:cfvo type="formula" gte="0">
                <xm:f>$X$16</xm:f>
              </x14:cfvo>
            </x14:iconSet>
          </x14:cfRule>
          <xm:sqref>AI16:AM16</xm:sqref>
        </x14:conditionalFormatting>
        <x14:conditionalFormatting xmlns:xm="http://schemas.microsoft.com/office/excel/2006/main">
          <x14:cfRule type="iconSet" priority="17" id="{BD81A3B3-408F-4460-84F0-C9C816276F2D}">
            <x14:iconSet iconSet="3Triangles">
              <x14:cfvo type="percent">
                <xm:f>0</xm:f>
              </x14:cfvo>
              <x14:cfvo type="formula">
                <xm:f>$AC$16</xm:f>
              </x14:cfvo>
              <x14:cfvo type="formula" gte="0">
                <xm:f>$AC$16</xm:f>
              </x14:cfvo>
            </x14:iconSet>
          </x14:cfRule>
          <xm:sqref>AN16:AR16</xm:sqref>
        </x14:conditionalFormatting>
        <x14:conditionalFormatting xmlns:xm="http://schemas.microsoft.com/office/excel/2006/main">
          <x14:cfRule type="iconSet" priority="16" id="{B27CCF1F-35D2-4922-8B28-5025B1466AC1}">
            <x14:iconSet iconSet="3Triangles">
              <x14:cfvo type="percent">
                <xm:f>0</xm:f>
              </x14:cfvo>
              <x14:cfvo type="formula">
                <xm:f>$AI$16</xm:f>
              </x14:cfvo>
              <x14:cfvo type="formula" gte="0">
                <xm:f>$AI$16</xm:f>
              </x14:cfvo>
            </x14:iconSet>
          </x14:cfRule>
          <xm:sqref>AT16:AX16</xm:sqref>
        </x14:conditionalFormatting>
        <x14:conditionalFormatting xmlns:xm="http://schemas.microsoft.com/office/excel/2006/main">
          <x14:cfRule type="iconSet" priority="15" id="{C30F7519-403C-4F60-9335-42FB95FD4215}">
            <x14:iconSet iconSet="3Triangles">
              <x14:cfvo type="percent">
                <xm:f>0</xm:f>
              </x14:cfvo>
              <x14:cfvo type="formula">
                <xm:f>$AN$16</xm:f>
              </x14:cfvo>
              <x14:cfvo type="formula" gte="0">
                <xm:f>$AN$16</xm:f>
              </x14:cfvo>
            </x14:iconSet>
          </x14:cfRule>
          <xm:sqref>AY16:BC16</xm:sqref>
        </x14:conditionalFormatting>
        <x14:conditionalFormatting xmlns:xm="http://schemas.microsoft.com/office/excel/2006/main">
          <x14:cfRule type="iconSet" priority="14" id="{5FC600B3-B9DA-4F45-9A3B-BAFB663CE68A}">
            <x14:iconSet iconSet="3Triangles">
              <x14:cfvo type="percent">
                <xm:f>0</xm:f>
              </x14:cfvo>
              <x14:cfvo type="formula">
                <xm:f>$AT$16</xm:f>
              </x14:cfvo>
              <x14:cfvo type="formula" gte="0">
                <xm:f>$AT$16</xm:f>
              </x14:cfvo>
            </x14:iconSet>
          </x14:cfRule>
          <xm:sqref>BE16:BI16</xm:sqref>
        </x14:conditionalFormatting>
        <x14:conditionalFormatting xmlns:xm="http://schemas.microsoft.com/office/excel/2006/main">
          <x14:cfRule type="iconSet" priority="13" id="{50035C33-7F9F-4D4F-857F-8B8D3367817A}">
            <x14:iconSet iconSet="3Triangles">
              <x14:cfvo type="percent">
                <xm:f>0</xm:f>
              </x14:cfvo>
              <x14:cfvo type="formula">
                <xm:f>$AY$16</xm:f>
              </x14:cfvo>
              <x14:cfvo type="formula" gte="0">
                <xm:f>$AY$16</xm:f>
              </x14:cfvo>
            </x14:iconSet>
          </x14:cfRule>
          <xm:sqref>BJ16:BN16</xm:sqref>
        </x14:conditionalFormatting>
        <x14:conditionalFormatting xmlns:xm="http://schemas.microsoft.com/office/excel/2006/main">
          <x14:cfRule type="iconSet" priority="12" id="{C15043C9-F6F4-48E1-A2B8-8C21130EAB4F}">
            <x14:iconSet iconSet="3Triangles">
              <x14:cfvo type="percent">
                <xm:f>0</xm:f>
              </x14:cfvo>
              <x14:cfvo type="formula">
                <xm:f>$BE$16</xm:f>
              </x14:cfvo>
              <x14:cfvo type="formula" gte="0">
                <xm:f>$BE$16</xm:f>
              </x14:cfvo>
            </x14:iconSet>
          </x14:cfRule>
          <xm:sqref>BP16:BT16</xm:sqref>
        </x14:conditionalFormatting>
        <x14:conditionalFormatting xmlns:xm="http://schemas.microsoft.com/office/excel/2006/main">
          <x14:cfRule type="iconSet" priority="11" id="{BA02AFF3-A1DD-4107-B7C6-11A1D88C2DBE}">
            <x14:iconSet iconSet="3Triangles">
              <x14:cfvo type="percent">
                <xm:f>0</xm:f>
              </x14:cfvo>
              <x14:cfvo type="formula">
                <xm:f>$BJ$16</xm:f>
              </x14:cfvo>
              <x14:cfvo type="formula" gte="0">
                <xm:f>$BJ$16</xm:f>
              </x14:cfvo>
            </x14:iconSet>
          </x14:cfRule>
          <xm:sqref>BU16:BY16</xm:sqref>
        </x14:conditionalFormatting>
        <x14:conditionalFormatting xmlns:xm="http://schemas.microsoft.com/office/excel/2006/main">
          <x14:cfRule type="iconSet" priority="10" id="{096EF99E-E081-4FC0-AA47-5347CA27E036}">
            <x14:iconSet iconSet="3Triangles">
              <x14:cfvo type="percent">
                <xm:f>0</xm:f>
              </x14:cfvo>
              <x14:cfvo type="formula">
                <xm:f>$BP$16</xm:f>
              </x14:cfvo>
              <x14:cfvo type="formula" gte="0">
                <xm:f>$BP$16</xm:f>
              </x14:cfvo>
            </x14:iconSet>
          </x14:cfRule>
          <xm:sqref>CA16:CE16</xm:sqref>
        </x14:conditionalFormatting>
        <x14:conditionalFormatting xmlns:xm="http://schemas.microsoft.com/office/excel/2006/main">
          <x14:cfRule type="iconSet" priority="9" id="{873DA7F9-5193-4A5A-AFBE-BB65A085A5DD}">
            <x14:iconSet iconSet="3Triangles">
              <x14:cfvo type="percent">
                <xm:f>0</xm:f>
              </x14:cfvo>
              <x14:cfvo type="formula">
                <xm:f>$BU$16</xm:f>
              </x14:cfvo>
              <x14:cfvo type="formula" gte="0">
                <xm:f>$BU$16</xm:f>
              </x14:cfvo>
            </x14:iconSet>
          </x14:cfRule>
          <xm:sqref>CF16:CJ16</xm:sqref>
        </x14:conditionalFormatting>
        <x14:conditionalFormatting xmlns:xm="http://schemas.microsoft.com/office/excel/2006/main">
          <x14:cfRule type="iconSet" priority="8" id="{655785E8-D04C-4809-ADC9-85F1FA5346FE}">
            <x14:iconSet iconSet="3Triangles">
              <x14:cfvo type="percent">
                <xm:f>0</xm:f>
              </x14:cfvo>
              <x14:cfvo type="formula">
                <xm:f>$CA$16</xm:f>
              </x14:cfvo>
              <x14:cfvo type="formula" gte="0">
                <xm:f>$CA$16</xm:f>
              </x14:cfvo>
            </x14:iconSet>
          </x14:cfRule>
          <xm:sqref>CL16:CP16</xm:sqref>
        </x14:conditionalFormatting>
        <x14:conditionalFormatting xmlns:xm="http://schemas.microsoft.com/office/excel/2006/main">
          <x14:cfRule type="iconSet" priority="7" id="{83BA9608-8725-4C0D-B03C-0631C92B8F84}">
            <x14:iconSet iconSet="3Triangles">
              <x14:cfvo type="percent">
                <xm:f>0</xm:f>
              </x14:cfvo>
              <x14:cfvo type="formula">
                <xm:f>$CF$16</xm:f>
              </x14:cfvo>
              <x14:cfvo type="formula" gte="0">
                <xm:f>$CF$16</xm:f>
              </x14:cfvo>
            </x14:iconSet>
          </x14:cfRule>
          <xm:sqref>CQ16:CU16</xm:sqref>
        </x14:conditionalFormatting>
        <x14:conditionalFormatting xmlns:xm="http://schemas.microsoft.com/office/excel/2006/main">
          <x14:cfRule type="iconSet" priority="6" id="{4ABB980F-099C-4092-86C1-AAA6F0504FA3}">
            <x14:iconSet iconSet="3Triangles">
              <x14:cfvo type="percent">
                <xm:f>0</xm:f>
              </x14:cfvo>
              <x14:cfvo type="formula">
                <xm:f>$CL$16</xm:f>
              </x14:cfvo>
              <x14:cfvo type="formula" gte="0">
                <xm:f>$CL$16</xm:f>
              </x14:cfvo>
            </x14:iconSet>
          </x14:cfRule>
          <xm:sqref>CW16:DA16</xm:sqref>
        </x14:conditionalFormatting>
        <x14:conditionalFormatting xmlns:xm="http://schemas.microsoft.com/office/excel/2006/main">
          <x14:cfRule type="iconSet" priority="5" id="{AEAE7982-8D8F-4091-B6A2-077453F5CE7E}">
            <x14:iconSet iconSet="3Triangles">
              <x14:cfvo type="percent">
                <xm:f>0</xm:f>
              </x14:cfvo>
              <x14:cfvo type="formula">
                <xm:f>$CQ$16</xm:f>
              </x14:cfvo>
              <x14:cfvo type="formula" gte="0">
                <xm:f>$CQ$16</xm:f>
              </x14:cfvo>
            </x14:iconSet>
          </x14:cfRule>
          <xm:sqref>DB16:DF16</xm:sqref>
        </x14:conditionalFormatting>
        <x14:conditionalFormatting xmlns:xm="http://schemas.microsoft.com/office/excel/2006/main">
          <x14:cfRule type="iconSet" priority="4" id="{198AB69F-387E-4568-932F-FACBE94A86D0}">
            <x14:iconSet iconSet="3Triangles">
              <x14:cfvo type="percent">
                <xm:f>0</xm:f>
              </x14:cfvo>
              <x14:cfvo type="formula">
                <xm:f>$CW$16</xm:f>
              </x14:cfvo>
              <x14:cfvo type="formula" gte="0">
                <xm:f>$CW$16</xm:f>
              </x14:cfvo>
            </x14:iconSet>
          </x14:cfRule>
          <xm:sqref>DH16:DL16</xm:sqref>
        </x14:conditionalFormatting>
        <x14:conditionalFormatting xmlns:xm="http://schemas.microsoft.com/office/excel/2006/main">
          <x14:cfRule type="iconSet" priority="3" id="{2A3C6D04-7A03-4A55-ABCD-0A3B0B30239F}">
            <x14:iconSet iconSet="3Triangles">
              <x14:cfvo type="percent">
                <xm:f>0</xm:f>
              </x14:cfvo>
              <x14:cfvo type="formula">
                <xm:f>$DB$16</xm:f>
              </x14:cfvo>
              <x14:cfvo type="formula" gte="0">
                <xm:f>$DB$16</xm:f>
              </x14:cfvo>
            </x14:iconSet>
          </x14:cfRule>
          <xm:sqref>DM16:DQ16</xm:sqref>
        </x14:conditionalFormatting>
        <x14:conditionalFormatting xmlns:xm="http://schemas.microsoft.com/office/excel/2006/main">
          <x14:cfRule type="iconSet" priority="2" id="{761304B1-0FB5-4CB1-9C95-E1914E4EB59F}">
            <x14:iconSet iconSet="3Triangles">
              <x14:cfvo type="percent">
                <xm:f>0</xm:f>
              </x14:cfvo>
              <x14:cfvo type="formula">
                <xm:f>$DH$16</xm:f>
              </x14:cfvo>
              <x14:cfvo type="formula" gte="0">
                <xm:f>$DH$16</xm:f>
              </x14:cfvo>
            </x14:iconSet>
          </x14:cfRule>
          <xm:sqref>DS16:DW16</xm:sqref>
        </x14:conditionalFormatting>
        <x14:conditionalFormatting xmlns:xm="http://schemas.microsoft.com/office/excel/2006/main">
          <x14:cfRule type="iconSet" priority="1" id="{864D3EF4-13EE-4539-AAA8-8939A09C9412}">
            <x14:iconSet iconSet="3Triangles">
              <x14:cfvo type="percent">
                <xm:f>0</xm:f>
              </x14:cfvo>
              <x14:cfvo type="formula">
                <xm:f>$DM$16</xm:f>
              </x14:cfvo>
              <x14:cfvo type="formula" gte="0">
                <xm:f>$DM$16</xm:f>
              </x14:cfvo>
            </x14:iconSet>
          </x14:cfRule>
          <xm:sqref>DX16:EB16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70B-FB9D-4893-96D3-A6555B786548}">
  <sheetPr codeName="Sheet2"/>
  <dimension ref="A1:F3"/>
  <sheetViews>
    <sheetView tabSelected="1" workbookViewId="0">
      <selection activeCell="C9" sqref="C9"/>
    </sheetView>
  </sheetViews>
  <sheetFormatPr defaultRowHeight="15" x14ac:dyDescent="0.25"/>
  <cols>
    <col min="1" max="1" width="16.140625" bestFit="1" customWidth="1"/>
    <col min="2" max="2" width="58.42578125" bestFit="1" customWidth="1"/>
    <col min="6" max="6" width="15.42578125" customWidth="1"/>
  </cols>
  <sheetData>
    <row r="1" spans="1:6" x14ac:dyDescent="0.25">
      <c r="A1" t="s">
        <v>76</v>
      </c>
      <c r="B1" t="s">
        <v>91</v>
      </c>
    </row>
    <row r="2" spans="1:6" x14ac:dyDescent="0.25">
      <c r="A2" t="s">
        <v>77</v>
      </c>
      <c r="B2" t="str">
        <f ca="1">"Berikut adalah WOW and MOM Report Performance Shipment " &amp; HOME!$F$5</f>
        <v>Berikut adalah WOW and MOM Report Performance Shipment 2024</v>
      </c>
      <c r="F2" t="s">
        <v>78</v>
      </c>
    </row>
    <row r="3" spans="1:6" x14ac:dyDescent="0.25">
      <c r="F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75E8-8568-4555-9FF6-9E495E17FFD9}">
  <sheetPr codeName="Sh_Home">
    <tabColor rgb="FF00B0F0"/>
  </sheetPr>
  <dimension ref="A1:K9"/>
  <sheetViews>
    <sheetView showGridLines="0" zoomScaleNormal="100" workbookViewId="0">
      <selection activeCell="F13" sqref="F13:F18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11" ht="18" customHeight="1" x14ac:dyDescent="0.25">
      <c r="A1" s="95"/>
      <c r="B1" s="95"/>
      <c r="C1" s="96" t="s">
        <v>1</v>
      </c>
      <c r="D1" s="96"/>
      <c r="E1" s="96"/>
      <c r="F1" s="96"/>
      <c r="G1" s="96"/>
      <c r="H1" s="96"/>
    </row>
    <row r="2" spans="1:11" ht="18" customHeight="1" x14ac:dyDescent="0.25">
      <c r="A2" s="4"/>
      <c r="B2" s="4"/>
      <c r="C2" s="5"/>
      <c r="D2" s="5"/>
      <c r="E2" s="5"/>
      <c r="F2" s="5"/>
      <c r="G2" s="5"/>
    </row>
    <row r="3" spans="1:11" ht="15.75" x14ac:dyDescent="0.25">
      <c r="A3" s="95"/>
      <c r="B3" s="100"/>
      <c r="C3" s="2" t="s">
        <v>7</v>
      </c>
      <c r="D3" s="3" t="s">
        <v>5</v>
      </c>
      <c r="E3" s="101" t="s">
        <v>4</v>
      </c>
      <c r="F3" s="102"/>
      <c r="G3" s="3" t="s">
        <v>6</v>
      </c>
      <c r="H3" s="6" t="s">
        <v>2</v>
      </c>
    </row>
    <row r="4" spans="1:11" ht="15" customHeight="1" x14ac:dyDescent="0.25">
      <c r="A4" s="95"/>
      <c r="B4" s="100"/>
      <c r="C4" s="97" t="s">
        <v>58</v>
      </c>
      <c r="D4" s="7" t="s">
        <v>8</v>
      </c>
      <c r="E4" s="1" t="s">
        <v>0</v>
      </c>
      <c r="F4" s="43" t="s">
        <v>59</v>
      </c>
      <c r="G4" s="44" t="str">
        <f ca="1">"NEW INPUT USER - Monitoring Performance Shipment " &amp; F5&amp;".xlsx"</f>
        <v>NEW INPUT USER - Monitoring Performance Shipment 2024.xlsx</v>
      </c>
      <c r="H4" s="98" t="s">
        <v>3</v>
      </c>
      <c r="K4" s="10"/>
    </row>
    <row r="5" spans="1:11" x14ac:dyDescent="0.25">
      <c r="A5" s="95"/>
      <c r="B5" s="100"/>
      <c r="C5" s="97"/>
      <c r="D5" s="7" t="s">
        <v>50</v>
      </c>
      <c r="E5" s="1" t="s">
        <v>0</v>
      </c>
      <c r="F5" s="45" t="str">
        <f ca="1">TEXT(NOW(),"[$-EN-EN]YYYY")</f>
        <v>2024</v>
      </c>
      <c r="G5" s="46"/>
      <c r="H5" s="99"/>
    </row>
    <row r="6" spans="1:11" x14ac:dyDescent="0.25">
      <c r="A6" s="95"/>
      <c r="B6" s="100"/>
      <c r="C6" s="97"/>
      <c r="D6" s="7" t="s">
        <v>67</v>
      </c>
      <c r="E6" s="1" t="s">
        <v>0</v>
      </c>
      <c r="F6" s="45" t="s">
        <v>66</v>
      </c>
      <c r="G6" s="46" t="str">
        <f ca="1">"WOW and MOM Report Performance Shipment " &amp; F5&amp;".xlsx"</f>
        <v>WOW and MOM Report Performance Shipment 2024.xlsx</v>
      </c>
      <c r="H6" s="99"/>
    </row>
    <row r="7" spans="1:11" x14ac:dyDescent="0.25">
      <c r="A7" s="95"/>
      <c r="B7" s="100"/>
      <c r="C7" s="97"/>
      <c r="D7" s="8"/>
      <c r="E7" s="1" t="s">
        <v>0</v>
      </c>
      <c r="F7" s="47"/>
      <c r="G7" s="48"/>
      <c r="H7" s="99"/>
    </row>
    <row r="8" spans="1:11" ht="1.5" customHeight="1" x14ac:dyDescent="0.25">
      <c r="A8" s="95"/>
      <c r="B8" s="100"/>
      <c r="C8" s="12"/>
      <c r="D8" s="12"/>
      <c r="E8" s="12"/>
      <c r="F8" s="12"/>
      <c r="G8" s="12"/>
      <c r="H8" s="12"/>
    </row>
    <row r="9" spans="1:11" ht="7.5" customHeight="1" x14ac:dyDescent="0.25">
      <c r="A9" s="4"/>
      <c r="B9" s="4"/>
      <c r="C9" s="11"/>
      <c r="D9" s="11"/>
      <c r="E9" s="11"/>
      <c r="F9" s="11"/>
      <c r="G9" s="11"/>
      <c r="H9" s="11"/>
    </row>
  </sheetData>
  <mergeCells count="7">
    <mergeCell ref="A1:B1"/>
    <mergeCell ref="C1:H1"/>
    <mergeCell ref="C4:C7"/>
    <mergeCell ref="H4:H7"/>
    <mergeCell ref="A3:A8"/>
    <mergeCell ref="B3:B8"/>
    <mergeCell ref="E3:F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btn_Execute">
          <controlPr defaultSize="0" autoLine="0" autoPict="0" r:id="rId5">
            <anchor moveWithCells="1">
              <from>
                <xdr:col>7</xdr:col>
                <xdr:colOff>266700</xdr:colOff>
                <xdr:row>3</xdr:row>
                <xdr:rowOff>142875</xdr:rowOff>
              </from>
              <to>
                <xdr:col>7</xdr:col>
                <xdr:colOff>1047750</xdr:colOff>
                <xdr:row>5</xdr:row>
                <xdr:rowOff>133350</xdr:rowOff>
              </to>
            </anchor>
          </controlPr>
        </control>
      </mc:Choice>
      <mc:Fallback>
        <control shapeId="3073" r:id="rId4" name="btn_Execute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451C-B27B-4896-8AAB-A82AC0CE6A5F}">
  <sheetPr codeName="Sheet4"/>
  <dimension ref="A1:Y1396"/>
  <sheetViews>
    <sheetView topLeftCell="S1" workbookViewId="0">
      <selection activeCell="T1" sqref="T1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12.28515625" bestFit="1" customWidth="1"/>
    <col min="4" max="4" width="14.42578125" bestFit="1" customWidth="1"/>
    <col min="5" max="5" width="16.85546875" bestFit="1" customWidth="1"/>
    <col min="6" max="6" width="15.7109375" bestFit="1" customWidth="1"/>
    <col min="7" max="7" width="27.7109375" style="13" bestFit="1" customWidth="1"/>
    <col min="8" max="8" width="37.7109375" style="13" bestFit="1" customWidth="1"/>
    <col min="9" max="9" width="21.7109375" style="70" bestFit="1" customWidth="1"/>
    <col min="10" max="10" width="23.5703125" style="70" bestFit="1" customWidth="1"/>
    <col min="11" max="11" width="19.28515625" bestFit="1" customWidth="1"/>
    <col min="12" max="12" width="24" bestFit="1" customWidth="1"/>
    <col min="13" max="13" width="29.7109375" style="70" bestFit="1" customWidth="1"/>
    <col min="14" max="14" width="31.5703125" style="70" bestFit="1" customWidth="1"/>
    <col min="15" max="15" width="30.42578125" style="13" bestFit="1" customWidth="1"/>
    <col min="16" max="16" width="26.7109375" style="13" bestFit="1" customWidth="1"/>
    <col min="17" max="17" width="29.140625" style="13" bestFit="1" customWidth="1"/>
    <col min="18" max="18" width="46.5703125" style="33" customWidth="1"/>
    <col min="19" max="19" width="38.28515625" style="33" bestFit="1" customWidth="1"/>
    <col min="20" max="20" width="21.140625" bestFit="1" customWidth="1"/>
    <col min="21" max="21" width="24.5703125" customWidth="1"/>
    <col min="22" max="22" width="24.42578125" bestFit="1" customWidth="1"/>
    <col min="23" max="23" width="21.7109375" bestFit="1" customWidth="1"/>
    <col min="24" max="24" width="28.85546875" style="33" bestFit="1" customWidth="1"/>
    <col min="25" max="25" width="30.5703125" style="33" bestFit="1" customWidth="1"/>
  </cols>
  <sheetData>
    <row r="1" spans="1:25" x14ac:dyDescent="0.25">
      <c r="A1" t="s">
        <v>35</v>
      </c>
      <c r="B1" t="s">
        <v>25</v>
      </c>
      <c r="C1" t="s">
        <v>9</v>
      </c>
      <c r="D1" t="s">
        <v>18</v>
      </c>
      <c r="E1" t="s">
        <v>19</v>
      </c>
      <c r="F1" t="s">
        <v>20</v>
      </c>
      <c r="G1" s="14" t="s">
        <v>21</v>
      </c>
      <c r="H1" s="14" t="s">
        <v>22</v>
      </c>
      <c r="I1" s="15" t="s">
        <v>23</v>
      </c>
      <c r="J1" s="15" t="s">
        <v>24</v>
      </c>
      <c r="K1" s="14" t="s">
        <v>26</v>
      </c>
      <c r="L1" s="14" t="s">
        <v>47</v>
      </c>
      <c r="M1" s="14" t="s">
        <v>53</v>
      </c>
      <c r="N1" s="14" t="s">
        <v>55</v>
      </c>
      <c r="O1" s="14" t="s">
        <v>83</v>
      </c>
      <c r="P1" s="14" t="s">
        <v>57</v>
      </c>
      <c r="Q1" s="14" t="s">
        <v>54</v>
      </c>
      <c r="R1" s="32" t="s">
        <v>87</v>
      </c>
      <c r="S1" s="32" t="s">
        <v>88</v>
      </c>
      <c r="T1" s="75" t="s">
        <v>82</v>
      </c>
      <c r="U1" s="76" t="s">
        <v>84</v>
      </c>
      <c r="V1" s="76" t="s">
        <v>85</v>
      </c>
      <c r="W1" s="76" t="s">
        <v>86</v>
      </c>
      <c r="X1" s="77" t="s">
        <v>89</v>
      </c>
      <c r="Y1" s="77" t="s">
        <v>90</v>
      </c>
    </row>
    <row r="2" spans="1:25" x14ac:dyDescent="0.25">
      <c r="A2" t="s">
        <v>36</v>
      </c>
      <c r="B2" s="63">
        <v>1</v>
      </c>
      <c r="C2" t="s">
        <v>10</v>
      </c>
      <c r="D2" s="64">
        <v>50</v>
      </c>
      <c r="E2" s="64">
        <v>50</v>
      </c>
      <c r="F2" s="65">
        <v>50</v>
      </c>
      <c r="G2" s="13">
        <f t="shared" ref="G2:G65" si="0">F2-E2</f>
        <v>0</v>
      </c>
      <c r="H2" s="13">
        <f t="shared" ref="H2:H65" si="1">F2-D2</f>
        <v>0</v>
      </c>
      <c r="I2" s="70">
        <f t="shared" ref="I2:I65" si="2">F2/D2-1</f>
        <v>0</v>
      </c>
      <c r="J2" s="70">
        <f t="shared" ref="J2:J65" si="3">F2/E2-1</f>
        <v>0</v>
      </c>
      <c r="K2" t="str">
        <f t="shared" ref="K2:K65" si="4">CLEAN(SUBSTITUTE(C2," ",""))</f>
        <v>CNJ2</v>
      </c>
      <c r="L2" t="str">
        <f t="shared" ref="L2:L65" si="5">A2&amp;"-"&amp;B2&amp;"-"&amp;K2</f>
        <v>JANUARY-1-CNJ2</v>
      </c>
      <c r="M2" s="70">
        <f t="shared" ref="M2:M65" si="6">SUMIF($L$2:$L$1396,L2,$I$2:$I$1396)</f>
        <v>0</v>
      </c>
      <c r="N2" s="70">
        <f t="shared" ref="N2:N65" si="7">SUMIF($L$2:$L$1396,L2,$J$2:$J$1396)</f>
        <v>-0.15254237288135597</v>
      </c>
      <c r="O2" s="13">
        <f t="shared" ref="O2:O65" si="8">SUMIF($A$2:$A$1396,A2,$D$2:$D$1396)</f>
        <v>866754</v>
      </c>
      <c r="P2" s="13">
        <f t="shared" ref="P2:P65" si="9">SUMIF($A$2:$A$1396,A2,$E$2:$E$1396)</f>
        <v>879535</v>
      </c>
      <c r="Q2" s="13">
        <f t="shared" ref="Q2:Q65" si="10">SUMIF($A$2:$A$1396,A2,$F$2:$F$1396)</f>
        <v>871282</v>
      </c>
      <c r="R2" s="33">
        <f t="shared" ref="R2:R65" si="11">Q2/O2-1</f>
        <v>5.224088957189732E-3</v>
      </c>
      <c r="S2" s="33">
        <f t="shared" ref="S2:S65" si="12">Q2/P2-1</f>
        <v>-9.3833673475188784E-3</v>
      </c>
      <c r="T2" t="str">
        <f>A2&amp;"-"&amp;K2</f>
        <v>JANUARY-CNJ2</v>
      </c>
      <c r="U2">
        <f>SUMIF($T$2:$T$1396,T2,$D$2:$D$1396)</f>
        <v>62929</v>
      </c>
      <c r="V2">
        <f>SUMIF($T$2:$T$1396,T2,$E$2:$E$1396)</f>
        <v>63194</v>
      </c>
      <c r="W2">
        <f>SUMIF($T$2:$T$1396,T2,$F$2:$F$1396)</f>
        <v>62467</v>
      </c>
      <c r="X2" s="33">
        <f>W2/U2-1</f>
        <v>-7.3416072081234907E-3</v>
      </c>
      <c r="Y2" s="33">
        <f>W2/V2-1</f>
        <v>-1.1504256733234186E-2</v>
      </c>
    </row>
    <row r="3" spans="1:25" x14ac:dyDescent="0.25">
      <c r="A3" t="s">
        <v>36</v>
      </c>
      <c r="B3" s="63">
        <v>1</v>
      </c>
      <c r="C3" t="s">
        <v>10</v>
      </c>
      <c r="D3" s="64">
        <v>350</v>
      </c>
      <c r="E3" s="64">
        <v>413</v>
      </c>
      <c r="F3" s="65">
        <v>350</v>
      </c>
      <c r="G3" s="13">
        <f t="shared" si="0"/>
        <v>-63</v>
      </c>
      <c r="H3" s="13">
        <f t="shared" si="1"/>
        <v>0</v>
      </c>
      <c r="I3" s="70">
        <f t="shared" si="2"/>
        <v>0</v>
      </c>
      <c r="J3" s="70">
        <f t="shared" si="3"/>
        <v>-0.15254237288135597</v>
      </c>
      <c r="K3" t="str">
        <f t="shared" si="4"/>
        <v>CNJ2</v>
      </c>
      <c r="L3" t="str">
        <f t="shared" si="5"/>
        <v>JANUARY-1-CNJ2</v>
      </c>
      <c r="M3" s="70">
        <f t="shared" si="6"/>
        <v>0</v>
      </c>
      <c r="N3" s="70">
        <f t="shared" si="7"/>
        <v>-0.15254237288135597</v>
      </c>
      <c r="O3" s="13">
        <f t="shared" si="8"/>
        <v>866754</v>
      </c>
      <c r="P3" s="13">
        <f t="shared" si="9"/>
        <v>879535</v>
      </c>
      <c r="Q3" s="13">
        <f t="shared" si="10"/>
        <v>871282</v>
      </c>
      <c r="R3" s="33">
        <f t="shared" si="11"/>
        <v>5.224088957189732E-3</v>
      </c>
      <c r="S3" s="33">
        <f t="shared" si="12"/>
        <v>-9.3833673475188784E-3</v>
      </c>
      <c r="T3" t="str">
        <f t="shared" ref="T3:T66" si="13">A3&amp;"-"&amp;K3</f>
        <v>JANUARY-CNJ2</v>
      </c>
      <c r="U3">
        <f t="shared" ref="U3:U66" si="14">SUMIF($T$2:$T$1396,T3,$D$2:$D$1396)</f>
        <v>62929</v>
      </c>
      <c r="V3">
        <f t="shared" ref="V3:V66" si="15">SUMIF($T$2:$T$1396,T3,$E$2:$E$1396)</f>
        <v>63194</v>
      </c>
      <c r="W3">
        <f t="shared" ref="W3:W66" si="16">SUMIF($T$2:$T$1396,T3,$F$2:$F$1396)</f>
        <v>62467</v>
      </c>
      <c r="X3" s="33">
        <f t="shared" ref="X3:X66" si="17">W3/U3-1</f>
        <v>-7.3416072081234907E-3</v>
      </c>
      <c r="Y3" s="33">
        <f t="shared" ref="Y3:Y66" si="18">W3/V3-1</f>
        <v>-1.1504256733234186E-2</v>
      </c>
    </row>
    <row r="4" spans="1:25" x14ac:dyDescent="0.25">
      <c r="A4" t="s">
        <v>36</v>
      </c>
      <c r="B4" s="63">
        <v>1</v>
      </c>
      <c r="C4" t="s">
        <v>10</v>
      </c>
      <c r="D4" s="64">
        <v>125</v>
      </c>
      <c r="E4" s="64">
        <v>125</v>
      </c>
      <c r="F4" s="65">
        <v>125</v>
      </c>
      <c r="G4" s="13">
        <f t="shared" si="0"/>
        <v>0</v>
      </c>
      <c r="H4" s="13">
        <f t="shared" si="1"/>
        <v>0</v>
      </c>
      <c r="I4" s="70">
        <f t="shared" si="2"/>
        <v>0</v>
      </c>
      <c r="J4" s="70">
        <f t="shared" si="3"/>
        <v>0</v>
      </c>
      <c r="K4" t="str">
        <f t="shared" si="4"/>
        <v>CNJ2</v>
      </c>
      <c r="L4" t="str">
        <f t="shared" si="5"/>
        <v>JANUARY-1-CNJ2</v>
      </c>
      <c r="M4" s="70">
        <f t="shared" si="6"/>
        <v>0</v>
      </c>
      <c r="N4" s="70">
        <f t="shared" si="7"/>
        <v>-0.15254237288135597</v>
      </c>
      <c r="O4" s="13">
        <f t="shared" si="8"/>
        <v>866754</v>
      </c>
      <c r="P4" s="13">
        <f t="shared" si="9"/>
        <v>879535</v>
      </c>
      <c r="Q4" s="13">
        <f t="shared" si="10"/>
        <v>871282</v>
      </c>
      <c r="R4" s="33">
        <f t="shared" si="11"/>
        <v>5.224088957189732E-3</v>
      </c>
      <c r="S4" s="33">
        <f t="shared" si="12"/>
        <v>-9.3833673475188784E-3</v>
      </c>
      <c r="T4" t="str">
        <f t="shared" si="13"/>
        <v>JANUARY-CNJ2</v>
      </c>
      <c r="U4">
        <f t="shared" si="14"/>
        <v>62929</v>
      </c>
      <c r="V4">
        <f t="shared" si="15"/>
        <v>63194</v>
      </c>
      <c r="W4">
        <f t="shared" si="16"/>
        <v>62467</v>
      </c>
      <c r="X4" s="33">
        <f t="shared" si="17"/>
        <v>-7.3416072081234907E-3</v>
      </c>
      <c r="Y4" s="33">
        <f t="shared" si="18"/>
        <v>-1.1504256733234186E-2</v>
      </c>
    </row>
    <row r="5" spans="1:25" x14ac:dyDescent="0.25">
      <c r="A5" t="s">
        <v>36</v>
      </c>
      <c r="B5" s="63">
        <v>1</v>
      </c>
      <c r="C5" t="s">
        <v>11</v>
      </c>
      <c r="D5" s="64">
        <v>400</v>
      </c>
      <c r="E5" s="64">
        <v>404</v>
      </c>
      <c r="F5" s="65">
        <v>400</v>
      </c>
      <c r="G5" s="13">
        <f t="shared" si="0"/>
        <v>-4</v>
      </c>
      <c r="H5" s="13">
        <f t="shared" si="1"/>
        <v>0</v>
      </c>
      <c r="I5" s="70">
        <f t="shared" si="2"/>
        <v>0</v>
      </c>
      <c r="J5" s="70">
        <f t="shared" si="3"/>
        <v>-9.9009900990099098E-3</v>
      </c>
      <c r="K5" t="str">
        <f t="shared" si="4"/>
        <v>MAJA1</v>
      </c>
      <c r="L5" t="str">
        <f t="shared" si="5"/>
        <v>JANUARY-1-MAJA1</v>
      </c>
      <c r="M5" s="70">
        <f t="shared" si="6"/>
        <v>0</v>
      </c>
      <c r="N5" s="70">
        <f t="shared" si="7"/>
        <v>-2.3404899125306966E-2</v>
      </c>
      <c r="O5" s="13">
        <f t="shared" si="8"/>
        <v>866754</v>
      </c>
      <c r="P5" s="13">
        <f t="shared" si="9"/>
        <v>879535</v>
      </c>
      <c r="Q5" s="13">
        <f t="shared" si="10"/>
        <v>871282</v>
      </c>
      <c r="R5" s="33">
        <f t="shared" si="11"/>
        <v>5.224088957189732E-3</v>
      </c>
      <c r="S5" s="33">
        <f t="shared" si="12"/>
        <v>-9.3833673475188784E-3</v>
      </c>
      <c r="T5" t="str">
        <f t="shared" si="13"/>
        <v>JANUARY-MAJA1</v>
      </c>
      <c r="U5">
        <f t="shared" si="14"/>
        <v>40885</v>
      </c>
      <c r="V5">
        <f t="shared" si="15"/>
        <v>41951</v>
      </c>
      <c r="W5">
        <f t="shared" si="16"/>
        <v>41560</v>
      </c>
      <c r="X5" s="33">
        <f t="shared" si="17"/>
        <v>1.6509722392075377E-2</v>
      </c>
      <c r="Y5" s="33">
        <f t="shared" si="18"/>
        <v>-9.3203976067316452E-3</v>
      </c>
    </row>
    <row r="6" spans="1:25" x14ac:dyDescent="0.25">
      <c r="A6" t="s">
        <v>36</v>
      </c>
      <c r="B6" s="63">
        <v>1</v>
      </c>
      <c r="C6" t="s">
        <v>11</v>
      </c>
      <c r="D6" s="64">
        <v>1000</v>
      </c>
      <c r="E6" s="64">
        <v>1005</v>
      </c>
      <c r="F6" s="65">
        <v>1000</v>
      </c>
      <c r="G6" s="13">
        <f t="shared" si="0"/>
        <v>-5</v>
      </c>
      <c r="H6" s="13">
        <f t="shared" si="1"/>
        <v>0</v>
      </c>
      <c r="I6" s="70">
        <f t="shared" si="2"/>
        <v>0</v>
      </c>
      <c r="J6" s="70">
        <f t="shared" si="3"/>
        <v>-4.9751243781094301E-3</v>
      </c>
      <c r="K6" t="str">
        <f t="shared" si="4"/>
        <v>MAJA1</v>
      </c>
      <c r="L6" t="str">
        <f t="shared" si="5"/>
        <v>JANUARY-1-MAJA1</v>
      </c>
      <c r="M6" s="70">
        <f t="shared" si="6"/>
        <v>0</v>
      </c>
      <c r="N6" s="70">
        <f t="shared" si="7"/>
        <v>-2.3404899125306966E-2</v>
      </c>
      <c r="O6" s="13">
        <f t="shared" si="8"/>
        <v>866754</v>
      </c>
      <c r="P6" s="13">
        <f t="shared" si="9"/>
        <v>879535</v>
      </c>
      <c r="Q6" s="13">
        <f t="shared" si="10"/>
        <v>871282</v>
      </c>
      <c r="R6" s="33">
        <f t="shared" si="11"/>
        <v>5.224088957189732E-3</v>
      </c>
      <c r="S6" s="33">
        <f t="shared" si="12"/>
        <v>-9.3833673475188784E-3</v>
      </c>
      <c r="T6" t="str">
        <f t="shared" si="13"/>
        <v>JANUARY-MAJA1</v>
      </c>
      <c r="U6">
        <f t="shared" si="14"/>
        <v>40885</v>
      </c>
      <c r="V6">
        <f t="shared" si="15"/>
        <v>41951</v>
      </c>
      <c r="W6">
        <f t="shared" si="16"/>
        <v>41560</v>
      </c>
      <c r="X6" s="33">
        <f t="shared" si="17"/>
        <v>1.6509722392075377E-2</v>
      </c>
      <c r="Y6" s="33">
        <f t="shared" si="18"/>
        <v>-9.3203976067316452E-3</v>
      </c>
    </row>
    <row r="7" spans="1:25" x14ac:dyDescent="0.25">
      <c r="A7" t="s">
        <v>36</v>
      </c>
      <c r="B7" s="63">
        <v>1</v>
      </c>
      <c r="C7" t="s">
        <v>11</v>
      </c>
      <c r="D7" s="64">
        <v>465</v>
      </c>
      <c r="E7" s="64">
        <v>469</v>
      </c>
      <c r="F7" s="65">
        <v>465</v>
      </c>
      <c r="G7" s="13">
        <f t="shared" si="0"/>
        <v>-4</v>
      </c>
      <c r="H7" s="13">
        <f t="shared" si="1"/>
        <v>0</v>
      </c>
      <c r="I7" s="70">
        <f t="shared" si="2"/>
        <v>0</v>
      </c>
      <c r="J7" s="70">
        <f t="shared" si="3"/>
        <v>-8.5287846481876262E-3</v>
      </c>
      <c r="K7" t="str">
        <f t="shared" si="4"/>
        <v>MAJA1</v>
      </c>
      <c r="L7" t="str">
        <f t="shared" si="5"/>
        <v>JANUARY-1-MAJA1</v>
      </c>
      <c r="M7" s="70">
        <f t="shared" si="6"/>
        <v>0</v>
      </c>
      <c r="N7" s="70">
        <f t="shared" si="7"/>
        <v>-2.3404899125306966E-2</v>
      </c>
      <c r="O7" s="13">
        <f t="shared" si="8"/>
        <v>866754</v>
      </c>
      <c r="P7" s="13">
        <f t="shared" si="9"/>
        <v>879535</v>
      </c>
      <c r="Q7" s="13">
        <f t="shared" si="10"/>
        <v>871282</v>
      </c>
      <c r="R7" s="33">
        <f t="shared" si="11"/>
        <v>5.224088957189732E-3</v>
      </c>
      <c r="S7" s="33">
        <f t="shared" si="12"/>
        <v>-9.3833673475188784E-3</v>
      </c>
      <c r="T7" t="str">
        <f t="shared" si="13"/>
        <v>JANUARY-MAJA1</v>
      </c>
      <c r="U7">
        <f t="shared" si="14"/>
        <v>40885</v>
      </c>
      <c r="V7">
        <f t="shared" si="15"/>
        <v>41951</v>
      </c>
      <c r="W7">
        <f t="shared" si="16"/>
        <v>41560</v>
      </c>
      <c r="X7" s="33">
        <f t="shared" si="17"/>
        <v>1.6509722392075377E-2</v>
      </c>
      <c r="Y7" s="33">
        <f t="shared" si="18"/>
        <v>-9.3203976067316452E-3</v>
      </c>
    </row>
    <row r="8" spans="1:25" x14ac:dyDescent="0.25">
      <c r="A8" t="s">
        <v>36</v>
      </c>
      <c r="B8" s="63">
        <v>2</v>
      </c>
      <c r="C8" t="s">
        <v>10</v>
      </c>
      <c r="D8" s="64">
        <v>80</v>
      </c>
      <c r="E8" s="64">
        <v>80</v>
      </c>
      <c r="F8" s="65">
        <v>80</v>
      </c>
      <c r="G8" s="13">
        <f t="shared" si="0"/>
        <v>0</v>
      </c>
      <c r="H8" s="13">
        <f t="shared" si="1"/>
        <v>0</v>
      </c>
      <c r="I8" s="70">
        <f t="shared" si="2"/>
        <v>0</v>
      </c>
      <c r="J8" s="70">
        <f t="shared" si="3"/>
        <v>0</v>
      </c>
      <c r="K8" t="str">
        <f t="shared" si="4"/>
        <v>CNJ2</v>
      </c>
      <c r="L8" t="str">
        <f t="shared" si="5"/>
        <v>JANUARY-2-CNJ2</v>
      </c>
      <c r="M8" s="70">
        <f t="shared" si="6"/>
        <v>0</v>
      </c>
      <c r="N8" s="70">
        <f t="shared" si="7"/>
        <v>-1.5735641227380026E-2</v>
      </c>
      <c r="O8" s="13">
        <f t="shared" si="8"/>
        <v>866754</v>
      </c>
      <c r="P8" s="13">
        <f t="shared" si="9"/>
        <v>879535</v>
      </c>
      <c r="Q8" s="13">
        <f t="shared" si="10"/>
        <v>871282</v>
      </c>
      <c r="R8" s="33">
        <f t="shared" si="11"/>
        <v>5.224088957189732E-3</v>
      </c>
      <c r="S8" s="33">
        <f t="shared" si="12"/>
        <v>-9.3833673475188784E-3</v>
      </c>
      <c r="T8" t="str">
        <f t="shared" si="13"/>
        <v>JANUARY-CNJ2</v>
      </c>
      <c r="U8">
        <f t="shared" si="14"/>
        <v>62929</v>
      </c>
      <c r="V8">
        <f t="shared" si="15"/>
        <v>63194</v>
      </c>
      <c r="W8">
        <f t="shared" si="16"/>
        <v>62467</v>
      </c>
      <c r="X8" s="33">
        <f t="shared" si="17"/>
        <v>-7.3416072081234907E-3</v>
      </c>
      <c r="Y8" s="33">
        <f t="shared" si="18"/>
        <v>-1.1504256733234186E-2</v>
      </c>
    </row>
    <row r="9" spans="1:25" x14ac:dyDescent="0.25">
      <c r="A9" t="s">
        <v>36</v>
      </c>
      <c r="B9" s="63">
        <v>2</v>
      </c>
      <c r="C9" t="s">
        <v>10</v>
      </c>
      <c r="D9" s="64">
        <v>6255</v>
      </c>
      <c r="E9" s="64">
        <v>6355</v>
      </c>
      <c r="F9" s="65">
        <v>6255</v>
      </c>
      <c r="G9" s="13">
        <f t="shared" si="0"/>
        <v>-100</v>
      </c>
      <c r="H9" s="13">
        <f t="shared" si="1"/>
        <v>0</v>
      </c>
      <c r="I9" s="70">
        <f t="shared" si="2"/>
        <v>0</v>
      </c>
      <c r="J9" s="70">
        <f t="shared" si="3"/>
        <v>-1.5735641227380026E-2</v>
      </c>
      <c r="K9" t="str">
        <f t="shared" si="4"/>
        <v>CNJ2</v>
      </c>
      <c r="L9" t="str">
        <f t="shared" si="5"/>
        <v>JANUARY-2-CNJ2</v>
      </c>
      <c r="M9" s="70">
        <f t="shared" si="6"/>
        <v>0</v>
      </c>
      <c r="N9" s="70">
        <f t="shared" si="7"/>
        <v>-1.5735641227380026E-2</v>
      </c>
      <c r="O9" s="13">
        <f t="shared" si="8"/>
        <v>866754</v>
      </c>
      <c r="P9" s="13">
        <f t="shared" si="9"/>
        <v>879535</v>
      </c>
      <c r="Q9" s="13">
        <f t="shared" si="10"/>
        <v>871282</v>
      </c>
      <c r="R9" s="33">
        <f t="shared" si="11"/>
        <v>5.224088957189732E-3</v>
      </c>
      <c r="S9" s="33">
        <f t="shared" si="12"/>
        <v>-9.3833673475188784E-3</v>
      </c>
      <c r="T9" t="str">
        <f t="shared" si="13"/>
        <v>JANUARY-CNJ2</v>
      </c>
      <c r="U9">
        <f t="shared" si="14"/>
        <v>62929</v>
      </c>
      <c r="V9">
        <f t="shared" si="15"/>
        <v>63194</v>
      </c>
      <c r="W9">
        <f t="shared" si="16"/>
        <v>62467</v>
      </c>
      <c r="X9" s="33">
        <f t="shared" si="17"/>
        <v>-7.3416072081234907E-3</v>
      </c>
      <c r="Y9" s="33">
        <f t="shared" si="18"/>
        <v>-1.1504256733234186E-2</v>
      </c>
    </row>
    <row r="10" spans="1:25" x14ac:dyDescent="0.25">
      <c r="A10" t="s">
        <v>36</v>
      </c>
      <c r="B10" s="63">
        <v>2</v>
      </c>
      <c r="C10" t="s">
        <v>10</v>
      </c>
      <c r="D10" s="64">
        <v>135</v>
      </c>
      <c r="E10" s="64">
        <v>135</v>
      </c>
      <c r="F10" s="65">
        <v>135</v>
      </c>
      <c r="G10" s="13">
        <f t="shared" si="0"/>
        <v>0</v>
      </c>
      <c r="H10" s="13">
        <f t="shared" si="1"/>
        <v>0</v>
      </c>
      <c r="I10" s="70">
        <f t="shared" si="2"/>
        <v>0</v>
      </c>
      <c r="J10" s="70">
        <f t="shared" si="3"/>
        <v>0</v>
      </c>
      <c r="K10" t="str">
        <f t="shared" si="4"/>
        <v>CNJ2</v>
      </c>
      <c r="L10" t="str">
        <f t="shared" si="5"/>
        <v>JANUARY-2-CNJ2</v>
      </c>
      <c r="M10" s="70">
        <f t="shared" si="6"/>
        <v>0</v>
      </c>
      <c r="N10" s="70">
        <f t="shared" si="7"/>
        <v>-1.5735641227380026E-2</v>
      </c>
      <c r="O10" s="13">
        <f t="shared" si="8"/>
        <v>866754</v>
      </c>
      <c r="P10" s="13">
        <f t="shared" si="9"/>
        <v>879535</v>
      </c>
      <c r="Q10" s="13">
        <f t="shared" si="10"/>
        <v>871282</v>
      </c>
      <c r="R10" s="33">
        <f t="shared" si="11"/>
        <v>5.224088957189732E-3</v>
      </c>
      <c r="S10" s="33">
        <f t="shared" si="12"/>
        <v>-9.3833673475188784E-3</v>
      </c>
      <c r="T10" t="str">
        <f t="shared" si="13"/>
        <v>JANUARY-CNJ2</v>
      </c>
      <c r="U10">
        <f t="shared" si="14"/>
        <v>62929</v>
      </c>
      <c r="V10">
        <f t="shared" si="15"/>
        <v>63194</v>
      </c>
      <c r="W10">
        <f t="shared" si="16"/>
        <v>62467</v>
      </c>
      <c r="X10" s="33">
        <f t="shared" si="17"/>
        <v>-7.3416072081234907E-3</v>
      </c>
      <c r="Y10" s="33">
        <f t="shared" si="18"/>
        <v>-1.1504256733234186E-2</v>
      </c>
    </row>
    <row r="11" spans="1:25" x14ac:dyDescent="0.25">
      <c r="A11" t="s">
        <v>36</v>
      </c>
      <c r="B11" s="63">
        <v>2</v>
      </c>
      <c r="C11" t="s">
        <v>11</v>
      </c>
      <c r="D11" s="64">
        <v>702</v>
      </c>
      <c r="E11" s="64">
        <v>739</v>
      </c>
      <c r="F11" s="65">
        <v>702</v>
      </c>
      <c r="G11" s="13">
        <f t="shared" si="0"/>
        <v>-37</v>
      </c>
      <c r="H11" s="13">
        <f t="shared" si="1"/>
        <v>0</v>
      </c>
      <c r="I11" s="70">
        <f t="shared" si="2"/>
        <v>0</v>
      </c>
      <c r="J11" s="70">
        <f t="shared" si="3"/>
        <v>-5.0067658998646847E-2</v>
      </c>
      <c r="K11" t="str">
        <f t="shared" si="4"/>
        <v>MAJA1</v>
      </c>
      <c r="L11" t="str">
        <f t="shared" si="5"/>
        <v>JANUARY-2-MAJA1</v>
      </c>
      <c r="M11" s="70">
        <f t="shared" si="6"/>
        <v>0</v>
      </c>
      <c r="N11" s="70">
        <f t="shared" si="7"/>
        <v>-5.0067658998646847E-2</v>
      </c>
      <c r="O11" s="13">
        <f t="shared" si="8"/>
        <v>866754</v>
      </c>
      <c r="P11" s="13">
        <f t="shared" si="9"/>
        <v>879535</v>
      </c>
      <c r="Q11" s="13">
        <f t="shared" si="10"/>
        <v>871282</v>
      </c>
      <c r="R11" s="33">
        <f t="shared" si="11"/>
        <v>5.224088957189732E-3</v>
      </c>
      <c r="S11" s="33">
        <f t="shared" si="12"/>
        <v>-9.3833673475188784E-3</v>
      </c>
      <c r="T11" t="str">
        <f t="shared" si="13"/>
        <v>JANUARY-MAJA1</v>
      </c>
      <c r="U11">
        <f t="shared" si="14"/>
        <v>40885</v>
      </c>
      <c r="V11">
        <f t="shared" si="15"/>
        <v>41951</v>
      </c>
      <c r="W11">
        <f t="shared" si="16"/>
        <v>41560</v>
      </c>
      <c r="X11" s="33">
        <f t="shared" si="17"/>
        <v>1.6509722392075377E-2</v>
      </c>
      <c r="Y11" s="33">
        <f t="shared" si="18"/>
        <v>-9.3203976067316452E-3</v>
      </c>
    </row>
    <row r="12" spans="1:25" x14ac:dyDescent="0.25">
      <c r="A12" t="s">
        <v>36</v>
      </c>
      <c r="B12" s="63">
        <v>2</v>
      </c>
      <c r="C12" t="s">
        <v>12</v>
      </c>
      <c r="D12" s="64">
        <v>4000</v>
      </c>
      <c r="E12" s="64">
        <v>4000</v>
      </c>
      <c r="F12" s="65">
        <v>4000</v>
      </c>
      <c r="G12" s="13">
        <f t="shared" si="0"/>
        <v>0</v>
      </c>
      <c r="H12" s="13">
        <f t="shared" si="1"/>
        <v>0</v>
      </c>
      <c r="I12" s="70">
        <f t="shared" si="2"/>
        <v>0</v>
      </c>
      <c r="J12" s="70">
        <f t="shared" si="3"/>
        <v>0</v>
      </c>
      <c r="K12" t="str">
        <f t="shared" si="4"/>
        <v>BBT</v>
      </c>
      <c r="L12" t="str">
        <f t="shared" si="5"/>
        <v>JANUARY-2-BBT</v>
      </c>
      <c r="M12" s="70">
        <f t="shared" si="6"/>
        <v>0</v>
      </c>
      <c r="N12" s="70">
        <f t="shared" si="7"/>
        <v>0</v>
      </c>
      <c r="O12" s="13">
        <f t="shared" si="8"/>
        <v>866754</v>
      </c>
      <c r="P12" s="13">
        <f t="shared" si="9"/>
        <v>879535</v>
      </c>
      <c r="Q12" s="13">
        <f t="shared" si="10"/>
        <v>871282</v>
      </c>
      <c r="R12" s="33">
        <f t="shared" si="11"/>
        <v>5.224088957189732E-3</v>
      </c>
      <c r="S12" s="33">
        <f t="shared" si="12"/>
        <v>-9.3833673475188784E-3</v>
      </c>
      <c r="T12" t="str">
        <f t="shared" si="13"/>
        <v>JANUARY-BBT</v>
      </c>
      <c r="U12">
        <f t="shared" si="14"/>
        <v>4000</v>
      </c>
      <c r="V12">
        <f t="shared" si="15"/>
        <v>4000</v>
      </c>
      <c r="W12">
        <f t="shared" si="16"/>
        <v>4000</v>
      </c>
      <c r="X12" s="33">
        <f t="shared" si="17"/>
        <v>0</v>
      </c>
      <c r="Y12" s="33">
        <f t="shared" si="18"/>
        <v>0</v>
      </c>
    </row>
    <row r="13" spans="1:25" x14ac:dyDescent="0.25">
      <c r="A13" t="s">
        <v>36</v>
      </c>
      <c r="B13" s="63">
        <v>3</v>
      </c>
      <c r="C13" t="s">
        <v>10</v>
      </c>
      <c r="D13" s="64">
        <v>480</v>
      </c>
      <c r="E13" s="64">
        <v>480</v>
      </c>
      <c r="F13" s="65">
        <v>480</v>
      </c>
      <c r="G13" s="13">
        <f t="shared" si="0"/>
        <v>0</v>
      </c>
      <c r="H13" s="13">
        <f t="shared" si="1"/>
        <v>0</v>
      </c>
      <c r="I13" s="70">
        <f t="shared" si="2"/>
        <v>0</v>
      </c>
      <c r="J13" s="70">
        <f t="shared" si="3"/>
        <v>0</v>
      </c>
      <c r="K13" t="str">
        <f t="shared" si="4"/>
        <v>CNJ2</v>
      </c>
      <c r="L13" t="str">
        <f t="shared" si="5"/>
        <v>JANUARY-3-CNJ2</v>
      </c>
      <c r="M13" s="70">
        <f t="shared" si="6"/>
        <v>-1.1549999999999949E-2</v>
      </c>
      <c r="N13" s="70">
        <f t="shared" si="7"/>
        <v>-1.1549999999999949E-2</v>
      </c>
      <c r="O13" s="13">
        <f t="shared" si="8"/>
        <v>866754</v>
      </c>
      <c r="P13" s="13">
        <f t="shared" si="9"/>
        <v>879535</v>
      </c>
      <c r="Q13" s="13">
        <f t="shared" si="10"/>
        <v>871282</v>
      </c>
      <c r="R13" s="33">
        <f t="shared" si="11"/>
        <v>5.224088957189732E-3</v>
      </c>
      <c r="S13" s="33">
        <f t="shared" si="12"/>
        <v>-9.3833673475188784E-3</v>
      </c>
      <c r="T13" t="str">
        <f t="shared" si="13"/>
        <v>JANUARY-CNJ2</v>
      </c>
      <c r="U13">
        <f t="shared" si="14"/>
        <v>62929</v>
      </c>
      <c r="V13">
        <f t="shared" si="15"/>
        <v>63194</v>
      </c>
      <c r="W13">
        <f t="shared" si="16"/>
        <v>62467</v>
      </c>
      <c r="X13" s="33">
        <f t="shared" si="17"/>
        <v>-7.3416072081234907E-3</v>
      </c>
      <c r="Y13" s="33">
        <f t="shared" si="18"/>
        <v>-1.1504256733234186E-2</v>
      </c>
    </row>
    <row r="14" spans="1:25" x14ac:dyDescent="0.25">
      <c r="A14" t="s">
        <v>36</v>
      </c>
      <c r="B14" s="63">
        <v>3</v>
      </c>
      <c r="C14" t="s">
        <v>10</v>
      </c>
      <c r="D14" s="64">
        <v>1020</v>
      </c>
      <c r="E14" s="64">
        <v>1020</v>
      </c>
      <c r="F14" s="65">
        <v>1020</v>
      </c>
      <c r="G14" s="13">
        <f t="shared" si="0"/>
        <v>0</v>
      </c>
      <c r="H14" s="13">
        <f t="shared" si="1"/>
        <v>0</v>
      </c>
      <c r="I14" s="70">
        <f t="shared" si="2"/>
        <v>0</v>
      </c>
      <c r="J14" s="70">
        <f t="shared" si="3"/>
        <v>0</v>
      </c>
      <c r="K14" t="str">
        <f t="shared" si="4"/>
        <v>CNJ2</v>
      </c>
      <c r="L14" t="str">
        <f t="shared" si="5"/>
        <v>JANUARY-3-CNJ2</v>
      </c>
      <c r="M14" s="70">
        <f t="shared" si="6"/>
        <v>-1.1549999999999949E-2</v>
      </c>
      <c r="N14" s="70">
        <f t="shared" si="7"/>
        <v>-1.1549999999999949E-2</v>
      </c>
      <c r="O14" s="13">
        <f t="shared" si="8"/>
        <v>866754</v>
      </c>
      <c r="P14" s="13">
        <f t="shared" si="9"/>
        <v>879535</v>
      </c>
      <c r="Q14" s="13">
        <f t="shared" si="10"/>
        <v>871282</v>
      </c>
      <c r="R14" s="33">
        <f t="shared" si="11"/>
        <v>5.224088957189732E-3</v>
      </c>
      <c r="S14" s="33">
        <f t="shared" si="12"/>
        <v>-9.3833673475188784E-3</v>
      </c>
      <c r="T14" t="str">
        <f t="shared" si="13"/>
        <v>JANUARY-CNJ2</v>
      </c>
      <c r="U14">
        <f t="shared" si="14"/>
        <v>62929</v>
      </c>
      <c r="V14">
        <f t="shared" si="15"/>
        <v>63194</v>
      </c>
      <c r="W14">
        <f t="shared" si="16"/>
        <v>62467</v>
      </c>
      <c r="X14" s="33">
        <f t="shared" si="17"/>
        <v>-7.3416072081234907E-3</v>
      </c>
      <c r="Y14" s="33">
        <f t="shared" si="18"/>
        <v>-1.1504256733234186E-2</v>
      </c>
    </row>
    <row r="15" spans="1:25" x14ac:dyDescent="0.25">
      <c r="A15" t="s">
        <v>36</v>
      </c>
      <c r="B15" s="63">
        <v>3</v>
      </c>
      <c r="C15" t="s">
        <v>10</v>
      </c>
      <c r="D15" s="64">
        <v>875</v>
      </c>
      <c r="E15" s="64">
        <v>875</v>
      </c>
      <c r="F15" s="65">
        <v>875</v>
      </c>
      <c r="G15" s="13">
        <f t="shared" si="0"/>
        <v>0</v>
      </c>
      <c r="H15" s="13">
        <f t="shared" si="1"/>
        <v>0</v>
      </c>
      <c r="I15" s="70">
        <f t="shared" si="2"/>
        <v>0</v>
      </c>
      <c r="J15" s="70">
        <f t="shared" si="3"/>
        <v>0</v>
      </c>
      <c r="K15" t="str">
        <f t="shared" si="4"/>
        <v>CNJ2</v>
      </c>
      <c r="L15" t="str">
        <f t="shared" si="5"/>
        <v>JANUARY-3-CNJ2</v>
      </c>
      <c r="M15" s="70">
        <f t="shared" si="6"/>
        <v>-1.1549999999999949E-2</v>
      </c>
      <c r="N15" s="70">
        <f t="shared" si="7"/>
        <v>-1.1549999999999949E-2</v>
      </c>
      <c r="O15" s="13">
        <f t="shared" si="8"/>
        <v>866754</v>
      </c>
      <c r="P15" s="13">
        <f t="shared" si="9"/>
        <v>879535</v>
      </c>
      <c r="Q15" s="13">
        <f t="shared" si="10"/>
        <v>871282</v>
      </c>
      <c r="R15" s="33">
        <f t="shared" si="11"/>
        <v>5.224088957189732E-3</v>
      </c>
      <c r="S15" s="33">
        <f t="shared" si="12"/>
        <v>-9.3833673475188784E-3</v>
      </c>
      <c r="T15" t="str">
        <f t="shared" si="13"/>
        <v>JANUARY-CNJ2</v>
      </c>
      <c r="U15">
        <f t="shared" si="14"/>
        <v>62929</v>
      </c>
      <c r="V15">
        <f t="shared" si="15"/>
        <v>63194</v>
      </c>
      <c r="W15">
        <f t="shared" si="16"/>
        <v>62467</v>
      </c>
      <c r="X15" s="33">
        <f t="shared" si="17"/>
        <v>-7.3416072081234907E-3</v>
      </c>
      <c r="Y15" s="33">
        <f t="shared" si="18"/>
        <v>-1.1504256733234186E-2</v>
      </c>
    </row>
    <row r="16" spans="1:25" x14ac:dyDescent="0.25">
      <c r="A16" t="s">
        <v>36</v>
      </c>
      <c r="B16" s="63">
        <v>3</v>
      </c>
      <c r="C16" t="s">
        <v>11</v>
      </c>
      <c r="D16" s="64">
        <v>608</v>
      </c>
      <c r="E16" s="64">
        <v>608</v>
      </c>
      <c r="F16" s="65">
        <v>608</v>
      </c>
      <c r="G16" s="13">
        <f t="shared" si="0"/>
        <v>0</v>
      </c>
      <c r="H16" s="13">
        <f t="shared" si="1"/>
        <v>0</v>
      </c>
      <c r="I16" s="70">
        <f t="shared" si="2"/>
        <v>0</v>
      </c>
      <c r="J16" s="70">
        <f t="shared" si="3"/>
        <v>0</v>
      </c>
      <c r="K16" t="str">
        <f t="shared" si="4"/>
        <v>MAJA1</v>
      </c>
      <c r="L16" t="str">
        <f t="shared" si="5"/>
        <v>JANUARY-3-MAJA1</v>
      </c>
      <c r="M16" s="70">
        <f t="shared" si="6"/>
        <v>2.6122148638704878E-2</v>
      </c>
      <c r="N16" s="70">
        <f t="shared" si="7"/>
        <v>-3.9285714285713924E-3</v>
      </c>
      <c r="O16" s="13">
        <f t="shared" si="8"/>
        <v>866754</v>
      </c>
      <c r="P16" s="13">
        <f t="shared" si="9"/>
        <v>879535</v>
      </c>
      <c r="Q16" s="13">
        <f t="shared" si="10"/>
        <v>871282</v>
      </c>
      <c r="R16" s="33">
        <f t="shared" si="11"/>
        <v>5.224088957189732E-3</v>
      </c>
      <c r="S16" s="33">
        <f t="shared" si="12"/>
        <v>-9.3833673475188784E-3</v>
      </c>
      <c r="T16" t="str">
        <f t="shared" si="13"/>
        <v>JANUARY-MAJA1</v>
      </c>
      <c r="U16">
        <f t="shared" si="14"/>
        <v>40885</v>
      </c>
      <c r="V16">
        <f t="shared" si="15"/>
        <v>41951</v>
      </c>
      <c r="W16">
        <f t="shared" si="16"/>
        <v>41560</v>
      </c>
      <c r="X16" s="33">
        <f t="shared" si="17"/>
        <v>1.6509722392075377E-2</v>
      </c>
      <c r="Y16" s="33">
        <f t="shared" si="18"/>
        <v>-9.3203976067316452E-3</v>
      </c>
    </row>
    <row r="17" spans="1:25" x14ac:dyDescent="0.25">
      <c r="A17" t="s">
        <v>36</v>
      </c>
      <c r="B17" s="63">
        <v>3</v>
      </c>
      <c r="C17" t="s">
        <v>11</v>
      </c>
      <c r="D17" s="64">
        <v>426</v>
      </c>
      <c r="E17" s="64">
        <v>426</v>
      </c>
      <c r="F17" s="65">
        <v>426</v>
      </c>
      <c r="G17" s="13">
        <f t="shared" si="0"/>
        <v>0</v>
      </c>
      <c r="H17" s="13">
        <f t="shared" si="1"/>
        <v>0</v>
      </c>
      <c r="I17" s="70">
        <f t="shared" si="2"/>
        <v>0</v>
      </c>
      <c r="J17" s="70">
        <f t="shared" si="3"/>
        <v>0</v>
      </c>
      <c r="K17" t="str">
        <f t="shared" si="4"/>
        <v>MAJA1</v>
      </c>
      <c r="L17" t="str">
        <f t="shared" si="5"/>
        <v>JANUARY-3-MAJA1</v>
      </c>
      <c r="M17" s="70">
        <f t="shared" si="6"/>
        <v>2.6122148638704878E-2</v>
      </c>
      <c r="N17" s="70">
        <f t="shared" si="7"/>
        <v>-3.9285714285713924E-3</v>
      </c>
      <c r="O17" s="13">
        <f t="shared" si="8"/>
        <v>866754</v>
      </c>
      <c r="P17" s="13">
        <f t="shared" si="9"/>
        <v>879535</v>
      </c>
      <c r="Q17" s="13">
        <f t="shared" si="10"/>
        <v>871282</v>
      </c>
      <c r="R17" s="33">
        <f t="shared" si="11"/>
        <v>5.224088957189732E-3</v>
      </c>
      <c r="S17" s="33">
        <f t="shared" si="12"/>
        <v>-9.3833673475188784E-3</v>
      </c>
      <c r="T17" t="str">
        <f t="shared" si="13"/>
        <v>JANUARY-MAJA1</v>
      </c>
      <c r="U17">
        <f t="shared" si="14"/>
        <v>40885</v>
      </c>
      <c r="V17">
        <f t="shared" si="15"/>
        <v>41951</v>
      </c>
      <c r="W17">
        <f t="shared" si="16"/>
        <v>41560</v>
      </c>
      <c r="X17" s="33">
        <f t="shared" si="17"/>
        <v>1.6509722392075377E-2</v>
      </c>
      <c r="Y17" s="33">
        <f t="shared" si="18"/>
        <v>-9.3203976067316452E-3</v>
      </c>
    </row>
    <row r="18" spans="1:25" x14ac:dyDescent="0.25">
      <c r="A18" t="s">
        <v>36</v>
      </c>
      <c r="B18" s="63">
        <v>3</v>
      </c>
      <c r="C18" t="s">
        <v>13</v>
      </c>
      <c r="D18" s="64">
        <v>71496</v>
      </c>
      <c r="E18" s="64">
        <v>73641</v>
      </c>
      <c r="F18" s="65">
        <v>73446</v>
      </c>
      <c r="G18" s="13">
        <f t="shared" si="0"/>
        <v>-195</v>
      </c>
      <c r="H18" s="13">
        <f t="shared" si="1"/>
        <v>1950</v>
      </c>
      <c r="I18" s="70">
        <f t="shared" si="2"/>
        <v>2.7274253105068924E-2</v>
      </c>
      <c r="J18" s="70">
        <f t="shared" si="3"/>
        <v>-2.6479814233918431E-3</v>
      </c>
      <c r="K18" t="str">
        <f t="shared" si="4"/>
        <v>KALIBENDA</v>
      </c>
      <c r="L18" t="str">
        <f t="shared" si="5"/>
        <v>JANUARY-3-KALIBENDA</v>
      </c>
      <c r="M18" s="70">
        <f t="shared" si="6"/>
        <v>0.17226860165633451</v>
      </c>
      <c r="N18" s="70">
        <f t="shared" si="7"/>
        <v>-2.5217485958028196E-2</v>
      </c>
      <c r="O18" s="13">
        <f t="shared" si="8"/>
        <v>866754</v>
      </c>
      <c r="P18" s="13">
        <f t="shared" si="9"/>
        <v>879535</v>
      </c>
      <c r="Q18" s="13">
        <f t="shared" si="10"/>
        <v>871282</v>
      </c>
      <c r="R18" s="33">
        <f t="shared" si="11"/>
        <v>5.224088957189732E-3</v>
      </c>
      <c r="S18" s="33">
        <f t="shared" si="12"/>
        <v>-9.3833673475188784E-3</v>
      </c>
      <c r="T18" t="str">
        <f t="shared" si="13"/>
        <v>JANUARY-KALIBENDA</v>
      </c>
      <c r="U18">
        <f t="shared" si="14"/>
        <v>214596</v>
      </c>
      <c r="V18">
        <f t="shared" si="15"/>
        <v>219638</v>
      </c>
      <c r="W18">
        <f t="shared" si="16"/>
        <v>219057</v>
      </c>
      <c r="X18" s="33">
        <f t="shared" si="17"/>
        <v>2.0787899122071352E-2</v>
      </c>
      <c r="Y18" s="33">
        <f t="shared" si="18"/>
        <v>-2.6452617488776919E-3</v>
      </c>
    </row>
    <row r="19" spans="1:25" x14ac:dyDescent="0.25">
      <c r="A19" t="s">
        <v>36</v>
      </c>
      <c r="B19" s="63">
        <v>3</v>
      </c>
      <c r="C19" t="s">
        <v>13</v>
      </c>
      <c r="D19" s="64">
        <v>1728</v>
      </c>
      <c r="E19" s="64">
        <v>1780</v>
      </c>
      <c r="F19" s="65">
        <v>1773</v>
      </c>
      <c r="G19" s="13">
        <f t="shared" si="0"/>
        <v>-7</v>
      </c>
      <c r="H19" s="13">
        <f t="shared" si="1"/>
        <v>45</v>
      </c>
      <c r="I19" s="70">
        <f t="shared" si="2"/>
        <v>2.6041666666666741E-2</v>
      </c>
      <c r="J19" s="70">
        <f t="shared" si="3"/>
        <v>-3.9325842696629199E-3</v>
      </c>
      <c r="K19" t="str">
        <f t="shared" si="4"/>
        <v>KALIBENDA</v>
      </c>
      <c r="L19" t="str">
        <f t="shared" si="5"/>
        <v>JANUARY-3-KALIBENDA</v>
      </c>
      <c r="M19" s="70">
        <f t="shared" si="6"/>
        <v>0.17226860165633451</v>
      </c>
      <c r="N19" s="70">
        <f t="shared" si="7"/>
        <v>-2.5217485958028196E-2</v>
      </c>
      <c r="O19" s="13">
        <f t="shared" si="8"/>
        <v>866754</v>
      </c>
      <c r="P19" s="13">
        <f t="shared" si="9"/>
        <v>879535</v>
      </c>
      <c r="Q19" s="13">
        <f t="shared" si="10"/>
        <v>871282</v>
      </c>
      <c r="R19" s="33">
        <f t="shared" si="11"/>
        <v>5.224088957189732E-3</v>
      </c>
      <c r="S19" s="33">
        <f t="shared" si="12"/>
        <v>-9.3833673475188784E-3</v>
      </c>
      <c r="T19" t="str">
        <f t="shared" si="13"/>
        <v>JANUARY-KALIBENDA</v>
      </c>
      <c r="U19">
        <f t="shared" si="14"/>
        <v>214596</v>
      </c>
      <c r="V19">
        <f t="shared" si="15"/>
        <v>219638</v>
      </c>
      <c r="W19">
        <f t="shared" si="16"/>
        <v>219057</v>
      </c>
      <c r="X19" s="33">
        <f t="shared" si="17"/>
        <v>2.0787899122071352E-2</v>
      </c>
      <c r="Y19" s="33">
        <f t="shared" si="18"/>
        <v>-2.6452617488776919E-3</v>
      </c>
    </row>
    <row r="20" spans="1:25" x14ac:dyDescent="0.25">
      <c r="A20" t="s">
        <v>36</v>
      </c>
      <c r="B20" s="63">
        <v>3</v>
      </c>
      <c r="C20" t="s">
        <v>13</v>
      </c>
      <c r="D20" s="64">
        <v>25164</v>
      </c>
      <c r="E20" s="64">
        <v>25749</v>
      </c>
      <c r="F20" s="65">
        <v>25635</v>
      </c>
      <c r="G20" s="13">
        <f t="shared" si="0"/>
        <v>-114</v>
      </c>
      <c r="H20" s="13">
        <f t="shared" si="1"/>
        <v>471</v>
      </c>
      <c r="I20" s="70">
        <f t="shared" si="2"/>
        <v>1.8717215069146365E-2</v>
      </c>
      <c r="J20" s="70">
        <f t="shared" si="3"/>
        <v>-4.4273564021903855E-3</v>
      </c>
      <c r="K20" t="str">
        <f t="shared" si="4"/>
        <v>KALIBENDA</v>
      </c>
      <c r="L20" t="str">
        <f t="shared" si="5"/>
        <v>JANUARY-3-KALIBENDA</v>
      </c>
      <c r="M20" s="70">
        <f t="shared" si="6"/>
        <v>0.17226860165633451</v>
      </c>
      <c r="N20" s="70">
        <f t="shared" si="7"/>
        <v>-2.5217485958028196E-2</v>
      </c>
      <c r="O20" s="13">
        <f t="shared" si="8"/>
        <v>866754</v>
      </c>
      <c r="P20" s="13">
        <f t="shared" si="9"/>
        <v>879535</v>
      </c>
      <c r="Q20" s="13">
        <f t="shared" si="10"/>
        <v>871282</v>
      </c>
      <c r="R20" s="33">
        <f t="shared" si="11"/>
        <v>5.224088957189732E-3</v>
      </c>
      <c r="S20" s="33">
        <f t="shared" si="12"/>
        <v>-9.3833673475188784E-3</v>
      </c>
      <c r="T20" t="str">
        <f t="shared" si="13"/>
        <v>JANUARY-KALIBENDA</v>
      </c>
      <c r="U20">
        <f t="shared" si="14"/>
        <v>214596</v>
      </c>
      <c r="V20">
        <f t="shared" si="15"/>
        <v>219638</v>
      </c>
      <c r="W20">
        <f t="shared" si="16"/>
        <v>219057</v>
      </c>
      <c r="X20" s="33">
        <f t="shared" si="17"/>
        <v>2.0787899122071352E-2</v>
      </c>
      <c r="Y20" s="33">
        <f t="shared" si="18"/>
        <v>-2.6452617488776919E-3</v>
      </c>
    </row>
    <row r="21" spans="1:25" x14ac:dyDescent="0.25">
      <c r="A21" t="s">
        <v>36</v>
      </c>
      <c r="B21" s="63">
        <v>3</v>
      </c>
      <c r="C21" t="s">
        <v>13</v>
      </c>
      <c r="D21" s="64">
        <v>540</v>
      </c>
      <c r="E21" s="64">
        <v>558</v>
      </c>
      <c r="F21" s="65">
        <v>558</v>
      </c>
      <c r="G21" s="13">
        <f t="shared" si="0"/>
        <v>0</v>
      </c>
      <c r="H21" s="13">
        <f t="shared" si="1"/>
        <v>18</v>
      </c>
      <c r="I21" s="70">
        <f t="shared" si="2"/>
        <v>3.3333333333333437E-2</v>
      </c>
      <c r="J21" s="70">
        <f t="shared" si="3"/>
        <v>0</v>
      </c>
      <c r="K21" t="str">
        <f t="shared" si="4"/>
        <v>KALIBENDA</v>
      </c>
      <c r="L21" t="str">
        <f t="shared" si="5"/>
        <v>JANUARY-3-KALIBENDA</v>
      </c>
      <c r="M21" s="70">
        <f t="shared" si="6"/>
        <v>0.17226860165633451</v>
      </c>
      <c r="N21" s="70">
        <f t="shared" si="7"/>
        <v>-2.5217485958028196E-2</v>
      </c>
      <c r="O21" s="13">
        <f t="shared" si="8"/>
        <v>866754</v>
      </c>
      <c r="P21" s="13">
        <f t="shared" si="9"/>
        <v>879535</v>
      </c>
      <c r="Q21" s="13">
        <f t="shared" si="10"/>
        <v>871282</v>
      </c>
      <c r="R21" s="33">
        <f t="shared" si="11"/>
        <v>5.224088957189732E-3</v>
      </c>
      <c r="S21" s="33">
        <f t="shared" si="12"/>
        <v>-9.3833673475188784E-3</v>
      </c>
      <c r="T21" t="str">
        <f t="shared" si="13"/>
        <v>JANUARY-KALIBENDA</v>
      </c>
      <c r="U21">
        <f t="shared" si="14"/>
        <v>214596</v>
      </c>
      <c r="V21">
        <f t="shared" si="15"/>
        <v>219638</v>
      </c>
      <c r="W21">
        <f t="shared" si="16"/>
        <v>219057</v>
      </c>
      <c r="X21" s="33">
        <f t="shared" si="17"/>
        <v>2.0787899122071352E-2</v>
      </c>
      <c r="Y21" s="33">
        <f t="shared" si="18"/>
        <v>-2.6452617488776919E-3</v>
      </c>
    </row>
    <row r="22" spans="1:25" x14ac:dyDescent="0.25">
      <c r="A22" t="s">
        <v>36</v>
      </c>
      <c r="B22" s="63">
        <v>3</v>
      </c>
      <c r="C22" t="s">
        <v>13</v>
      </c>
      <c r="D22" s="64">
        <v>3240</v>
      </c>
      <c r="E22" s="64">
        <v>3330</v>
      </c>
      <c r="F22" s="65">
        <v>3315</v>
      </c>
      <c r="G22" s="13">
        <f t="shared" si="0"/>
        <v>-15</v>
      </c>
      <c r="H22" s="13">
        <f t="shared" si="1"/>
        <v>75</v>
      </c>
      <c r="I22" s="70">
        <f t="shared" si="2"/>
        <v>2.314814814814814E-2</v>
      </c>
      <c r="J22" s="70">
        <f t="shared" si="3"/>
        <v>-4.5045045045044585E-3</v>
      </c>
      <c r="K22" t="str">
        <f t="shared" si="4"/>
        <v>KALIBENDA</v>
      </c>
      <c r="L22" t="str">
        <f t="shared" si="5"/>
        <v>JANUARY-3-KALIBENDA</v>
      </c>
      <c r="M22" s="70">
        <f t="shared" si="6"/>
        <v>0.17226860165633451</v>
      </c>
      <c r="N22" s="70">
        <f t="shared" si="7"/>
        <v>-2.5217485958028196E-2</v>
      </c>
      <c r="O22" s="13">
        <f t="shared" si="8"/>
        <v>866754</v>
      </c>
      <c r="P22" s="13">
        <f t="shared" si="9"/>
        <v>879535</v>
      </c>
      <c r="Q22" s="13">
        <f t="shared" si="10"/>
        <v>871282</v>
      </c>
      <c r="R22" s="33">
        <f t="shared" si="11"/>
        <v>5.224088957189732E-3</v>
      </c>
      <c r="S22" s="33">
        <f t="shared" si="12"/>
        <v>-9.3833673475188784E-3</v>
      </c>
      <c r="T22" t="str">
        <f t="shared" si="13"/>
        <v>JANUARY-KALIBENDA</v>
      </c>
      <c r="U22">
        <f t="shared" si="14"/>
        <v>214596</v>
      </c>
      <c r="V22">
        <f t="shared" si="15"/>
        <v>219638</v>
      </c>
      <c r="W22">
        <f t="shared" si="16"/>
        <v>219057</v>
      </c>
      <c r="X22" s="33">
        <f t="shared" si="17"/>
        <v>2.0787899122071352E-2</v>
      </c>
      <c r="Y22" s="33">
        <f t="shared" si="18"/>
        <v>-2.6452617488776919E-3</v>
      </c>
    </row>
    <row r="23" spans="1:25" x14ac:dyDescent="0.25">
      <c r="A23" t="s">
        <v>36</v>
      </c>
      <c r="B23" s="63">
        <v>3</v>
      </c>
      <c r="C23" t="s">
        <v>13</v>
      </c>
      <c r="D23" s="64">
        <v>1728</v>
      </c>
      <c r="E23" s="64">
        <v>1728</v>
      </c>
      <c r="F23" s="65">
        <v>1722</v>
      </c>
      <c r="G23" s="13">
        <f t="shared" si="0"/>
        <v>-6</v>
      </c>
      <c r="H23" s="13">
        <f t="shared" si="1"/>
        <v>-6</v>
      </c>
      <c r="I23" s="70">
        <f t="shared" si="2"/>
        <v>-3.4722222222222099E-3</v>
      </c>
      <c r="J23" s="70">
        <f t="shared" si="3"/>
        <v>-3.4722222222222099E-3</v>
      </c>
      <c r="K23" t="str">
        <f t="shared" si="4"/>
        <v>KALIBENDA</v>
      </c>
      <c r="L23" t="str">
        <f t="shared" si="5"/>
        <v>JANUARY-3-KALIBENDA</v>
      </c>
      <c r="M23" s="70">
        <f t="shared" si="6"/>
        <v>0.17226860165633451</v>
      </c>
      <c r="N23" s="70">
        <f t="shared" si="7"/>
        <v>-2.5217485958028196E-2</v>
      </c>
      <c r="O23" s="13">
        <f t="shared" si="8"/>
        <v>866754</v>
      </c>
      <c r="P23" s="13">
        <f t="shared" si="9"/>
        <v>879535</v>
      </c>
      <c r="Q23" s="13">
        <f t="shared" si="10"/>
        <v>871282</v>
      </c>
      <c r="R23" s="33">
        <f t="shared" si="11"/>
        <v>5.224088957189732E-3</v>
      </c>
      <c r="S23" s="33">
        <f t="shared" si="12"/>
        <v>-9.3833673475188784E-3</v>
      </c>
      <c r="T23" t="str">
        <f t="shared" si="13"/>
        <v>JANUARY-KALIBENDA</v>
      </c>
      <c r="U23">
        <f t="shared" si="14"/>
        <v>214596</v>
      </c>
      <c r="V23">
        <f t="shared" si="15"/>
        <v>219638</v>
      </c>
      <c r="W23">
        <f t="shared" si="16"/>
        <v>219057</v>
      </c>
      <c r="X23" s="33">
        <f t="shared" si="17"/>
        <v>2.0787899122071352E-2</v>
      </c>
      <c r="Y23" s="33">
        <f t="shared" si="18"/>
        <v>-2.6452617488776919E-3</v>
      </c>
    </row>
    <row r="24" spans="1:25" x14ac:dyDescent="0.25">
      <c r="A24" t="s">
        <v>36</v>
      </c>
      <c r="B24" s="63">
        <v>3</v>
      </c>
      <c r="C24" t="s">
        <v>13</v>
      </c>
      <c r="D24" s="64">
        <v>8856</v>
      </c>
      <c r="E24" s="64">
        <v>9066</v>
      </c>
      <c r="F24" s="65">
        <v>9021</v>
      </c>
      <c r="G24" s="13">
        <f t="shared" si="0"/>
        <v>-45</v>
      </c>
      <c r="H24" s="13">
        <f t="shared" si="1"/>
        <v>165</v>
      </c>
      <c r="I24" s="70">
        <f t="shared" si="2"/>
        <v>1.8631436314363148E-2</v>
      </c>
      <c r="J24" s="70">
        <f t="shared" si="3"/>
        <v>-4.9636002647253097E-3</v>
      </c>
      <c r="K24" t="str">
        <f t="shared" si="4"/>
        <v>KALIBENDA</v>
      </c>
      <c r="L24" t="str">
        <f t="shared" si="5"/>
        <v>JANUARY-3-KALIBENDA</v>
      </c>
      <c r="M24" s="70">
        <f t="shared" si="6"/>
        <v>0.17226860165633451</v>
      </c>
      <c r="N24" s="70">
        <f t="shared" si="7"/>
        <v>-2.5217485958028196E-2</v>
      </c>
      <c r="O24" s="13">
        <f t="shared" si="8"/>
        <v>866754</v>
      </c>
      <c r="P24" s="13">
        <f t="shared" si="9"/>
        <v>879535</v>
      </c>
      <c r="Q24" s="13">
        <f t="shared" si="10"/>
        <v>871282</v>
      </c>
      <c r="R24" s="33">
        <f t="shared" si="11"/>
        <v>5.224088957189732E-3</v>
      </c>
      <c r="S24" s="33">
        <f t="shared" si="12"/>
        <v>-9.3833673475188784E-3</v>
      </c>
      <c r="T24" t="str">
        <f t="shared" si="13"/>
        <v>JANUARY-KALIBENDA</v>
      </c>
      <c r="U24">
        <f t="shared" si="14"/>
        <v>214596</v>
      </c>
      <c r="V24">
        <f t="shared" si="15"/>
        <v>219638</v>
      </c>
      <c r="W24">
        <f t="shared" si="16"/>
        <v>219057</v>
      </c>
      <c r="X24" s="33">
        <f t="shared" si="17"/>
        <v>2.0787899122071352E-2</v>
      </c>
      <c r="Y24" s="33">
        <f t="shared" si="18"/>
        <v>-2.6452617488776919E-3</v>
      </c>
    </row>
    <row r="25" spans="1:25" x14ac:dyDescent="0.25">
      <c r="A25" t="s">
        <v>36</v>
      </c>
      <c r="B25" s="63">
        <v>3</v>
      </c>
      <c r="C25" t="s">
        <v>14</v>
      </c>
      <c r="D25" s="64">
        <v>15660</v>
      </c>
      <c r="E25" s="64">
        <v>15816</v>
      </c>
      <c r="F25" s="65">
        <v>15660</v>
      </c>
      <c r="G25" s="13">
        <f t="shared" si="0"/>
        <v>-156</v>
      </c>
      <c r="H25" s="13">
        <f t="shared" si="1"/>
        <v>0</v>
      </c>
      <c r="I25" s="70">
        <f t="shared" si="2"/>
        <v>0</v>
      </c>
      <c r="J25" s="70">
        <f t="shared" si="3"/>
        <v>-9.8634294385432364E-3</v>
      </c>
      <c r="K25" t="str">
        <f t="shared" si="4"/>
        <v>GM2</v>
      </c>
      <c r="L25" t="str">
        <f t="shared" si="5"/>
        <v>JANUARY-3-GM2</v>
      </c>
      <c r="M25" s="70">
        <f t="shared" si="6"/>
        <v>0.10707603294098766</v>
      </c>
      <c r="N25" s="70">
        <f t="shared" si="7"/>
        <v>-0.17452148718482641</v>
      </c>
      <c r="O25" s="13">
        <f t="shared" si="8"/>
        <v>866754</v>
      </c>
      <c r="P25" s="13">
        <f t="shared" si="9"/>
        <v>879535</v>
      </c>
      <c r="Q25" s="13">
        <f t="shared" si="10"/>
        <v>871282</v>
      </c>
      <c r="R25" s="33">
        <f t="shared" si="11"/>
        <v>5.224088957189732E-3</v>
      </c>
      <c r="S25" s="33">
        <f t="shared" si="12"/>
        <v>-9.3833673475188784E-3</v>
      </c>
      <c r="T25" t="str">
        <f t="shared" si="13"/>
        <v>JANUARY-GM2</v>
      </c>
      <c r="U25">
        <f t="shared" si="14"/>
        <v>346176</v>
      </c>
      <c r="V25">
        <f t="shared" si="15"/>
        <v>351311</v>
      </c>
      <c r="W25">
        <f t="shared" si="16"/>
        <v>348700</v>
      </c>
      <c r="X25" s="33">
        <f t="shared" si="17"/>
        <v>7.2910889258643863E-3</v>
      </c>
      <c r="Y25" s="33">
        <f t="shared" si="18"/>
        <v>-7.4321612474417265E-3</v>
      </c>
    </row>
    <row r="26" spans="1:25" x14ac:dyDescent="0.25">
      <c r="A26" t="s">
        <v>36</v>
      </c>
      <c r="B26" s="63">
        <v>3</v>
      </c>
      <c r="C26" t="s">
        <v>13</v>
      </c>
      <c r="D26" s="64">
        <v>18360</v>
      </c>
      <c r="E26" s="64">
        <v>18909</v>
      </c>
      <c r="F26" s="65">
        <v>18885</v>
      </c>
      <c r="G26" s="13">
        <f t="shared" si="0"/>
        <v>-24</v>
      </c>
      <c r="H26" s="13">
        <f t="shared" si="1"/>
        <v>525</v>
      </c>
      <c r="I26" s="70">
        <f t="shared" si="2"/>
        <v>2.8594771241829964E-2</v>
      </c>
      <c r="J26" s="70">
        <f t="shared" si="3"/>
        <v>-1.2692368713310698E-3</v>
      </c>
      <c r="K26" t="str">
        <f t="shared" si="4"/>
        <v>KALIBENDA</v>
      </c>
      <c r="L26" t="str">
        <f t="shared" si="5"/>
        <v>JANUARY-3-KALIBENDA</v>
      </c>
      <c r="M26" s="70">
        <f t="shared" si="6"/>
        <v>0.17226860165633451</v>
      </c>
      <c r="N26" s="70">
        <f t="shared" si="7"/>
        <v>-2.5217485958028196E-2</v>
      </c>
      <c r="O26" s="13">
        <f t="shared" si="8"/>
        <v>866754</v>
      </c>
      <c r="P26" s="13">
        <f t="shared" si="9"/>
        <v>879535</v>
      </c>
      <c r="Q26" s="13">
        <f t="shared" si="10"/>
        <v>871282</v>
      </c>
      <c r="R26" s="33">
        <f t="shared" si="11"/>
        <v>5.224088957189732E-3</v>
      </c>
      <c r="S26" s="33">
        <f t="shared" si="12"/>
        <v>-9.3833673475188784E-3</v>
      </c>
      <c r="T26" t="str">
        <f t="shared" si="13"/>
        <v>JANUARY-KALIBENDA</v>
      </c>
      <c r="U26">
        <f t="shared" si="14"/>
        <v>214596</v>
      </c>
      <c r="V26">
        <f t="shared" si="15"/>
        <v>219638</v>
      </c>
      <c r="W26">
        <f t="shared" si="16"/>
        <v>219057</v>
      </c>
      <c r="X26" s="33">
        <f t="shared" si="17"/>
        <v>2.0787899122071352E-2</v>
      </c>
      <c r="Y26" s="33">
        <f t="shared" si="18"/>
        <v>-2.6452617488776919E-3</v>
      </c>
    </row>
    <row r="27" spans="1:25" x14ac:dyDescent="0.25">
      <c r="A27" t="s">
        <v>36</v>
      </c>
      <c r="B27" s="63">
        <v>3</v>
      </c>
      <c r="C27" t="s">
        <v>14</v>
      </c>
      <c r="D27" s="64">
        <v>2916</v>
      </c>
      <c r="E27" s="64">
        <v>2973</v>
      </c>
      <c r="F27" s="65">
        <v>2916</v>
      </c>
      <c r="G27" s="13">
        <f t="shared" si="0"/>
        <v>-57</v>
      </c>
      <c r="H27" s="13">
        <f t="shared" si="1"/>
        <v>0</v>
      </c>
      <c r="I27" s="70">
        <f t="shared" si="2"/>
        <v>0</v>
      </c>
      <c r="J27" s="70">
        <f t="shared" si="3"/>
        <v>-1.9172552976791102E-2</v>
      </c>
      <c r="K27" t="str">
        <f t="shared" si="4"/>
        <v>GM2</v>
      </c>
      <c r="L27" t="str">
        <f t="shared" si="5"/>
        <v>JANUARY-3-GM2</v>
      </c>
      <c r="M27" s="70">
        <f t="shared" si="6"/>
        <v>0.10707603294098766</v>
      </c>
      <c r="N27" s="70">
        <f t="shared" si="7"/>
        <v>-0.17452148718482641</v>
      </c>
      <c r="O27" s="13">
        <f t="shared" si="8"/>
        <v>866754</v>
      </c>
      <c r="P27" s="13">
        <f t="shared" si="9"/>
        <v>879535</v>
      </c>
      <c r="Q27" s="13">
        <f t="shared" si="10"/>
        <v>871282</v>
      </c>
      <c r="R27" s="33">
        <f t="shared" si="11"/>
        <v>5.224088957189732E-3</v>
      </c>
      <c r="S27" s="33">
        <f t="shared" si="12"/>
        <v>-9.3833673475188784E-3</v>
      </c>
      <c r="T27" t="str">
        <f t="shared" si="13"/>
        <v>JANUARY-GM2</v>
      </c>
      <c r="U27">
        <f t="shared" si="14"/>
        <v>346176</v>
      </c>
      <c r="V27">
        <f t="shared" si="15"/>
        <v>351311</v>
      </c>
      <c r="W27">
        <f t="shared" si="16"/>
        <v>348700</v>
      </c>
      <c r="X27" s="33">
        <f t="shared" si="17"/>
        <v>7.2910889258643863E-3</v>
      </c>
      <c r="Y27" s="33">
        <f t="shared" si="18"/>
        <v>-7.4321612474417265E-3</v>
      </c>
    </row>
    <row r="28" spans="1:25" x14ac:dyDescent="0.25">
      <c r="A28" t="s">
        <v>36</v>
      </c>
      <c r="B28" s="63">
        <v>3</v>
      </c>
      <c r="C28" t="s">
        <v>14</v>
      </c>
      <c r="D28" s="64">
        <v>1080</v>
      </c>
      <c r="E28" s="64">
        <v>1113</v>
      </c>
      <c r="F28" s="65">
        <v>1080</v>
      </c>
      <c r="G28" s="13">
        <f t="shared" si="0"/>
        <v>-33</v>
      </c>
      <c r="H28" s="13">
        <f t="shared" si="1"/>
        <v>0</v>
      </c>
      <c r="I28" s="70">
        <f t="shared" si="2"/>
        <v>0</v>
      </c>
      <c r="J28" s="70">
        <f t="shared" si="3"/>
        <v>-2.9649595687331498E-2</v>
      </c>
      <c r="K28" t="str">
        <f t="shared" si="4"/>
        <v>GM2</v>
      </c>
      <c r="L28" t="str">
        <f t="shared" si="5"/>
        <v>JANUARY-3-GM2</v>
      </c>
      <c r="M28" s="70">
        <f t="shared" si="6"/>
        <v>0.10707603294098766</v>
      </c>
      <c r="N28" s="70">
        <f t="shared" si="7"/>
        <v>-0.17452148718482641</v>
      </c>
      <c r="O28" s="13">
        <f t="shared" si="8"/>
        <v>866754</v>
      </c>
      <c r="P28" s="13">
        <f t="shared" si="9"/>
        <v>879535</v>
      </c>
      <c r="Q28" s="13">
        <f t="shared" si="10"/>
        <v>871282</v>
      </c>
      <c r="R28" s="33">
        <f t="shared" si="11"/>
        <v>5.224088957189732E-3</v>
      </c>
      <c r="S28" s="33">
        <f t="shared" si="12"/>
        <v>-9.3833673475188784E-3</v>
      </c>
      <c r="T28" t="str">
        <f t="shared" si="13"/>
        <v>JANUARY-GM2</v>
      </c>
      <c r="U28">
        <f t="shared" si="14"/>
        <v>346176</v>
      </c>
      <c r="V28">
        <f t="shared" si="15"/>
        <v>351311</v>
      </c>
      <c r="W28">
        <f t="shared" si="16"/>
        <v>348700</v>
      </c>
      <c r="X28" s="33">
        <f t="shared" si="17"/>
        <v>7.2910889258643863E-3</v>
      </c>
      <c r="Y28" s="33">
        <f t="shared" si="18"/>
        <v>-7.4321612474417265E-3</v>
      </c>
    </row>
    <row r="29" spans="1:25" x14ac:dyDescent="0.25">
      <c r="A29" t="s">
        <v>36</v>
      </c>
      <c r="B29" s="63">
        <v>3</v>
      </c>
      <c r="C29" t="s">
        <v>14</v>
      </c>
      <c r="D29" s="64">
        <v>20304</v>
      </c>
      <c r="E29" s="64">
        <v>20305</v>
      </c>
      <c r="F29" s="65">
        <v>20154</v>
      </c>
      <c r="G29" s="13">
        <f t="shared" si="0"/>
        <v>-151</v>
      </c>
      <c r="H29" s="13">
        <f t="shared" si="1"/>
        <v>-150</v>
      </c>
      <c r="I29" s="70">
        <f t="shared" si="2"/>
        <v>-7.3877068557919312E-3</v>
      </c>
      <c r="J29" s="70">
        <f t="shared" si="3"/>
        <v>-7.4365919724206364E-3</v>
      </c>
      <c r="K29" t="str">
        <f t="shared" si="4"/>
        <v>GM2</v>
      </c>
      <c r="L29" t="str">
        <f t="shared" si="5"/>
        <v>JANUARY-3-GM2</v>
      </c>
      <c r="M29" s="70">
        <f t="shared" si="6"/>
        <v>0.10707603294098766</v>
      </c>
      <c r="N29" s="70">
        <f t="shared" si="7"/>
        <v>-0.17452148718482641</v>
      </c>
      <c r="O29" s="13">
        <f t="shared" si="8"/>
        <v>866754</v>
      </c>
      <c r="P29" s="13">
        <f t="shared" si="9"/>
        <v>879535</v>
      </c>
      <c r="Q29" s="13">
        <f t="shared" si="10"/>
        <v>871282</v>
      </c>
      <c r="R29" s="33">
        <f t="shared" si="11"/>
        <v>5.224088957189732E-3</v>
      </c>
      <c r="S29" s="33">
        <f t="shared" si="12"/>
        <v>-9.3833673475188784E-3</v>
      </c>
      <c r="T29" t="str">
        <f t="shared" si="13"/>
        <v>JANUARY-GM2</v>
      </c>
      <c r="U29">
        <f t="shared" si="14"/>
        <v>346176</v>
      </c>
      <c r="V29">
        <f t="shared" si="15"/>
        <v>351311</v>
      </c>
      <c r="W29">
        <f t="shared" si="16"/>
        <v>348700</v>
      </c>
      <c r="X29" s="33">
        <f t="shared" si="17"/>
        <v>7.2910889258643863E-3</v>
      </c>
      <c r="Y29" s="33">
        <f t="shared" si="18"/>
        <v>-7.4321612474417265E-3</v>
      </c>
    </row>
    <row r="30" spans="1:25" x14ac:dyDescent="0.25">
      <c r="A30" t="s">
        <v>36</v>
      </c>
      <c r="B30" s="63">
        <v>3</v>
      </c>
      <c r="C30" t="s">
        <v>14</v>
      </c>
      <c r="D30" s="64">
        <v>18144</v>
      </c>
      <c r="E30" s="64">
        <v>18158</v>
      </c>
      <c r="F30" s="65">
        <v>18144</v>
      </c>
      <c r="G30" s="13">
        <f t="shared" si="0"/>
        <v>-14</v>
      </c>
      <c r="H30" s="13">
        <f t="shared" si="1"/>
        <v>0</v>
      </c>
      <c r="I30" s="70">
        <f t="shared" si="2"/>
        <v>0</v>
      </c>
      <c r="J30" s="70">
        <f t="shared" si="3"/>
        <v>-7.7101002313029188E-4</v>
      </c>
      <c r="K30" t="str">
        <f t="shared" si="4"/>
        <v>GM2</v>
      </c>
      <c r="L30" t="str">
        <f t="shared" si="5"/>
        <v>JANUARY-3-GM2</v>
      </c>
      <c r="M30" s="70">
        <f t="shared" si="6"/>
        <v>0.10707603294098766</v>
      </c>
      <c r="N30" s="70">
        <f t="shared" si="7"/>
        <v>-0.17452148718482641</v>
      </c>
      <c r="O30" s="13">
        <f t="shared" si="8"/>
        <v>866754</v>
      </c>
      <c r="P30" s="13">
        <f t="shared" si="9"/>
        <v>879535</v>
      </c>
      <c r="Q30" s="13">
        <f t="shared" si="10"/>
        <v>871282</v>
      </c>
      <c r="R30" s="33">
        <f t="shared" si="11"/>
        <v>5.224088957189732E-3</v>
      </c>
      <c r="S30" s="33">
        <f t="shared" si="12"/>
        <v>-9.3833673475188784E-3</v>
      </c>
      <c r="T30" t="str">
        <f t="shared" si="13"/>
        <v>JANUARY-GM2</v>
      </c>
      <c r="U30">
        <f t="shared" si="14"/>
        <v>346176</v>
      </c>
      <c r="V30">
        <f t="shared" si="15"/>
        <v>351311</v>
      </c>
      <c r="W30">
        <f t="shared" si="16"/>
        <v>348700</v>
      </c>
      <c r="X30" s="33">
        <f t="shared" si="17"/>
        <v>7.2910889258643863E-3</v>
      </c>
      <c r="Y30" s="33">
        <f t="shared" si="18"/>
        <v>-7.4321612474417265E-3</v>
      </c>
    </row>
    <row r="31" spans="1:25" x14ac:dyDescent="0.25">
      <c r="A31" t="s">
        <v>36</v>
      </c>
      <c r="B31" s="63">
        <v>3</v>
      </c>
      <c r="C31" t="s">
        <v>14</v>
      </c>
      <c r="D31" s="64">
        <v>19548</v>
      </c>
      <c r="E31" s="64">
        <v>19674</v>
      </c>
      <c r="F31" s="65">
        <v>19743</v>
      </c>
      <c r="G31" s="13">
        <f t="shared" si="0"/>
        <v>69</v>
      </c>
      <c r="H31" s="13">
        <f t="shared" si="1"/>
        <v>195</v>
      </c>
      <c r="I31" s="70">
        <f t="shared" si="2"/>
        <v>9.9754450583180443E-3</v>
      </c>
      <c r="J31" s="70">
        <f t="shared" si="3"/>
        <v>3.5071668191521965E-3</v>
      </c>
      <c r="K31" t="str">
        <f t="shared" si="4"/>
        <v>GM2</v>
      </c>
      <c r="L31" t="str">
        <f t="shared" si="5"/>
        <v>JANUARY-3-GM2</v>
      </c>
      <c r="M31" s="70">
        <f t="shared" si="6"/>
        <v>0.10707603294098766</v>
      </c>
      <c r="N31" s="70">
        <f t="shared" si="7"/>
        <v>-0.17452148718482641</v>
      </c>
      <c r="O31" s="13">
        <f t="shared" si="8"/>
        <v>866754</v>
      </c>
      <c r="P31" s="13">
        <f t="shared" si="9"/>
        <v>879535</v>
      </c>
      <c r="Q31" s="13">
        <f t="shared" si="10"/>
        <v>871282</v>
      </c>
      <c r="R31" s="33">
        <f t="shared" si="11"/>
        <v>5.224088957189732E-3</v>
      </c>
      <c r="S31" s="33">
        <f t="shared" si="12"/>
        <v>-9.3833673475188784E-3</v>
      </c>
      <c r="T31" t="str">
        <f t="shared" si="13"/>
        <v>JANUARY-GM2</v>
      </c>
      <c r="U31">
        <f t="shared" si="14"/>
        <v>346176</v>
      </c>
      <c r="V31">
        <f t="shared" si="15"/>
        <v>351311</v>
      </c>
      <c r="W31">
        <f t="shared" si="16"/>
        <v>348700</v>
      </c>
      <c r="X31" s="33">
        <f t="shared" si="17"/>
        <v>7.2910889258643863E-3</v>
      </c>
      <c r="Y31" s="33">
        <f t="shared" si="18"/>
        <v>-7.4321612474417265E-3</v>
      </c>
    </row>
    <row r="32" spans="1:25" x14ac:dyDescent="0.25">
      <c r="A32" t="s">
        <v>36</v>
      </c>
      <c r="B32" s="63">
        <v>3</v>
      </c>
      <c r="C32" t="s">
        <v>14</v>
      </c>
      <c r="D32" s="64">
        <v>1728</v>
      </c>
      <c r="E32" s="64">
        <v>1730</v>
      </c>
      <c r="F32" s="65">
        <v>1728</v>
      </c>
      <c r="G32" s="13">
        <f t="shared" si="0"/>
        <v>-2</v>
      </c>
      <c r="H32" s="13">
        <f t="shared" si="1"/>
        <v>0</v>
      </c>
      <c r="I32" s="70">
        <f t="shared" si="2"/>
        <v>0</v>
      </c>
      <c r="J32" s="70">
        <f t="shared" si="3"/>
        <v>-1.1560693641619046E-3</v>
      </c>
      <c r="K32" t="str">
        <f t="shared" si="4"/>
        <v>GM2</v>
      </c>
      <c r="L32" t="str">
        <f t="shared" si="5"/>
        <v>JANUARY-3-GM2</v>
      </c>
      <c r="M32" s="70">
        <f t="shared" si="6"/>
        <v>0.10707603294098766</v>
      </c>
      <c r="N32" s="70">
        <f t="shared" si="7"/>
        <v>-0.17452148718482641</v>
      </c>
      <c r="O32" s="13">
        <f t="shared" si="8"/>
        <v>866754</v>
      </c>
      <c r="P32" s="13">
        <f t="shared" si="9"/>
        <v>879535</v>
      </c>
      <c r="Q32" s="13">
        <f t="shared" si="10"/>
        <v>871282</v>
      </c>
      <c r="R32" s="33">
        <f t="shared" si="11"/>
        <v>5.224088957189732E-3</v>
      </c>
      <c r="S32" s="33">
        <f t="shared" si="12"/>
        <v>-9.3833673475188784E-3</v>
      </c>
      <c r="T32" t="str">
        <f t="shared" si="13"/>
        <v>JANUARY-GM2</v>
      </c>
      <c r="U32">
        <f t="shared" si="14"/>
        <v>346176</v>
      </c>
      <c r="V32">
        <f t="shared" si="15"/>
        <v>351311</v>
      </c>
      <c r="W32">
        <f t="shared" si="16"/>
        <v>348700</v>
      </c>
      <c r="X32" s="33">
        <f t="shared" si="17"/>
        <v>7.2910889258643863E-3</v>
      </c>
      <c r="Y32" s="33">
        <f t="shared" si="18"/>
        <v>-7.4321612474417265E-3</v>
      </c>
    </row>
    <row r="33" spans="1:25" x14ac:dyDescent="0.25">
      <c r="A33" t="s">
        <v>36</v>
      </c>
      <c r="B33" s="63">
        <v>3</v>
      </c>
      <c r="C33" t="s">
        <v>14</v>
      </c>
      <c r="D33" s="64">
        <v>4104</v>
      </c>
      <c r="E33" s="64">
        <v>4233</v>
      </c>
      <c r="F33" s="65">
        <v>4104</v>
      </c>
      <c r="G33" s="13">
        <f t="shared" si="0"/>
        <v>-129</v>
      </c>
      <c r="H33" s="13">
        <f t="shared" si="1"/>
        <v>0</v>
      </c>
      <c r="I33" s="70">
        <f t="shared" si="2"/>
        <v>0</v>
      </c>
      <c r="J33" s="70">
        <f t="shared" si="3"/>
        <v>-3.0474840538625037E-2</v>
      </c>
      <c r="K33" t="str">
        <f t="shared" si="4"/>
        <v>GM2</v>
      </c>
      <c r="L33" t="str">
        <f t="shared" si="5"/>
        <v>JANUARY-3-GM2</v>
      </c>
      <c r="M33" s="70">
        <f t="shared" si="6"/>
        <v>0.10707603294098766</v>
      </c>
      <c r="N33" s="70">
        <f t="shared" si="7"/>
        <v>-0.17452148718482641</v>
      </c>
      <c r="O33" s="13">
        <f t="shared" si="8"/>
        <v>866754</v>
      </c>
      <c r="P33" s="13">
        <f t="shared" si="9"/>
        <v>879535</v>
      </c>
      <c r="Q33" s="13">
        <f t="shared" si="10"/>
        <v>871282</v>
      </c>
      <c r="R33" s="33">
        <f t="shared" si="11"/>
        <v>5.224088957189732E-3</v>
      </c>
      <c r="S33" s="33">
        <f t="shared" si="12"/>
        <v>-9.3833673475188784E-3</v>
      </c>
      <c r="T33" t="str">
        <f t="shared" si="13"/>
        <v>JANUARY-GM2</v>
      </c>
      <c r="U33">
        <f t="shared" si="14"/>
        <v>346176</v>
      </c>
      <c r="V33">
        <f t="shared" si="15"/>
        <v>351311</v>
      </c>
      <c r="W33">
        <f t="shared" si="16"/>
        <v>348700</v>
      </c>
      <c r="X33" s="33">
        <f t="shared" si="17"/>
        <v>7.2910889258643863E-3</v>
      </c>
      <c r="Y33" s="33">
        <f t="shared" si="18"/>
        <v>-7.4321612474417265E-3</v>
      </c>
    </row>
    <row r="34" spans="1:25" x14ac:dyDescent="0.25">
      <c r="A34" t="s">
        <v>36</v>
      </c>
      <c r="B34" s="63">
        <v>3</v>
      </c>
      <c r="C34" t="s">
        <v>14</v>
      </c>
      <c r="D34" s="64">
        <v>16416</v>
      </c>
      <c r="E34" s="64">
        <v>17049</v>
      </c>
      <c r="F34" s="65">
        <v>16593</v>
      </c>
      <c r="G34" s="13">
        <f t="shared" si="0"/>
        <v>-456</v>
      </c>
      <c r="H34" s="13">
        <f t="shared" si="1"/>
        <v>177</v>
      </c>
      <c r="I34" s="70">
        <f t="shared" si="2"/>
        <v>1.0782163742690143E-2</v>
      </c>
      <c r="J34" s="70">
        <f t="shared" si="3"/>
        <v>-2.6746436741157842E-2</v>
      </c>
      <c r="K34" t="str">
        <f t="shared" si="4"/>
        <v>GM2</v>
      </c>
      <c r="L34" t="str">
        <f t="shared" si="5"/>
        <v>JANUARY-3-GM2</v>
      </c>
      <c r="M34" s="70">
        <f t="shared" si="6"/>
        <v>0.10707603294098766</v>
      </c>
      <c r="N34" s="70">
        <f t="shared" si="7"/>
        <v>-0.17452148718482641</v>
      </c>
      <c r="O34" s="13">
        <f t="shared" si="8"/>
        <v>866754</v>
      </c>
      <c r="P34" s="13">
        <f t="shared" si="9"/>
        <v>879535</v>
      </c>
      <c r="Q34" s="13">
        <f t="shared" si="10"/>
        <v>871282</v>
      </c>
      <c r="R34" s="33">
        <f t="shared" si="11"/>
        <v>5.224088957189732E-3</v>
      </c>
      <c r="S34" s="33">
        <f t="shared" si="12"/>
        <v>-9.3833673475188784E-3</v>
      </c>
      <c r="T34" t="str">
        <f t="shared" si="13"/>
        <v>JANUARY-GM2</v>
      </c>
      <c r="U34">
        <f t="shared" si="14"/>
        <v>346176</v>
      </c>
      <c r="V34">
        <f t="shared" si="15"/>
        <v>351311</v>
      </c>
      <c r="W34">
        <f t="shared" si="16"/>
        <v>348700</v>
      </c>
      <c r="X34" s="33">
        <f t="shared" si="17"/>
        <v>7.2910889258643863E-3</v>
      </c>
      <c r="Y34" s="33">
        <f t="shared" si="18"/>
        <v>-7.4321612474417265E-3</v>
      </c>
    </row>
    <row r="35" spans="1:25" x14ac:dyDescent="0.25">
      <c r="A35" t="s">
        <v>36</v>
      </c>
      <c r="B35" s="63">
        <v>3</v>
      </c>
      <c r="C35" t="s">
        <v>14</v>
      </c>
      <c r="D35" s="64">
        <v>1296</v>
      </c>
      <c r="E35" s="64">
        <v>1322</v>
      </c>
      <c r="F35" s="65">
        <v>1314</v>
      </c>
      <c r="G35" s="13">
        <f t="shared" si="0"/>
        <v>-8</v>
      </c>
      <c r="H35" s="13">
        <f t="shared" si="1"/>
        <v>18</v>
      </c>
      <c r="I35" s="70">
        <f t="shared" si="2"/>
        <v>1.388888888888884E-2</v>
      </c>
      <c r="J35" s="70">
        <f t="shared" si="3"/>
        <v>-6.0514372163388286E-3</v>
      </c>
      <c r="K35" t="str">
        <f t="shared" si="4"/>
        <v>GM2</v>
      </c>
      <c r="L35" t="str">
        <f t="shared" si="5"/>
        <v>JANUARY-3-GM2</v>
      </c>
      <c r="M35" s="70">
        <f t="shared" si="6"/>
        <v>0.10707603294098766</v>
      </c>
      <c r="N35" s="70">
        <f t="shared" si="7"/>
        <v>-0.17452148718482641</v>
      </c>
      <c r="O35" s="13">
        <f t="shared" si="8"/>
        <v>866754</v>
      </c>
      <c r="P35" s="13">
        <f t="shared" si="9"/>
        <v>879535</v>
      </c>
      <c r="Q35" s="13">
        <f t="shared" si="10"/>
        <v>871282</v>
      </c>
      <c r="R35" s="33">
        <f t="shared" si="11"/>
        <v>5.224088957189732E-3</v>
      </c>
      <c r="S35" s="33">
        <f t="shared" si="12"/>
        <v>-9.3833673475188784E-3</v>
      </c>
      <c r="T35" t="str">
        <f t="shared" si="13"/>
        <v>JANUARY-GM2</v>
      </c>
      <c r="U35">
        <f t="shared" si="14"/>
        <v>346176</v>
      </c>
      <c r="V35">
        <f t="shared" si="15"/>
        <v>351311</v>
      </c>
      <c r="W35">
        <f t="shared" si="16"/>
        <v>348700</v>
      </c>
      <c r="X35" s="33">
        <f t="shared" si="17"/>
        <v>7.2910889258643863E-3</v>
      </c>
      <c r="Y35" s="33">
        <f t="shared" si="18"/>
        <v>-7.4321612474417265E-3</v>
      </c>
    </row>
    <row r="36" spans="1:25" x14ac:dyDescent="0.25">
      <c r="A36" t="s">
        <v>36</v>
      </c>
      <c r="B36" s="63">
        <v>3</v>
      </c>
      <c r="C36" t="s">
        <v>11</v>
      </c>
      <c r="D36" s="64">
        <v>16308</v>
      </c>
      <c r="E36" s="64">
        <v>16800</v>
      </c>
      <c r="F36" s="65">
        <v>16734</v>
      </c>
      <c r="G36" s="13">
        <f t="shared" si="0"/>
        <v>-66</v>
      </c>
      <c r="H36" s="13">
        <f t="shared" si="1"/>
        <v>426</v>
      </c>
      <c r="I36" s="70">
        <f t="shared" si="2"/>
        <v>2.6122148638704878E-2</v>
      </c>
      <c r="J36" s="70">
        <f t="shared" si="3"/>
        <v>-3.9285714285713924E-3</v>
      </c>
      <c r="K36" t="str">
        <f t="shared" si="4"/>
        <v>MAJA1</v>
      </c>
      <c r="L36" t="str">
        <f t="shared" si="5"/>
        <v>JANUARY-3-MAJA1</v>
      </c>
      <c r="M36" s="70">
        <f t="shared" si="6"/>
        <v>2.6122148638704878E-2</v>
      </c>
      <c r="N36" s="70">
        <f t="shared" si="7"/>
        <v>-3.9285714285713924E-3</v>
      </c>
      <c r="O36" s="13">
        <f t="shared" si="8"/>
        <v>866754</v>
      </c>
      <c r="P36" s="13">
        <f t="shared" si="9"/>
        <v>879535</v>
      </c>
      <c r="Q36" s="13">
        <f t="shared" si="10"/>
        <v>871282</v>
      </c>
      <c r="R36" s="33">
        <f t="shared" si="11"/>
        <v>5.224088957189732E-3</v>
      </c>
      <c r="S36" s="33">
        <f t="shared" si="12"/>
        <v>-9.3833673475188784E-3</v>
      </c>
      <c r="T36" t="str">
        <f t="shared" si="13"/>
        <v>JANUARY-MAJA1</v>
      </c>
      <c r="U36">
        <f t="shared" si="14"/>
        <v>40885</v>
      </c>
      <c r="V36">
        <f t="shared" si="15"/>
        <v>41951</v>
      </c>
      <c r="W36">
        <f t="shared" si="16"/>
        <v>41560</v>
      </c>
      <c r="X36" s="33">
        <f t="shared" si="17"/>
        <v>1.6509722392075377E-2</v>
      </c>
      <c r="Y36" s="33">
        <f t="shared" si="18"/>
        <v>-9.3203976067316452E-3</v>
      </c>
    </row>
    <row r="37" spans="1:25" x14ac:dyDescent="0.25">
      <c r="A37" t="s">
        <v>36</v>
      </c>
      <c r="B37" s="63">
        <v>3</v>
      </c>
      <c r="C37" t="s">
        <v>14</v>
      </c>
      <c r="D37" s="64">
        <v>25344</v>
      </c>
      <c r="E37" s="64">
        <v>25766</v>
      </c>
      <c r="F37" s="65">
        <v>25704</v>
      </c>
      <c r="G37" s="13">
        <f t="shared" si="0"/>
        <v>-62</v>
      </c>
      <c r="H37" s="13">
        <f t="shared" si="1"/>
        <v>360</v>
      </c>
      <c r="I37" s="70">
        <f t="shared" si="2"/>
        <v>1.4204545454545414E-2</v>
      </c>
      <c r="J37" s="70">
        <f t="shared" si="3"/>
        <v>-2.406271831095208E-3</v>
      </c>
      <c r="K37" t="str">
        <f t="shared" si="4"/>
        <v>GM2</v>
      </c>
      <c r="L37" t="str">
        <f t="shared" si="5"/>
        <v>JANUARY-3-GM2</v>
      </c>
      <c r="M37" s="70">
        <f t="shared" si="6"/>
        <v>0.10707603294098766</v>
      </c>
      <c r="N37" s="70">
        <f t="shared" si="7"/>
        <v>-0.17452148718482641</v>
      </c>
      <c r="O37" s="13">
        <f t="shared" si="8"/>
        <v>866754</v>
      </c>
      <c r="P37" s="13">
        <f t="shared" si="9"/>
        <v>879535</v>
      </c>
      <c r="Q37" s="13">
        <f t="shared" si="10"/>
        <v>871282</v>
      </c>
      <c r="R37" s="33">
        <f t="shared" si="11"/>
        <v>5.224088957189732E-3</v>
      </c>
      <c r="S37" s="33">
        <f t="shared" si="12"/>
        <v>-9.3833673475188784E-3</v>
      </c>
      <c r="T37" t="str">
        <f t="shared" si="13"/>
        <v>JANUARY-GM2</v>
      </c>
      <c r="U37">
        <f t="shared" si="14"/>
        <v>346176</v>
      </c>
      <c r="V37">
        <f t="shared" si="15"/>
        <v>351311</v>
      </c>
      <c r="W37">
        <f t="shared" si="16"/>
        <v>348700</v>
      </c>
      <c r="X37" s="33">
        <f t="shared" si="17"/>
        <v>7.2910889258643863E-3</v>
      </c>
      <c r="Y37" s="33">
        <f t="shared" si="18"/>
        <v>-7.4321612474417265E-3</v>
      </c>
    </row>
    <row r="38" spans="1:25" x14ac:dyDescent="0.25">
      <c r="A38" t="s">
        <v>36</v>
      </c>
      <c r="B38" s="63">
        <v>3</v>
      </c>
      <c r="C38" t="s">
        <v>14</v>
      </c>
      <c r="D38" s="64">
        <v>6624</v>
      </c>
      <c r="E38" s="64">
        <v>6828</v>
      </c>
      <c r="F38" s="65">
        <v>6796</v>
      </c>
      <c r="G38" s="13">
        <f t="shared" si="0"/>
        <v>-32</v>
      </c>
      <c r="H38" s="13">
        <f t="shared" si="1"/>
        <v>172</v>
      </c>
      <c r="I38" s="70">
        <f t="shared" si="2"/>
        <v>2.5966183574879231E-2</v>
      </c>
      <c r="J38" s="70">
        <f t="shared" si="3"/>
        <v>-4.6865846514352327E-3</v>
      </c>
      <c r="K38" t="str">
        <f t="shared" si="4"/>
        <v>GM2</v>
      </c>
      <c r="L38" t="str">
        <f t="shared" si="5"/>
        <v>JANUARY-3-GM2</v>
      </c>
      <c r="M38" s="70">
        <f t="shared" si="6"/>
        <v>0.10707603294098766</v>
      </c>
      <c r="N38" s="70">
        <f t="shared" si="7"/>
        <v>-0.17452148718482641</v>
      </c>
      <c r="O38" s="13">
        <f t="shared" si="8"/>
        <v>866754</v>
      </c>
      <c r="P38" s="13">
        <f t="shared" si="9"/>
        <v>879535</v>
      </c>
      <c r="Q38" s="13">
        <f t="shared" si="10"/>
        <v>871282</v>
      </c>
      <c r="R38" s="33">
        <f t="shared" si="11"/>
        <v>5.224088957189732E-3</v>
      </c>
      <c r="S38" s="33">
        <f t="shared" si="12"/>
        <v>-9.3833673475188784E-3</v>
      </c>
      <c r="T38" t="str">
        <f t="shared" si="13"/>
        <v>JANUARY-GM2</v>
      </c>
      <c r="U38">
        <f t="shared" si="14"/>
        <v>346176</v>
      </c>
      <c r="V38">
        <f t="shared" si="15"/>
        <v>351311</v>
      </c>
      <c r="W38">
        <f t="shared" si="16"/>
        <v>348700</v>
      </c>
      <c r="X38" s="33">
        <f t="shared" si="17"/>
        <v>7.2910889258643863E-3</v>
      </c>
      <c r="Y38" s="33">
        <f t="shared" si="18"/>
        <v>-7.4321612474417265E-3</v>
      </c>
    </row>
    <row r="39" spans="1:25" x14ac:dyDescent="0.25">
      <c r="A39" t="s">
        <v>36</v>
      </c>
      <c r="B39" s="63">
        <v>3</v>
      </c>
      <c r="C39" t="s">
        <v>14</v>
      </c>
      <c r="D39" s="64">
        <v>16992</v>
      </c>
      <c r="E39" s="64">
        <v>17192</v>
      </c>
      <c r="F39" s="65">
        <v>17000</v>
      </c>
      <c r="G39" s="13">
        <f t="shared" si="0"/>
        <v>-192</v>
      </c>
      <c r="H39" s="13">
        <f t="shared" si="1"/>
        <v>8</v>
      </c>
      <c r="I39" s="70">
        <f t="shared" si="2"/>
        <v>4.7080979284364055E-4</v>
      </c>
      <c r="J39" s="70">
        <f t="shared" si="3"/>
        <v>-1.116798510935324E-2</v>
      </c>
      <c r="K39" t="str">
        <f t="shared" si="4"/>
        <v>GM2</v>
      </c>
      <c r="L39" t="str">
        <f t="shared" si="5"/>
        <v>JANUARY-3-GM2</v>
      </c>
      <c r="M39" s="70">
        <f t="shared" si="6"/>
        <v>0.10707603294098766</v>
      </c>
      <c r="N39" s="70">
        <f t="shared" si="7"/>
        <v>-0.17452148718482641</v>
      </c>
      <c r="O39" s="13">
        <f t="shared" si="8"/>
        <v>866754</v>
      </c>
      <c r="P39" s="13">
        <f t="shared" si="9"/>
        <v>879535</v>
      </c>
      <c r="Q39" s="13">
        <f t="shared" si="10"/>
        <v>871282</v>
      </c>
      <c r="R39" s="33">
        <f t="shared" si="11"/>
        <v>5.224088957189732E-3</v>
      </c>
      <c r="S39" s="33">
        <f t="shared" si="12"/>
        <v>-9.3833673475188784E-3</v>
      </c>
      <c r="T39" t="str">
        <f t="shared" si="13"/>
        <v>JANUARY-GM2</v>
      </c>
      <c r="U39">
        <f t="shared" si="14"/>
        <v>346176</v>
      </c>
      <c r="V39">
        <f t="shared" si="15"/>
        <v>351311</v>
      </c>
      <c r="W39">
        <f t="shared" si="16"/>
        <v>348700</v>
      </c>
      <c r="X39" s="33">
        <f t="shared" si="17"/>
        <v>7.2910889258643863E-3</v>
      </c>
      <c r="Y39" s="33">
        <f t="shared" si="18"/>
        <v>-7.4321612474417265E-3</v>
      </c>
    </row>
    <row r="40" spans="1:25" x14ac:dyDescent="0.25">
      <c r="A40" t="s">
        <v>36</v>
      </c>
      <c r="B40" s="63">
        <v>3</v>
      </c>
      <c r="C40" t="s">
        <v>14</v>
      </c>
      <c r="D40" s="64">
        <v>9792</v>
      </c>
      <c r="E40" s="64">
        <v>9954</v>
      </c>
      <c r="F40" s="65">
        <v>9792</v>
      </c>
      <c r="G40" s="13">
        <f t="shared" si="0"/>
        <v>-162</v>
      </c>
      <c r="H40" s="13">
        <f t="shared" si="1"/>
        <v>0</v>
      </c>
      <c r="I40" s="70">
        <f t="shared" si="2"/>
        <v>0</v>
      </c>
      <c r="J40" s="70">
        <f t="shared" si="3"/>
        <v>-1.6274864376130238E-2</v>
      </c>
      <c r="K40" t="str">
        <f t="shared" si="4"/>
        <v>GM2</v>
      </c>
      <c r="L40" t="str">
        <f t="shared" si="5"/>
        <v>JANUARY-3-GM2</v>
      </c>
      <c r="M40" s="70">
        <f t="shared" si="6"/>
        <v>0.10707603294098766</v>
      </c>
      <c r="N40" s="70">
        <f t="shared" si="7"/>
        <v>-0.17452148718482641</v>
      </c>
      <c r="O40" s="13">
        <f t="shared" si="8"/>
        <v>866754</v>
      </c>
      <c r="P40" s="13">
        <f t="shared" si="9"/>
        <v>879535</v>
      </c>
      <c r="Q40" s="13">
        <f t="shared" si="10"/>
        <v>871282</v>
      </c>
      <c r="R40" s="33">
        <f t="shared" si="11"/>
        <v>5.224088957189732E-3</v>
      </c>
      <c r="S40" s="33">
        <f t="shared" si="12"/>
        <v>-9.3833673475188784E-3</v>
      </c>
      <c r="T40" t="str">
        <f t="shared" si="13"/>
        <v>JANUARY-GM2</v>
      </c>
      <c r="U40">
        <f t="shared" si="14"/>
        <v>346176</v>
      </c>
      <c r="V40">
        <f t="shared" si="15"/>
        <v>351311</v>
      </c>
      <c r="W40">
        <f t="shared" si="16"/>
        <v>348700</v>
      </c>
      <c r="X40" s="33">
        <f t="shared" si="17"/>
        <v>7.2910889258643863E-3</v>
      </c>
      <c r="Y40" s="33">
        <f t="shared" si="18"/>
        <v>-7.4321612474417265E-3</v>
      </c>
    </row>
    <row r="41" spans="1:25" x14ac:dyDescent="0.25">
      <c r="A41" t="s">
        <v>36</v>
      </c>
      <c r="B41" s="63">
        <v>3</v>
      </c>
      <c r="C41" t="s">
        <v>14</v>
      </c>
      <c r="D41" s="64">
        <v>21816</v>
      </c>
      <c r="E41" s="64">
        <v>22105</v>
      </c>
      <c r="F41" s="65">
        <v>22056</v>
      </c>
      <c r="G41" s="13">
        <f t="shared" si="0"/>
        <v>-49</v>
      </c>
      <c r="H41" s="13">
        <f t="shared" si="1"/>
        <v>240</v>
      </c>
      <c r="I41" s="70">
        <f t="shared" si="2"/>
        <v>1.1001100110010986E-2</v>
      </c>
      <c r="J41" s="70">
        <f t="shared" si="3"/>
        <v>-2.2166930558696896E-3</v>
      </c>
      <c r="K41" t="str">
        <f t="shared" si="4"/>
        <v>GM2</v>
      </c>
      <c r="L41" t="str">
        <f t="shared" si="5"/>
        <v>JANUARY-3-GM2</v>
      </c>
      <c r="M41" s="70">
        <f t="shared" si="6"/>
        <v>0.10707603294098766</v>
      </c>
      <c r="N41" s="70">
        <f t="shared" si="7"/>
        <v>-0.17452148718482641</v>
      </c>
      <c r="O41" s="13">
        <f t="shared" si="8"/>
        <v>866754</v>
      </c>
      <c r="P41" s="13">
        <f t="shared" si="9"/>
        <v>879535</v>
      </c>
      <c r="Q41" s="13">
        <f t="shared" si="10"/>
        <v>871282</v>
      </c>
      <c r="R41" s="33">
        <f t="shared" si="11"/>
        <v>5.224088957189732E-3</v>
      </c>
      <c r="S41" s="33">
        <f t="shared" si="12"/>
        <v>-9.3833673475188784E-3</v>
      </c>
      <c r="T41" t="str">
        <f t="shared" si="13"/>
        <v>JANUARY-GM2</v>
      </c>
      <c r="U41">
        <f t="shared" si="14"/>
        <v>346176</v>
      </c>
      <c r="V41">
        <f t="shared" si="15"/>
        <v>351311</v>
      </c>
      <c r="W41">
        <f t="shared" si="16"/>
        <v>348700</v>
      </c>
      <c r="X41" s="33">
        <f t="shared" si="17"/>
        <v>7.2910889258643863E-3</v>
      </c>
      <c r="Y41" s="33">
        <f t="shared" si="18"/>
        <v>-7.4321612474417265E-3</v>
      </c>
    </row>
    <row r="42" spans="1:25" x14ac:dyDescent="0.25">
      <c r="A42" t="s">
        <v>36</v>
      </c>
      <c r="B42" s="63">
        <v>3</v>
      </c>
      <c r="C42" t="s">
        <v>14</v>
      </c>
      <c r="D42" s="64">
        <v>30240</v>
      </c>
      <c r="E42" s="64">
        <v>30852</v>
      </c>
      <c r="F42" s="65">
        <v>30597</v>
      </c>
      <c r="G42" s="13">
        <f t="shared" si="0"/>
        <v>-255</v>
      </c>
      <c r="H42" s="13">
        <f t="shared" si="1"/>
        <v>357</v>
      </c>
      <c r="I42" s="70">
        <f t="shared" si="2"/>
        <v>1.1805555555555625E-2</v>
      </c>
      <c r="J42" s="70">
        <f t="shared" si="3"/>
        <v>-8.2652664332943937E-3</v>
      </c>
      <c r="K42" t="str">
        <f t="shared" si="4"/>
        <v>GM2</v>
      </c>
      <c r="L42" t="str">
        <f t="shared" si="5"/>
        <v>JANUARY-3-GM2</v>
      </c>
      <c r="M42" s="70">
        <f t="shared" si="6"/>
        <v>0.10707603294098766</v>
      </c>
      <c r="N42" s="70">
        <f t="shared" si="7"/>
        <v>-0.17452148718482641</v>
      </c>
      <c r="O42" s="13">
        <f t="shared" si="8"/>
        <v>866754</v>
      </c>
      <c r="P42" s="13">
        <f t="shared" si="9"/>
        <v>879535</v>
      </c>
      <c r="Q42" s="13">
        <f t="shared" si="10"/>
        <v>871282</v>
      </c>
      <c r="R42" s="33">
        <f t="shared" si="11"/>
        <v>5.224088957189732E-3</v>
      </c>
      <c r="S42" s="33">
        <f t="shared" si="12"/>
        <v>-9.3833673475188784E-3</v>
      </c>
      <c r="T42" t="str">
        <f t="shared" si="13"/>
        <v>JANUARY-GM2</v>
      </c>
      <c r="U42">
        <f t="shared" si="14"/>
        <v>346176</v>
      </c>
      <c r="V42">
        <f t="shared" si="15"/>
        <v>351311</v>
      </c>
      <c r="W42">
        <f t="shared" si="16"/>
        <v>348700</v>
      </c>
      <c r="X42" s="33">
        <f t="shared" si="17"/>
        <v>7.2910889258643863E-3</v>
      </c>
      <c r="Y42" s="33">
        <f t="shared" si="18"/>
        <v>-7.4321612474417265E-3</v>
      </c>
    </row>
    <row r="43" spans="1:25" x14ac:dyDescent="0.25">
      <c r="A43" t="s">
        <v>36</v>
      </c>
      <c r="B43" s="63">
        <v>3</v>
      </c>
      <c r="C43" t="s">
        <v>14</v>
      </c>
      <c r="D43" s="64">
        <v>30240</v>
      </c>
      <c r="E43" s="64">
        <v>30787</v>
      </c>
      <c r="F43" s="65">
        <v>30735</v>
      </c>
      <c r="G43" s="13">
        <f t="shared" si="0"/>
        <v>-52</v>
      </c>
      <c r="H43" s="13">
        <f t="shared" si="1"/>
        <v>495</v>
      </c>
      <c r="I43" s="70">
        <f t="shared" si="2"/>
        <v>1.6369047619047672E-2</v>
      </c>
      <c r="J43" s="70">
        <f t="shared" si="3"/>
        <v>-1.6890245883002253E-3</v>
      </c>
      <c r="K43" t="str">
        <f t="shared" si="4"/>
        <v>GM2</v>
      </c>
      <c r="L43" t="str">
        <f t="shared" si="5"/>
        <v>JANUARY-3-GM2</v>
      </c>
      <c r="M43" s="70">
        <f t="shared" si="6"/>
        <v>0.10707603294098766</v>
      </c>
      <c r="N43" s="70">
        <f t="shared" si="7"/>
        <v>-0.17452148718482641</v>
      </c>
      <c r="O43" s="13">
        <f t="shared" si="8"/>
        <v>866754</v>
      </c>
      <c r="P43" s="13">
        <f t="shared" si="9"/>
        <v>879535</v>
      </c>
      <c r="Q43" s="13">
        <f t="shared" si="10"/>
        <v>871282</v>
      </c>
      <c r="R43" s="33">
        <f t="shared" si="11"/>
        <v>5.224088957189732E-3</v>
      </c>
      <c r="S43" s="33">
        <f t="shared" si="12"/>
        <v>-9.3833673475188784E-3</v>
      </c>
      <c r="T43" t="str">
        <f t="shared" si="13"/>
        <v>JANUARY-GM2</v>
      </c>
      <c r="U43">
        <f t="shared" si="14"/>
        <v>346176</v>
      </c>
      <c r="V43">
        <f t="shared" si="15"/>
        <v>351311</v>
      </c>
      <c r="W43">
        <f t="shared" si="16"/>
        <v>348700</v>
      </c>
      <c r="X43" s="33">
        <f t="shared" si="17"/>
        <v>7.2910889258643863E-3</v>
      </c>
      <c r="Y43" s="33">
        <f t="shared" si="18"/>
        <v>-7.4321612474417265E-3</v>
      </c>
    </row>
    <row r="44" spans="1:25" x14ac:dyDescent="0.25">
      <c r="A44" t="s">
        <v>36</v>
      </c>
      <c r="B44" s="63">
        <v>3</v>
      </c>
      <c r="C44" t="s">
        <v>15</v>
      </c>
      <c r="D44" s="64">
        <v>2440</v>
      </c>
      <c r="E44" s="64">
        <v>2440</v>
      </c>
      <c r="F44" s="65">
        <v>2440</v>
      </c>
      <c r="G44" s="13">
        <f t="shared" si="0"/>
        <v>0</v>
      </c>
      <c r="H44" s="13">
        <f t="shared" si="1"/>
        <v>0</v>
      </c>
      <c r="I44" s="70">
        <f t="shared" si="2"/>
        <v>0</v>
      </c>
      <c r="J44" s="70">
        <f t="shared" si="3"/>
        <v>0</v>
      </c>
      <c r="K44" t="str">
        <f t="shared" si="4"/>
        <v>CHAWAN</v>
      </c>
      <c r="L44" t="str">
        <f t="shared" si="5"/>
        <v>JANUARY-3-CHAWAN</v>
      </c>
      <c r="M44" s="70">
        <f t="shared" si="6"/>
        <v>0</v>
      </c>
      <c r="N44" s="70">
        <f t="shared" si="7"/>
        <v>0</v>
      </c>
      <c r="O44" s="13">
        <f t="shared" si="8"/>
        <v>866754</v>
      </c>
      <c r="P44" s="13">
        <f t="shared" si="9"/>
        <v>879535</v>
      </c>
      <c r="Q44" s="13">
        <f t="shared" si="10"/>
        <v>871282</v>
      </c>
      <c r="R44" s="33">
        <f t="shared" si="11"/>
        <v>5.224088957189732E-3</v>
      </c>
      <c r="S44" s="33">
        <f t="shared" si="12"/>
        <v>-9.3833673475188784E-3</v>
      </c>
      <c r="T44" t="str">
        <f t="shared" si="13"/>
        <v>JANUARY-CHAWAN</v>
      </c>
      <c r="U44">
        <f t="shared" si="14"/>
        <v>2617</v>
      </c>
      <c r="V44">
        <f t="shared" si="15"/>
        <v>2617</v>
      </c>
      <c r="W44">
        <f t="shared" si="16"/>
        <v>2617</v>
      </c>
      <c r="X44" s="33">
        <f t="shared" si="17"/>
        <v>0</v>
      </c>
      <c r="Y44" s="33">
        <f t="shared" si="18"/>
        <v>0</v>
      </c>
    </row>
    <row r="45" spans="1:25" x14ac:dyDescent="0.25">
      <c r="A45" t="s">
        <v>36</v>
      </c>
      <c r="B45" s="63">
        <v>3</v>
      </c>
      <c r="C45" t="s">
        <v>15</v>
      </c>
      <c r="D45" s="64">
        <v>177</v>
      </c>
      <c r="E45" s="64">
        <v>177</v>
      </c>
      <c r="F45" s="65">
        <v>177</v>
      </c>
      <c r="G45" s="13">
        <f t="shared" si="0"/>
        <v>0</v>
      </c>
      <c r="H45" s="13">
        <f t="shared" si="1"/>
        <v>0</v>
      </c>
      <c r="I45" s="70">
        <f t="shared" si="2"/>
        <v>0</v>
      </c>
      <c r="J45" s="70">
        <f t="shared" si="3"/>
        <v>0</v>
      </c>
      <c r="K45" t="str">
        <f t="shared" si="4"/>
        <v>CHAWAN</v>
      </c>
      <c r="L45" t="str">
        <f t="shared" si="5"/>
        <v>JANUARY-3-CHAWAN</v>
      </c>
      <c r="M45" s="70">
        <f t="shared" si="6"/>
        <v>0</v>
      </c>
      <c r="N45" s="70">
        <f t="shared" si="7"/>
        <v>0</v>
      </c>
      <c r="O45" s="13">
        <f t="shared" si="8"/>
        <v>866754</v>
      </c>
      <c r="P45" s="13">
        <f t="shared" si="9"/>
        <v>879535</v>
      </c>
      <c r="Q45" s="13">
        <f t="shared" si="10"/>
        <v>871282</v>
      </c>
      <c r="R45" s="33">
        <f t="shared" si="11"/>
        <v>5.224088957189732E-3</v>
      </c>
      <c r="S45" s="33">
        <f t="shared" si="12"/>
        <v>-9.3833673475188784E-3</v>
      </c>
      <c r="T45" t="str">
        <f t="shared" si="13"/>
        <v>JANUARY-CHAWAN</v>
      </c>
      <c r="U45">
        <f t="shared" si="14"/>
        <v>2617</v>
      </c>
      <c r="V45">
        <f t="shared" si="15"/>
        <v>2617</v>
      </c>
      <c r="W45">
        <f t="shared" si="16"/>
        <v>2617</v>
      </c>
      <c r="X45" s="33">
        <f t="shared" si="17"/>
        <v>0</v>
      </c>
      <c r="Y45" s="33">
        <f t="shared" si="18"/>
        <v>0</v>
      </c>
    </row>
    <row r="46" spans="1:25" x14ac:dyDescent="0.25">
      <c r="A46" t="s">
        <v>36</v>
      </c>
      <c r="B46" s="63">
        <v>3</v>
      </c>
      <c r="C46" t="s">
        <v>10</v>
      </c>
      <c r="D46" s="64">
        <v>40000</v>
      </c>
      <c r="E46" s="64">
        <v>40000</v>
      </c>
      <c r="F46" s="65">
        <v>39538</v>
      </c>
      <c r="G46" s="13">
        <f t="shared" si="0"/>
        <v>-462</v>
      </c>
      <c r="H46" s="13">
        <f t="shared" si="1"/>
        <v>-462</v>
      </c>
      <c r="I46" s="70">
        <f t="shared" si="2"/>
        <v>-1.1549999999999949E-2</v>
      </c>
      <c r="J46" s="70">
        <f t="shared" si="3"/>
        <v>-1.1549999999999949E-2</v>
      </c>
      <c r="K46" t="str">
        <f t="shared" si="4"/>
        <v>CNJ2</v>
      </c>
      <c r="L46" t="str">
        <f t="shared" si="5"/>
        <v>JANUARY-3-CNJ2</v>
      </c>
      <c r="M46" s="70">
        <f t="shared" si="6"/>
        <v>-1.1549999999999949E-2</v>
      </c>
      <c r="N46" s="70">
        <f t="shared" si="7"/>
        <v>-1.1549999999999949E-2</v>
      </c>
      <c r="O46" s="13">
        <f t="shared" si="8"/>
        <v>866754</v>
      </c>
      <c r="P46" s="13">
        <f t="shared" si="9"/>
        <v>879535</v>
      </c>
      <c r="Q46" s="13">
        <f t="shared" si="10"/>
        <v>871282</v>
      </c>
      <c r="R46" s="33">
        <f t="shared" si="11"/>
        <v>5.224088957189732E-3</v>
      </c>
      <c r="S46" s="33">
        <f t="shared" si="12"/>
        <v>-9.3833673475188784E-3</v>
      </c>
      <c r="T46" t="str">
        <f t="shared" si="13"/>
        <v>JANUARY-CNJ2</v>
      </c>
      <c r="U46">
        <f t="shared" si="14"/>
        <v>62929</v>
      </c>
      <c r="V46">
        <f t="shared" si="15"/>
        <v>63194</v>
      </c>
      <c r="W46">
        <f t="shared" si="16"/>
        <v>62467</v>
      </c>
      <c r="X46" s="33">
        <f t="shared" si="17"/>
        <v>-7.3416072081234907E-3</v>
      </c>
      <c r="Y46" s="33">
        <f t="shared" si="18"/>
        <v>-1.1504256733234186E-2</v>
      </c>
    </row>
    <row r="47" spans="1:25" x14ac:dyDescent="0.25">
      <c r="A47" t="s">
        <v>36</v>
      </c>
      <c r="B47" s="63">
        <v>3</v>
      </c>
      <c r="C47" t="s">
        <v>11</v>
      </c>
      <c r="D47" s="64">
        <v>205</v>
      </c>
      <c r="E47" s="64">
        <v>205</v>
      </c>
      <c r="F47" s="65">
        <v>205</v>
      </c>
      <c r="G47" s="13">
        <f t="shared" si="0"/>
        <v>0</v>
      </c>
      <c r="H47" s="13">
        <f t="shared" si="1"/>
        <v>0</v>
      </c>
      <c r="I47" s="70">
        <f t="shared" si="2"/>
        <v>0</v>
      </c>
      <c r="J47" s="70">
        <f t="shared" si="3"/>
        <v>0</v>
      </c>
      <c r="K47" t="str">
        <f t="shared" si="4"/>
        <v>MAJA1</v>
      </c>
      <c r="L47" t="str">
        <f t="shared" si="5"/>
        <v>JANUARY-3-MAJA1</v>
      </c>
      <c r="M47" s="70">
        <f t="shared" si="6"/>
        <v>2.6122148638704878E-2</v>
      </c>
      <c r="N47" s="70">
        <f t="shared" si="7"/>
        <v>-3.9285714285713924E-3</v>
      </c>
      <c r="O47" s="13">
        <f t="shared" si="8"/>
        <v>866754</v>
      </c>
      <c r="P47" s="13">
        <f t="shared" si="9"/>
        <v>879535</v>
      </c>
      <c r="Q47" s="13">
        <f t="shared" si="10"/>
        <v>871282</v>
      </c>
      <c r="R47" s="33">
        <f t="shared" si="11"/>
        <v>5.224088957189732E-3</v>
      </c>
      <c r="S47" s="33">
        <f t="shared" si="12"/>
        <v>-9.3833673475188784E-3</v>
      </c>
      <c r="T47" t="str">
        <f t="shared" si="13"/>
        <v>JANUARY-MAJA1</v>
      </c>
      <c r="U47">
        <f t="shared" si="14"/>
        <v>40885</v>
      </c>
      <c r="V47">
        <f t="shared" si="15"/>
        <v>41951</v>
      </c>
      <c r="W47">
        <f t="shared" si="16"/>
        <v>41560</v>
      </c>
      <c r="X47" s="33">
        <f t="shared" si="17"/>
        <v>1.6509722392075377E-2</v>
      </c>
      <c r="Y47" s="33">
        <f t="shared" si="18"/>
        <v>-9.3203976067316452E-3</v>
      </c>
    </row>
    <row r="48" spans="1:25" x14ac:dyDescent="0.25">
      <c r="A48" t="s">
        <v>36</v>
      </c>
      <c r="B48" s="63">
        <v>3</v>
      </c>
      <c r="C48" t="s">
        <v>11</v>
      </c>
      <c r="D48" s="64">
        <v>295</v>
      </c>
      <c r="E48" s="64">
        <v>295</v>
      </c>
      <c r="F48" s="65">
        <v>295</v>
      </c>
      <c r="G48" s="13">
        <f t="shared" si="0"/>
        <v>0</v>
      </c>
      <c r="H48" s="13">
        <f t="shared" si="1"/>
        <v>0</v>
      </c>
      <c r="I48" s="70">
        <f t="shared" si="2"/>
        <v>0</v>
      </c>
      <c r="J48" s="70">
        <f t="shared" si="3"/>
        <v>0</v>
      </c>
      <c r="K48" t="str">
        <f t="shared" si="4"/>
        <v>MAJA1</v>
      </c>
      <c r="L48" t="str">
        <f t="shared" si="5"/>
        <v>JANUARY-3-MAJA1</v>
      </c>
      <c r="M48" s="70">
        <f t="shared" si="6"/>
        <v>2.6122148638704878E-2</v>
      </c>
      <c r="N48" s="70">
        <f t="shared" si="7"/>
        <v>-3.9285714285713924E-3</v>
      </c>
      <c r="O48" s="13">
        <f t="shared" si="8"/>
        <v>866754</v>
      </c>
      <c r="P48" s="13">
        <f t="shared" si="9"/>
        <v>879535</v>
      </c>
      <c r="Q48" s="13">
        <f t="shared" si="10"/>
        <v>871282</v>
      </c>
      <c r="R48" s="33">
        <f t="shared" si="11"/>
        <v>5.224088957189732E-3</v>
      </c>
      <c r="S48" s="33">
        <f t="shared" si="12"/>
        <v>-9.3833673475188784E-3</v>
      </c>
      <c r="T48" t="str">
        <f t="shared" si="13"/>
        <v>JANUARY-MAJA1</v>
      </c>
      <c r="U48">
        <f t="shared" si="14"/>
        <v>40885</v>
      </c>
      <c r="V48">
        <f t="shared" si="15"/>
        <v>41951</v>
      </c>
      <c r="W48">
        <f t="shared" si="16"/>
        <v>41560</v>
      </c>
      <c r="X48" s="33">
        <f t="shared" si="17"/>
        <v>1.6509722392075377E-2</v>
      </c>
      <c r="Y48" s="33">
        <f t="shared" si="18"/>
        <v>-9.3203976067316452E-3</v>
      </c>
    </row>
    <row r="49" spans="1:25" x14ac:dyDescent="0.25">
      <c r="A49" t="s">
        <v>36</v>
      </c>
      <c r="B49" s="63">
        <v>3</v>
      </c>
      <c r="C49" t="s">
        <v>16</v>
      </c>
      <c r="D49" s="64">
        <v>48000</v>
      </c>
      <c r="E49" s="64">
        <v>48017</v>
      </c>
      <c r="F49" s="65">
        <v>46662</v>
      </c>
      <c r="G49" s="13">
        <f t="shared" si="0"/>
        <v>-1355</v>
      </c>
      <c r="H49" s="13">
        <f t="shared" si="1"/>
        <v>-1338</v>
      </c>
      <c r="I49" s="70">
        <f t="shared" si="2"/>
        <v>-2.7874999999999983E-2</v>
      </c>
      <c r="J49" s="70">
        <f t="shared" si="3"/>
        <v>-2.8219172376449997E-2</v>
      </c>
      <c r="K49" t="str">
        <f t="shared" si="4"/>
        <v>ANUGERAH</v>
      </c>
      <c r="L49" t="str">
        <f t="shared" si="5"/>
        <v>JANUARY-3-ANUGERAH</v>
      </c>
      <c r="M49" s="70">
        <f t="shared" si="6"/>
        <v>-8.2981238141079161E-2</v>
      </c>
      <c r="N49" s="70">
        <f t="shared" si="7"/>
        <v>-0.18982183352462934</v>
      </c>
      <c r="O49" s="13">
        <f t="shared" si="8"/>
        <v>866754</v>
      </c>
      <c r="P49" s="13">
        <f t="shared" si="9"/>
        <v>879535</v>
      </c>
      <c r="Q49" s="13">
        <f t="shared" si="10"/>
        <v>871282</v>
      </c>
      <c r="R49" s="33">
        <f t="shared" si="11"/>
        <v>5.224088957189732E-3</v>
      </c>
      <c r="S49" s="33">
        <f t="shared" si="12"/>
        <v>-9.3833673475188784E-3</v>
      </c>
      <c r="T49" t="str">
        <f t="shared" si="13"/>
        <v>JANUARY-ANUGERAH</v>
      </c>
      <c r="U49">
        <f t="shared" si="14"/>
        <v>189281</v>
      </c>
      <c r="V49">
        <f t="shared" si="15"/>
        <v>190518</v>
      </c>
      <c r="W49">
        <f t="shared" si="16"/>
        <v>186611</v>
      </c>
      <c r="X49" s="33">
        <f t="shared" si="17"/>
        <v>-1.4106011696895071E-2</v>
      </c>
      <c r="Y49" s="33">
        <f t="shared" si="18"/>
        <v>-2.0507248658919397E-2</v>
      </c>
    </row>
    <row r="50" spans="1:25" x14ac:dyDescent="0.25">
      <c r="A50" t="s">
        <v>36</v>
      </c>
      <c r="B50" s="63">
        <v>3</v>
      </c>
      <c r="C50" t="s">
        <v>16</v>
      </c>
      <c r="D50" s="64">
        <v>12000</v>
      </c>
      <c r="E50" s="64">
        <v>13058</v>
      </c>
      <c r="F50" s="65">
        <v>12000</v>
      </c>
      <c r="G50" s="13">
        <f t="shared" si="0"/>
        <v>-1058</v>
      </c>
      <c r="H50" s="13">
        <f t="shared" si="1"/>
        <v>0</v>
      </c>
      <c r="I50" s="70">
        <f t="shared" si="2"/>
        <v>0</v>
      </c>
      <c r="J50" s="70">
        <f t="shared" si="3"/>
        <v>-8.102312758462249E-2</v>
      </c>
      <c r="K50" t="str">
        <f t="shared" si="4"/>
        <v>ANUGERAH</v>
      </c>
      <c r="L50" t="str">
        <f t="shared" si="5"/>
        <v>JANUARY-3-ANUGERAH</v>
      </c>
      <c r="M50" s="70">
        <f t="shared" si="6"/>
        <v>-8.2981238141079161E-2</v>
      </c>
      <c r="N50" s="70">
        <f t="shared" si="7"/>
        <v>-0.18982183352462934</v>
      </c>
      <c r="O50" s="13">
        <f t="shared" si="8"/>
        <v>866754</v>
      </c>
      <c r="P50" s="13">
        <f t="shared" si="9"/>
        <v>879535</v>
      </c>
      <c r="Q50" s="13">
        <f t="shared" si="10"/>
        <v>871282</v>
      </c>
      <c r="R50" s="33">
        <f t="shared" si="11"/>
        <v>5.224088957189732E-3</v>
      </c>
      <c r="S50" s="33">
        <f t="shared" si="12"/>
        <v>-9.3833673475188784E-3</v>
      </c>
      <c r="T50" t="str">
        <f t="shared" si="13"/>
        <v>JANUARY-ANUGERAH</v>
      </c>
      <c r="U50">
        <f t="shared" si="14"/>
        <v>189281</v>
      </c>
      <c r="V50">
        <f t="shared" si="15"/>
        <v>190518</v>
      </c>
      <c r="W50">
        <f t="shared" si="16"/>
        <v>186611</v>
      </c>
      <c r="X50" s="33">
        <f t="shared" si="17"/>
        <v>-1.4106011696895071E-2</v>
      </c>
      <c r="Y50" s="33">
        <f t="shared" si="18"/>
        <v>-2.0507248658919397E-2</v>
      </c>
    </row>
    <row r="51" spans="1:25" x14ac:dyDescent="0.25">
      <c r="A51" t="s">
        <v>36</v>
      </c>
      <c r="B51" s="63">
        <v>3</v>
      </c>
      <c r="C51" t="s">
        <v>16</v>
      </c>
      <c r="D51" s="64">
        <v>19200</v>
      </c>
      <c r="E51" s="64">
        <v>19167</v>
      </c>
      <c r="F51" s="65">
        <v>18967</v>
      </c>
      <c r="G51" s="13">
        <f t="shared" si="0"/>
        <v>-200</v>
      </c>
      <c r="H51" s="13">
        <f t="shared" si="1"/>
        <v>-233</v>
      </c>
      <c r="I51" s="70">
        <f t="shared" si="2"/>
        <v>-1.2135416666666621E-2</v>
      </c>
      <c r="J51" s="70">
        <f t="shared" si="3"/>
        <v>-1.0434601137371491E-2</v>
      </c>
      <c r="K51" t="str">
        <f t="shared" si="4"/>
        <v>ANUGERAH</v>
      </c>
      <c r="L51" t="str">
        <f t="shared" si="5"/>
        <v>JANUARY-3-ANUGERAH</v>
      </c>
      <c r="M51" s="70">
        <f t="shared" si="6"/>
        <v>-8.2981238141079161E-2</v>
      </c>
      <c r="N51" s="70">
        <f t="shared" si="7"/>
        <v>-0.18982183352462934</v>
      </c>
      <c r="O51" s="13">
        <f t="shared" si="8"/>
        <v>866754</v>
      </c>
      <c r="P51" s="13">
        <f t="shared" si="9"/>
        <v>879535</v>
      </c>
      <c r="Q51" s="13">
        <f t="shared" si="10"/>
        <v>871282</v>
      </c>
      <c r="R51" s="33">
        <f t="shared" si="11"/>
        <v>5.224088957189732E-3</v>
      </c>
      <c r="S51" s="33">
        <f t="shared" si="12"/>
        <v>-9.3833673475188784E-3</v>
      </c>
      <c r="T51" t="str">
        <f t="shared" si="13"/>
        <v>JANUARY-ANUGERAH</v>
      </c>
      <c r="U51">
        <f t="shared" si="14"/>
        <v>189281</v>
      </c>
      <c r="V51">
        <f t="shared" si="15"/>
        <v>190518</v>
      </c>
      <c r="W51">
        <f t="shared" si="16"/>
        <v>186611</v>
      </c>
      <c r="X51" s="33">
        <f t="shared" si="17"/>
        <v>-1.4106011696895071E-2</v>
      </c>
      <c r="Y51" s="33">
        <f t="shared" si="18"/>
        <v>-2.0507248658919397E-2</v>
      </c>
    </row>
    <row r="52" spans="1:25" x14ac:dyDescent="0.25">
      <c r="A52" t="s">
        <v>36</v>
      </c>
      <c r="B52" s="63">
        <v>3</v>
      </c>
      <c r="C52" t="s">
        <v>16</v>
      </c>
      <c r="D52" s="64">
        <v>72000</v>
      </c>
      <c r="E52" s="64">
        <v>72031</v>
      </c>
      <c r="F52" s="65">
        <v>71374</v>
      </c>
      <c r="G52" s="13">
        <f t="shared" si="0"/>
        <v>-657</v>
      </c>
      <c r="H52" s="13">
        <f t="shared" si="1"/>
        <v>-626</v>
      </c>
      <c r="I52" s="70">
        <f t="shared" si="2"/>
        <v>-8.6944444444444491E-3</v>
      </c>
      <c r="J52" s="70">
        <f t="shared" si="3"/>
        <v>-9.1210728714026246E-3</v>
      </c>
      <c r="K52" t="str">
        <f t="shared" si="4"/>
        <v>ANUGERAH</v>
      </c>
      <c r="L52" t="str">
        <f t="shared" si="5"/>
        <v>JANUARY-3-ANUGERAH</v>
      </c>
      <c r="M52" s="70">
        <f t="shared" si="6"/>
        <v>-8.2981238141079161E-2</v>
      </c>
      <c r="N52" s="70">
        <f t="shared" si="7"/>
        <v>-0.18982183352462934</v>
      </c>
      <c r="O52" s="13">
        <f t="shared" si="8"/>
        <v>866754</v>
      </c>
      <c r="P52" s="13">
        <f t="shared" si="9"/>
        <v>879535</v>
      </c>
      <c r="Q52" s="13">
        <f t="shared" si="10"/>
        <v>871282</v>
      </c>
      <c r="R52" s="33">
        <f t="shared" si="11"/>
        <v>5.224088957189732E-3</v>
      </c>
      <c r="S52" s="33">
        <f t="shared" si="12"/>
        <v>-9.3833673475188784E-3</v>
      </c>
      <c r="T52" t="str">
        <f t="shared" si="13"/>
        <v>JANUARY-ANUGERAH</v>
      </c>
      <c r="U52">
        <f t="shared" si="14"/>
        <v>189281</v>
      </c>
      <c r="V52">
        <f t="shared" si="15"/>
        <v>190518</v>
      </c>
      <c r="W52">
        <f t="shared" si="16"/>
        <v>186611</v>
      </c>
      <c r="X52" s="33">
        <f t="shared" si="17"/>
        <v>-1.4106011696895071E-2</v>
      </c>
      <c r="Y52" s="33">
        <f t="shared" si="18"/>
        <v>-2.0507248658919397E-2</v>
      </c>
    </row>
    <row r="53" spans="1:25" x14ac:dyDescent="0.25">
      <c r="A53" t="s">
        <v>36</v>
      </c>
      <c r="B53" s="63">
        <v>3</v>
      </c>
      <c r="C53" t="s">
        <v>16</v>
      </c>
      <c r="D53" s="64">
        <v>5351</v>
      </c>
      <c r="E53" s="64">
        <v>5473</v>
      </c>
      <c r="F53" s="65">
        <v>5351</v>
      </c>
      <c r="G53" s="13">
        <f t="shared" si="0"/>
        <v>-122</v>
      </c>
      <c r="H53" s="13">
        <f t="shared" si="1"/>
        <v>0</v>
      </c>
      <c r="I53" s="70">
        <f t="shared" si="2"/>
        <v>0</v>
      </c>
      <c r="J53" s="70">
        <f t="shared" si="3"/>
        <v>-2.2291247944454584E-2</v>
      </c>
      <c r="K53" t="str">
        <f t="shared" si="4"/>
        <v>ANUGERAH</v>
      </c>
      <c r="L53" t="str">
        <f t="shared" si="5"/>
        <v>JANUARY-3-ANUGERAH</v>
      </c>
      <c r="M53" s="70">
        <f t="shared" si="6"/>
        <v>-8.2981238141079161E-2</v>
      </c>
      <c r="N53" s="70">
        <f t="shared" si="7"/>
        <v>-0.18982183352462934</v>
      </c>
      <c r="O53" s="13">
        <f t="shared" si="8"/>
        <v>866754</v>
      </c>
      <c r="P53" s="13">
        <f t="shared" si="9"/>
        <v>879535</v>
      </c>
      <c r="Q53" s="13">
        <f t="shared" si="10"/>
        <v>871282</v>
      </c>
      <c r="R53" s="33">
        <f t="shared" si="11"/>
        <v>5.224088957189732E-3</v>
      </c>
      <c r="S53" s="33">
        <f t="shared" si="12"/>
        <v>-9.3833673475188784E-3</v>
      </c>
      <c r="T53" t="str">
        <f t="shared" si="13"/>
        <v>JANUARY-ANUGERAH</v>
      </c>
      <c r="U53">
        <f t="shared" si="14"/>
        <v>189281</v>
      </c>
      <c r="V53">
        <f t="shared" si="15"/>
        <v>190518</v>
      </c>
      <c r="W53">
        <f t="shared" si="16"/>
        <v>186611</v>
      </c>
      <c r="X53" s="33">
        <f t="shared" si="17"/>
        <v>-1.4106011696895071E-2</v>
      </c>
      <c r="Y53" s="33">
        <f t="shared" si="18"/>
        <v>-2.0507248658919397E-2</v>
      </c>
    </row>
    <row r="54" spans="1:25" x14ac:dyDescent="0.25">
      <c r="A54" t="s">
        <v>36</v>
      </c>
      <c r="B54" s="63">
        <v>3</v>
      </c>
      <c r="C54" t="s">
        <v>16</v>
      </c>
      <c r="D54" s="64">
        <v>19800</v>
      </c>
      <c r="E54" s="64">
        <v>19813</v>
      </c>
      <c r="F54" s="65">
        <v>19434</v>
      </c>
      <c r="G54" s="13">
        <f t="shared" si="0"/>
        <v>-379</v>
      </c>
      <c r="H54" s="13">
        <f t="shared" si="1"/>
        <v>-366</v>
      </c>
      <c r="I54" s="70">
        <f t="shared" si="2"/>
        <v>-1.8484848484848437E-2</v>
      </c>
      <c r="J54" s="70">
        <f t="shared" si="3"/>
        <v>-1.9128854792308081E-2</v>
      </c>
      <c r="K54" t="str">
        <f t="shared" si="4"/>
        <v>ANUGERAH</v>
      </c>
      <c r="L54" t="str">
        <f t="shared" si="5"/>
        <v>JANUARY-3-ANUGERAH</v>
      </c>
      <c r="M54" s="70">
        <f t="shared" si="6"/>
        <v>-8.2981238141079161E-2</v>
      </c>
      <c r="N54" s="70">
        <f t="shared" si="7"/>
        <v>-0.18982183352462934</v>
      </c>
      <c r="O54" s="13">
        <f t="shared" si="8"/>
        <v>866754</v>
      </c>
      <c r="P54" s="13">
        <f t="shared" si="9"/>
        <v>879535</v>
      </c>
      <c r="Q54" s="13">
        <f t="shared" si="10"/>
        <v>871282</v>
      </c>
      <c r="R54" s="33">
        <f t="shared" si="11"/>
        <v>5.224088957189732E-3</v>
      </c>
      <c r="S54" s="33">
        <f t="shared" si="12"/>
        <v>-9.3833673475188784E-3</v>
      </c>
      <c r="T54" t="str">
        <f t="shared" si="13"/>
        <v>JANUARY-ANUGERAH</v>
      </c>
      <c r="U54">
        <f t="shared" si="14"/>
        <v>189281</v>
      </c>
      <c r="V54">
        <f t="shared" si="15"/>
        <v>190518</v>
      </c>
      <c r="W54">
        <f t="shared" si="16"/>
        <v>186611</v>
      </c>
      <c r="X54" s="33">
        <f t="shared" si="17"/>
        <v>-1.4106011696895071E-2</v>
      </c>
      <c r="Y54" s="33">
        <f t="shared" si="18"/>
        <v>-2.0507248658919397E-2</v>
      </c>
    </row>
    <row r="55" spans="1:25" x14ac:dyDescent="0.25">
      <c r="A55" t="s">
        <v>36</v>
      </c>
      <c r="B55" s="63">
        <v>3</v>
      </c>
      <c r="C55" t="s">
        <v>16</v>
      </c>
      <c r="D55" s="64">
        <v>7500</v>
      </c>
      <c r="E55" s="64">
        <v>7529</v>
      </c>
      <c r="F55" s="65">
        <v>7423</v>
      </c>
      <c r="G55" s="13">
        <f t="shared" si="0"/>
        <v>-106</v>
      </c>
      <c r="H55" s="13">
        <f t="shared" si="1"/>
        <v>-77</v>
      </c>
      <c r="I55" s="70">
        <f t="shared" si="2"/>
        <v>-1.0266666666666646E-2</v>
      </c>
      <c r="J55" s="70">
        <f t="shared" si="3"/>
        <v>-1.4078894939567044E-2</v>
      </c>
      <c r="K55" t="str">
        <f t="shared" si="4"/>
        <v>ANUGERAH</v>
      </c>
      <c r="L55" t="str">
        <f t="shared" si="5"/>
        <v>JANUARY-3-ANUGERAH</v>
      </c>
      <c r="M55" s="70">
        <f t="shared" si="6"/>
        <v>-8.2981238141079161E-2</v>
      </c>
      <c r="N55" s="70">
        <f t="shared" si="7"/>
        <v>-0.18982183352462934</v>
      </c>
      <c r="O55" s="13">
        <f t="shared" si="8"/>
        <v>866754</v>
      </c>
      <c r="P55" s="13">
        <f t="shared" si="9"/>
        <v>879535</v>
      </c>
      <c r="Q55" s="13">
        <f t="shared" si="10"/>
        <v>871282</v>
      </c>
      <c r="R55" s="33">
        <f t="shared" si="11"/>
        <v>5.224088957189732E-3</v>
      </c>
      <c r="S55" s="33">
        <f t="shared" si="12"/>
        <v>-9.3833673475188784E-3</v>
      </c>
      <c r="T55" t="str">
        <f t="shared" si="13"/>
        <v>JANUARY-ANUGERAH</v>
      </c>
      <c r="U55">
        <f t="shared" si="14"/>
        <v>189281</v>
      </c>
      <c r="V55">
        <f t="shared" si="15"/>
        <v>190518</v>
      </c>
      <c r="W55">
        <f t="shared" si="16"/>
        <v>186611</v>
      </c>
      <c r="X55" s="33">
        <f t="shared" si="17"/>
        <v>-1.4106011696895071E-2</v>
      </c>
      <c r="Y55" s="33">
        <f t="shared" si="18"/>
        <v>-2.0507248658919397E-2</v>
      </c>
    </row>
    <row r="56" spans="1:25" x14ac:dyDescent="0.25">
      <c r="A56" t="s">
        <v>36</v>
      </c>
      <c r="B56" s="63">
        <v>3</v>
      </c>
      <c r="C56" t="s">
        <v>16</v>
      </c>
      <c r="D56" s="64">
        <v>5430</v>
      </c>
      <c r="E56" s="64">
        <v>5430</v>
      </c>
      <c r="F56" s="65">
        <v>5400</v>
      </c>
      <c r="G56" s="13">
        <f t="shared" si="0"/>
        <v>-30</v>
      </c>
      <c r="H56" s="13">
        <f t="shared" si="1"/>
        <v>-30</v>
      </c>
      <c r="I56" s="70">
        <f t="shared" si="2"/>
        <v>-5.5248618784530246E-3</v>
      </c>
      <c r="J56" s="70">
        <f t="shared" si="3"/>
        <v>-5.5248618784530246E-3</v>
      </c>
      <c r="K56" t="str">
        <f t="shared" si="4"/>
        <v>ANUGERAH</v>
      </c>
      <c r="L56" t="str">
        <f t="shared" si="5"/>
        <v>JANUARY-3-ANUGERAH</v>
      </c>
      <c r="M56" s="70">
        <f t="shared" si="6"/>
        <v>-8.2981238141079161E-2</v>
      </c>
      <c r="N56" s="70">
        <f t="shared" si="7"/>
        <v>-0.18982183352462934</v>
      </c>
      <c r="O56" s="13">
        <f t="shared" si="8"/>
        <v>866754</v>
      </c>
      <c r="P56" s="13">
        <f t="shared" si="9"/>
        <v>879535</v>
      </c>
      <c r="Q56" s="13">
        <f t="shared" si="10"/>
        <v>871282</v>
      </c>
      <c r="R56" s="33">
        <f t="shared" si="11"/>
        <v>5.224088957189732E-3</v>
      </c>
      <c r="S56" s="33">
        <f t="shared" si="12"/>
        <v>-9.3833673475188784E-3</v>
      </c>
      <c r="T56" t="str">
        <f t="shared" si="13"/>
        <v>JANUARY-ANUGERAH</v>
      </c>
      <c r="U56">
        <f t="shared" si="14"/>
        <v>189281</v>
      </c>
      <c r="V56">
        <f t="shared" si="15"/>
        <v>190518</v>
      </c>
      <c r="W56">
        <f t="shared" si="16"/>
        <v>186611</v>
      </c>
      <c r="X56" s="33">
        <f t="shared" si="17"/>
        <v>-1.4106011696895071E-2</v>
      </c>
      <c r="Y56" s="33">
        <f t="shared" si="18"/>
        <v>-2.0507248658919397E-2</v>
      </c>
    </row>
    <row r="57" spans="1:25" x14ac:dyDescent="0.25">
      <c r="A57" t="s">
        <v>36</v>
      </c>
      <c r="B57" s="63">
        <v>4</v>
      </c>
      <c r="C57" t="s">
        <v>11</v>
      </c>
      <c r="D57" s="64">
        <v>4320</v>
      </c>
      <c r="E57" s="64">
        <v>4455</v>
      </c>
      <c r="F57" s="65">
        <v>4383</v>
      </c>
      <c r="G57" s="13">
        <f t="shared" si="0"/>
        <v>-72</v>
      </c>
      <c r="H57" s="13">
        <f t="shared" si="1"/>
        <v>63</v>
      </c>
      <c r="I57" s="70">
        <f t="shared" si="2"/>
        <v>1.4583333333333393E-2</v>
      </c>
      <c r="J57" s="70">
        <f t="shared" si="3"/>
        <v>-1.6161616161616155E-2</v>
      </c>
      <c r="K57" t="str">
        <f t="shared" si="4"/>
        <v>MAJA1</v>
      </c>
      <c r="L57" t="str">
        <f t="shared" si="5"/>
        <v>JANUARY-4-MAJA1</v>
      </c>
      <c r="M57" s="70">
        <f t="shared" si="6"/>
        <v>2.1179757343550598E-2</v>
      </c>
      <c r="N57" s="70">
        <f t="shared" si="7"/>
        <v>-0.12498091425365476</v>
      </c>
      <c r="O57" s="13">
        <f t="shared" si="8"/>
        <v>866754</v>
      </c>
      <c r="P57" s="13">
        <f t="shared" si="9"/>
        <v>879535</v>
      </c>
      <c r="Q57" s="13">
        <f t="shared" si="10"/>
        <v>871282</v>
      </c>
      <c r="R57" s="33">
        <f t="shared" si="11"/>
        <v>5.224088957189732E-3</v>
      </c>
      <c r="S57" s="33">
        <f t="shared" si="12"/>
        <v>-9.3833673475188784E-3</v>
      </c>
      <c r="T57" t="str">
        <f t="shared" si="13"/>
        <v>JANUARY-MAJA1</v>
      </c>
      <c r="U57">
        <f t="shared" si="14"/>
        <v>40885</v>
      </c>
      <c r="V57">
        <f t="shared" si="15"/>
        <v>41951</v>
      </c>
      <c r="W57">
        <f t="shared" si="16"/>
        <v>41560</v>
      </c>
      <c r="X57" s="33">
        <f t="shared" si="17"/>
        <v>1.6509722392075377E-2</v>
      </c>
      <c r="Y57" s="33">
        <f t="shared" si="18"/>
        <v>-9.3203976067316452E-3</v>
      </c>
    </row>
    <row r="58" spans="1:25" x14ac:dyDescent="0.25">
      <c r="A58" t="s">
        <v>36</v>
      </c>
      <c r="B58" s="63">
        <v>4</v>
      </c>
      <c r="C58" t="s">
        <v>13</v>
      </c>
      <c r="D58" s="64">
        <v>40176</v>
      </c>
      <c r="E58" s="64">
        <v>40687</v>
      </c>
      <c r="F58" s="65">
        <v>40647</v>
      </c>
      <c r="G58" s="13">
        <f t="shared" si="0"/>
        <v>-40</v>
      </c>
      <c r="H58" s="13">
        <f t="shared" si="1"/>
        <v>471</v>
      </c>
      <c r="I58" s="70">
        <f t="shared" si="2"/>
        <v>1.1723416965352396E-2</v>
      </c>
      <c r="J58" s="70">
        <f t="shared" si="3"/>
        <v>-9.8311499987713269E-4</v>
      </c>
      <c r="K58" t="str">
        <f t="shared" si="4"/>
        <v>KALIBENDA</v>
      </c>
      <c r="L58" t="str">
        <f t="shared" si="5"/>
        <v>JANUARY-4-KALIBENDA</v>
      </c>
      <c r="M58" s="70">
        <f t="shared" si="6"/>
        <v>0.17649768968488622</v>
      </c>
      <c r="N58" s="70">
        <f t="shared" si="7"/>
        <v>-2.3863565157408617E-2</v>
      </c>
      <c r="O58" s="13">
        <f t="shared" si="8"/>
        <v>866754</v>
      </c>
      <c r="P58" s="13">
        <f t="shared" si="9"/>
        <v>879535</v>
      </c>
      <c r="Q58" s="13">
        <f t="shared" si="10"/>
        <v>871282</v>
      </c>
      <c r="R58" s="33">
        <f t="shared" si="11"/>
        <v>5.224088957189732E-3</v>
      </c>
      <c r="S58" s="33">
        <f t="shared" si="12"/>
        <v>-9.3833673475188784E-3</v>
      </c>
      <c r="T58" t="str">
        <f t="shared" si="13"/>
        <v>JANUARY-KALIBENDA</v>
      </c>
      <c r="U58">
        <f t="shared" si="14"/>
        <v>214596</v>
      </c>
      <c r="V58">
        <f t="shared" si="15"/>
        <v>219638</v>
      </c>
      <c r="W58">
        <f t="shared" si="16"/>
        <v>219057</v>
      </c>
      <c r="X58" s="33">
        <f t="shared" si="17"/>
        <v>2.0787899122071352E-2</v>
      </c>
      <c r="Y58" s="33">
        <f t="shared" si="18"/>
        <v>-2.6452617488776919E-3</v>
      </c>
    </row>
    <row r="59" spans="1:25" x14ac:dyDescent="0.25">
      <c r="A59" t="s">
        <v>36</v>
      </c>
      <c r="B59" s="63">
        <v>4</v>
      </c>
      <c r="C59" t="s">
        <v>13</v>
      </c>
      <c r="D59" s="64">
        <v>6912</v>
      </c>
      <c r="E59" s="64">
        <v>7050</v>
      </c>
      <c r="F59" s="65">
        <v>7035</v>
      </c>
      <c r="G59" s="13">
        <f t="shared" si="0"/>
        <v>-15</v>
      </c>
      <c r="H59" s="13">
        <f t="shared" si="1"/>
        <v>123</v>
      </c>
      <c r="I59" s="70">
        <f t="shared" si="2"/>
        <v>1.779513888888884E-2</v>
      </c>
      <c r="J59" s="70">
        <f t="shared" si="3"/>
        <v>-2.1276595744680327E-3</v>
      </c>
      <c r="K59" t="str">
        <f t="shared" si="4"/>
        <v>KALIBENDA</v>
      </c>
      <c r="L59" t="str">
        <f t="shared" si="5"/>
        <v>JANUARY-4-KALIBENDA</v>
      </c>
      <c r="M59" s="70">
        <f t="shared" si="6"/>
        <v>0.17649768968488622</v>
      </c>
      <c r="N59" s="70">
        <f t="shared" si="7"/>
        <v>-2.3863565157408617E-2</v>
      </c>
      <c r="O59" s="13">
        <f t="shared" si="8"/>
        <v>866754</v>
      </c>
      <c r="P59" s="13">
        <f t="shared" si="9"/>
        <v>879535</v>
      </c>
      <c r="Q59" s="13">
        <f t="shared" si="10"/>
        <v>871282</v>
      </c>
      <c r="R59" s="33">
        <f t="shared" si="11"/>
        <v>5.224088957189732E-3</v>
      </c>
      <c r="S59" s="33">
        <f t="shared" si="12"/>
        <v>-9.3833673475188784E-3</v>
      </c>
      <c r="T59" t="str">
        <f t="shared" si="13"/>
        <v>JANUARY-KALIBENDA</v>
      </c>
      <c r="U59">
        <f t="shared" si="14"/>
        <v>214596</v>
      </c>
      <c r="V59">
        <f t="shared" si="15"/>
        <v>219638</v>
      </c>
      <c r="W59">
        <f t="shared" si="16"/>
        <v>219057</v>
      </c>
      <c r="X59" s="33">
        <f t="shared" si="17"/>
        <v>2.0787899122071352E-2</v>
      </c>
      <c r="Y59" s="33">
        <f t="shared" si="18"/>
        <v>-2.6452617488776919E-3</v>
      </c>
    </row>
    <row r="60" spans="1:25" x14ac:dyDescent="0.25">
      <c r="A60" t="s">
        <v>36</v>
      </c>
      <c r="B60" s="63">
        <v>4</v>
      </c>
      <c r="C60" t="s">
        <v>13</v>
      </c>
      <c r="D60" s="64">
        <v>9180</v>
      </c>
      <c r="E60" s="64">
        <v>9360</v>
      </c>
      <c r="F60" s="65">
        <v>9321</v>
      </c>
      <c r="G60" s="13">
        <f t="shared" si="0"/>
        <v>-39</v>
      </c>
      <c r="H60" s="13">
        <f t="shared" si="1"/>
        <v>141</v>
      </c>
      <c r="I60" s="70">
        <f t="shared" si="2"/>
        <v>1.5359477124182952E-2</v>
      </c>
      <c r="J60" s="70">
        <f t="shared" si="3"/>
        <v>-4.1666666666666519E-3</v>
      </c>
      <c r="K60" t="str">
        <f t="shared" si="4"/>
        <v>KALIBENDA</v>
      </c>
      <c r="L60" t="str">
        <f t="shared" si="5"/>
        <v>JANUARY-4-KALIBENDA</v>
      </c>
      <c r="M60" s="70">
        <f t="shared" si="6"/>
        <v>0.17649768968488622</v>
      </c>
      <c r="N60" s="70">
        <f t="shared" si="7"/>
        <v>-2.3863565157408617E-2</v>
      </c>
      <c r="O60" s="13">
        <f t="shared" si="8"/>
        <v>866754</v>
      </c>
      <c r="P60" s="13">
        <f t="shared" si="9"/>
        <v>879535</v>
      </c>
      <c r="Q60" s="13">
        <f t="shared" si="10"/>
        <v>871282</v>
      </c>
      <c r="R60" s="33">
        <f t="shared" si="11"/>
        <v>5.224088957189732E-3</v>
      </c>
      <c r="S60" s="33">
        <f t="shared" si="12"/>
        <v>-9.3833673475188784E-3</v>
      </c>
      <c r="T60" t="str">
        <f t="shared" si="13"/>
        <v>JANUARY-KALIBENDA</v>
      </c>
      <c r="U60">
        <f t="shared" si="14"/>
        <v>214596</v>
      </c>
      <c r="V60">
        <f t="shared" si="15"/>
        <v>219638</v>
      </c>
      <c r="W60">
        <f t="shared" si="16"/>
        <v>219057</v>
      </c>
      <c r="X60" s="33">
        <f t="shared" si="17"/>
        <v>2.0787899122071352E-2</v>
      </c>
      <c r="Y60" s="33">
        <f t="shared" si="18"/>
        <v>-2.6452617488776919E-3</v>
      </c>
    </row>
    <row r="61" spans="1:25" x14ac:dyDescent="0.25">
      <c r="A61" t="s">
        <v>36</v>
      </c>
      <c r="B61" s="63">
        <v>4</v>
      </c>
      <c r="C61" t="s">
        <v>13</v>
      </c>
      <c r="D61" s="64">
        <v>2916</v>
      </c>
      <c r="E61" s="64">
        <v>2973</v>
      </c>
      <c r="F61" s="65">
        <v>2973</v>
      </c>
      <c r="G61" s="13">
        <f t="shared" si="0"/>
        <v>0</v>
      </c>
      <c r="H61" s="13">
        <f t="shared" si="1"/>
        <v>57</v>
      </c>
      <c r="I61" s="70">
        <f t="shared" si="2"/>
        <v>1.9547325102880597E-2</v>
      </c>
      <c r="J61" s="70">
        <f t="shared" si="3"/>
        <v>0</v>
      </c>
      <c r="K61" t="str">
        <f t="shared" si="4"/>
        <v>KALIBENDA</v>
      </c>
      <c r="L61" t="str">
        <f t="shared" si="5"/>
        <v>JANUARY-4-KALIBENDA</v>
      </c>
      <c r="M61" s="70">
        <f t="shared" si="6"/>
        <v>0.17649768968488622</v>
      </c>
      <c r="N61" s="70">
        <f t="shared" si="7"/>
        <v>-2.3863565157408617E-2</v>
      </c>
      <c r="O61" s="13">
        <f t="shared" si="8"/>
        <v>866754</v>
      </c>
      <c r="P61" s="13">
        <f t="shared" si="9"/>
        <v>879535</v>
      </c>
      <c r="Q61" s="13">
        <f t="shared" si="10"/>
        <v>871282</v>
      </c>
      <c r="R61" s="33">
        <f t="shared" si="11"/>
        <v>5.224088957189732E-3</v>
      </c>
      <c r="S61" s="33">
        <f t="shared" si="12"/>
        <v>-9.3833673475188784E-3</v>
      </c>
      <c r="T61" t="str">
        <f t="shared" si="13"/>
        <v>JANUARY-KALIBENDA</v>
      </c>
      <c r="U61">
        <f t="shared" si="14"/>
        <v>214596</v>
      </c>
      <c r="V61">
        <f t="shared" si="15"/>
        <v>219638</v>
      </c>
      <c r="W61">
        <f t="shared" si="16"/>
        <v>219057</v>
      </c>
      <c r="X61" s="33">
        <f t="shared" si="17"/>
        <v>2.0787899122071352E-2</v>
      </c>
      <c r="Y61" s="33">
        <f t="shared" si="18"/>
        <v>-2.6452617488776919E-3</v>
      </c>
    </row>
    <row r="62" spans="1:25" x14ac:dyDescent="0.25">
      <c r="A62" t="s">
        <v>36</v>
      </c>
      <c r="B62" s="63">
        <v>4</v>
      </c>
      <c r="C62" t="s">
        <v>13</v>
      </c>
      <c r="D62" s="64">
        <v>3240</v>
      </c>
      <c r="E62" s="64">
        <v>3303</v>
      </c>
      <c r="F62" s="65">
        <v>3297</v>
      </c>
      <c r="G62" s="13">
        <f t="shared" si="0"/>
        <v>-6</v>
      </c>
      <c r="H62" s="13">
        <f t="shared" si="1"/>
        <v>57</v>
      </c>
      <c r="I62" s="70">
        <f t="shared" si="2"/>
        <v>1.7592592592592604E-2</v>
      </c>
      <c r="J62" s="70">
        <f t="shared" si="3"/>
        <v>-1.8165304268846771E-3</v>
      </c>
      <c r="K62" t="str">
        <f t="shared" si="4"/>
        <v>KALIBENDA</v>
      </c>
      <c r="L62" t="str">
        <f t="shared" si="5"/>
        <v>JANUARY-4-KALIBENDA</v>
      </c>
      <c r="M62" s="70">
        <f t="shared" si="6"/>
        <v>0.17649768968488622</v>
      </c>
      <c r="N62" s="70">
        <f t="shared" si="7"/>
        <v>-2.3863565157408617E-2</v>
      </c>
      <c r="O62" s="13">
        <f t="shared" si="8"/>
        <v>866754</v>
      </c>
      <c r="P62" s="13">
        <f t="shared" si="9"/>
        <v>879535</v>
      </c>
      <c r="Q62" s="13">
        <f t="shared" si="10"/>
        <v>871282</v>
      </c>
      <c r="R62" s="33">
        <f t="shared" si="11"/>
        <v>5.224088957189732E-3</v>
      </c>
      <c r="S62" s="33">
        <f t="shared" si="12"/>
        <v>-9.3833673475188784E-3</v>
      </c>
      <c r="T62" t="str">
        <f t="shared" si="13"/>
        <v>JANUARY-KALIBENDA</v>
      </c>
      <c r="U62">
        <f t="shared" si="14"/>
        <v>214596</v>
      </c>
      <c r="V62">
        <f t="shared" si="15"/>
        <v>219638</v>
      </c>
      <c r="W62">
        <f t="shared" si="16"/>
        <v>219057</v>
      </c>
      <c r="X62" s="33">
        <f t="shared" si="17"/>
        <v>2.0787899122071352E-2</v>
      </c>
      <c r="Y62" s="33">
        <f t="shared" si="18"/>
        <v>-2.6452617488776919E-3</v>
      </c>
    </row>
    <row r="63" spans="1:25" x14ac:dyDescent="0.25">
      <c r="A63" t="s">
        <v>36</v>
      </c>
      <c r="B63" s="63">
        <v>4</v>
      </c>
      <c r="C63" t="s">
        <v>13</v>
      </c>
      <c r="D63" s="64">
        <v>1080</v>
      </c>
      <c r="E63" s="64">
        <v>1101</v>
      </c>
      <c r="F63" s="65">
        <v>1098</v>
      </c>
      <c r="G63" s="13">
        <f t="shared" si="0"/>
        <v>-3</v>
      </c>
      <c r="H63" s="13">
        <f t="shared" si="1"/>
        <v>18</v>
      </c>
      <c r="I63" s="70">
        <f t="shared" si="2"/>
        <v>1.6666666666666607E-2</v>
      </c>
      <c r="J63" s="70">
        <f t="shared" si="3"/>
        <v>-2.7247956403270157E-3</v>
      </c>
      <c r="K63" t="str">
        <f t="shared" si="4"/>
        <v>KALIBENDA</v>
      </c>
      <c r="L63" t="str">
        <f t="shared" si="5"/>
        <v>JANUARY-4-KALIBENDA</v>
      </c>
      <c r="M63" s="70">
        <f t="shared" si="6"/>
        <v>0.17649768968488622</v>
      </c>
      <c r="N63" s="70">
        <f t="shared" si="7"/>
        <v>-2.3863565157408617E-2</v>
      </c>
      <c r="O63" s="13">
        <f t="shared" si="8"/>
        <v>866754</v>
      </c>
      <c r="P63" s="13">
        <f t="shared" si="9"/>
        <v>879535</v>
      </c>
      <c r="Q63" s="13">
        <f t="shared" si="10"/>
        <v>871282</v>
      </c>
      <c r="R63" s="33">
        <f t="shared" si="11"/>
        <v>5.224088957189732E-3</v>
      </c>
      <c r="S63" s="33">
        <f t="shared" si="12"/>
        <v>-9.3833673475188784E-3</v>
      </c>
      <c r="T63" t="str">
        <f t="shared" si="13"/>
        <v>JANUARY-KALIBENDA</v>
      </c>
      <c r="U63">
        <f t="shared" si="14"/>
        <v>214596</v>
      </c>
      <c r="V63">
        <f t="shared" si="15"/>
        <v>219638</v>
      </c>
      <c r="W63">
        <f t="shared" si="16"/>
        <v>219057</v>
      </c>
      <c r="X63" s="33">
        <f t="shared" si="17"/>
        <v>2.0787899122071352E-2</v>
      </c>
      <c r="Y63" s="33">
        <f t="shared" si="18"/>
        <v>-2.6452617488776919E-3</v>
      </c>
    </row>
    <row r="64" spans="1:25" x14ac:dyDescent="0.25">
      <c r="A64" t="s">
        <v>36</v>
      </c>
      <c r="B64" s="63">
        <v>4</v>
      </c>
      <c r="C64" t="s">
        <v>13</v>
      </c>
      <c r="D64" s="64">
        <v>9828</v>
      </c>
      <c r="E64" s="64">
        <v>10026</v>
      </c>
      <c r="F64" s="65">
        <v>9993</v>
      </c>
      <c r="G64" s="13">
        <f t="shared" si="0"/>
        <v>-33</v>
      </c>
      <c r="H64" s="13">
        <f t="shared" si="1"/>
        <v>165</v>
      </c>
      <c r="I64" s="70">
        <f t="shared" si="2"/>
        <v>1.6788766788766729E-2</v>
      </c>
      <c r="J64" s="70">
        <f t="shared" si="3"/>
        <v>-3.2914422501496565E-3</v>
      </c>
      <c r="K64" t="str">
        <f t="shared" si="4"/>
        <v>KALIBENDA</v>
      </c>
      <c r="L64" t="str">
        <f t="shared" si="5"/>
        <v>JANUARY-4-KALIBENDA</v>
      </c>
      <c r="M64" s="70">
        <f t="shared" si="6"/>
        <v>0.17649768968488622</v>
      </c>
      <c r="N64" s="70">
        <f t="shared" si="7"/>
        <v>-2.3863565157408617E-2</v>
      </c>
      <c r="O64" s="13">
        <f t="shared" si="8"/>
        <v>866754</v>
      </c>
      <c r="P64" s="13">
        <f t="shared" si="9"/>
        <v>879535</v>
      </c>
      <c r="Q64" s="13">
        <f t="shared" si="10"/>
        <v>871282</v>
      </c>
      <c r="R64" s="33">
        <f t="shared" si="11"/>
        <v>5.224088957189732E-3</v>
      </c>
      <c r="S64" s="33">
        <f t="shared" si="12"/>
        <v>-9.3833673475188784E-3</v>
      </c>
      <c r="T64" t="str">
        <f t="shared" si="13"/>
        <v>JANUARY-KALIBENDA</v>
      </c>
      <c r="U64">
        <f t="shared" si="14"/>
        <v>214596</v>
      </c>
      <c r="V64">
        <f t="shared" si="15"/>
        <v>219638</v>
      </c>
      <c r="W64">
        <f t="shared" si="16"/>
        <v>219057</v>
      </c>
      <c r="X64" s="33">
        <f t="shared" si="17"/>
        <v>2.0787899122071352E-2</v>
      </c>
      <c r="Y64" s="33">
        <f t="shared" si="18"/>
        <v>-2.6452617488776919E-3</v>
      </c>
    </row>
    <row r="65" spans="1:25" x14ac:dyDescent="0.25">
      <c r="A65" t="s">
        <v>36</v>
      </c>
      <c r="B65" s="63">
        <v>4</v>
      </c>
      <c r="C65" t="s">
        <v>13</v>
      </c>
      <c r="D65" s="64">
        <v>6912</v>
      </c>
      <c r="E65" s="64">
        <v>7050</v>
      </c>
      <c r="F65" s="65">
        <v>7017</v>
      </c>
      <c r="G65" s="13">
        <f t="shared" si="0"/>
        <v>-33</v>
      </c>
      <c r="H65" s="13">
        <f t="shared" si="1"/>
        <v>105</v>
      </c>
      <c r="I65" s="70">
        <f t="shared" si="2"/>
        <v>1.5190972222222321E-2</v>
      </c>
      <c r="J65" s="70">
        <f t="shared" si="3"/>
        <v>-4.6808510638297607E-3</v>
      </c>
      <c r="K65" t="str">
        <f t="shared" si="4"/>
        <v>KALIBENDA</v>
      </c>
      <c r="L65" t="str">
        <f t="shared" si="5"/>
        <v>JANUARY-4-KALIBENDA</v>
      </c>
      <c r="M65" s="70">
        <f t="shared" si="6"/>
        <v>0.17649768968488622</v>
      </c>
      <c r="N65" s="70">
        <f t="shared" si="7"/>
        <v>-2.3863565157408617E-2</v>
      </c>
      <c r="O65" s="13">
        <f t="shared" si="8"/>
        <v>866754</v>
      </c>
      <c r="P65" s="13">
        <f t="shared" si="9"/>
        <v>879535</v>
      </c>
      <c r="Q65" s="13">
        <f t="shared" si="10"/>
        <v>871282</v>
      </c>
      <c r="R65" s="33">
        <f t="shared" si="11"/>
        <v>5.224088957189732E-3</v>
      </c>
      <c r="S65" s="33">
        <f t="shared" si="12"/>
        <v>-9.3833673475188784E-3</v>
      </c>
      <c r="T65" t="str">
        <f t="shared" si="13"/>
        <v>JANUARY-KALIBENDA</v>
      </c>
      <c r="U65">
        <f t="shared" si="14"/>
        <v>214596</v>
      </c>
      <c r="V65">
        <f t="shared" si="15"/>
        <v>219638</v>
      </c>
      <c r="W65">
        <f t="shared" si="16"/>
        <v>219057</v>
      </c>
      <c r="X65" s="33">
        <f t="shared" si="17"/>
        <v>2.0787899122071352E-2</v>
      </c>
      <c r="Y65" s="33">
        <f t="shared" si="18"/>
        <v>-2.6452617488776919E-3</v>
      </c>
    </row>
    <row r="66" spans="1:25" x14ac:dyDescent="0.25">
      <c r="A66" t="s">
        <v>36</v>
      </c>
      <c r="B66" s="63">
        <v>4</v>
      </c>
      <c r="C66" t="s">
        <v>13</v>
      </c>
      <c r="D66" s="64">
        <v>1080</v>
      </c>
      <c r="E66" s="64">
        <v>1101</v>
      </c>
      <c r="F66" s="65">
        <v>1098</v>
      </c>
      <c r="G66" s="13">
        <f t="shared" ref="G66:G129" si="19">F66-E66</f>
        <v>-3</v>
      </c>
      <c r="H66" s="13">
        <f t="shared" ref="H66:H129" si="20">F66-D66</f>
        <v>18</v>
      </c>
      <c r="I66" s="70">
        <f t="shared" ref="I66:I129" si="21">F66/D66-1</f>
        <v>1.6666666666666607E-2</v>
      </c>
      <c r="J66" s="70">
        <f t="shared" ref="J66:J129" si="22">F66/E66-1</f>
        <v>-2.7247956403270157E-3</v>
      </c>
      <c r="K66" t="str">
        <f t="shared" ref="K66:K129" si="23">CLEAN(SUBSTITUTE(C66," ",""))</f>
        <v>KALIBENDA</v>
      </c>
      <c r="L66" t="str">
        <f t="shared" ref="L66:L129" si="24">A66&amp;"-"&amp;B66&amp;"-"&amp;K66</f>
        <v>JANUARY-4-KALIBENDA</v>
      </c>
      <c r="M66" s="70">
        <f t="shared" ref="M66:M129" si="25">SUMIF($L$2:$L$1396,L66,$I$2:$I$1396)</f>
        <v>0.17649768968488622</v>
      </c>
      <c r="N66" s="70">
        <f t="shared" ref="N66:N129" si="26">SUMIF($L$2:$L$1396,L66,$J$2:$J$1396)</f>
        <v>-2.3863565157408617E-2</v>
      </c>
      <c r="O66" s="13">
        <f t="shared" ref="O66:O129" si="27">SUMIF($A$2:$A$1396,A66,$D$2:$D$1396)</f>
        <v>866754</v>
      </c>
      <c r="P66" s="13">
        <f t="shared" ref="P66:P129" si="28">SUMIF($A$2:$A$1396,A66,$E$2:$E$1396)</f>
        <v>879535</v>
      </c>
      <c r="Q66" s="13">
        <f t="shared" ref="Q66:Q129" si="29">SUMIF($A$2:$A$1396,A66,$F$2:$F$1396)</f>
        <v>871282</v>
      </c>
      <c r="R66" s="33">
        <f t="shared" ref="R66:R129" si="30">Q66/O66-1</f>
        <v>5.224088957189732E-3</v>
      </c>
      <c r="S66" s="33">
        <f t="shared" ref="S66:S129" si="31">Q66/P66-1</f>
        <v>-9.3833673475188784E-3</v>
      </c>
      <c r="T66" t="str">
        <f t="shared" si="13"/>
        <v>JANUARY-KALIBENDA</v>
      </c>
      <c r="U66">
        <f t="shared" si="14"/>
        <v>214596</v>
      </c>
      <c r="V66">
        <f t="shared" si="15"/>
        <v>219638</v>
      </c>
      <c r="W66">
        <f t="shared" si="16"/>
        <v>219057</v>
      </c>
      <c r="X66" s="33">
        <f t="shared" si="17"/>
        <v>2.0787899122071352E-2</v>
      </c>
      <c r="Y66" s="33">
        <f t="shared" si="18"/>
        <v>-2.6452617488776919E-3</v>
      </c>
    </row>
    <row r="67" spans="1:25" x14ac:dyDescent="0.25">
      <c r="A67" t="s">
        <v>36</v>
      </c>
      <c r="B67" s="63">
        <v>4</v>
      </c>
      <c r="C67" t="s">
        <v>11</v>
      </c>
      <c r="D67" s="64">
        <v>720</v>
      </c>
      <c r="E67" s="64">
        <v>740</v>
      </c>
      <c r="F67" s="65">
        <v>722</v>
      </c>
      <c r="G67" s="13">
        <f t="shared" si="19"/>
        <v>-18</v>
      </c>
      <c r="H67" s="13">
        <f t="shared" si="20"/>
        <v>2</v>
      </c>
      <c r="I67" s="70">
        <f t="shared" si="21"/>
        <v>2.7777777777777679E-3</v>
      </c>
      <c r="J67" s="70">
        <f t="shared" si="22"/>
        <v>-2.4324324324324298E-2</v>
      </c>
      <c r="K67" t="str">
        <f t="shared" si="23"/>
        <v>MAJA1</v>
      </c>
      <c r="L67" t="str">
        <f t="shared" si="24"/>
        <v>JANUARY-4-MAJA1</v>
      </c>
      <c r="M67" s="70">
        <f t="shared" si="25"/>
        <v>2.1179757343550598E-2</v>
      </c>
      <c r="N67" s="70">
        <f t="shared" si="26"/>
        <v>-0.12498091425365476</v>
      </c>
      <c r="O67" s="13">
        <f t="shared" si="27"/>
        <v>866754</v>
      </c>
      <c r="P67" s="13">
        <f t="shared" si="28"/>
        <v>879535</v>
      </c>
      <c r="Q67" s="13">
        <f t="shared" si="29"/>
        <v>871282</v>
      </c>
      <c r="R67" s="33">
        <f t="shared" si="30"/>
        <v>5.224088957189732E-3</v>
      </c>
      <c r="S67" s="33">
        <f t="shared" si="31"/>
        <v>-9.3833673475188784E-3</v>
      </c>
      <c r="T67" t="str">
        <f t="shared" ref="T67:T130" si="32">A67&amp;"-"&amp;K67</f>
        <v>JANUARY-MAJA1</v>
      </c>
      <c r="U67">
        <f t="shared" ref="U67:U130" si="33">SUMIF($T$2:$T$1396,T67,$D$2:$D$1396)</f>
        <v>40885</v>
      </c>
      <c r="V67">
        <f t="shared" ref="V67:V130" si="34">SUMIF($T$2:$T$1396,T67,$E$2:$E$1396)</f>
        <v>41951</v>
      </c>
      <c r="W67">
        <f t="shared" ref="W67:W130" si="35">SUMIF($T$2:$T$1396,T67,$F$2:$F$1396)</f>
        <v>41560</v>
      </c>
      <c r="X67" s="33">
        <f t="shared" ref="X67:X130" si="36">W67/U67-1</f>
        <v>1.6509722392075377E-2</v>
      </c>
      <c r="Y67" s="33">
        <f t="shared" ref="Y67:Y130" si="37">W67/V67-1</f>
        <v>-9.3203976067316452E-3</v>
      </c>
    </row>
    <row r="68" spans="1:25" x14ac:dyDescent="0.25">
      <c r="A68" t="s">
        <v>36</v>
      </c>
      <c r="B68" s="63">
        <v>4</v>
      </c>
      <c r="C68" t="s">
        <v>11</v>
      </c>
      <c r="D68" s="64">
        <v>1440</v>
      </c>
      <c r="E68" s="64">
        <v>1509</v>
      </c>
      <c r="F68" s="65">
        <v>1440</v>
      </c>
      <c r="G68" s="13">
        <f t="shared" si="19"/>
        <v>-69</v>
      </c>
      <c r="H68" s="13">
        <f t="shared" si="20"/>
        <v>0</v>
      </c>
      <c r="I68" s="70">
        <f t="shared" si="21"/>
        <v>0</v>
      </c>
      <c r="J68" s="70">
        <f t="shared" si="22"/>
        <v>-4.5725646123260466E-2</v>
      </c>
      <c r="K68" t="str">
        <f t="shared" si="23"/>
        <v>MAJA1</v>
      </c>
      <c r="L68" t="str">
        <f t="shared" si="24"/>
        <v>JANUARY-4-MAJA1</v>
      </c>
      <c r="M68" s="70">
        <f t="shared" si="25"/>
        <v>2.1179757343550598E-2</v>
      </c>
      <c r="N68" s="70">
        <f t="shared" si="26"/>
        <v>-0.12498091425365476</v>
      </c>
      <c r="O68" s="13">
        <f t="shared" si="27"/>
        <v>866754</v>
      </c>
      <c r="P68" s="13">
        <f t="shared" si="28"/>
        <v>879535</v>
      </c>
      <c r="Q68" s="13">
        <f t="shared" si="29"/>
        <v>871282</v>
      </c>
      <c r="R68" s="33">
        <f t="shared" si="30"/>
        <v>5.224088957189732E-3</v>
      </c>
      <c r="S68" s="33">
        <f t="shared" si="31"/>
        <v>-9.3833673475188784E-3</v>
      </c>
      <c r="T68" t="str">
        <f t="shared" si="32"/>
        <v>JANUARY-MAJA1</v>
      </c>
      <c r="U68">
        <f t="shared" si="33"/>
        <v>40885</v>
      </c>
      <c r="V68">
        <f t="shared" si="34"/>
        <v>41951</v>
      </c>
      <c r="W68">
        <f t="shared" si="35"/>
        <v>41560</v>
      </c>
      <c r="X68" s="33">
        <f t="shared" si="36"/>
        <v>1.6509722392075377E-2</v>
      </c>
      <c r="Y68" s="33">
        <f t="shared" si="37"/>
        <v>-9.3203976067316452E-3</v>
      </c>
    </row>
    <row r="69" spans="1:25" x14ac:dyDescent="0.25">
      <c r="A69" t="s">
        <v>36</v>
      </c>
      <c r="B69" s="63">
        <v>4</v>
      </c>
      <c r="C69" t="s">
        <v>11</v>
      </c>
      <c r="D69" s="64">
        <v>3600</v>
      </c>
      <c r="E69" s="64">
        <v>3605</v>
      </c>
      <c r="F69" s="65">
        <v>3508</v>
      </c>
      <c r="G69" s="13">
        <f t="shared" si="19"/>
        <v>-97</v>
      </c>
      <c r="H69" s="13">
        <f t="shared" si="20"/>
        <v>-92</v>
      </c>
      <c r="I69" s="70">
        <f t="shared" si="21"/>
        <v>-2.5555555555555554E-2</v>
      </c>
      <c r="J69" s="70">
        <f t="shared" si="22"/>
        <v>-2.6907073509015222E-2</v>
      </c>
      <c r="K69" t="str">
        <f t="shared" si="23"/>
        <v>MAJA1</v>
      </c>
      <c r="L69" t="str">
        <f t="shared" si="24"/>
        <v>JANUARY-4-MAJA1</v>
      </c>
      <c r="M69" s="70">
        <f t="shared" si="25"/>
        <v>2.1179757343550598E-2</v>
      </c>
      <c r="N69" s="70">
        <f t="shared" si="26"/>
        <v>-0.12498091425365476</v>
      </c>
      <c r="O69" s="13">
        <f t="shared" si="27"/>
        <v>866754</v>
      </c>
      <c r="P69" s="13">
        <f t="shared" si="28"/>
        <v>879535</v>
      </c>
      <c r="Q69" s="13">
        <f t="shared" si="29"/>
        <v>871282</v>
      </c>
      <c r="R69" s="33">
        <f t="shared" si="30"/>
        <v>5.224088957189732E-3</v>
      </c>
      <c r="S69" s="33">
        <f t="shared" si="31"/>
        <v>-9.3833673475188784E-3</v>
      </c>
      <c r="T69" t="str">
        <f t="shared" si="32"/>
        <v>JANUARY-MAJA1</v>
      </c>
      <c r="U69">
        <f t="shared" si="33"/>
        <v>40885</v>
      </c>
      <c r="V69">
        <f t="shared" si="34"/>
        <v>41951</v>
      </c>
      <c r="W69">
        <f t="shared" si="35"/>
        <v>41560</v>
      </c>
      <c r="X69" s="33">
        <f t="shared" si="36"/>
        <v>1.6509722392075377E-2</v>
      </c>
      <c r="Y69" s="33">
        <f t="shared" si="37"/>
        <v>-9.3203976067316452E-3</v>
      </c>
    </row>
    <row r="70" spans="1:25" x14ac:dyDescent="0.25">
      <c r="A70" t="s">
        <v>36</v>
      </c>
      <c r="B70" s="63">
        <v>4</v>
      </c>
      <c r="C70" t="s">
        <v>14</v>
      </c>
      <c r="D70" s="64">
        <v>13284</v>
      </c>
      <c r="E70" s="64">
        <v>13295</v>
      </c>
      <c r="F70" s="65">
        <v>13284</v>
      </c>
      <c r="G70" s="13">
        <f t="shared" si="19"/>
        <v>-11</v>
      </c>
      <c r="H70" s="13">
        <f t="shared" si="20"/>
        <v>0</v>
      </c>
      <c r="I70" s="70">
        <f t="shared" si="21"/>
        <v>0</v>
      </c>
      <c r="J70" s="70">
        <f t="shared" si="22"/>
        <v>-8.2737871380222927E-4</v>
      </c>
      <c r="K70" t="str">
        <f t="shared" si="23"/>
        <v>GM2</v>
      </c>
      <c r="L70" t="str">
        <f t="shared" si="24"/>
        <v>JANUARY-4-GM2</v>
      </c>
      <c r="M70" s="70">
        <f t="shared" si="25"/>
        <v>0.1179952108944553</v>
      </c>
      <c r="N70" s="70">
        <f t="shared" si="26"/>
        <v>-0.12896181080747948</v>
      </c>
      <c r="O70" s="13">
        <f t="shared" si="27"/>
        <v>866754</v>
      </c>
      <c r="P70" s="13">
        <f t="shared" si="28"/>
        <v>879535</v>
      </c>
      <c r="Q70" s="13">
        <f t="shared" si="29"/>
        <v>871282</v>
      </c>
      <c r="R70" s="33">
        <f t="shared" si="30"/>
        <v>5.224088957189732E-3</v>
      </c>
      <c r="S70" s="33">
        <f t="shared" si="31"/>
        <v>-9.3833673475188784E-3</v>
      </c>
      <c r="T70" t="str">
        <f t="shared" si="32"/>
        <v>JANUARY-GM2</v>
      </c>
      <c r="U70">
        <f t="shared" si="33"/>
        <v>346176</v>
      </c>
      <c r="V70">
        <f t="shared" si="34"/>
        <v>351311</v>
      </c>
      <c r="W70">
        <f t="shared" si="35"/>
        <v>348700</v>
      </c>
      <c r="X70" s="33">
        <f t="shared" si="36"/>
        <v>7.2910889258643863E-3</v>
      </c>
      <c r="Y70" s="33">
        <f t="shared" si="37"/>
        <v>-7.4321612474417265E-3</v>
      </c>
    </row>
    <row r="71" spans="1:25" x14ac:dyDescent="0.25">
      <c r="A71" t="s">
        <v>36</v>
      </c>
      <c r="B71" s="63">
        <v>4</v>
      </c>
      <c r="C71" t="s">
        <v>14</v>
      </c>
      <c r="D71" s="64">
        <v>1080</v>
      </c>
      <c r="E71" s="64">
        <v>1081</v>
      </c>
      <c r="F71" s="65">
        <v>1080</v>
      </c>
      <c r="G71" s="13">
        <f t="shared" si="19"/>
        <v>-1</v>
      </c>
      <c r="H71" s="13">
        <f t="shared" si="20"/>
        <v>0</v>
      </c>
      <c r="I71" s="70">
        <f t="shared" si="21"/>
        <v>0</v>
      </c>
      <c r="J71" s="70">
        <f t="shared" si="22"/>
        <v>-9.2506938020353591E-4</v>
      </c>
      <c r="K71" t="str">
        <f t="shared" si="23"/>
        <v>GM2</v>
      </c>
      <c r="L71" t="str">
        <f t="shared" si="24"/>
        <v>JANUARY-4-GM2</v>
      </c>
      <c r="M71" s="70">
        <f t="shared" si="25"/>
        <v>0.1179952108944553</v>
      </c>
      <c r="N71" s="70">
        <f t="shared" si="26"/>
        <v>-0.12896181080747948</v>
      </c>
      <c r="O71" s="13">
        <f t="shared" si="27"/>
        <v>866754</v>
      </c>
      <c r="P71" s="13">
        <f t="shared" si="28"/>
        <v>879535</v>
      </c>
      <c r="Q71" s="13">
        <f t="shared" si="29"/>
        <v>871282</v>
      </c>
      <c r="R71" s="33">
        <f t="shared" si="30"/>
        <v>5.224088957189732E-3</v>
      </c>
      <c r="S71" s="33">
        <f t="shared" si="31"/>
        <v>-9.3833673475188784E-3</v>
      </c>
      <c r="T71" t="str">
        <f t="shared" si="32"/>
        <v>JANUARY-GM2</v>
      </c>
      <c r="U71">
        <f t="shared" si="33"/>
        <v>346176</v>
      </c>
      <c r="V71">
        <f t="shared" si="34"/>
        <v>351311</v>
      </c>
      <c r="W71">
        <f t="shared" si="35"/>
        <v>348700</v>
      </c>
      <c r="X71" s="33">
        <f t="shared" si="36"/>
        <v>7.2910889258643863E-3</v>
      </c>
      <c r="Y71" s="33">
        <f t="shared" si="37"/>
        <v>-7.4321612474417265E-3</v>
      </c>
    </row>
    <row r="72" spans="1:25" x14ac:dyDescent="0.25">
      <c r="A72" t="s">
        <v>36</v>
      </c>
      <c r="B72" s="63">
        <v>4</v>
      </c>
      <c r="C72" t="s">
        <v>14</v>
      </c>
      <c r="D72" s="64">
        <v>6372</v>
      </c>
      <c r="E72" s="64">
        <v>6381</v>
      </c>
      <c r="F72" s="65">
        <v>6372</v>
      </c>
      <c r="G72" s="13">
        <f t="shared" si="19"/>
        <v>-9</v>
      </c>
      <c r="H72" s="13">
        <f t="shared" si="20"/>
        <v>0</v>
      </c>
      <c r="I72" s="70">
        <f t="shared" si="21"/>
        <v>0</v>
      </c>
      <c r="J72" s="70">
        <f t="shared" si="22"/>
        <v>-1.4104372355430161E-3</v>
      </c>
      <c r="K72" t="str">
        <f t="shared" si="23"/>
        <v>GM2</v>
      </c>
      <c r="L72" t="str">
        <f t="shared" si="24"/>
        <v>JANUARY-4-GM2</v>
      </c>
      <c r="M72" s="70">
        <f t="shared" si="25"/>
        <v>0.1179952108944553</v>
      </c>
      <c r="N72" s="70">
        <f t="shared" si="26"/>
        <v>-0.12896181080747948</v>
      </c>
      <c r="O72" s="13">
        <f t="shared" si="27"/>
        <v>866754</v>
      </c>
      <c r="P72" s="13">
        <f t="shared" si="28"/>
        <v>879535</v>
      </c>
      <c r="Q72" s="13">
        <f t="shared" si="29"/>
        <v>871282</v>
      </c>
      <c r="R72" s="33">
        <f t="shared" si="30"/>
        <v>5.224088957189732E-3</v>
      </c>
      <c r="S72" s="33">
        <f t="shared" si="31"/>
        <v>-9.3833673475188784E-3</v>
      </c>
      <c r="T72" t="str">
        <f t="shared" si="32"/>
        <v>JANUARY-GM2</v>
      </c>
      <c r="U72">
        <f t="shared" si="33"/>
        <v>346176</v>
      </c>
      <c r="V72">
        <f t="shared" si="34"/>
        <v>351311</v>
      </c>
      <c r="W72">
        <f t="shared" si="35"/>
        <v>348700</v>
      </c>
      <c r="X72" s="33">
        <f t="shared" si="36"/>
        <v>7.2910889258643863E-3</v>
      </c>
      <c r="Y72" s="33">
        <f t="shared" si="37"/>
        <v>-7.4321612474417265E-3</v>
      </c>
    </row>
    <row r="73" spans="1:25" x14ac:dyDescent="0.25">
      <c r="A73" t="s">
        <v>36</v>
      </c>
      <c r="B73" s="63">
        <v>4</v>
      </c>
      <c r="C73" t="s">
        <v>14</v>
      </c>
      <c r="D73" s="64">
        <v>1080</v>
      </c>
      <c r="E73" s="64">
        <v>1081</v>
      </c>
      <c r="F73" s="65">
        <v>1080</v>
      </c>
      <c r="G73" s="13">
        <f t="shared" si="19"/>
        <v>-1</v>
      </c>
      <c r="H73" s="13">
        <f t="shared" si="20"/>
        <v>0</v>
      </c>
      <c r="I73" s="70">
        <f t="shared" si="21"/>
        <v>0</v>
      </c>
      <c r="J73" s="70">
        <f t="shared" si="22"/>
        <v>-9.2506938020353591E-4</v>
      </c>
      <c r="K73" t="str">
        <f t="shared" si="23"/>
        <v>GM2</v>
      </c>
      <c r="L73" t="str">
        <f t="shared" si="24"/>
        <v>JANUARY-4-GM2</v>
      </c>
      <c r="M73" s="70">
        <f t="shared" si="25"/>
        <v>0.1179952108944553</v>
      </c>
      <c r="N73" s="70">
        <f t="shared" si="26"/>
        <v>-0.12896181080747948</v>
      </c>
      <c r="O73" s="13">
        <f t="shared" si="27"/>
        <v>866754</v>
      </c>
      <c r="P73" s="13">
        <f t="shared" si="28"/>
        <v>879535</v>
      </c>
      <c r="Q73" s="13">
        <f t="shared" si="29"/>
        <v>871282</v>
      </c>
      <c r="R73" s="33">
        <f t="shared" si="30"/>
        <v>5.224088957189732E-3</v>
      </c>
      <c r="S73" s="33">
        <f t="shared" si="31"/>
        <v>-9.3833673475188784E-3</v>
      </c>
      <c r="T73" t="str">
        <f t="shared" si="32"/>
        <v>JANUARY-GM2</v>
      </c>
      <c r="U73">
        <f t="shared" si="33"/>
        <v>346176</v>
      </c>
      <c r="V73">
        <f t="shared" si="34"/>
        <v>351311</v>
      </c>
      <c r="W73">
        <f t="shared" si="35"/>
        <v>348700</v>
      </c>
      <c r="X73" s="33">
        <f t="shared" si="36"/>
        <v>7.2910889258643863E-3</v>
      </c>
      <c r="Y73" s="33">
        <f t="shared" si="37"/>
        <v>-7.4321612474417265E-3</v>
      </c>
    </row>
    <row r="74" spans="1:25" x14ac:dyDescent="0.25">
      <c r="A74" t="s">
        <v>36</v>
      </c>
      <c r="B74" s="63">
        <v>4</v>
      </c>
      <c r="C74" t="s">
        <v>14</v>
      </c>
      <c r="D74" s="64">
        <v>9504</v>
      </c>
      <c r="E74" s="64">
        <v>9517</v>
      </c>
      <c r="F74" s="65">
        <v>9504</v>
      </c>
      <c r="G74" s="13">
        <f t="shared" si="19"/>
        <v>-13</v>
      </c>
      <c r="H74" s="13">
        <f t="shared" si="20"/>
        <v>0</v>
      </c>
      <c r="I74" s="70">
        <f t="shared" si="21"/>
        <v>0</v>
      </c>
      <c r="J74" s="70">
        <f t="shared" si="22"/>
        <v>-1.3659766733213896E-3</v>
      </c>
      <c r="K74" t="str">
        <f t="shared" si="23"/>
        <v>GM2</v>
      </c>
      <c r="L74" t="str">
        <f t="shared" si="24"/>
        <v>JANUARY-4-GM2</v>
      </c>
      <c r="M74" s="70">
        <f t="shared" si="25"/>
        <v>0.1179952108944553</v>
      </c>
      <c r="N74" s="70">
        <f t="shared" si="26"/>
        <v>-0.12896181080747948</v>
      </c>
      <c r="O74" s="13">
        <f t="shared" si="27"/>
        <v>866754</v>
      </c>
      <c r="P74" s="13">
        <f t="shared" si="28"/>
        <v>879535</v>
      </c>
      <c r="Q74" s="13">
        <f t="shared" si="29"/>
        <v>871282</v>
      </c>
      <c r="R74" s="33">
        <f t="shared" si="30"/>
        <v>5.224088957189732E-3</v>
      </c>
      <c r="S74" s="33">
        <f t="shared" si="31"/>
        <v>-9.3833673475188784E-3</v>
      </c>
      <c r="T74" t="str">
        <f t="shared" si="32"/>
        <v>JANUARY-GM2</v>
      </c>
      <c r="U74">
        <f t="shared" si="33"/>
        <v>346176</v>
      </c>
      <c r="V74">
        <f t="shared" si="34"/>
        <v>351311</v>
      </c>
      <c r="W74">
        <f t="shared" si="35"/>
        <v>348700</v>
      </c>
      <c r="X74" s="33">
        <f t="shared" si="36"/>
        <v>7.2910889258643863E-3</v>
      </c>
      <c r="Y74" s="33">
        <f t="shared" si="37"/>
        <v>-7.4321612474417265E-3</v>
      </c>
    </row>
    <row r="75" spans="1:25" x14ac:dyDescent="0.25">
      <c r="A75" t="s">
        <v>36</v>
      </c>
      <c r="B75" s="63">
        <v>4</v>
      </c>
      <c r="C75" t="s">
        <v>14</v>
      </c>
      <c r="D75" s="64">
        <v>1080</v>
      </c>
      <c r="E75" s="64">
        <v>1080</v>
      </c>
      <c r="F75" s="65">
        <v>1080</v>
      </c>
      <c r="G75" s="13">
        <f t="shared" si="19"/>
        <v>0</v>
      </c>
      <c r="H75" s="13">
        <f t="shared" si="20"/>
        <v>0</v>
      </c>
      <c r="I75" s="70">
        <f t="shared" si="21"/>
        <v>0</v>
      </c>
      <c r="J75" s="70">
        <f t="shared" si="22"/>
        <v>0</v>
      </c>
      <c r="K75" t="str">
        <f t="shared" si="23"/>
        <v>GM2</v>
      </c>
      <c r="L75" t="str">
        <f t="shared" si="24"/>
        <v>JANUARY-4-GM2</v>
      </c>
      <c r="M75" s="70">
        <f t="shared" si="25"/>
        <v>0.1179952108944553</v>
      </c>
      <c r="N75" s="70">
        <f t="shared" si="26"/>
        <v>-0.12896181080747948</v>
      </c>
      <c r="O75" s="13">
        <f t="shared" si="27"/>
        <v>866754</v>
      </c>
      <c r="P75" s="13">
        <f t="shared" si="28"/>
        <v>879535</v>
      </c>
      <c r="Q75" s="13">
        <f t="shared" si="29"/>
        <v>871282</v>
      </c>
      <c r="R75" s="33">
        <f t="shared" si="30"/>
        <v>5.224088957189732E-3</v>
      </c>
      <c r="S75" s="33">
        <f t="shared" si="31"/>
        <v>-9.3833673475188784E-3</v>
      </c>
      <c r="T75" t="str">
        <f t="shared" si="32"/>
        <v>JANUARY-GM2</v>
      </c>
      <c r="U75">
        <f t="shared" si="33"/>
        <v>346176</v>
      </c>
      <c r="V75">
        <f t="shared" si="34"/>
        <v>351311</v>
      </c>
      <c r="W75">
        <f t="shared" si="35"/>
        <v>348700</v>
      </c>
      <c r="X75" s="33">
        <f t="shared" si="36"/>
        <v>7.2910889258643863E-3</v>
      </c>
      <c r="Y75" s="33">
        <f t="shared" si="37"/>
        <v>-7.4321612474417265E-3</v>
      </c>
    </row>
    <row r="76" spans="1:25" x14ac:dyDescent="0.25">
      <c r="A76" t="s">
        <v>36</v>
      </c>
      <c r="B76" s="63">
        <v>4</v>
      </c>
      <c r="C76" t="s">
        <v>14</v>
      </c>
      <c r="D76" s="64">
        <v>6372</v>
      </c>
      <c r="E76" s="64">
        <v>6394</v>
      </c>
      <c r="F76" s="65">
        <v>6372</v>
      </c>
      <c r="G76" s="13">
        <f t="shared" si="19"/>
        <v>-22</v>
      </c>
      <c r="H76" s="13">
        <f t="shared" si="20"/>
        <v>0</v>
      </c>
      <c r="I76" s="70">
        <f t="shared" si="21"/>
        <v>0</v>
      </c>
      <c r="J76" s="70">
        <f t="shared" si="22"/>
        <v>-3.4407256803252739E-3</v>
      </c>
      <c r="K76" t="str">
        <f t="shared" si="23"/>
        <v>GM2</v>
      </c>
      <c r="L76" t="str">
        <f t="shared" si="24"/>
        <v>JANUARY-4-GM2</v>
      </c>
      <c r="M76" s="70">
        <f t="shared" si="25"/>
        <v>0.1179952108944553</v>
      </c>
      <c r="N76" s="70">
        <f t="shared" si="26"/>
        <v>-0.12896181080747948</v>
      </c>
      <c r="O76" s="13">
        <f t="shared" si="27"/>
        <v>866754</v>
      </c>
      <c r="P76" s="13">
        <f t="shared" si="28"/>
        <v>879535</v>
      </c>
      <c r="Q76" s="13">
        <f t="shared" si="29"/>
        <v>871282</v>
      </c>
      <c r="R76" s="33">
        <f t="shared" si="30"/>
        <v>5.224088957189732E-3</v>
      </c>
      <c r="S76" s="33">
        <f t="shared" si="31"/>
        <v>-9.3833673475188784E-3</v>
      </c>
      <c r="T76" t="str">
        <f t="shared" si="32"/>
        <v>JANUARY-GM2</v>
      </c>
      <c r="U76">
        <f t="shared" si="33"/>
        <v>346176</v>
      </c>
      <c r="V76">
        <f t="shared" si="34"/>
        <v>351311</v>
      </c>
      <c r="W76">
        <f t="shared" si="35"/>
        <v>348700</v>
      </c>
      <c r="X76" s="33">
        <f t="shared" si="36"/>
        <v>7.2910889258643863E-3</v>
      </c>
      <c r="Y76" s="33">
        <f t="shared" si="37"/>
        <v>-7.4321612474417265E-3</v>
      </c>
    </row>
    <row r="77" spans="1:25" x14ac:dyDescent="0.25">
      <c r="A77" t="s">
        <v>36</v>
      </c>
      <c r="B77" s="63">
        <v>4</v>
      </c>
      <c r="C77" t="s">
        <v>14</v>
      </c>
      <c r="D77" s="64">
        <v>1080</v>
      </c>
      <c r="E77" s="64">
        <v>1080</v>
      </c>
      <c r="F77" s="65">
        <v>1080</v>
      </c>
      <c r="G77" s="13">
        <f t="shared" si="19"/>
        <v>0</v>
      </c>
      <c r="H77" s="13">
        <f t="shared" si="20"/>
        <v>0</v>
      </c>
      <c r="I77" s="70">
        <f t="shared" si="21"/>
        <v>0</v>
      </c>
      <c r="J77" s="70">
        <f t="shared" si="22"/>
        <v>0</v>
      </c>
      <c r="K77" t="str">
        <f t="shared" si="23"/>
        <v>GM2</v>
      </c>
      <c r="L77" t="str">
        <f t="shared" si="24"/>
        <v>JANUARY-4-GM2</v>
      </c>
      <c r="M77" s="70">
        <f t="shared" si="25"/>
        <v>0.1179952108944553</v>
      </c>
      <c r="N77" s="70">
        <f t="shared" si="26"/>
        <v>-0.12896181080747948</v>
      </c>
      <c r="O77" s="13">
        <f t="shared" si="27"/>
        <v>866754</v>
      </c>
      <c r="P77" s="13">
        <f t="shared" si="28"/>
        <v>879535</v>
      </c>
      <c r="Q77" s="13">
        <f t="shared" si="29"/>
        <v>871282</v>
      </c>
      <c r="R77" s="33">
        <f t="shared" si="30"/>
        <v>5.224088957189732E-3</v>
      </c>
      <c r="S77" s="33">
        <f t="shared" si="31"/>
        <v>-9.3833673475188784E-3</v>
      </c>
      <c r="T77" t="str">
        <f t="shared" si="32"/>
        <v>JANUARY-GM2</v>
      </c>
      <c r="U77">
        <f t="shared" si="33"/>
        <v>346176</v>
      </c>
      <c r="V77">
        <f t="shared" si="34"/>
        <v>351311</v>
      </c>
      <c r="W77">
        <f t="shared" si="35"/>
        <v>348700</v>
      </c>
      <c r="X77" s="33">
        <f t="shared" si="36"/>
        <v>7.2910889258643863E-3</v>
      </c>
      <c r="Y77" s="33">
        <f t="shared" si="37"/>
        <v>-7.4321612474417265E-3</v>
      </c>
    </row>
    <row r="78" spans="1:25" x14ac:dyDescent="0.25">
      <c r="A78" t="s">
        <v>36</v>
      </c>
      <c r="B78" s="63">
        <v>4</v>
      </c>
      <c r="C78" t="s">
        <v>14</v>
      </c>
      <c r="D78" s="64">
        <v>4320</v>
      </c>
      <c r="E78" s="64">
        <v>4341</v>
      </c>
      <c r="F78" s="65">
        <v>4320</v>
      </c>
      <c r="G78" s="13">
        <f t="shared" si="19"/>
        <v>-21</v>
      </c>
      <c r="H78" s="13">
        <f t="shared" si="20"/>
        <v>0</v>
      </c>
      <c r="I78" s="70">
        <f t="shared" si="21"/>
        <v>0</v>
      </c>
      <c r="J78" s="70">
        <f t="shared" si="22"/>
        <v>-4.8375950241880128E-3</v>
      </c>
      <c r="K78" t="str">
        <f t="shared" si="23"/>
        <v>GM2</v>
      </c>
      <c r="L78" t="str">
        <f t="shared" si="24"/>
        <v>JANUARY-4-GM2</v>
      </c>
      <c r="M78" s="70">
        <f t="shared" si="25"/>
        <v>0.1179952108944553</v>
      </c>
      <c r="N78" s="70">
        <f t="shared" si="26"/>
        <v>-0.12896181080747948</v>
      </c>
      <c r="O78" s="13">
        <f t="shared" si="27"/>
        <v>866754</v>
      </c>
      <c r="P78" s="13">
        <f t="shared" si="28"/>
        <v>879535</v>
      </c>
      <c r="Q78" s="13">
        <f t="shared" si="29"/>
        <v>871282</v>
      </c>
      <c r="R78" s="33">
        <f t="shared" si="30"/>
        <v>5.224088957189732E-3</v>
      </c>
      <c r="S78" s="33">
        <f t="shared" si="31"/>
        <v>-9.3833673475188784E-3</v>
      </c>
      <c r="T78" t="str">
        <f t="shared" si="32"/>
        <v>JANUARY-GM2</v>
      </c>
      <c r="U78">
        <f t="shared" si="33"/>
        <v>346176</v>
      </c>
      <c r="V78">
        <f t="shared" si="34"/>
        <v>351311</v>
      </c>
      <c r="W78">
        <f t="shared" si="35"/>
        <v>348700</v>
      </c>
      <c r="X78" s="33">
        <f t="shared" si="36"/>
        <v>7.2910889258643863E-3</v>
      </c>
      <c r="Y78" s="33">
        <f t="shared" si="37"/>
        <v>-7.4321612474417265E-3</v>
      </c>
    </row>
    <row r="79" spans="1:25" x14ac:dyDescent="0.25">
      <c r="A79" t="s">
        <v>36</v>
      </c>
      <c r="B79" s="63">
        <v>4</v>
      </c>
      <c r="C79" t="s">
        <v>13</v>
      </c>
      <c r="D79" s="64">
        <v>2160</v>
      </c>
      <c r="E79" s="64">
        <v>2226</v>
      </c>
      <c r="F79" s="65">
        <v>2223</v>
      </c>
      <c r="G79" s="13">
        <f t="shared" si="19"/>
        <v>-3</v>
      </c>
      <c r="H79" s="13">
        <f t="shared" si="20"/>
        <v>63</v>
      </c>
      <c r="I79" s="70">
        <f t="shared" si="21"/>
        <v>2.9166666666666563E-2</v>
      </c>
      <c r="J79" s="70">
        <f t="shared" si="22"/>
        <v>-1.3477088948786742E-3</v>
      </c>
      <c r="K79" t="str">
        <f t="shared" si="23"/>
        <v>KALIBENDA</v>
      </c>
      <c r="L79" t="str">
        <f t="shared" si="24"/>
        <v>JANUARY-4-KALIBENDA</v>
      </c>
      <c r="M79" s="70">
        <f t="shared" si="25"/>
        <v>0.17649768968488622</v>
      </c>
      <c r="N79" s="70">
        <f t="shared" si="26"/>
        <v>-2.3863565157408617E-2</v>
      </c>
      <c r="O79" s="13">
        <f t="shared" si="27"/>
        <v>866754</v>
      </c>
      <c r="P79" s="13">
        <f t="shared" si="28"/>
        <v>879535</v>
      </c>
      <c r="Q79" s="13">
        <f t="shared" si="29"/>
        <v>871282</v>
      </c>
      <c r="R79" s="33">
        <f t="shared" si="30"/>
        <v>5.224088957189732E-3</v>
      </c>
      <c r="S79" s="33">
        <f t="shared" si="31"/>
        <v>-9.3833673475188784E-3</v>
      </c>
      <c r="T79" t="str">
        <f t="shared" si="32"/>
        <v>JANUARY-KALIBENDA</v>
      </c>
      <c r="U79">
        <f t="shared" si="33"/>
        <v>214596</v>
      </c>
      <c r="V79">
        <f t="shared" si="34"/>
        <v>219638</v>
      </c>
      <c r="W79">
        <f t="shared" si="35"/>
        <v>219057</v>
      </c>
      <c r="X79" s="33">
        <f t="shared" si="36"/>
        <v>2.0787899122071352E-2</v>
      </c>
      <c r="Y79" s="33">
        <f t="shared" si="37"/>
        <v>-2.6452617488776919E-3</v>
      </c>
    </row>
    <row r="80" spans="1:25" x14ac:dyDescent="0.25">
      <c r="A80" t="s">
        <v>36</v>
      </c>
      <c r="B80" s="63">
        <v>4</v>
      </c>
      <c r="C80" t="s">
        <v>11</v>
      </c>
      <c r="D80" s="64">
        <v>9396</v>
      </c>
      <c r="E80" s="64">
        <v>9688</v>
      </c>
      <c r="F80" s="65">
        <v>9672</v>
      </c>
      <c r="G80" s="13">
        <f t="shared" si="19"/>
        <v>-16</v>
      </c>
      <c r="H80" s="13">
        <f t="shared" si="20"/>
        <v>276</v>
      </c>
      <c r="I80" s="70">
        <f t="shared" si="21"/>
        <v>2.9374201787994991E-2</v>
      </c>
      <c r="J80" s="70">
        <f t="shared" si="22"/>
        <v>-1.6515276630884035E-3</v>
      </c>
      <c r="K80" t="str">
        <f t="shared" si="23"/>
        <v>MAJA1</v>
      </c>
      <c r="L80" t="str">
        <f t="shared" si="24"/>
        <v>JANUARY-4-MAJA1</v>
      </c>
      <c r="M80" s="70">
        <f t="shared" si="25"/>
        <v>2.1179757343550598E-2</v>
      </c>
      <c r="N80" s="70">
        <f t="shared" si="26"/>
        <v>-0.12498091425365476</v>
      </c>
      <c r="O80" s="13">
        <f t="shared" si="27"/>
        <v>866754</v>
      </c>
      <c r="P80" s="13">
        <f t="shared" si="28"/>
        <v>879535</v>
      </c>
      <c r="Q80" s="13">
        <f t="shared" si="29"/>
        <v>871282</v>
      </c>
      <c r="R80" s="33">
        <f t="shared" si="30"/>
        <v>5.224088957189732E-3</v>
      </c>
      <c r="S80" s="33">
        <f t="shared" si="31"/>
        <v>-9.3833673475188784E-3</v>
      </c>
      <c r="T80" t="str">
        <f t="shared" si="32"/>
        <v>JANUARY-MAJA1</v>
      </c>
      <c r="U80">
        <f t="shared" si="33"/>
        <v>40885</v>
      </c>
      <c r="V80">
        <f t="shared" si="34"/>
        <v>41951</v>
      </c>
      <c r="W80">
        <f t="shared" si="35"/>
        <v>41560</v>
      </c>
      <c r="X80" s="33">
        <f t="shared" si="36"/>
        <v>1.6509722392075377E-2</v>
      </c>
      <c r="Y80" s="33">
        <f t="shared" si="37"/>
        <v>-9.3203976067316452E-3</v>
      </c>
    </row>
    <row r="81" spans="1:25" x14ac:dyDescent="0.25">
      <c r="A81" t="s">
        <v>36</v>
      </c>
      <c r="B81" s="63">
        <v>4</v>
      </c>
      <c r="C81" t="s">
        <v>14</v>
      </c>
      <c r="D81" s="64">
        <v>1440</v>
      </c>
      <c r="E81" s="64">
        <v>1490</v>
      </c>
      <c r="F81" s="65">
        <v>1472</v>
      </c>
      <c r="G81" s="13">
        <f t="shared" si="19"/>
        <v>-18</v>
      </c>
      <c r="H81" s="13">
        <f t="shared" si="20"/>
        <v>32</v>
      </c>
      <c r="I81" s="70">
        <f t="shared" si="21"/>
        <v>2.2222222222222143E-2</v>
      </c>
      <c r="J81" s="70">
        <f t="shared" si="22"/>
        <v>-1.2080536912751683E-2</v>
      </c>
      <c r="K81" t="str">
        <f t="shared" si="23"/>
        <v>GM2</v>
      </c>
      <c r="L81" t="str">
        <f t="shared" si="24"/>
        <v>JANUARY-4-GM2</v>
      </c>
      <c r="M81" s="70">
        <f t="shared" si="25"/>
        <v>0.1179952108944553</v>
      </c>
      <c r="N81" s="70">
        <f t="shared" si="26"/>
        <v>-0.12896181080747948</v>
      </c>
      <c r="O81" s="13">
        <f t="shared" si="27"/>
        <v>866754</v>
      </c>
      <c r="P81" s="13">
        <f t="shared" si="28"/>
        <v>879535</v>
      </c>
      <c r="Q81" s="13">
        <f t="shared" si="29"/>
        <v>871282</v>
      </c>
      <c r="R81" s="33">
        <f t="shared" si="30"/>
        <v>5.224088957189732E-3</v>
      </c>
      <c r="S81" s="33">
        <f t="shared" si="31"/>
        <v>-9.3833673475188784E-3</v>
      </c>
      <c r="T81" t="str">
        <f t="shared" si="32"/>
        <v>JANUARY-GM2</v>
      </c>
      <c r="U81">
        <f t="shared" si="33"/>
        <v>346176</v>
      </c>
      <c r="V81">
        <f t="shared" si="34"/>
        <v>351311</v>
      </c>
      <c r="W81">
        <f t="shared" si="35"/>
        <v>348700</v>
      </c>
      <c r="X81" s="33">
        <f t="shared" si="36"/>
        <v>7.2910889258643863E-3</v>
      </c>
      <c r="Y81" s="33">
        <f t="shared" si="37"/>
        <v>-7.4321612474417265E-3</v>
      </c>
    </row>
    <row r="82" spans="1:25" x14ac:dyDescent="0.25">
      <c r="A82" t="s">
        <v>36</v>
      </c>
      <c r="B82" s="63">
        <v>4</v>
      </c>
      <c r="C82" t="s">
        <v>14</v>
      </c>
      <c r="D82" s="64">
        <v>4032</v>
      </c>
      <c r="E82" s="64">
        <v>4147</v>
      </c>
      <c r="F82" s="65">
        <v>4032</v>
      </c>
      <c r="G82" s="13">
        <f t="shared" si="19"/>
        <v>-115</v>
      </c>
      <c r="H82" s="13">
        <f t="shared" si="20"/>
        <v>0</v>
      </c>
      <c r="I82" s="70">
        <f t="shared" si="21"/>
        <v>0</v>
      </c>
      <c r="J82" s="70">
        <f t="shared" si="22"/>
        <v>-2.7730889799855274E-2</v>
      </c>
      <c r="K82" t="str">
        <f t="shared" si="23"/>
        <v>GM2</v>
      </c>
      <c r="L82" t="str">
        <f t="shared" si="24"/>
        <v>JANUARY-4-GM2</v>
      </c>
      <c r="M82" s="70">
        <f t="shared" si="25"/>
        <v>0.1179952108944553</v>
      </c>
      <c r="N82" s="70">
        <f t="shared" si="26"/>
        <v>-0.12896181080747948</v>
      </c>
      <c r="O82" s="13">
        <f t="shared" si="27"/>
        <v>866754</v>
      </c>
      <c r="P82" s="13">
        <f t="shared" si="28"/>
        <v>879535</v>
      </c>
      <c r="Q82" s="13">
        <f t="shared" si="29"/>
        <v>871282</v>
      </c>
      <c r="R82" s="33">
        <f t="shared" si="30"/>
        <v>5.224088957189732E-3</v>
      </c>
      <c r="S82" s="33">
        <f t="shared" si="31"/>
        <v>-9.3833673475188784E-3</v>
      </c>
      <c r="T82" t="str">
        <f t="shared" si="32"/>
        <v>JANUARY-GM2</v>
      </c>
      <c r="U82">
        <f t="shared" si="33"/>
        <v>346176</v>
      </c>
      <c r="V82">
        <f t="shared" si="34"/>
        <v>351311</v>
      </c>
      <c r="W82">
        <f t="shared" si="35"/>
        <v>348700</v>
      </c>
      <c r="X82" s="33">
        <f t="shared" si="36"/>
        <v>7.2910889258643863E-3</v>
      </c>
      <c r="Y82" s="33">
        <f t="shared" si="37"/>
        <v>-7.4321612474417265E-3</v>
      </c>
    </row>
    <row r="83" spans="1:25" x14ac:dyDescent="0.25">
      <c r="A83" t="s">
        <v>36</v>
      </c>
      <c r="B83" s="63">
        <v>4</v>
      </c>
      <c r="C83" t="s">
        <v>14</v>
      </c>
      <c r="D83" s="64">
        <v>10512</v>
      </c>
      <c r="E83" s="64">
        <v>10830</v>
      </c>
      <c r="F83" s="65">
        <v>10748</v>
      </c>
      <c r="G83" s="13">
        <f t="shared" si="19"/>
        <v>-82</v>
      </c>
      <c r="H83" s="13">
        <f t="shared" si="20"/>
        <v>236</v>
      </c>
      <c r="I83" s="70">
        <f t="shared" si="21"/>
        <v>2.2450532724505257E-2</v>
      </c>
      <c r="J83" s="70">
        <f t="shared" si="22"/>
        <v>-7.5715604801477321E-3</v>
      </c>
      <c r="K83" t="str">
        <f t="shared" si="23"/>
        <v>GM2</v>
      </c>
      <c r="L83" t="str">
        <f t="shared" si="24"/>
        <v>JANUARY-4-GM2</v>
      </c>
      <c r="M83" s="70">
        <f t="shared" si="25"/>
        <v>0.1179952108944553</v>
      </c>
      <c r="N83" s="70">
        <f t="shared" si="26"/>
        <v>-0.12896181080747948</v>
      </c>
      <c r="O83" s="13">
        <f t="shared" si="27"/>
        <v>866754</v>
      </c>
      <c r="P83" s="13">
        <f t="shared" si="28"/>
        <v>879535</v>
      </c>
      <c r="Q83" s="13">
        <f t="shared" si="29"/>
        <v>871282</v>
      </c>
      <c r="R83" s="33">
        <f t="shared" si="30"/>
        <v>5.224088957189732E-3</v>
      </c>
      <c r="S83" s="33">
        <f t="shared" si="31"/>
        <v>-9.3833673475188784E-3</v>
      </c>
      <c r="T83" t="str">
        <f t="shared" si="32"/>
        <v>JANUARY-GM2</v>
      </c>
      <c r="U83">
        <f t="shared" si="33"/>
        <v>346176</v>
      </c>
      <c r="V83">
        <f t="shared" si="34"/>
        <v>351311</v>
      </c>
      <c r="W83">
        <f t="shared" si="35"/>
        <v>348700</v>
      </c>
      <c r="X83" s="33">
        <f t="shared" si="36"/>
        <v>7.2910889258643863E-3</v>
      </c>
      <c r="Y83" s="33">
        <f t="shared" si="37"/>
        <v>-7.4321612474417265E-3</v>
      </c>
    </row>
    <row r="84" spans="1:25" x14ac:dyDescent="0.25">
      <c r="A84" t="s">
        <v>36</v>
      </c>
      <c r="B84" s="63">
        <v>4</v>
      </c>
      <c r="C84" t="s">
        <v>14</v>
      </c>
      <c r="D84" s="64">
        <v>3600</v>
      </c>
      <c r="E84" s="64">
        <v>3720</v>
      </c>
      <c r="F84" s="65">
        <v>3700</v>
      </c>
      <c r="G84" s="13">
        <f t="shared" si="19"/>
        <v>-20</v>
      </c>
      <c r="H84" s="13">
        <f t="shared" si="20"/>
        <v>100</v>
      </c>
      <c r="I84" s="70">
        <f t="shared" si="21"/>
        <v>2.7777777777777679E-2</v>
      </c>
      <c r="J84" s="70">
        <f t="shared" si="22"/>
        <v>-5.3763440860215006E-3</v>
      </c>
      <c r="K84" t="str">
        <f t="shared" si="23"/>
        <v>GM2</v>
      </c>
      <c r="L84" t="str">
        <f t="shared" si="24"/>
        <v>JANUARY-4-GM2</v>
      </c>
      <c r="M84" s="70">
        <f t="shared" si="25"/>
        <v>0.1179952108944553</v>
      </c>
      <c r="N84" s="70">
        <f t="shared" si="26"/>
        <v>-0.12896181080747948</v>
      </c>
      <c r="O84" s="13">
        <f t="shared" si="27"/>
        <v>866754</v>
      </c>
      <c r="P84" s="13">
        <f t="shared" si="28"/>
        <v>879535</v>
      </c>
      <c r="Q84" s="13">
        <f t="shared" si="29"/>
        <v>871282</v>
      </c>
      <c r="R84" s="33">
        <f t="shared" si="30"/>
        <v>5.224088957189732E-3</v>
      </c>
      <c r="S84" s="33">
        <f t="shared" si="31"/>
        <v>-9.3833673475188784E-3</v>
      </c>
      <c r="T84" t="str">
        <f t="shared" si="32"/>
        <v>JANUARY-GM2</v>
      </c>
      <c r="U84">
        <f t="shared" si="33"/>
        <v>346176</v>
      </c>
      <c r="V84">
        <f t="shared" si="34"/>
        <v>351311</v>
      </c>
      <c r="W84">
        <f t="shared" si="35"/>
        <v>348700</v>
      </c>
      <c r="X84" s="33">
        <f t="shared" si="36"/>
        <v>7.2910889258643863E-3</v>
      </c>
      <c r="Y84" s="33">
        <f t="shared" si="37"/>
        <v>-7.4321612474417265E-3</v>
      </c>
    </row>
    <row r="85" spans="1:25" x14ac:dyDescent="0.25">
      <c r="A85" t="s">
        <v>36</v>
      </c>
      <c r="B85" s="63">
        <v>4</v>
      </c>
      <c r="C85" t="s">
        <v>14</v>
      </c>
      <c r="D85" s="64">
        <v>10656</v>
      </c>
      <c r="E85" s="64">
        <v>10951</v>
      </c>
      <c r="F85" s="65">
        <v>10712</v>
      </c>
      <c r="G85" s="13">
        <f t="shared" si="19"/>
        <v>-239</v>
      </c>
      <c r="H85" s="13">
        <f t="shared" si="20"/>
        <v>56</v>
      </c>
      <c r="I85" s="70">
        <f t="shared" si="21"/>
        <v>5.2552552552551646E-3</v>
      </c>
      <c r="J85" s="70">
        <f t="shared" si="22"/>
        <v>-2.1824490914071792E-2</v>
      </c>
      <c r="K85" t="str">
        <f t="shared" si="23"/>
        <v>GM2</v>
      </c>
      <c r="L85" t="str">
        <f t="shared" si="24"/>
        <v>JANUARY-4-GM2</v>
      </c>
      <c r="M85" s="70">
        <f t="shared" si="25"/>
        <v>0.1179952108944553</v>
      </c>
      <c r="N85" s="70">
        <f t="shared" si="26"/>
        <v>-0.12896181080747948</v>
      </c>
      <c r="O85" s="13">
        <f t="shared" si="27"/>
        <v>866754</v>
      </c>
      <c r="P85" s="13">
        <f t="shared" si="28"/>
        <v>879535</v>
      </c>
      <c r="Q85" s="13">
        <f t="shared" si="29"/>
        <v>871282</v>
      </c>
      <c r="R85" s="33">
        <f t="shared" si="30"/>
        <v>5.224088957189732E-3</v>
      </c>
      <c r="S85" s="33">
        <f t="shared" si="31"/>
        <v>-9.3833673475188784E-3</v>
      </c>
      <c r="T85" t="str">
        <f t="shared" si="32"/>
        <v>JANUARY-GM2</v>
      </c>
      <c r="U85">
        <f t="shared" si="33"/>
        <v>346176</v>
      </c>
      <c r="V85">
        <f t="shared" si="34"/>
        <v>351311</v>
      </c>
      <c r="W85">
        <f t="shared" si="35"/>
        <v>348700</v>
      </c>
      <c r="X85" s="33">
        <f t="shared" si="36"/>
        <v>7.2910889258643863E-3</v>
      </c>
      <c r="Y85" s="33">
        <f t="shared" si="37"/>
        <v>-7.4321612474417265E-3</v>
      </c>
    </row>
    <row r="86" spans="1:25" x14ac:dyDescent="0.25">
      <c r="A86" t="s">
        <v>36</v>
      </c>
      <c r="B86" s="63">
        <v>4</v>
      </c>
      <c r="C86" t="s">
        <v>14</v>
      </c>
      <c r="D86" s="64">
        <v>11664</v>
      </c>
      <c r="E86" s="64">
        <v>11792</v>
      </c>
      <c r="F86" s="65">
        <v>11708</v>
      </c>
      <c r="G86" s="13">
        <f t="shared" si="19"/>
        <v>-84</v>
      </c>
      <c r="H86" s="13">
        <f t="shared" si="20"/>
        <v>44</v>
      </c>
      <c r="I86" s="70">
        <f t="shared" si="21"/>
        <v>3.7722908093278384E-3</v>
      </c>
      <c r="J86" s="70">
        <f t="shared" si="22"/>
        <v>-7.1234735413839845E-3</v>
      </c>
      <c r="K86" t="str">
        <f t="shared" si="23"/>
        <v>GM2</v>
      </c>
      <c r="L86" t="str">
        <f t="shared" si="24"/>
        <v>JANUARY-4-GM2</v>
      </c>
      <c r="M86" s="70">
        <f t="shared" si="25"/>
        <v>0.1179952108944553</v>
      </c>
      <c r="N86" s="70">
        <f t="shared" si="26"/>
        <v>-0.12896181080747948</v>
      </c>
      <c r="O86" s="13">
        <f t="shared" si="27"/>
        <v>866754</v>
      </c>
      <c r="P86" s="13">
        <f t="shared" si="28"/>
        <v>879535</v>
      </c>
      <c r="Q86" s="13">
        <f t="shared" si="29"/>
        <v>871282</v>
      </c>
      <c r="R86" s="33">
        <f t="shared" si="30"/>
        <v>5.224088957189732E-3</v>
      </c>
      <c r="S86" s="33">
        <f t="shared" si="31"/>
        <v>-9.3833673475188784E-3</v>
      </c>
      <c r="T86" t="str">
        <f t="shared" si="32"/>
        <v>JANUARY-GM2</v>
      </c>
      <c r="U86">
        <f t="shared" si="33"/>
        <v>346176</v>
      </c>
      <c r="V86">
        <f t="shared" si="34"/>
        <v>351311</v>
      </c>
      <c r="W86">
        <f t="shared" si="35"/>
        <v>348700</v>
      </c>
      <c r="X86" s="33">
        <f t="shared" si="36"/>
        <v>7.2910889258643863E-3</v>
      </c>
      <c r="Y86" s="33">
        <f t="shared" si="37"/>
        <v>-7.4321612474417265E-3</v>
      </c>
    </row>
    <row r="87" spans="1:25" x14ac:dyDescent="0.25">
      <c r="A87" t="s">
        <v>36</v>
      </c>
      <c r="B87" s="63">
        <v>4</v>
      </c>
      <c r="C87" t="s">
        <v>14</v>
      </c>
      <c r="D87" s="64">
        <v>4896</v>
      </c>
      <c r="E87" s="64">
        <v>5022</v>
      </c>
      <c r="F87" s="65">
        <v>4980</v>
      </c>
      <c r="G87" s="13">
        <f t="shared" si="19"/>
        <v>-42</v>
      </c>
      <c r="H87" s="13">
        <f t="shared" si="20"/>
        <v>84</v>
      </c>
      <c r="I87" s="70">
        <f t="shared" si="21"/>
        <v>1.7156862745097978E-2</v>
      </c>
      <c r="J87" s="70">
        <f t="shared" si="22"/>
        <v>-8.3632019115890133E-3</v>
      </c>
      <c r="K87" t="str">
        <f t="shared" si="23"/>
        <v>GM2</v>
      </c>
      <c r="L87" t="str">
        <f t="shared" si="24"/>
        <v>JANUARY-4-GM2</v>
      </c>
      <c r="M87" s="70">
        <f t="shared" si="25"/>
        <v>0.1179952108944553</v>
      </c>
      <c r="N87" s="70">
        <f t="shared" si="26"/>
        <v>-0.12896181080747948</v>
      </c>
      <c r="O87" s="13">
        <f t="shared" si="27"/>
        <v>866754</v>
      </c>
      <c r="P87" s="13">
        <f t="shared" si="28"/>
        <v>879535</v>
      </c>
      <c r="Q87" s="13">
        <f t="shared" si="29"/>
        <v>871282</v>
      </c>
      <c r="R87" s="33">
        <f t="shared" si="30"/>
        <v>5.224088957189732E-3</v>
      </c>
      <c r="S87" s="33">
        <f t="shared" si="31"/>
        <v>-9.3833673475188784E-3</v>
      </c>
      <c r="T87" t="str">
        <f t="shared" si="32"/>
        <v>JANUARY-GM2</v>
      </c>
      <c r="U87">
        <f t="shared" si="33"/>
        <v>346176</v>
      </c>
      <c r="V87">
        <f t="shared" si="34"/>
        <v>351311</v>
      </c>
      <c r="W87">
        <f t="shared" si="35"/>
        <v>348700</v>
      </c>
      <c r="X87" s="33">
        <f t="shared" si="36"/>
        <v>7.2910889258643863E-3</v>
      </c>
      <c r="Y87" s="33">
        <f t="shared" si="37"/>
        <v>-7.4321612474417265E-3</v>
      </c>
    </row>
    <row r="88" spans="1:25" x14ac:dyDescent="0.25">
      <c r="A88" t="s">
        <v>36</v>
      </c>
      <c r="B88" s="63">
        <v>4</v>
      </c>
      <c r="C88" t="s">
        <v>14</v>
      </c>
      <c r="D88" s="64">
        <v>3456</v>
      </c>
      <c r="E88" s="64">
        <v>3534</v>
      </c>
      <c r="F88" s="65">
        <v>3504</v>
      </c>
      <c r="G88" s="13">
        <f t="shared" si="19"/>
        <v>-30</v>
      </c>
      <c r="H88" s="13">
        <f t="shared" si="20"/>
        <v>48</v>
      </c>
      <c r="I88" s="70">
        <f t="shared" si="21"/>
        <v>1.388888888888884E-2</v>
      </c>
      <c r="J88" s="70">
        <f t="shared" si="22"/>
        <v>-8.4889643463497144E-3</v>
      </c>
      <c r="K88" t="str">
        <f t="shared" si="23"/>
        <v>GM2</v>
      </c>
      <c r="L88" t="str">
        <f t="shared" si="24"/>
        <v>JANUARY-4-GM2</v>
      </c>
      <c r="M88" s="70">
        <f t="shared" si="25"/>
        <v>0.1179952108944553</v>
      </c>
      <c r="N88" s="70">
        <f t="shared" si="26"/>
        <v>-0.12896181080747948</v>
      </c>
      <c r="O88" s="13">
        <f t="shared" si="27"/>
        <v>866754</v>
      </c>
      <c r="P88" s="13">
        <f t="shared" si="28"/>
        <v>879535</v>
      </c>
      <c r="Q88" s="13">
        <f t="shared" si="29"/>
        <v>871282</v>
      </c>
      <c r="R88" s="33">
        <f t="shared" si="30"/>
        <v>5.224088957189732E-3</v>
      </c>
      <c r="S88" s="33">
        <f t="shared" si="31"/>
        <v>-9.3833673475188784E-3</v>
      </c>
      <c r="T88" t="str">
        <f t="shared" si="32"/>
        <v>JANUARY-GM2</v>
      </c>
      <c r="U88">
        <f t="shared" si="33"/>
        <v>346176</v>
      </c>
      <c r="V88">
        <f t="shared" si="34"/>
        <v>351311</v>
      </c>
      <c r="W88">
        <f t="shared" si="35"/>
        <v>348700</v>
      </c>
      <c r="X88" s="33">
        <f t="shared" si="36"/>
        <v>7.2910889258643863E-3</v>
      </c>
      <c r="Y88" s="33">
        <f t="shared" si="37"/>
        <v>-7.4321612474417265E-3</v>
      </c>
    </row>
    <row r="89" spans="1:25" x14ac:dyDescent="0.25">
      <c r="A89" t="s">
        <v>36</v>
      </c>
      <c r="B89" s="63">
        <v>4</v>
      </c>
      <c r="C89" t="s">
        <v>14</v>
      </c>
      <c r="D89" s="64">
        <v>9504</v>
      </c>
      <c r="E89" s="64">
        <v>9718</v>
      </c>
      <c r="F89" s="65">
        <v>9556</v>
      </c>
      <c r="G89" s="13">
        <f t="shared" si="19"/>
        <v>-162</v>
      </c>
      <c r="H89" s="13">
        <f t="shared" si="20"/>
        <v>52</v>
      </c>
      <c r="I89" s="70">
        <f t="shared" si="21"/>
        <v>5.4713804713804048E-3</v>
      </c>
      <c r="J89" s="70">
        <f t="shared" si="22"/>
        <v>-1.6670096727721795E-2</v>
      </c>
      <c r="K89" t="str">
        <f t="shared" si="23"/>
        <v>GM2</v>
      </c>
      <c r="L89" t="str">
        <f t="shared" si="24"/>
        <v>JANUARY-4-GM2</v>
      </c>
      <c r="M89" s="70">
        <f t="shared" si="25"/>
        <v>0.1179952108944553</v>
      </c>
      <c r="N89" s="70">
        <f t="shared" si="26"/>
        <v>-0.12896181080747948</v>
      </c>
      <c r="O89" s="13">
        <f t="shared" si="27"/>
        <v>866754</v>
      </c>
      <c r="P89" s="13">
        <f t="shared" si="28"/>
        <v>879535</v>
      </c>
      <c r="Q89" s="13">
        <f t="shared" si="29"/>
        <v>871282</v>
      </c>
      <c r="R89" s="33">
        <f t="shared" si="30"/>
        <v>5.224088957189732E-3</v>
      </c>
      <c r="S89" s="33">
        <f t="shared" si="31"/>
        <v>-9.3833673475188784E-3</v>
      </c>
      <c r="T89" t="str">
        <f t="shared" si="32"/>
        <v>JANUARY-GM2</v>
      </c>
      <c r="U89">
        <f t="shared" si="33"/>
        <v>346176</v>
      </c>
      <c r="V89">
        <f t="shared" si="34"/>
        <v>351311</v>
      </c>
      <c r="W89">
        <f t="shared" si="35"/>
        <v>348700</v>
      </c>
      <c r="X89" s="33">
        <f t="shared" si="36"/>
        <v>7.2910889258643863E-3</v>
      </c>
      <c r="Y89" s="33">
        <f t="shared" si="37"/>
        <v>-7.4321612474417265E-3</v>
      </c>
    </row>
    <row r="90" spans="1:25" x14ac:dyDescent="0.25">
      <c r="A90" t="s">
        <v>36</v>
      </c>
      <c r="B90" s="63">
        <v>4</v>
      </c>
      <c r="C90" t="s">
        <v>11</v>
      </c>
      <c r="D90" s="64">
        <v>400</v>
      </c>
      <c r="E90" s="64">
        <v>402</v>
      </c>
      <c r="F90" s="65">
        <v>400</v>
      </c>
      <c r="G90" s="13">
        <f t="shared" si="19"/>
        <v>-2</v>
      </c>
      <c r="H90" s="13">
        <f t="shared" si="20"/>
        <v>0</v>
      </c>
      <c r="I90" s="70">
        <f t="shared" si="21"/>
        <v>0</v>
      </c>
      <c r="J90" s="70">
        <f t="shared" si="22"/>
        <v>-4.9751243781094301E-3</v>
      </c>
      <c r="K90" t="str">
        <f t="shared" si="23"/>
        <v>MAJA1</v>
      </c>
      <c r="L90" t="str">
        <f t="shared" si="24"/>
        <v>JANUARY-4-MAJA1</v>
      </c>
      <c r="M90" s="70">
        <f t="shared" si="25"/>
        <v>2.1179757343550598E-2</v>
      </c>
      <c r="N90" s="70">
        <f t="shared" si="26"/>
        <v>-0.12498091425365476</v>
      </c>
      <c r="O90" s="13">
        <f t="shared" si="27"/>
        <v>866754</v>
      </c>
      <c r="P90" s="13">
        <f t="shared" si="28"/>
        <v>879535</v>
      </c>
      <c r="Q90" s="13">
        <f t="shared" si="29"/>
        <v>871282</v>
      </c>
      <c r="R90" s="33">
        <f t="shared" si="30"/>
        <v>5.224088957189732E-3</v>
      </c>
      <c r="S90" s="33">
        <f t="shared" si="31"/>
        <v>-9.3833673475188784E-3</v>
      </c>
      <c r="T90" t="str">
        <f t="shared" si="32"/>
        <v>JANUARY-MAJA1</v>
      </c>
      <c r="U90">
        <f t="shared" si="33"/>
        <v>40885</v>
      </c>
      <c r="V90">
        <f t="shared" si="34"/>
        <v>41951</v>
      </c>
      <c r="W90">
        <f t="shared" si="35"/>
        <v>41560</v>
      </c>
      <c r="X90" s="33">
        <f t="shared" si="36"/>
        <v>1.6509722392075377E-2</v>
      </c>
      <c r="Y90" s="33">
        <f t="shared" si="37"/>
        <v>-9.3203976067316452E-3</v>
      </c>
    </row>
    <row r="91" spans="1:25" x14ac:dyDescent="0.25">
      <c r="A91" t="s">
        <v>36</v>
      </c>
      <c r="B91" s="63">
        <v>4</v>
      </c>
      <c r="C91" t="s">
        <v>11</v>
      </c>
      <c r="D91" s="64">
        <v>30</v>
      </c>
      <c r="E91" s="64">
        <v>30</v>
      </c>
      <c r="F91" s="65">
        <v>30</v>
      </c>
      <c r="G91" s="13">
        <f t="shared" si="19"/>
        <v>0</v>
      </c>
      <c r="H91" s="13">
        <f t="shared" si="20"/>
        <v>0</v>
      </c>
      <c r="I91" s="70">
        <f t="shared" si="21"/>
        <v>0</v>
      </c>
      <c r="J91" s="70">
        <f t="shared" si="22"/>
        <v>0</v>
      </c>
      <c r="K91" t="str">
        <f t="shared" si="23"/>
        <v>MAJA1</v>
      </c>
      <c r="L91" t="str">
        <f t="shared" si="24"/>
        <v>JANUARY-4-MAJA1</v>
      </c>
      <c r="M91" s="70">
        <f t="shared" si="25"/>
        <v>2.1179757343550598E-2</v>
      </c>
      <c r="N91" s="70">
        <f t="shared" si="26"/>
        <v>-0.12498091425365476</v>
      </c>
      <c r="O91" s="13">
        <f t="shared" si="27"/>
        <v>866754</v>
      </c>
      <c r="P91" s="13">
        <f t="shared" si="28"/>
        <v>879535</v>
      </c>
      <c r="Q91" s="13">
        <f t="shared" si="29"/>
        <v>871282</v>
      </c>
      <c r="R91" s="33">
        <f t="shared" si="30"/>
        <v>5.224088957189732E-3</v>
      </c>
      <c r="S91" s="33">
        <f t="shared" si="31"/>
        <v>-9.3833673475188784E-3</v>
      </c>
      <c r="T91" t="str">
        <f t="shared" si="32"/>
        <v>JANUARY-MAJA1</v>
      </c>
      <c r="U91">
        <f t="shared" si="33"/>
        <v>40885</v>
      </c>
      <c r="V91">
        <f t="shared" si="34"/>
        <v>41951</v>
      </c>
      <c r="W91">
        <f t="shared" si="35"/>
        <v>41560</v>
      </c>
      <c r="X91" s="33">
        <f t="shared" si="36"/>
        <v>1.6509722392075377E-2</v>
      </c>
      <c r="Y91" s="33">
        <f t="shared" si="37"/>
        <v>-9.3203976067316452E-3</v>
      </c>
    </row>
    <row r="92" spans="1:25" x14ac:dyDescent="0.25">
      <c r="A92" t="s">
        <v>36</v>
      </c>
      <c r="B92" s="63">
        <v>4</v>
      </c>
      <c r="C92" t="s">
        <v>11</v>
      </c>
      <c r="D92" s="64">
        <v>190</v>
      </c>
      <c r="E92" s="64">
        <v>191</v>
      </c>
      <c r="F92" s="65">
        <v>190</v>
      </c>
      <c r="G92" s="13">
        <f t="shared" si="19"/>
        <v>-1</v>
      </c>
      <c r="H92" s="13">
        <f t="shared" si="20"/>
        <v>0</v>
      </c>
      <c r="I92" s="70">
        <f t="shared" si="21"/>
        <v>0</v>
      </c>
      <c r="J92" s="70">
        <f t="shared" si="22"/>
        <v>-5.2356020942407877E-3</v>
      </c>
      <c r="K92" t="str">
        <f t="shared" si="23"/>
        <v>MAJA1</v>
      </c>
      <c r="L92" t="str">
        <f t="shared" si="24"/>
        <v>JANUARY-4-MAJA1</v>
      </c>
      <c r="M92" s="70">
        <f t="shared" si="25"/>
        <v>2.1179757343550598E-2</v>
      </c>
      <c r="N92" s="70">
        <f t="shared" si="26"/>
        <v>-0.12498091425365476</v>
      </c>
      <c r="O92" s="13">
        <f t="shared" si="27"/>
        <v>866754</v>
      </c>
      <c r="P92" s="13">
        <f t="shared" si="28"/>
        <v>879535</v>
      </c>
      <c r="Q92" s="13">
        <f t="shared" si="29"/>
        <v>871282</v>
      </c>
      <c r="R92" s="33">
        <f t="shared" si="30"/>
        <v>5.224088957189732E-3</v>
      </c>
      <c r="S92" s="33">
        <f t="shared" si="31"/>
        <v>-9.3833673475188784E-3</v>
      </c>
      <c r="T92" t="str">
        <f t="shared" si="32"/>
        <v>JANUARY-MAJA1</v>
      </c>
      <c r="U92">
        <f t="shared" si="33"/>
        <v>40885</v>
      </c>
      <c r="V92">
        <f t="shared" si="34"/>
        <v>41951</v>
      </c>
      <c r="W92">
        <f t="shared" si="35"/>
        <v>41560</v>
      </c>
      <c r="X92" s="33">
        <f t="shared" si="36"/>
        <v>1.6509722392075377E-2</v>
      </c>
      <c r="Y92" s="33">
        <f t="shared" si="37"/>
        <v>-9.3203976067316452E-3</v>
      </c>
    </row>
    <row r="93" spans="1:25" x14ac:dyDescent="0.25">
      <c r="A93" t="s">
        <v>36</v>
      </c>
      <c r="B93" s="63">
        <v>4</v>
      </c>
      <c r="C93" t="s">
        <v>11</v>
      </c>
      <c r="D93" s="64">
        <v>310</v>
      </c>
      <c r="E93" s="64">
        <v>310</v>
      </c>
      <c r="F93" s="65">
        <v>310</v>
      </c>
      <c r="G93" s="13">
        <f t="shared" si="19"/>
        <v>0</v>
      </c>
      <c r="H93" s="13">
        <f t="shared" si="20"/>
        <v>0</v>
      </c>
      <c r="I93" s="70">
        <f t="shared" si="21"/>
        <v>0</v>
      </c>
      <c r="J93" s="70">
        <f t="shared" si="22"/>
        <v>0</v>
      </c>
      <c r="K93" t="str">
        <f t="shared" si="23"/>
        <v>MAJA1</v>
      </c>
      <c r="L93" t="str">
        <f t="shared" si="24"/>
        <v>JANUARY-4-MAJA1</v>
      </c>
      <c r="M93" s="70">
        <f t="shared" si="25"/>
        <v>2.1179757343550598E-2</v>
      </c>
      <c r="N93" s="70">
        <f t="shared" si="26"/>
        <v>-0.12498091425365476</v>
      </c>
      <c r="O93" s="13">
        <f t="shared" si="27"/>
        <v>866754</v>
      </c>
      <c r="P93" s="13">
        <f t="shared" si="28"/>
        <v>879535</v>
      </c>
      <c r="Q93" s="13">
        <f t="shared" si="29"/>
        <v>871282</v>
      </c>
      <c r="R93" s="33">
        <f t="shared" si="30"/>
        <v>5.224088957189732E-3</v>
      </c>
      <c r="S93" s="33">
        <f t="shared" si="31"/>
        <v>-9.3833673475188784E-3</v>
      </c>
      <c r="T93" t="str">
        <f t="shared" si="32"/>
        <v>JANUARY-MAJA1</v>
      </c>
      <c r="U93">
        <f t="shared" si="33"/>
        <v>40885</v>
      </c>
      <c r="V93">
        <f t="shared" si="34"/>
        <v>41951</v>
      </c>
      <c r="W93">
        <f t="shared" si="35"/>
        <v>41560</v>
      </c>
      <c r="X93" s="33">
        <f t="shared" si="36"/>
        <v>1.6509722392075377E-2</v>
      </c>
      <c r="Y93" s="33">
        <f t="shared" si="37"/>
        <v>-9.3203976067316452E-3</v>
      </c>
    </row>
    <row r="94" spans="1:25" x14ac:dyDescent="0.25">
      <c r="A94" t="s">
        <v>36</v>
      </c>
      <c r="B94" s="63">
        <v>4</v>
      </c>
      <c r="C94" t="s">
        <v>11</v>
      </c>
      <c r="D94" s="64">
        <v>70</v>
      </c>
      <c r="E94" s="64">
        <v>70</v>
      </c>
      <c r="F94" s="65">
        <v>70</v>
      </c>
      <c r="G94" s="13">
        <f t="shared" si="19"/>
        <v>0</v>
      </c>
      <c r="H94" s="13">
        <f t="shared" si="20"/>
        <v>0</v>
      </c>
      <c r="I94" s="70">
        <f t="shared" si="21"/>
        <v>0</v>
      </c>
      <c r="J94" s="70">
        <f t="shared" si="22"/>
        <v>0</v>
      </c>
      <c r="K94" t="str">
        <f t="shared" si="23"/>
        <v>MAJA1</v>
      </c>
      <c r="L94" t="str">
        <f t="shared" si="24"/>
        <v>JANUARY-4-MAJA1</v>
      </c>
      <c r="M94" s="70">
        <f t="shared" si="25"/>
        <v>2.1179757343550598E-2</v>
      </c>
      <c r="N94" s="70">
        <f t="shared" si="26"/>
        <v>-0.12498091425365476</v>
      </c>
      <c r="O94" s="13">
        <f t="shared" si="27"/>
        <v>866754</v>
      </c>
      <c r="P94" s="13">
        <f t="shared" si="28"/>
        <v>879535</v>
      </c>
      <c r="Q94" s="13">
        <f t="shared" si="29"/>
        <v>871282</v>
      </c>
      <c r="R94" s="33">
        <f t="shared" si="30"/>
        <v>5.224088957189732E-3</v>
      </c>
      <c r="S94" s="33">
        <f t="shared" si="31"/>
        <v>-9.3833673475188784E-3</v>
      </c>
      <c r="T94" t="str">
        <f t="shared" si="32"/>
        <v>JANUARY-MAJA1</v>
      </c>
      <c r="U94">
        <f t="shared" si="33"/>
        <v>40885</v>
      </c>
      <c r="V94">
        <f t="shared" si="34"/>
        <v>41951</v>
      </c>
      <c r="W94">
        <f t="shared" si="35"/>
        <v>41560</v>
      </c>
      <c r="X94" s="33">
        <f t="shared" si="36"/>
        <v>1.6509722392075377E-2</v>
      </c>
      <c r="Y94" s="33">
        <f t="shared" si="37"/>
        <v>-9.3203976067316452E-3</v>
      </c>
    </row>
    <row r="95" spans="1:25" x14ac:dyDescent="0.25">
      <c r="A95" t="s">
        <v>36</v>
      </c>
      <c r="B95" s="63">
        <v>4</v>
      </c>
      <c r="C95" t="s">
        <v>17</v>
      </c>
      <c r="D95" s="64">
        <v>3770</v>
      </c>
      <c r="E95" s="64">
        <v>3783</v>
      </c>
      <c r="F95" s="65">
        <v>3770</v>
      </c>
      <c r="G95" s="13">
        <f t="shared" si="19"/>
        <v>-13</v>
      </c>
      <c r="H95" s="13">
        <f t="shared" si="20"/>
        <v>0</v>
      </c>
      <c r="I95" s="70">
        <f t="shared" si="21"/>
        <v>0</v>
      </c>
      <c r="J95" s="70">
        <f t="shared" si="22"/>
        <v>-3.4364261168384758E-3</v>
      </c>
      <c r="K95" t="str">
        <f t="shared" si="23"/>
        <v>CBA</v>
      </c>
      <c r="L95" t="str">
        <f t="shared" si="24"/>
        <v>JANUARY-4-CBA</v>
      </c>
      <c r="M95" s="70">
        <f t="shared" si="25"/>
        <v>0</v>
      </c>
      <c r="N95" s="70">
        <f t="shared" si="26"/>
        <v>-2.2682987991527681E-2</v>
      </c>
      <c r="O95" s="13">
        <f t="shared" si="27"/>
        <v>866754</v>
      </c>
      <c r="P95" s="13">
        <f t="shared" si="28"/>
        <v>879535</v>
      </c>
      <c r="Q95" s="13">
        <f t="shared" si="29"/>
        <v>871282</v>
      </c>
      <c r="R95" s="33">
        <f t="shared" si="30"/>
        <v>5.224088957189732E-3</v>
      </c>
      <c r="S95" s="33">
        <f t="shared" si="31"/>
        <v>-9.3833673475188784E-3</v>
      </c>
      <c r="T95" t="str">
        <f t="shared" si="32"/>
        <v>JANUARY-CBA</v>
      </c>
      <c r="U95">
        <f t="shared" si="33"/>
        <v>6270</v>
      </c>
      <c r="V95">
        <f t="shared" si="34"/>
        <v>6306</v>
      </c>
      <c r="W95">
        <f t="shared" si="35"/>
        <v>6270</v>
      </c>
      <c r="X95" s="33">
        <f t="shared" si="36"/>
        <v>0</v>
      </c>
      <c r="Y95" s="33">
        <f t="shared" si="37"/>
        <v>-5.7088487155090295E-3</v>
      </c>
    </row>
    <row r="96" spans="1:25" x14ac:dyDescent="0.25">
      <c r="A96" t="s">
        <v>36</v>
      </c>
      <c r="B96" s="63" t="s">
        <v>65</v>
      </c>
      <c r="C96" t="s">
        <v>10</v>
      </c>
      <c r="D96" s="64">
        <v>980</v>
      </c>
      <c r="E96" s="64">
        <v>986</v>
      </c>
      <c r="F96" s="65">
        <v>980</v>
      </c>
      <c r="G96" s="13">
        <f t="shared" si="19"/>
        <v>-6</v>
      </c>
      <c r="H96" s="13">
        <f t="shared" si="20"/>
        <v>0</v>
      </c>
      <c r="I96" s="70">
        <f t="shared" si="21"/>
        <v>0</v>
      </c>
      <c r="J96" s="70">
        <f t="shared" si="22"/>
        <v>-6.0851926977687487E-3</v>
      </c>
      <c r="K96" t="str">
        <f t="shared" si="23"/>
        <v>CNJ2</v>
      </c>
      <c r="L96" t="str">
        <f t="shared" si="24"/>
        <v>JANUARY-`-CNJ2</v>
      </c>
      <c r="M96" s="70">
        <f t="shared" si="25"/>
        <v>0</v>
      </c>
      <c r="N96" s="70">
        <f t="shared" si="26"/>
        <v>-6.0851926977687487E-3</v>
      </c>
      <c r="O96" s="13">
        <f t="shared" si="27"/>
        <v>866754</v>
      </c>
      <c r="P96" s="13">
        <f t="shared" si="28"/>
        <v>879535</v>
      </c>
      <c r="Q96" s="13">
        <f t="shared" si="29"/>
        <v>871282</v>
      </c>
      <c r="R96" s="33">
        <f t="shared" si="30"/>
        <v>5.224088957189732E-3</v>
      </c>
      <c r="S96" s="33">
        <f t="shared" si="31"/>
        <v>-9.3833673475188784E-3</v>
      </c>
      <c r="T96" t="str">
        <f t="shared" si="32"/>
        <v>JANUARY-CNJ2</v>
      </c>
      <c r="U96">
        <f t="shared" si="33"/>
        <v>62929</v>
      </c>
      <c r="V96">
        <f t="shared" si="34"/>
        <v>63194</v>
      </c>
      <c r="W96">
        <f t="shared" si="35"/>
        <v>62467</v>
      </c>
      <c r="X96" s="33">
        <f t="shared" si="36"/>
        <v>-7.3416072081234907E-3</v>
      </c>
      <c r="Y96" s="33">
        <f t="shared" si="37"/>
        <v>-1.1504256733234186E-2</v>
      </c>
    </row>
    <row r="97" spans="1:25" x14ac:dyDescent="0.25">
      <c r="A97" t="s">
        <v>36</v>
      </c>
      <c r="B97" s="63">
        <v>4</v>
      </c>
      <c r="C97" t="s">
        <v>10</v>
      </c>
      <c r="D97" s="64">
        <v>2250</v>
      </c>
      <c r="E97" s="64">
        <v>2264</v>
      </c>
      <c r="F97" s="65">
        <v>2250</v>
      </c>
      <c r="G97" s="13">
        <f t="shared" si="19"/>
        <v>-14</v>
      </c>
      <c r="H97" s="13">
        <f t="shared" si="20"/>
        <v>0</v>
      </c>
      <c r="I97" s="70">
        <f t="shared" si="21"/>
        <v>0</v>
      </c>
      <c r="J97" s="70">
        <f t="shared" si="22"/>
        <v>-6.1837455830389132E-3</v>
      </c>
      <c r="K97" t="str">
        <f t="shared" si="23"/>
        <v>CNJ2</v>
      </c>
      <c r="L97" t="str">
        <f t="shared" si="24"/>
        <v>JANUARY-4-CNJ2</v>
      </c>
      <c r="M97" s="70">
        <f t="shared" si="25"/>
        <v>0</v>
      </c>
      <c r="N97" s="70">
        <f t="shared" si="26"/>
        <v>-9.9769248285264012E-2</v>
      </c>
      <c r="O97" s="13">
        <f t="shared" si="27"/>
        <v>866754</v>
      </c>
      <c r="P97" s="13">
        <f t="shared" si="28"/>
        <v>879535</v>
      </c>
      <c r="Q97" s="13">
        <f t="shared" si="29"/>
        <v>871282</v>
      </c>
      <c r="R97" s="33">
        <f t="shared" si="30"/>
        <v>5.224088957189732E-3</v>
      </c>
      <c r="S97" s="33">
        <f t="shared" si="31"/>
        <v>-9.3833673475188784E-3</v>
      </c>
      <c r="T97" t="str">
        <f t="shared" si="32"/>
        <v>JANUARY-CNJ2</v>
      </c>
      <c r="U97">
        <f t="shared" si="33"/>
        <v>62929</v>
      </c>
      <c r="V97">
        <f t="shared" si="34"/>
        <v>63194</v>
      </c>
      <c r="W97">
        <f t="shared" si="35"/>
        <v>62467</v>
      </c>
      <c r="X97" s="33">
        <f t="shared" si="36"/>
        <v>-7.3416072081234907E-3</v>
      </c>
      <c r="Y97" s="33">
        <f t="shared" si="37"/>
        <v>-1.1504256733234186E-2</v>
      </c>
    </row>
    <row r="98" spans="1:25" x14ac:dyDescent="0.25">
      <c r="A98" t="s">
        <v>36</v>
      </c>
      <c r="B98" s="63">
        <v>4</v>
      </c>
      <c r="C98" t="s">
        <v>10</v>
      </c>
      <c r="D98" s="64">
        <v>750</v>
      </c>
      <c r="E98" s="64">
        <v>750</v>
      </c>
      <c r="F98" s="65">
        <v>750</v>
      </c>
      <c r="G98" s="13">
        <f t="shared" si="19"/>
        <v>0</v>
      </c>
      <c r="H98" s="13">
        <f t="shared" si="20"/>
        <v>0</v>
      </c>
      <c r="I98" s="70">
        <f t="shared" si="21"/>
        <v>0</v>
      </c>
      <c r="J98" s="70">
        <f t="shared" si="22"/>
        <v>0</v>
      </c>
      <c r="K98" t="str">
        <f t="shared" si="23"/>
        <v>CNJ2</v>
      </c>
      <c r="L98" t="str">
        <f t="shared" si="24"/>
        <v>JANUARY-4-CNJ2</v>
      </c>
      <c r="M98" s="70">
        <f t="shared" si="25"/>
        <v>0</v>
      </c>
      <c r="N98" s="70">
        <f t="shared" si="26"/>
        <v>-9.9769248285264012E-2</v>
      </c>
      <c r="O98" s="13">
        <f t="shared" si="27"/>
        <v>866754</v>
      </c>
      <c r="P98" s="13">
        <f t="shared" si="28"/>
        <v>879535</v>
      </c>
      <c r="Q98" s="13">
        <f t="shared" si="29"/>
        <v>871282</v>
      </c>
      <c r="R98" s="33">
        <f t="shared" si="30"/>
        <v>5.224088957189732E-3</v>
      </c>
      <c r="S98" s="33">
        <f t="shared" si="31"/>
        <v>-9.3833673475188784E-3</v>
      </c>
      <c r="T98" t="str">
        <f t="shared" si="32"/>
        <v>JANUARY-CNJ2</v>
      </c>
      <c r="U98">
        <f t="shared" si="33"/>
        <v>62929</v>
      </c>
      <c r="V98">
        <f t="shared" si="34"/>
        <v>63194</v>
      </c>
      <c r="W98">
        <f t="shared" si="35"/>
        <v>62467</v>
      </c>
      <c r="X98" s="33">
        <f t="shared" si="36"/>
        <v>-7.3416072081234907E-3</v>
      </c>
      <c r="Y98" s="33">
        <f t="shared" si="37"/>
        <v>-1.1504256733234186E-2</v>
      </c>
    </row>
    <row r="99" spans="1:25" x14ac:dyDescent="0.25">
      <c r="A99" t="s">
        <v>36</v>
      </c>
      <c r="B99" s="63">
        <v>4</v>
      </c>
      <c r="C99" t="s">
        <v>10</v>
      </c>
      <c r="D99" s="64">
        <v>520</v>
      </c>
      <c r="E99" s="64">
        <v>520</v>
      </c>
      <c r="F99" s="65">
        <v>520</v>
      </c>
      <c r="G99" s="13">
        <f t="shared" si="19"/>
        <v>0</v>
      </c>
      <c r="H99" s="13">
        <f t="shared" si="20"/>
        <v>0</v>
      </c>
      <c r="I99" s="70">
        <f t="shared" si="21"/>
        <v>0</v>
      </c>
      <c r="J99" s="70">
        <f t="shared" si="22"/>
        <v>0</v>
      </c>
      <c r="K99" t="str">
        <f t="shared" si="23"/>
        <v>CNJ2</v>
      </c>
      <c r="L99" t="str">
        <f t="shared" si="24"/>
        <v>JANUARY-4-CNJ2</v>
      </c>
      <c r="M99" s="70">
        <f t="shared" si="25"/>
        <v>0</v>
      </c>
      <c r="N99" s="70">
        <f t="shared" si="26"/>
        <v>-9.9769248285264012E-2</v>
      </c>
      <c r="O99" s="13">
        <f t="shared" si="27"/>
        <v>866754</v>
      </c>
      <c r="P99" s="13">
        <f t="shared" si="28"/>
        <v>879535</v>
      </c>
      <c r="Q99" s="13">
        <f t="shared" si="29"/>
        <v>871282</v>
      </c>
      <c r="R99" s="33">
        <f t="shared" si="30"/>
        <v>5.224088957189732E-3</v>
      </c>
      <c r="S99" s="33">
        <f t="shared" si="31"/>
        <v>-9.3833673475188784E-3</v>
      </c>
      <c r="T99" t="str">
        <f t="shared" si="32"/>
        <v>JANUARY-CNJ2</v>
      </c>
      <c r="U99">
        <f t="shared" si="33"/>
        <v>62929</v>
      </c>
      <c r="V99">
        <f t="shared" si="34"/>
        <v>63194</v>
      </c>
      <c r="W99">
        <f t="shared" si="35"/>
        <v>62467</v>
      </c>
      <c r="X99" s="33">
        <f t="shared" si="36"/>
        <v>-7.3416072081234907E-3</v>
      </c>
      <c r="Y99" s="33">
        <f t="shared" si="37"/>
        <v>-1.1504256733234186E-2</v>
      </c>
    </row>
    <row r="100" spans="1:25" x14ac:dyDescent="0.25">
      <c r="A100" t="s">
        <v>36</v>
      </c>
      <c r="B100" s="63">
        <v>4</v>
      </c>
      <c r="C100" t="s">
        <v>10</v>
      </c>
      <c r="D100" s="64">
        <v>2100</v>
      </c>
      <c r="E100" s="64">
        <v>2121</v>
      </c>
      <c r="F100" s="65">
        <v>2100</v>
      </c>
      <c r="G100" s="13">
        <f t="shared" si="19"/>
        <v>-21</v>
      </c>
      <c r="H100" s="13">
        <f t="shared" si="20"/>
        <v>0</v>
      </c>
      <c r="I100" s="70">
        <f t="shared" si="21"/>
        <v>0</v>
      </c>
      <c r="J100" s="70">
        <f t="shared" si="22"/>
        <v>-9.9009900990099098E-3</v>
      </c>
      <c r="K100" t="str">
        <f t="shared" si="23"/>
        <v>CNJ2</v>
      </c>
      <c r="L100" t="str">
        <f t="shared" si="24"/>
        <v>JANUARY-4-CNJ2</v>
      </c>
      <c r="M100" s="70">
        <f t="shared" si="25"/>
        <v>0</v>
      </c>
      <c r="N100" s="70">
        <f t="shared" si="26"/>
        <v>-9.9769248285264012E-2</v>
      </c>
      <c r="O100" s="13">
        <f t="shared" si="27"/>
        <v>866754</v>
      </c>
      <c r="P100" s="13">
        <f t="shared" si="28"/>
        <v>879535</v>
      </c>
      <c r="Q100" s="13">
        <f t="shared" si="29"/>
        <v>871282</v>
      </c>
      <c r="R100" s="33">
        <f t="shared" si="30"/>
        <v>5.224088957189732E-3</v>
      </c>
      <c r="S100" s="33">
        <f t="shared" si="31"/>
        <v>-9.3833673475188784E-3</v>
      </c>
      <c r="T100" t="str">
        <f t="shared" si="32"/>
        <v>JANUARY-CNJ2</v>
      </c>
      <c r="U100">
        <f t="shared" si="33"/>
        <v>62929</v>
      </c>
      <c r="V100">
        <f t="shared" si="34"/>
        <v>63194</v>
      </c>
      <c r="W100">
        <f t="shared" si="35"/>
        <v>62467</v>
      </c>
      <c r="X100" s="33">
        <f t="shared" si="36"/>
        <v>-7.3416072081234907E-3</v>
      </c>
      <c r="Y100" s="33">
        <f t="shared" si="37"/>
        <v>-1.1504256733234186E-2</v>
      </c>
    </row>
    <row r="101" spans="1:25" x14ac:dyDescent="0.25">
      <c r="A101" t="s">
        <v>36</v>
      </c>
      <c r="B101" s="63">
        <v>4</v>
      </c>
      <c r="C101" t="s">
        <v>10</v>
      </c>
      <c r="D101" s="64">
        <v>2000</v>
      </c>
      <c r="E101" s="64">
        <v>2020</v>
      </c>
      <c r="F101" s="65">
        <v>2000</v>
      </c>
      <c r="G101" s="13">
        <f t="shared" si="19"/>
        <v>-20</v>
      </c>
      <c r="H101" s="13">
        <f t="shared" si="20"/>
        <v>0</v>
      </c>
      <c r="I101" s="70">
        <f t="shared" si="21"/>
        <v>0</v>
      </c>
      <c r="J101" s="70">
        <f t="shared" si="22"/>
        <v>-9.9009900990099098E-3</v>
      </c>
      <c r="K101" t="str">
        <f t="shared" si="23"/>
        <v>CNJ2</v>
      </c>
      <c r="L101" t="str">
        <f t="shared" si="24"/>
        <v>JANUARY-4-CNJ2</v>
      </c>
      <c r="M101" s="70">
        <f t="shared" si="25"/>
        <v>0</v>
      </c>
      <c r="N101" s="70">
        <f t="shared" si="26"/>
        <v>-9.9769248285264012E-2</v>
      </c>
      <c r="O101" s="13">
        <f t="shared" si="27"/>
        <v>866754</v>
      </c>
      <c r="P101" s="13">
        <f t="shared" si="28"/>
        <v>879535</v>
      </c>
      <c r="Q101" s="13">
        <f t="shared" si="29"/>
        <v>871282</v>
      </c>
      <c r="R101" s="33">
        <f t="shared" si="30"/>
        <v>5.224088957189732E-3</v>
      </c>
      <c r="S101" s="33">
        <f t="shared" si="31"/>
        <v>-9.3833673475188784E-3</v>
      </c>
      <c r="T101" t="str">
        <f t="shared" si="32"/>
        <v>JANUARY-CNJ2</v>
      </c>
      <c r="U101">
        <f t="shared" si="33"/>
        <v>62929</v>
      </c>
      <c r="V101">
        <f t="shared" si="34"/>
        <v>63194</v>
      </c>
      <c r="W101">
        <f t="shared" si="35"/>
        <v>62467</v>
      </c>
      <c r="X101" s="33">
        <f t="shared" si="36"/>
        <v>-7.3416072081234907E-3</v>
      </c>
      <c r="Y101" s="33">
        <f t="shared" si="37"/>
        <v>-1.1504256733234186E-2</v>
      </c>
    </row>
    <row r="102" spans="1:25" x14ac:dyDescent="0.25">
      <c r="A102" t="s">
        <v>36</v>
      </c>
      <c r="B102" s="63">
        <v>4</v>
      </c>
      <c r="C102" t="s">
        <v>17</v>
      </c>
      <c r="D102" s="64">
        <v>1440</v>
      </c>
      <c r="E102" s="64">
        <v>1449</v>
      </c>
      <c r="F102" s="65">
        <v>1440</v>
      </c>
      <c r="G102" s="13">
        <f t="shared" si="19"/>
        <v>-9</v>
      </c>
      <c r="H102" s="13">
        <f t="shared" si="20"/>
        <v>0</v>
      </c>
      <c r="I102" s="70">
        <f t="shared" si="21"/>
        <v>0</v>
      </c>
      <c r="J102" s="70">
        <f t="shared" si="22"/>
        <v>-6.2111801242236142E-3</v>
      </c>
      <c r="K102" t="str">
        <f t="shared" si="23"/>
        <v>CBA</v>
      </c>
      <c r="L102" t="str">
        <f t="shared" si="24"/>
        <v>JANUARY-4-CBA</v>
      </c>
      <c r="M102" s="70">
        <f t="shared" si="25"/>
        <v>0</v>
      </c>
      <c r="N102" s="70">
        <f t="shared" si="26"/>
        <v>-2.2682987991527681E-2</v>
      </c>
      <c r="O102" s="13">
        <f t="shared" si="27"/>
        <v>866754</v>
      </c>
      <c r="P102" s="13">
        <f t="shared" si="28"/>
        <v>879535</v>
      </c>
      <c r="Q102" s="13">
        <f t="shared" si="29"/>
        <v>871282</v>
      </c>
      <c r="R102" s="33">
        <f t="shared" si="30"/>
        <v>5.224088957189732E-3</v>
      </c>
      <c r="S102" s="33">
        <f t="shared" si="31"/>
        <v>-9.3833673475188784E-3</v>
      </c>
      <c r="T102" t="str">
        <f t="shared" si="32"/>
        <v>JANUARY-CBA</v>
      </c>
      <c r="U102">
        <f t="shared" si="33"/>
        <v>6270</v>
      </c>
      <c r="V102">
        <f t="shared" si="34"/>
        <v>6306</v>
      </c>
      <c r="W102">
        <f t="shared" si="35"/>
        <v>6270</v>
      </c>
      <c r="X102" s="33">
        <f t="shared" si="36"/>
        <v>0</v>
      </c>
      <c r="Y102" s="33">
        <f t="shared" si="37"/>
        <v>-5.7088487155090295E-3</v>
      </c>
    </row>
    <row r="103" spans="1:25" x14ac:dyDescent="0.25">
      <c r="A103" t="s">
        <v>36</v>
      </c>
      <c r="B103" s="63">
        <v>4</v>
      </c>
      <c r="C103" t="s">
        <v>10</v>
      </c>
      <c r="D103" s="64">
        <v>3750</v>
      </c>
      <c r="E103" s="64">
        <v>3768</v>
      </c>
      <c r="F103" s="65">
        <v>3750</v>
      </c>
      <c r="G103" s="13">
        <f t="shared" si="19"/>
        <v>-18</v>
      </c>
      <c r="H103" s="13">
        <f t="shared" si="20"/>
        <v>0</v>
      </c>
      <c r="I103" s="70">
        <f t="shared" si="21"/>
        <v>0</v>
      </c>
      <c r="J103" s="70">
        <f t="shared" si="22"/>
        <v>-4.777070063694322E-3</v>
      </c>
      <c r="K103" t="str">
        <f t="shared" si="23"/>
        <v>CNJ2</v>
      </c>
      <c r="L103" t="str">
        <f t="shared" si="24"/>
        <v>JANUARY-4-CNJ2</v>
      </c>
      <c r="M103" s="70">
        <f t="shared" si="25"/>
        <v>0</v>
      </c>
      <c r="N103" s="70">
        <f t="shared" si="26"/>
        <v>-9.9769248285264012E-2</v>
      </c>
      <c r="O103" s="13">
        <f t="shared" si="27"/>
        <v>866754</v>
      </c>
      <c r="P103" s="13">
        <f t="shared" si="28"/>
        <v>879535</v>
      </c>
      <c r="Q103" s="13">
        <f t="shared" si="29"/>
        <v>871282</v>
      </c>
      <c r="R103" s="33">
        <f t="shared" si="30"/>
        <v>5.224088957189732E-3</v>
      </c>
      <c r="S103" s="33">
        <f t="shared" si="31"/>
        <v>-9.3833673475188784E-3</v>
      </c>
      <c r="T103" t="str">
        <f t="shared" si="32"/>
        <v>JANUARY-CNJ2</v>
      </c>
      <c r="U103">
        <f t="shared" si="33"/>
        <v>62929</v>
      </c>
      <c r="V103">
        <f t="shared" si="34"/>
        <v>63194</v>
      </c>
      <c r="W103">
        <f t="shared" si="35"/>
        <v>62467</v>
      </c>
      <c r="X103" s="33">
        <f t="shared" si="36"/>
        <v>-7.3416072081234907E-3</v>
      </c>
      <c r="Y103" s="33">
        <f t="shared" si="37"/>
        <v>-1.1504256733234186E-2</v>
      </c>
    </row>
    <row r="104" spans="1:25" x14ac:dyDescent="0.25">
      <c r="A104" t="s">
        <v>36</v>
      </c>
      <c r="B104" s="63">
        <v>4</v>
      </c>
      <c r="C104" t="s">
        <v>10</v>
      </c>
      <c r="D104" s="64">
        <v>403</v>
      </c>
      <c r="E104" s="64">
        <v>405</v>
      </c>
      <c r="F104" s="65">
        <v>403</v>
      </c>
      <c r="G104" s="13">
        <f t="shared" si="19"/>
        <v>-2</v>
      </c>
      <c r="H104" s="13">
        <f t="shared" si="20"/>
        <v>0</v>
      </c>
      <c r="I104" s="70">
        <f t="shared" si="21"/>
        <v>0</v>
      </c>
      <c r="J104" s="70">
        <f t="shared" si="22"/>
        <v>-4.9382716049383157E-3</v>
      </c>
      <c r="K104" t="str">
        <f t="shared" si="23"/>
        <v>CNJ2</v>
      </c>
      <c r="L104" t="str">
        <f t="shared" si="24"/>
        <v>JANUARY-4-CNJ2</v>
      </c>
      <c r="M104" s="70">
        <f t="shared" si="25"/>
        <v>0</v>
      </c>
      <c r="N104" s="70">
        <f t="shared" si="26"/>
        <v>-9.9769248285264012E-2</v>
      </c>
      <c r="O104" s="13">
        <f t="shared" si="27"/>
        <v>866754</v>
      </c>
      <c r="P104" s="13">
        <f t="shared" si="28"/>
        <v>879535</v>
      </c>
      <c r="Q104" s="13">
        <f t="shared" si="29"/>
        <v>871282</v>
      </c>
      <c r="R104" s="33">
        <f t="shared" si="30"/>
        <v>5.224088957189732E-3</v>
      </c>
      <c r="S104" s="33">
        <f t="shared" si="31"/>
        <v>-9.3833673475188784E-3</v>
      </c>
      <c r="T104" t="str">
        <f t="shared" si="32"/>
        <v>JANUARY-CNJ2</v>
      </c>
      <c r="U104">
        <f t="shared" si="33"/>
        <v>62929</v>
      </c>
      <c r="V104">
        <f t="shared" si="34"/>
        <v>63194</v>
      </c>
      <c r="W104">
        <f t="shared" si="35"/>
        <v>62467</v>
      </c>
      <c r="X104" s="33">
        <f t="shared" si="36"/>
        <v>-7.3416072081234907E-3</v>
      </c>
      <c r="Y104" s="33">
        <f t="shared" si="37"/>
        <v>-1.1504256733234186E-2</v>
      </c>
    </row>
    <row r="105" spans="1:25" x14ac:dyDescent="0.25">
      <c r="A105" t="s">
        <v>36</v>
      </c>
      <c r="B105" s="63">
        <v>4</v>
      </c>
      <c r="C105" t="s">
        <v>10</v>
      </c>
      <c r="D105" s="64">
        <v>403</v>
      </c>
      <c r="E105" s="64">
        <v>422</v>
      </c>
      <c r="F105" s="65">
        <v>403</v>
      </c>
      <c r="G105" s="13">
        <f t="shared" si="19"/>
        <v>-19</v>
      </c>
      <c r="H105" s="13">
        <f t="shared" si="20"/>
        <v>0</v>
      </c>
      <c r="I105" s="70">
        <f t="shared" si="21"/>
        <v>0</v>
      </c>
      <c r="J105" s="70">
        <f t="shared" si="22"/>
        <v>-4.502369668246442E-2</v>
      </c>
      <c r="K105" t="str">
        <f t="shared" si="23"/>
        <v>CNJ2</v>
      </c>
      <c r="L105" t="str">
        <f t="shared" si="24"/>
        <v>JANUARY-4-CNJ2</v>
      </c>
      <c r="M105" s="70">
        <f t="shared" si="25"/>
        <v>0</v>
      </c>
      <c r="N105" s="70">
        <f t="shared" si="26"/>
        <v>-9.9769248285264012E-2</v>
      </c>
      <c r="O105" s="13">
        <f t="shared" si="27"/>
        <v>866754</v>
      </c>
      <c r="P105" s="13">
        <f t="shared" si="28"/>
        <v>879535</v>
      </c>
      <c r="Q105" s="13">
        <f t="shared" si="29"/>
        <v>871282</v>
      </c>
      <c r="R105" s="33">
        <f t="shared" si="30"/>
        <v>5.224088957189732E-3</v>
      </c>
      <c r="S105" s="33">
        <f t="shared" si="31"/>
        <v>-9.3833673475188784E-3</v>
      </c>
      <c r="T105" t="str">
        <f t="shared" si="32"/>
        <v>JANUARY-CNJ2</v>
      </c>
      <c r="U105">
        <f t="shared" si="33"/>
        <v>62929</v>
      </c>
      <c r="V105">
        <f t="shared" si="34"/>
        <v>63194</v>
      </c>
      <c r="W105">
        <f t="shared" si="35"/>
        <v>62467</v>
      </c>
      <c r="X105" s="33">
        <f t="shared" si="36"/>
        <v>-7.3416072081234907E-3</v>
      </c>
      <c r="Y105" s="33">
        <f t="shared" si="37"/>
        <v>-1.1504256733234186E-2</v>
      </c>
    </row>
    <row r="106" spans="1:25" x14ac:dyDescent="0.25">
      <c r="A106" t="s">
        <v>36</v>
      </c>
      <c r="B106" s="63">
        <v>4</v>
      </c>
      <c r="C106" t="s">
        <v>10</v>
      </c>
      <c r="D106" s="64">
        <v>342</v>
      </c>
      <c r="E106" s="64">
        <v>343</v>
      </c>
      <c r="F106" s="65">
        <v>342</v>
      </c>
      <c r="G106" s="13">
        <f t="shared" si="19"/>
        <v>-1</v>
      </c>
      <c r="H106" s="13">
        <f t="shared" si="20"/>
        <v>0</v>
      </c>
      <c r="I106" s="70">
        <f t="shared" si="21"/>
        <v>0</v>
      </c>
      <c r="J106" s="70">
        <f t="shared" si="22"/>
        <v>-2.9154518950437192E-3</v>
      </c>
      <c r="K106" t="str">
        <f t="shared" si="23"/>
        <v>CNJ2</v>
      </c>
      <c r="L106" t="str">
        <f t="shared" si="24"/>
        <v>JANUARY-4-CNJ2</v>
      </c>
      <c r="M106" s="70">
        <f t="shared" si="25"/>
        <v>0</v>
      </c>
      <c r="N106" s="70">
        <f t="shared" si="26"/>
        <v>-9.9769248285264012E-2</v>
      </c>
      <c r="O106" s="13">
        <f t="shared" si="27"/>
        <v>866754</v>
      </c>
      <c r="P106" s="13">
        <f t="shared" si="28"/>
        <v>879535</v>
      </c>
      <c r="Q106" s="13">
        <f t="shared" si="29"/>
        <v>871282</v>
      </c>
      <c r="R106" s="33">
        <f t="shared" si="30"/>
        <v>5.224088957189732E-3</v>
      </c>
      <c r="S106" s="33">
        <f t="shared" si="31"/>
        <v>-9.3833673475188784E-3</v>
      </c>
      <c r="T106" t="str">
        <f t="shared" si="32"/>
        <v>JANUARY-CNJ2</v>
      </c>
      <c r="U106">
        <f t="shared" si="33"/>
        <v>62929</v>
      </c>
      <c r="V106">
        <f t="shared" si="34"/>
        <v>63194</v>
      </c>
      <c r="W106">
        <f t="shared" si="35"/>
        <v>62467</v>
      </c>
      <c r="X106" s="33">
        <f t="shared" si="36"/>
        <v>-7.3416072081234907E-3</v>
      </c>
      <c r="Y106" s="33">
        <f t="shared" si="37"/>
        <v>-1.1504256733234186E-2</v>
      </c>
    </row>
    <row r="107" spans="1:25" x14ac:dyDescent="0.25">
      <c r="A107" t="s">
        <v>36</v>
      </c>
      <c r="B107" s="63">
        <v>4</v>
      </c>
      <c r="C107" t="s">
        <v>10</v>
      </c>
      <c r="D107" s="64">
        <v>61</v>
      </c>
      <c r="E107" s="64">
        <v>62</v>
      </c>
      <c r="F107" s="65">
        <v>61</v>
      </c>
      <c r="G107" s="13">
        <f t="shared" si="19"/>
        <v>-1</v>
      </c>
      <c r="H107" s="13">
        <f t="shared" si="20"/>
        <v>0</v>
      </c>
      <c r="I107" s="70">
        <f t="shared" si="21"/>
        <v>0</v>
      </c>
      <c r="J107" s="70">
        <f t="shared" si="22"/>
        <v>-1.6129032258064502E-2</v>
      </c>
      <c r="K107" t="str">
        <f t="shared" si="23"/>
        <v>CNJ2</v>
      </c>
      <c r="L107" t="str">
        <f t="shared" si="24"/>
        <v>JANUARY-4-CNJ2</v>
      </c>
      <c r="M107" s="70">
        <f t="shared" si="25"/>
        <v>0</v>
      </c>
      <c r="N107" s="70">
        <f t="shared" si="26"/>
        <v>-9.9769248285264012E-2</v>
      </c>
      <c r="O107" s="13">
        <f t="shared" si="27"/>
        <v>866754</v>
      </c>
      <c r="P107" s="13">
        <f t="shared" si="28"/>
        <v>879535</v>
      </c>
      <c r="Q107" s="13">
        <f t="shared" si="29"/>
        <v>871282</v>
      </c>
      <c r="R107" s="33">
        <f t="shared" si="30"/>
        <v>5.224088957189732E-3</v>
      </c>
      <c r="S107" s="33">
        <f t="shared" si="31"/>
        <v>-9.3833673475188784E-3</v>
      </c>
      <c r="T107" t="str">
        <f t="shared" si="32"/>
        <v>JANUARY-CNJ2</v>
      </c>
      <c r="U107">
        <f t="shared" si="33"/>
        <v>62929</v>
      </c>
      <c r="V107">
        <f t="shared" si="34"/>
        <v>63194</v>
      </c>
      <c r="W107">
        <f t="shared" si="35"/>
        <v>62467</v>
      </c>
      <c r="X107" s="33">
        <f t="shared" si="36"/>
        <v>-7.3416072081234907E-3</v>
      </c>
      <c r="Y107" s="33">
        <f t="shared" si="37"/>
        <v>-1.1504256733234186E-2</v>
      </c>
    </row>
    <row r="108" spans="1:25" x14ac:dyDescent="0.25">
      <c r="A108" t="s">
        <v>36</v>
      </c>
      <c r="B108" s="63">
        <v>4</v>
      </c>
      <c r="C108" t="s">
        <v>17</v>
      </c>
      <c r="D108" s="64">
        <v>1060</v>
      </c>
      <c r="E108" s="64">
        <v>1074</v>
      </c>
      <c r="F108" s="65">
        <v>1060</v>
      </c>
      <c r="G108" s="13">
        <f t="shared" si="19"/>
        <v>-14</v>
      </c>
      <c r="H108" s="13">
        <f t="shared" si="20"/>
        <v>0</v>
      </c>
      <c r="I108" s="70">
        <f t="shared" si="21"/>
        <v>0</v>
      </c>
      <c r="J108" s="70">
        <f t="shared" si="22"/>
        <v>-1.3035381750465591E-2</v>
      </c>
      <c r="K108" t="str">
        <f t="shared" si="23"/>
        <v>CBA</v>
      </c>
      <c r="L108" t="str">
        <f t="shared" si="24"/>
        <v>JANUARY-4-CBA</v>
      </c>
      <c r="M108" s="70">
        <f t="shared" si="25"/>
        <v>0</v>
      </c>
      <c r="N108" s="70">
        <f t="shared" si="26"/>
        <v>-2.2682987991527681E-2</v>
      </c>
      <c r="O108" s="13">
        <f t="shared" si="27"/>
        <v>866754</v>
      </c>
      <c r="P108" s="13">
        <f t="shared" si="28"/>
        <v>879535</v>
      </c>
      <c r="Q108" s="13">
        <f t="shared" si="29"/>
        <v>871282</v>
      </c>
      <c r="R108" s="33">
        <f t="shared" si="30"/>
        <v>5.224088957189732E-3</v>
      </c>
      <c r="S108" s="33">
        <f t="shared" si="31"/>
        <v>-9.3833673475188784E-3</v>
      </c>
      <c r="T108" t="str">
        <f t="shared" si="32"/>
        <v>JANUARY-CBA</v>
      </c>
      <c r="U108">
        <f t="shared" si="33"/>
        <v>6270</v>
      </c>
      <c r="V108">
        <f t="shared" si="34"/>
        <v>6306</v>
      </c>
      <c r="W108">
        <f t="shared" si="35"/>
        <v>6270</v>
      </c>
      <c r="X108" s="33">
        <f t="shared" si="36"/>
        <v>0</v>
      </c>
      <c r="Y108" s="33">
        <f t="shared" si="37"/>
        <v>-5.7088487155090295E-3</v>
      </c>
    </row>
    <row r="109" spans="1:25" x14ac:dyDescent="0.25">
      <c r="A109" s="9" t="s">
        <v>34</v>
      </c>
      <c r="B109" s="63">
        <v>1</v>
      </c>
      <c r="C109" t="s">
        <v>10</v>
      </c>
      <c r="D109" s="65">
        <v>315</v>
      </c>
      <c r="E109" s="65">
        <v>315</v>
      </c>
      <c r="F109" s="65">
        <v>315</v>
      </c>
      <c r="G109" s="13">
        <f t="shared" si="19"/>
        <v>0</v>
      </c>
      <c r="H109" s="13">
        <f t="shared" si="20"/>
        <v>0</v>
      </c>
      <c r="I109" s="70">
        <f t="shared" si="21"/>
        <v>0</v>
      </c>
      <c r="J109" s="70">
        <f t="shared" si="22"/>
        <v>0</v>
      </c>
      <c r="K109" t="str">
        <f t="shared" si="23"/>
        <v>CNJ2</v>
      </c>
      <c r="L109" t="str">
        <f t="shared" si="24"/>
        <v>FEBRUARY-1-CNJ2</v>
      </c>
      <c r="M109" s="70">
        <f t="shared" si="25"/>
        <v>0</v>
      </c>
      <c r="N109" s="70">
        <f t="shared" si="26"/>
        <v>0</v>
      </c>
      <c r="O109" s="13">
        <f t="shared" si="27"/>
        <v>1504511</v>
      </c>
      <c r="P109" s="13">
        <f t="shared" si="28"/>
        <v>1532581</v>
      </c>
      <c r="Q109" s="13">
        <f t="shared" si="29"/>
        <v>1515308</v>
      </c>
      <c r="R109" s="33">
        <f t="shared" si="30"/>
        <v>7.176418118578054E-3</v>
      </c>
      <c r="S109" s="33">
        <f t="shared" si="31"/>
        <v>-1.1270529910001548E-2</v>
      </c>
      <c r="T109" t="str">
        <f t="shared" si="32"/>
        <v>FEBRUARY-CNJ2</v>
      </c>
      <c r="U109">
        <f t="shared" si="33"/>
        <v>48252</v>
      </c>
      <c r="V109">
        <f t="shared" si="34"/>
        <v>49253</v>
      </c>
      <c r="W109">
        <f t="shared" si="35"/>
        <v>48381</v>
      </c>
      <c r="X109" s="33">
        <f t="shared" si="36"/>
        <v>2.673464312360041E-3</v>
      </c>
      <c r="Y109" s="33">
        <f t="shared" si="37"/>
        <v>-1.7704505309321217E-2</v>
      </c>
    </row>
    <row r="110" spans="1:25" x14ac:dyDescent="0.25">
      <c r="A110" s="9" t="s">
        <v>34</v>
      </c>
      <c r="B110" s="63">
        <v>1</v>
      </c>
      <c r="C110" t="s">
        <v>10</v>
      </c>
      <c r="D110" s="65">
        <v>115</v>
      </c>
      <c r="E110" s="65">
        <v>115</v>
      </c>
      <c r="F110" s="65">
        <v>115</v>
      </c>
      <c r="G110" s="13">
        <f t="shared" si="19"/>
        <v>0</v>
      </c>
      <c r="H110" s="13">
        <f t="shared" si="20"/>
        <v>0</v>
      </c>
      <c r="I110" s="70">
        <f t="shared" si="21"/>
        <v>0</v>
      </c>
      <c r="J110" s="70">
        <f t="shared" si="22"/>
        <v>0</v>
      </c>
      <c r="K110" t="str">
        <f t="shared" si="23"/>
        <v>CNJ2</v>
      </c>
      <c r="L110" t="str">
        <f t="shared" si="24"/>
        <v>FEBRUARY-1-CNJ2</v>
      </c>
      <c r="M110" s="70">
        <f t="shared" si="25"/>
        <v>0</v>
      </c>
      <c r="N110" s="70">
        <f t="shared" si="26"/>
        <v>0</v>
      </c>
      <c r="O110" s="13">
        <f t="shared" si="27"/>
        <v>1504511</v>
      </c>
      <c r="P110" s="13">
        <f t="shared" si="28"/>
        <v>1532581</v>
      </c>
      <c r="Q110" s="13">
        <f t="shared" si="29"/>
        <v>1515308</v>
      </c>
      <c r="R110" s="33">
        <f t="shared" si="30"/>
        <v>7.176418118578054E-3</v>
      </c>
      <c r="S110" s="33">
        <f t="shared" si="31"/>
        <v>-1.1270529910001548E-2</v>
      </c>
      <c r="T110" t="str">
        <f t="shared" si="32"/>
        <v>FEBRUARY-CNJ2</v>
      </c>
      <c r="U110">
        <f t="shared" si="33"/>
        <v>48252</v>
      </c>
      <c r="V110">
        <f t="shared" si="34"/>
        <v>49253</v>
      </c>
      <c r="W110">
        <f t="shared" si="35"/>
        <v>48381</v>
      </c>
      <c r="X110" s="33">
        <f t="shared" si="36"/>
        <v>2.673464312360041E-3</v>
      </c>
      <c r="Y110" s="33">
        <f t="shared" si="37"/>
        <v>-1.7704505309321217E-2</v>
      </c>
    </row>
    <row r="111" spans="1:25" x14ac:dyDescent="0.25">
      <c r="A111" s="9" t="s">
        <v>34</v>
      </c>
      <c r="B111" s="63">
        <v>1</v>
      </c>
      <c r="C111" t="s">
        <v>16</v>
      </c>
      <c r="D111" s="65">
        <v>67000</v>
      </c>
      <c r="E111" s="65">
        <v>67023</v>
      </c>
      <c r="F111" s="65">
        <v>67000</v>
      </c>
      <c r="G111" s="13">
        <f t="shared" si="19"/>
        <v>-23</v>
      </c>
      <c r="H111" s="13">
        <f t="shared" si="20"/>
        <v>0</v>
      </c>
      <c r="I111" s="70">
        <f t="shared" si="21"/>
        <v>0</v>
      </c>
      <c r="J111" s="70">
        <f t="shared" si="22"/>
        <v>-3.4316577891169153E-4</v>
      </c>
      <c r="K111" t="str">
        <f t="shared" si="23"/>
        <v>ANUGERAH</v>
      </c>
      <c r="L111" t="str">
        <f t="shared" si="24"/>
        <v>FEBRUARY-1-ANUGERAH</v>
      </c>
      <c r="M111" s="70">
        <f t="shared" si="25"/>
        <v>-7.0585494505494339E-2</v>
      </c>
      <c r="N111" s="70">
        <f t="shared" si="26"/>
        <v>-4.9518711539469518E-2</v>
      </c>
      <c r="O111" s="13">
        <f t="shared" si="27"/>
        <v>1504511</v>
      </c>
      <c r="P111" s="13">
        <f t="shared" si="28"/>
        <v>1532581</v>
      </c>
      <c r="Q111" s="13">
        <f t="shared" si="29"/>
        <v>1515308</v>
      </c>
      <c r="R111" s="33">
        <f t="shared" si="30"/>
        <v>7.176418118578054E-3</v>
      </c>
      <c r="S111" s="33">
        <f t="shared" si="31"/>
        <v>-1.1270529910001548E-2</v>
      </c>
      <c r="T111" t="str">
        <f t="shared" si="32"/>
        <v>FEBRUARY-ANUGERAH</v>
      </c>
      <c r="U111">
        <f t="shared" si="33"/>
        <v>350100</v>
      </c>
      <c r="V111">
        <f t="shared" si="34"/>
        <v>350416</v>
      </c>
      <c r="W111">
        <f t="shared" si="35"/>
        <v>346818</v>
      </c>
      <c r="X111" s="33">
        <f t="shared" si="36"/>
        <v>-9.3744644387317999E-3</v>
      </c>
      <c r="Y111" s="33">
        <f t="shared" si="37"/>
        <v>-1.0267795991050654E-2</v>
      </c>
    </row>
    <row r="112" spans="1:25" x14ac:dyDescent="0.25">
      <c r="A112" s="9" t="s">
        <v>34</v>
      </c>
      <c r="B112" s="63">
        <v>1</v>
      </c>
      <c r="C112" t="s">
        <v>16</v>
      </c>
      <c r="D112" s="65">
        <v>30000</v>
      </c>
      <c r="E112" s="65">
        <v>29526</v>
      </c>
      <c r="F112" s="65">
        <v>28963</v>
      </c>
      <c r="G112" s="13">
        <f t="shared" si="19"/>
        <v>-563</v>
      </c>
      <c r="H112" s="13">
        <f t="shared" si="20"/>
        <v>-1037</v>
      </c>
      <c r="I112" s="70">
        <f t="shared" si="21"/>
        <v>-3.4566666666666634E-2</v>
      </c>
      <c r="J112" s="70">
        <f t="shared" si="22"/>
        <v>-1.9067940120571669E-2</v>
      </c>
      <c r="K112" t="str">
        <f t="shared" si="23"/>
        <v>ANUGERAH</v>
      </c>
      <c r="L112" t="str">
        <f t="shared" si="24"/>
        <v>FEBRUARY-1-ANUGERAH</v>
      </c>
      <c r="M112" s="70">
        <f t="shared" si="25"/>
        <v>-7.0585494505494339E-2</v>
      </c>
      <c r="N112" s="70">
        <f t="shared" si="26"/>
        <v>-4.9518711539469518E-2</v>
      </c>
      <c r="O112" s="13">
        <f t="shared" si="27"/>
        <v>1504511</v>
      </c>
      <c r="P112" s="13">
        <f t="shared" si="28"/>
        <v>1532581</v>
      </c>
      <c r="Q112" s="13">
        <f t="shared" si="29"/>
        <v>1515308</v>
      </c>
      <c r="R112" s="33">
        <f t="shared" si="30"/>
        <v>7.176418118578054E-3</v>
      </c>
      <c r="S112" s="33">
        <f t="shared" si="31"/>
        <v>-1.1270529910001548E-2</v>
      </c>
      <c r="T112" t="str">
        <f t="shared" si="32"/>
        <v>FEBRUARY-ANUGERAH</v>
      </c>
      <c r="U112">
        <f t="shared" si="33"/>
        <v>350100</v>
      </c>
      <c r="V112">
        <f t="shared" si="34"/>
        <v>350416</v>
      </c>
      <c r="W112">
        <f t="shared" si="35"/>
        <v>346818</v>
      </c>
      <c r="X112" s="33">
        <f t="shared" si="36"/>
        <v>-9.3744644387317999E-3</v>
      </c>
      <c r="Y112" s="33">
        <f t="shared" si="37"/>
        <v>-1.0267795991050654E-2</v>
      </c>
    </row>
    <row r="113" spans="1:25" x14ac:dyDescent="0.25">
      <c r="A113" s="9" t="s">
        <v>34</v>
      </c>
      <c r="B113" s="63">
        <v>1</v>
      </c>
      <c r="C113" t="s">
        <v>16</v>
      </c>
      <c r="D113" s="65">
        <v>25000</v>
      </c>
      <c r="E113" s="65">
        <v>25065</v>
      </c>
      <c r="F113" s="65">
        <v>24932</v>
      </c>
      <c r="G113" s="13">
        <f t="shared" si="19"/>
        <v>-133</v>
      </c>
      <c r="H113" s="13">
        <f t="shared" si="20"/>
        <v>-68</v>
      </c>
      <c r="I113" s="70">
        <f t="shared" si="21"/>
        <v>-2.7199999999999447E-3</v>
      </c>
      <c r="J113" s="70">
        <f t="shared" si="22"/>
        <v>-5.3062038699381864E-3</v>
      </c>
      <c r="K113" t="str">
        <f t="shared" si="23"/>
        <v>ANUGERAH</v>
      </c>
      <c r="L113" t="str">
        <f t="shared" si="24"/>
        <v>FEBRUARY-1-ANUGERAH</v>
      </c>
      <c r="M113" s="70">
        <f t="shared" si="25"/>
        <v>-7.0585494505494339E-2</v>
      </c>
      <c r="N113" s="70">
        <f t="shared" si="26"/>
        <v>-4.9518711539469518E-2</v>
      </c>
      <c r="O113" s="13">
        <f t="shared" si="27"/>
        <v>1504511</v>
      </c>
      <c r="P113" s="13">
        <f t="shared" si="28"/>
        <v>1532581</v>
      </c>
      <c r="Q113" s="13">
        <f t="shared" si="29"/>
        <v>1515308</v>
      </c>
      <c r="R113" s="33">
        <f t="shared" si="30"/>
        <v>7.176418118578054E-3</v>
      </c>
      <c r="S113" s="33">
        <f t="shared" si="31"/>
        <v>-1.1270529910001548E-2</v>
      </c>
      <c r="T113" t="str">
        <f t="shared" si="32"/>
        <v>FEBRUARY-ANUGERAH</v>
      </c>
      <c r="U113">
        <f t="shared" si="33"/>
        <v>350100</v>
      </c>
      <c r="V113">
        <f t="shared" si="34"/>
        <v>350416</v>
      </c>
      <c r="W113">
        <f t="shared" si="35"/>
        <v>346818</v>
      </c>
      <c r="X113" s="33">
        <f t="shared" si="36"/>
        <v>-9.3744644387317999E-3</v>
      </c>
      <c r="Y113" s="33">
        <f t="shared" si="37"/>
        <v>-1.0267795991050654E-2</v>
      </c>
    </row>
    <row r="114" spans="1:25" x14ac:dyDescent="0.25">
      <c r="A114" s="9" t="s">
        <v>34</v>
      </c>
      <c r="B114" s="63">
        <v>1</v>
      </c>
      <c r="C114" t="s">
        <v>16</v>
      </c>
      <c r="D114" s="65">
        <v>25000</v>
      </c>
      <c r="E114" s="65">
        <v>25000</v>
      </c>
      <c r="F114" s="65">
        <v>24756</v>
      </c>
      <c r="G114" s="13">
        <f t="shared" si="19"/>
        <v>-244</v>
      </c>
      <c r="H114" s="13">
        <f t="shared" si="20"/>
        <v>-244</v>
      </c>
      <c r="I114" s="70">
        <f t="shared" si="21"/>
        <v>-9.7599999999999909E-3</v>
      </c>
      <c r="J114" s="70">
        <f t="shared" si="22"/>
        <v>-9.7599999999999909E-3</v>
      </c>
      <c r="K114" t="str">
        <f t="shared" si="23"/>
        <v>ANUGERAH</v>
      </c>
      <c r="L114" t="str">
        <f t="shared" si="24"/>
        <v>FEBRUARY-1-ANUGERAH</v>
      </c>
      <c r="M114" s="70">
        <f t="shared" si="25"/>
        <v>-7.0585494505494339E-2</v>
      </c>
      <c r="N114" s="70">
        <f t="shared" si="26"/>
        <v>-4.9518711539469518E-2</v>
      </c>
      <c r="O114" s="13">
        <f t="shared" si="27"/>
        <v>1504511</v>
      </c>
      <c r="P114" s="13">
        <f t="shared" si="28"/>
        <v>1532581</v>
      </c>
      <c r="Q114" s="13">
        <f t="shared" si="29"/>
        <v>1515308</v>
      </c>
      <c r="R114" s="33">
        <f t="shared" si="30"/>
        <v>7.176418118578054E-3</v>
      </c>
      <c r="S114" s="33">
        <f t="shared" si="31"/>
        <v>-1.1270529910001548E-2</v>
      </c>
      <c r="T114" t="str">
        <f t="shared" si="32"/>
        <v>FEBRUARY-ANUGERAH</v>
      </c>
      <c r="U114">
        <f t="shared" si="33"/>
        <v>350100</v>
      </c>
      <c r="V114">
        <f t="shared" si="34"/>
        <v>350416</v>
      </c>
      <c r="W114">
        <f t="shared" si="35"/>
        <v>346818</v>
      </c>
      <c r="X114" s="33">
        <f t="shared" si="36"/>
        <v>-9.3744644387317999E-3</v>
      </c>
      <c r="Y114" s="33">
        <f t="shared" si="37"/>
        <v>-1.0267795991050654E-2</v>
      </c>
    </row>
    <row r="115" spans="1:25" x14ac:dyDescent="0.25">
      <c r="A115" s="9" t="s">
        <v>34</v>
      </c>
      <c r="B115" s="63">
        <v>1</v>
      </c>
      <c r="C115" t="s">
        <v>16</v>
      </c>
      <c r="D115" s="65">
        <v>14000</v>
      </c>
      <c r="E115" s="65">
        <v>13864</v>
      </c>
      <c r="F115" s="65">
        <v>13735</v>
      </c>
      <c r="G115" s="13">
        <f t="shared" si="19"/>
        <v>-129</v>
      </c>
      <c r="H115" s="13">
        <f t="shared" si="20"/>
        <v>-265</v>
      </c>
      <c r="I115" s="70">
        <f t="shared" si="21"/>
        <v>-1.8928571428571406E-2</v>
      </c>
      <c r="J115" s="70">
        <f t="shared" si="22"/>
        <v>-9.3046739757646213E-3</v>
      </c>
      <c r="K115" t="str">
        <f t="shared" si="23"/>
        <v>ANUGERAH</v>
      </c>
      <c r="L115" t="str">
        <f t="shared" si="24"/>
        <v>FEBRUARY-1-ANUGERAH</v>
      </c>
      <c r="M115" s="70">
        <f t="shared" si="25"/>
        <v>-7.0585494505494339E-2</v>
      </c>
      <c r="N115" s="70">
        <f t="shared" si="26"/>
        <v>-4.9518711539469518E-2</v>
      </c>
      <c r="O115" s="13">
        <f t="shared" si="27"/>
        <v>1504511</v>
      </c>
      <c r="P115" s="13">
        <f t="shared" si="28"/>
        <v>1532581</v>
      </c>
      <c r="Q115" s="13">
        <f t="shared" si="29"/>
        <v>1515308</v>
      </c>
      <c r="R115" s="33">
        <f t="shared" si="30"/>
        <v>7.176418118578054E-3</v>
      </c>
      <c r="S115" s="33">
        <f t="shared" si="31"/>
        <v>-1.1270529910001548E-2</v>
      </c>
      <c r="T115" t="str">
        <f t="shared" si="32"/>
        <v>FEBRUARY-ANUGERAH</v>
      </c>
      <c r="U115">
        <f t="shared" si="33"/>
        <v>350100</v>
      </c>
      <c r="V115">
        <f t="shared" si="34"/>
        <v>350416</v>
      </c>
      <c r="W115">
        <f t="shared" si="35"/>
        <v>346818</v>
      </c>
      <c r="X115" s="33">
        <f t="shared" si="36"/>
        <v>-9.3744644387317999E-3</v>
      </c>
      <c r="Y115" s="33">
        <f t="shared" si="37"/>
        <v>-1.0267795991050654E-2</v>
      </c>
    </row>
    <row r="116" spans="1:25" x14ac:dyDescent="0.25">
      <c r="A116" s="9" t="s">
        <v>34</v>
      </c>
      <c r="B116" s="63">
        <v>1</v>
      </c>
      <c r="C116" t="s">
        <v>16</v>
      </c>
      <c r="D116" s="65">
        <v>19500</v>
      </c>
      <c r="E116" s="65">
        <v>19522</v>
      </c>
      <c r="F116" s="65">
        <v>19492</v>
      </c>
      <c r="G116" s="13">
        <f t="shared" si="19"/>
        <v>-30</v>
      </c>
      <c r="H116" s="13">
        <f t="shared" si="20"/>
        <v>-8</v>
      </c>
      <c r="I116" s="70">
        <f t="shared" si="21"/>
        <v>-4.1025641025638215E-4</v>
      </c>
      <c r="J116" s="70">
        <f t="shared" si="22"/>
        <v>-1.5367277942833768E-3</v>
      </c>
      <c r="K116" t="str">
        <f t="shared" si="23"/>
        <v>ANUGERAH</v>
      </c>
      <c r="L116" t="str">
        <f t="shared" si="24"/>
        <v>FEBRUARY-1-ANUGERAH</v>
      </c>
      <c r="M116" s="70">
        <f t="shared" si="25"/>
        <v>-7.0585494505494339E-2</v>
      </c>
      <c r="N116" s="70">
        <f t="shared" si="26"/>
        <v>-4.9518711539469518E-2</v>
      </c>
      <c r="O116" s="13">
        <f t="shared" si="27"/>
        <v>1504511</v>
      </c>
      <c r="P116" s="13">
        <f t="shared" si="28"/>
        <v>1532581</v>
      </c>
      <c r="Q116" s="13">
        <f t="shared" si="29"/>
        <v>1515308</v>
      </c>
      <c r="R116" s="33">
        <f t="shared" si="30"/>
        <v>7.176418118578054E-3</v>
      </c>
      <c r="S116" s="33">
        <f t="shared" si="31"/>
        <v>-1.1270529910001548E-2</v>
      </c>
      <c r="T116" t="str">
        <f t="shared" si="32"/>
        <v>FEBRUARY-ANUGERAH</v>
      </c>
      <c r="U116">
        <f t="shared" si="33"/>
        <v>350100</v>
      </c>
      <c r="V116">
        <f t="shared" si="34"/>
        <v>350416</v>
      </c>
      <c r="W116">
        <f t="shared" si="35"/>
        <v>346818</v>
      </c>
      <c r="X116" s="33">
        <f t="shared" si="36"/>
        <v>-9.3744644387317999E-3</v>
      </c>
      <c r="Y116" s="33">
        <f t="shared" si="37"/>
        <v>-1.0267795991050654E-2</v>
      </c>
    </row>
    <row r="117" spans="1:25" x14ac:dyDescent="0.25">
      <c r="A117" s="9" t="s">
        <v>34</v>
      </c>
      <c r="B117" s="63">
        <v>1</v>
      </c>
      <c r="C117" t="s">
        <v>16</v>
      </c>
      <c r="D117" s="65">
        <v>15000</v>
      </c>
      <c r="E117" s="65">
        <v>15000</v>
      </c>
      <c r="F117" s="65">
        <v>14937</v>
      </c>
      <c r="G117" s="13">
        <f t="shared" si="19"/>
        <v>-63</v>
      </c>
      <c r="H117" s="13">
        <f t="shared" si="20"/>
        <v>-63</v>
      </c>
      <c r="I117" s="70">
        <f t="shared" si="21"/>
        <v>-4.1999999999999815E-3</v>
      </c>
      <c r="J117" s="70">
        <f t="shared" si="22"/>
        <v>-4.1999999999999815E-3</v>
      </c>
      <c r="K117" t="str">
        <f t="shared" si="23"/>
        <v>ANUGERAH</v>
      </c>
      <c r="L117" t="str">
        <f t="shared" si="24"/>
        <v>FEBRUARY-1-ANUGERAH</v>
      </c>
      <c r="M117" s="70">
        <f t="shared" si="25"/>
        <v>-7.0585494505494339E-2</v>
      </c>
      <c r="N117" s="70">
        <f t="shared" si="26"/>
        <v>-4.9518711539469518E-2</v>
      </c>
      <c r="O117" s="13">
        <f t="shared" si="27"/>
        <v>1504511</v>
      </c>
      <c r="P117" s="13">
        <f t="shared" si="28"/>
        <v>1532581</v>
      </c>
      <c r="Q117" s="13">
        <f t="shared" si="29"/>
        <v>1515308</v>
      </c>
      <c r="R117" s="33">
        <f t="shared" si="30"/>
        <v>7.176418118578054E-3</v>
      </c>
      <c r="S117" s="33">
        <f t="shared" si="31"/>
        <v>-1.1270529910001548E-2</v>
      </c>
      <c r="T117" t="str">
        <f t="shared" si="32"/>
        <v>FEBRUARY-ANUGERAH</v>
      </c>
      <c r="U117">
        <f t="shared" si="33"/>
        <v>350100</v>
      </c>
      <c r="V117">
        <f t="shared" si="34"/>
        <v>350416</v>
      </c>
      <c r="W117">
        <f t="shared" si="35"/>
        <v>346818</v>
      </c>
      <c r="X117" s="33">
        <f t="shared" si="36"/>
        <v>-9.3744644387317999E-3</v>
      </c>
      <c r="Y117" s="33">
        <f t="shared" si="37"/>
        <v>-1.0267795991050654E-2</v>
      </c>
    </row>
    <row r="118" spans="1:25" x14ac:dyDescent="0.25">
      <c r="A118" s="9" t="s">
        <v>34</v>
      </c>
      <c r="B118" s="63">
        <v>1</v>
      </c>
      <c r="C118" t="s">
        <v>11</v>
      </c>
      <c r="D118" s="65">
        <v>760</v>
      </c>
      <c r="E118" s="65">
        <v>760</v>
      </c>
      <c r="F118" s="65">
        <v>760</v>
      </c>
      <c r="G118" s="13">
        <f t="shared" si="19"/>
        <v>0</v>
      </c>
      <c r="H118" s="13">
        <f t="shared" si="20"/>
        <v>0</v>
      </c>
      <c r="I118" s="70">
        <f t="shared" si="21"/>
        <v>0</v>
      </c>
      <c r="J118" s="70">
        <f t="shared" si="22"/>
        <v>0</v>
      </c>
      <c r="K118" t="str">
        <f t="shared" si="23"/>
        <v>MAJA1</v>
      </c>
      <c r="L118" t="str">
        <f t="shared" si="24"/>
        <v>FEBRUARY-1-MAJA1</v>
      </c>
      <c r="M118" s="70">
        <f t="shared" si="25"/>
        <v>0</v>
      </c>
      <c r="N118" s="70">
        <f t="shared" si="26"/>
        <v>-5.2356020942407877E-3</v>
      </c>
      <c r="O118" s="13">
        <f t="shared" si="27"/>
        <v>1504511</v>
      </c>
      <c r="P118" s="13">
        <f t="shared" si="28"/>
        <v>1532581</v>
      </c>
      <c r="Q118" s="13">
        <f t="shared" si="29"/>
        <v>1515308</v>
      </c>
      <c r="R118" s="33">
        <f t="shared" si="30"/>
        <v>7.176418118578054E-3</v>
      </c>
      <c r="S118" s="33">
        <f t="shared" si="31"/>
        <v>-1.1270529910001548E-2</v>
      </c>
      <c r="T118" t="str">
        <f t="shared" si="32"/>
        <v>FEBRUARY-MAJA1</v>
      </c>
      <c r="U118">
        <f t="shared" si="33"/>
        <v>175819</v>
      </c>
      <c r="V118">
        <f t="shared" si="34"/>
        <v>180451</v>
      </c>
      <c r="W118">
        <f t="shared" si="35"/>
        <v>177625</v>
      </c>
      <c r="X118" s="33">
        <f t="shared" si="36"/>
        <v>1.0271927379862156E-2</v>
      </c>
      <c r="Y118" s="33">
        <f t="shared" si="37"/>
        <v>-1.5660761093039155E-2</v>
      </c>
    </row>
    <row r="119" spans="1:25" x14ac:dyDescent="0.25">
      <c r="A119" s="9" t="s">
        <v>34</v>
      </c>
      <c r="B119" s="63">
        <v>1</v>
      </c>
      <c r="C119" t="s">
        <v>11</v>
      </c>
      <c r="D119" s="65">
        <v>449</v>
      </c>
      <c r="E119" s="65">
        <v>449</v>
      </c>
      <c r="F119" s="65">
        <v>449</v>
      </c>
      <c r="G119" s="13">
        <f t="shared" si="19"/>
        <v>0</v>
      </c>
      <c r="H119" s="13">
        <f t="shared" si="20"/>
        <v>0</v>
      </c>
      <c r="I119" s="70">
        <f t="shared" si="21"/>
        <v>0</v>
      </c>
      <c r="J119" s="70">
        <f t="shared" si="22"/>
        <v>0</v>
      </c>
      <c r="K119" t="str">
        <f t="shared" si="23"/>
        <v>MAJA1</v>
      </c>
      <c r="L119" t="str">
        <f t="shared" si="24"/>
        <v>FEBRUARY-1-MAJA1</v>
      </c>
      <c r="M119" s="70">
        <f t="shared" si="25"/>
        <v>0</v>
      </c>
      <c r="N119" s="70">
        <f t="shared" si="26"/>
        <v>-5.2356020942407877E-3</v>
      </c>
      <c r="O119" s="13">
        <f t="shared" si="27"/>
        <v>1504511</v>
      </c>
      <c r="P119" s="13">
        <f t="shared" si="28"/>
        <v>1532581</v>
      </c>
      <c r="Q119" s="13">
        <f t="shared" si="29"/>
        <v>1515308</v>
      </c>
      <c r="R119" s="33">
        <f t="shared" si="30"/>
        <v>7.176418118578054E-3</v>
      </c>
      <c r="S119" s="33">
        <f t="shared" si="31"/>
        <v>-1.1270529910001548E-2</v>
      </c>
      <c r="T119" t="str">
        <f t="shared" si="32"/>
        <v>FEBRUARY-MAJA1</v>
      </c>
      <c r="U119">
        <f t="shared" si="33"/>
        <v>175819</v>
      </c>
      <c r="V119">
        <f t="shared" si="34"/>
        <v>180451</v>
      </c>
      <c r="W119">
        <f t="shared" si="35"/>
        <v>177625</v>
      </c>
      <c r="X119" s="33">
        <f t="shared" si="36"/>
        <v>1.0271927379862156E-2</v>
      </c>
      <c r="Y119" s="33">
        <f t="shared" si="37"/>
        <v>-1.5660761093039155E-2</v>
      </c>
    </row>
    <row r="120" spans="1:25" x14ac:dyDescent="0.25">
      <c r="A120" s="9" t="s">
        <v>34</v>
      </c>
      <c r="B120" s="63">
        <v>1</v>
      </c>
      <c r="C120" t="s">
        <v>11</v>
      </c>
      <c r="D120" s="65">
        <v>190</v>
      </c>
      <c r="E120" s="65">
        <v>191</v>
      </c>
      <c r="F120" s="65">
        <v>190</v>
      </c>
      <c r="G120" s="13">
        <f t="shared" si="19"/>
        <v>-1</v>
      </c>
      <c r="H120" s="13">
        <f t="shared" si="20"/>
        <v>0</v>
      </c>
      <c r="I120" s="70">
        <f t="shared" si="21"/>
        <v>0</v>
      </c>
      <c r="J120" s="70">
        <f t="shared" si="22"/>
        <v>-5.2356020942407877E-3</v>
      </c>
      <c r="K120" t="str">
        <f t="shared" si="23"/>
        <v>MAJA1</v>
      </c>
      <c r="L120" t="str">
        <f t="shared" si="24"/>
        <v>FEBRUARY-1-MAJA1</v>
      </c>
      <c r="M120" s="70">
        <f t="shared" si="25"/>
        <v>0</v>
      </c>
      <c r="N120" s="70">
        <f t="shared" si="26"/>
        <v>-5.2356020942407877E-3</v>
      </c>
      <c r="O120" s="13">
        <f t="shared" si="27"/>
        <v>1504511</v>
      </c>
      <c r="P120" s="13">
        <f t="shared" si="28"/>
        <v>1532581</v>
      </c>
      <c r="Q120" s="13">
        <f t="shared" si="29"/>
        <v>1515308</v>
      </c>
      <c r="R120" s="33">
        <f t="shared" si="30"/>
        <v>7.176418118578054E-3</v>
      </c>
      <c r="S120" s="33">
        <f t="shared" si="31"/>
        <v>-1.1270529910001548E-2</v>
      </c>
      <c r="T120" t="str">
        <f t="shared" si="32"/>
        <v>FEBRUARY-MAJA1</v>
      </c>
      <c r="U120">
        <f t="shared" si="33"/>
        <v>175819</v>
      </c>
      <c r="V120">
        <f t="shared" si="34"/>
        <v>180451</v>
      </c>
      <c r="W120">
        <f t="shared" si="35"/>
        <v>177625</v>
      </c>
      <c r="X120" s="33">
        <f t="shared" si="36"/>
        <v>1.0271927379862156E-2</v>
      </c>
      <c r="Y120" s="33">
        <f t="shared" si="37"/>
        <v>-1.5660761093039155E-2</v>
      </c>
    </row>
    <row r="121" spans="1:25" x14ac:dyDescent="0.25">
      <c r="A121" s="9" t="s">
        <v>34</v>
      </c>
      <c r="B121" s="63">
        <v>1</v>
      </c>
      <c r="C121" t="s">
        <v>11</v>
      </c>
      <c r="D121" s="65">
        <v>30</v>
      </c>
      <c r="E121" s="65">
        <v>30</v>
      </c>
      <c r="F121" s="65">
        <v>30</v>
      </c>
      <c r="G121" s="13">
        <f t="shared" si="19"/>
        <v>0</v>
      </c>
      <c r="H121" s="13">
        <f t="shared" si="20"/>
        <v>0</v>
      </c>
      <c r="I121" s="70">
        <f t="shared" si="21"/>
        <v>0</v>
      </c>
      <c r="J121" s="70">
        <f t="shared" si="22"/>
        <v>0</v>
      </c>
      <c r="K121" t="str">
        <f t="shared" si="23"/>
        <v>MAJA1</v>
      </c>
      <c r="L121" t="str">
        <f t="shared" si="24"/>
        <v>FEBRUARY-1-MAJA1</v>
      </c>
      <c r="M121" s="70">
        <f t="shared" si="25"/>
        <v>0</v>
      </c>
      <c r="N121" s="70">
        <f t="shared" si="26"/>
        <v>-5.2356020942407877E-3</v>
      </c>
      <c r="O121" s="13">
        <f t="shared" si="27"/>
        <v>1504511</v>
      </c>
      <c r="P121" s="13">
        <f t="shared" si="28"/>
        <v>1532581</v>
      </c>
      <c r="Q121" s="13">
        <f t="shared" si="29"/>
        <v>1515308</v>
      </c>
      <c r="R121" s="33">
        <f t="shared" si="30"/>
        <v>7.176418118578054E-3</v>
      </c>
      <c r="S121" s="33">
        <f t="shared" si="31"/>
        <v>-1.1270529910001548E-2</v>
      </c>
      <c r="T121" t="str">
        <f t="shared" si="32"/>
        <v>FEBRUARY-MAJA1</v>
      </c>
      <c r="U121">
        <f t="shared" si="33"/>
        <v>175819</v>
      </c>
      <c r="V121">
        <f t="shared" si="34"/>
        <v>180451</v>
      </c>
      <c r="W121">
        <f t="shared" si="35"/>
        <v>177625</v>
      </c>
      <c r="X121" s="33">
        <f t="shared" si="36"/>
        <v>1.0271927379862156E-2</v>
      </c>
      <c r="Y121" s="33">
        <f t="shared" si="37"/>
        <v>-1.5660761093039155E-2</v>
      </c>
    </row>
    <row r="122" spans="1:25" x14ac:dyDescent="0.25">
      <c r="A122" s="9" t="s">
        <v>34</v>
      </c>
      <c r="B122" s="63">
        <v>1</v>
      </c>
      <c r="C122" t="s">
        <v>11</v>
      </c>
      <c r="D122" s="65">
        <v>70</v>
      </c>
      <c r="E122" s="65">
        <v>70</v>
      </c>
      <c r="F122" s="65">
        <v>70</v>
      </c>
      <c r="G122" s="13">
        <f t="shared" si="19"/>
        <v>0</v>
      </c>
      <c r="H122" s="13">
        <f t="shared" si="20"/>
        <v>0</v>
      </c>
      <c r="I122" s="70">
        <f t="shared" si="21"/>
        <v>0</v>
      </c>
      <c r="J122" s="70">
        <f t="shared" si="22"/>
        <v>0</v>
      </c>
      <c r="K122" t="str">
        <f t="shared" si="23"/>
        <v>MAJA1</v>
      </c>
      <c r="L122" t="str">
        <f t="shared" si="24"/>
        <v>FEBRUARY-1-MAJA1</v>
      </c>
      <c r="M122" s="70">
        <f t="shared" si="25"/>
        <v>0</v>
      </c>
      <c r="N122" s="70">
        <f t="shared" si="26"/>
        <v>-5.2356020942407877E-3</v>
      </c>
      <c r="O122" s="13">
        <f t="shared" si="27"/>
        <v>1504511</v>
      </c>
      <c r="P122" s="13">
        <f t="shared" si="28"/>
        <v>1532581</v>
      </c>
      <c r="Q122" s="13">
        <f t="shared" si="29"/>
        <v>1515308</v>
      </c>
      <c r="R122" s="33">
        <f t="shared" si="30"/>
        <v>7.176418118578054E-3</v>
      </c>
      <c r="S122" s="33">
        <f t="shared" si="31"/>
        <v>-1.1270529910001548E-2</v>
      </c>
      <c r="T122" t="str">
        <f t="shared" si="32"/>
        <v>FEBRUARY-MAJA1</v>
      </c>
      <c r="U122">
        <f t="shared" si="33"/>
        <v>175819</v>
      </c>
      <c r="V122">
        <f t="shared" si="34"/>
        <v>180451</v>
      </c>
      <c r="W122">
        <f t="shared" si="35"/>
        <v>177625</v>
      </c>
      <c r="X122" s="33">
        <f t="shared" si="36"/>
        <v>1.0271927379862156E-2</v>
      </c>
      <c r="Y122" s="33">
        <f t="shared" si="37"/>
        <v>-1.5660761093039155E-2</v>
      </c>
    </row>
    <row r="123" spans="1:25" x14ac:dyDescent="0.25">
      <c r="A123" s="9" t="s">
        <v>34</v>
      </c>
      <c r="B123" s="63">
        <v>1</v>
      </c>
      <c r="C123" t="s">
        <v>11</v>
      </c>
      <c r="D123" s="65">
        <v>310</v>
      </c>
      <c r="E123" s="65">
        <v>310</v>
      </c>
      <c r="F123" s="65">
        <v>310</v>
      </c>
      <c r="G123" s="13">
        <f t="shared" si="19"/>
        <v>0</v>
      </c>
      <c r="H123" s="13">
        <f t="shared" si="20"/>
        <v>0</v>
      </c>
      <c r="I123" s="70">
        <f t="shared" si="21"/>
        <v>0</v>
      </c>
      <c r="J123" s="70">
        <f t="shared" si="22"/>
        <v>0</v>
      </c>
      <c r="K123" t="str">
        <f t="shared" si="23"/>
        <v>MAJA1</v>
      </c>
      <c r="L123" t="str">
        <f t="shared" si="24"/>
        <v>FEBRUARY-1-MAJA1</v>
      </c>
      <c r="M123" s="70">
        <f t="shared" si="25"/>
        <v>0</v>
      </c>
      <c r="N123" s="70">
        <f t="shared" si="26"/>
        <v>-5.2356020942407877E-3</v>
      </c>
      <c r="O123" s="13">
        <f t="shared" si="27"/>
        <v>1504511</v>
      </c>
      <c r="P123" s="13">
        <f t="shared" si="28"/>
        <v>1532581</v>
      </c>
      <c r="Q123" s="13">
        <f t="shared" si="29"/>
        <v>1515308</v>
      </c>
      <c r="R123" s="33">
        <f t="shared" si="30"/>
        <v>7.176418118578054E-3</v>
      </c>
      <c r="S123" s="33">
        <f t="shared" si="31"/>
        <v>-1.1270529910001548E-2</v>
      </c>
      <c r="T123" t="str">
        <f t="shared" si="32"/>
        <v>FEBRUARY-MAJA1</v>
      </c>
      <c r="U123">
        <f t="shared" si="33"/>
        <v>175819</v>
      </c>
      <c r="V123">
        <f t="shared" si="34"/>
        <v>180451</v>
      </c>
      <c r="W123">
        <f t="shared" si="35"/>
        <v>177625</v>
      </c>
      <c r="X123" s="33">
        <f t="shared" si="36"/>
        <v>1.0271927379862156E-2</v>
      </c>
      <c r="Y123" s="33">
        <f t="shared" si="37"/>
        <v>-1.5660761093039155E-2</v>
      </c>
    </row>
    <row r="124" spans="1:25" x14ac:dyDescent="0.25">
      <c r="A124" s="9" t="s">
        <v>34</v>
      </c>
      <c r="B124" s="63">
        <v>1</v>
      </c>
      <c r="C124" t="s">
        <v>17</v>
      </c>
      <c r="D124" s="65">
        <v>3020</v>
      </c>
      <c r="E124" s="65">
        <v>3052</v>
      </c>
      <c r="F124" s="65">
        <v>3042</v>
      </c>
      <c r="G124" s="13">
        <f t="shared" si="19"/>
        <v>-10</v>
      </c>
      <c r="H124" s="13">
        <f t="shared" si="20"/>
        <v>22</v>
      </c>
      <c r="I124" s="70">
        <f t="shared" si="21"/>
        <v>7.2847682119205892E-3</v>
      </c>
      <c r="J124" s="70">
        <f t="shared" si="22"/>
        <v>-3.2765399737876288E-3</v>
      </c>
      <c r="K124" t="str">
        <f t="shared" si="23"/>
        <v>CBA</v>
      </c>
      <c r="L124" t="str">
        <f t="shared" si="24"/>
        <v>FEBRUARY-1-CBA</v>
      </c>
      <c r="M124" s="70">
        <f t="shared" si="25"/>
        <v>7.2847682119205892E-3</v>
      </c>
      <c r="N124" s="70">
        <f t="shared" si="26"/>
        <v>-3.2765399737876288E-3</v>
      </c>
      <c r="O124" s="13">
        <f t="shared" si="27"/>
        <v>1504511</v>
      </c>
      <c r="P124" s="13">
        <f t="shared" si="28"/>
        <v>1532581</v>
      </c>
      <c r="Q124" s="13">
        <f t="shared" si="29"/>
        <v>1515308</v>
      </c>
      <c r="R124" s="33">
        <f t="shared" si="30"/>
        <v>7.176418118578054E-3</v>
      </c>
      <c r="S124" s="33">
        <f t="shared" si="31"/>
        <v>-1.1270529910001548E-2</v>
      </c>
      <c r="T124" t="str">
        <f t="shared" si="32"/>
        <v>FEBRUARY-CBA</v>
      </c>
      <c r="U124">
        <f t="shared" si="33"/>
        <v>5510</v>
      </c>
      <c r="V124">
        <f t="shared" si="34"/>
        <v>5544</v>
      </c>
      <c r="W124">
        <f t="shared" si="35"/>
        <v>5530</v>
      </c>
      <c r="X124" s="33">
        <f t="shared" si="36"/>
        <v>3.6297640653357721E-3</v>
      </c>
      <c r="Y124" s="33">
        <f t="shared" si="37"/>
        <v>-2.525252525252486E-3</v>
      </c>
    </row>
    <row r="125" spans="1:25" x14ac:dyDescent="0.25">
      <c r="A125" s="9" t="s">
        <v>34</v>
      </c>
      <c r="B125" s="63">
        <v>2</v>
      </c>
      <c r="C125" t="s">
        <v>10</v>
      </c>
      <c r="D125" s="65">
        <v>9925</v>
      </c>
      <c r="E125" s="65">
        <v>10220</v>
      </c>
      <c r="F125" s="65">
        <v>9925</v>
      </c>
      <c r="G125" s="13">
        <f t="shared" si="19"/>
        <v>-295</v>
      </c>
      <c r="H125" s="13">
        <f t="shared" si="20"/>
        <v>0</v>
      </c>
      <c r="I125" s="70">
        <f t="shared" si="21"/>
        <v>0</v>
      </c>
      <c r="J125" s="70">
        <f t="shared" si="22"/>
        <v>-2.886497064579252E-2</v>
      </c>
      <c r="K125" t="str">
        <f t="shared" si="23"/>
        <v>CNJ2</v>
      </c>
      <c r="L125" t="str">
        <f t="shared" si="24"/>
        <v>FEBRUARY-2-CNJ2</v>
      </c>
      <c r="M125" s="70">
        <f t="shared" si="25"/>
        <v>0</v>
      </c>
      <c r="N125" s="70">
        <f t="shared" si="26"/>
        <v>-0.3276877271831673</v>
      </c>
      <c r="O125" s="13">
        <f t="shared" si="27"/>
        <v>1504511</v>
      </c>
      <c r="P125" s="13">
        <f t="shared" si="28"/>
        <v>1532581</v>
      </c>
      <c r="Q125" s="13">
        <f t="shared" si="29"/>
        <v>1515308</v>
      </c>
      <c r="R125" s="33">
        <f t="shared" si="30"/>
        <v>7.176418118578054E-3</v>
      </c>
      <c r="S125" s="33">
        <f t="shared" si="31"/>
        <v>-1.1270529910001548E-2</v>
      </c>
      <c r="T125" t="str">
        <f t="shared" si="32"/>
        <v>FEBRUARY-CNJ2</v>
      </c>
      <c r="U125">
        <f t="shared" si="33"/>
        <v>48252</v>
      </c>
      <c r="V125">
        <f t="shared" si="34"/>
        <v>49253</v>
      </c>
      <c r="W125">
        <f t="shared" si="35"/>
        <v>48381</v>
      </c>
      <c r="X125" s="33">
        <f t="shared" si="36"/>
        <v>2.673464312360041E-3</v>
      </c>
      <c r="Y125" s="33">
        <f t="shared" si="37"/>
        <v>-1.7704505309321217E-2</v>
      </c>
    </row>
    <row r="126" spans="1:25" x14ac:dyDescent="0.25">
      <c r="A126" s="9" t="s">
        <v>34</v>
      </c>
      <c r="B126" s="63">
        <v>2</v>
      </c>
      <c r="C126" t="s">
        <v>10</v>
      </c>
      <c r="D126" s="65">
        <v>1065</v>
      </c>
      <c r="E126" s="65">
        <v>1065</v>
      </c>
      <c r="F126" s="65">
        <v>1065</v>
      </c>
      <c r="G126" s="13">
        <f t="shared" si="19"/>
        <v>0</v>
      </c>
      <c r="H126" s="13">
        <f t="shared" si="20"/>
        <v>0</v>
      </c>
      <c r="I126" s="70">
        <f t="shared" si="21"/>
        <v>0</v>
      </c>
      <c r="J126" s="70">
        <f t="shared" si="22"/>
        <v>0</v>
      </c>
      <c r="K126" t="str">
        <f t="shared" si="23"/>
        <v>CNJ2</v>
      </c>
      <c r="L126" t="str">
        <f t="shared" si="24"/>
        <v>FEBRUARY-2-CNJ2</v>
      </c>
      <c r="M126" s="70">
        <f t="shared" si="25"/>
        <v>0</v>
      </c>
      <c r="N126" s="70">
        <f t="shared" si="26"/>
        <v>-0.3276877271831673</v>
      </c>
      <c r="O126" s="13">
        <f t="shared" si="27"/>
        <v>1504511</v>
      </c>
      <c r="P126" s="13">
        <f t="shared" si="28"/>
        <v>1532581</v>
      </c>
      <c r="Q126" s="13">
        <f t="shared" si="29"/>
        <v>1515308</v>
      </c>
      <c r="R126" s="33">
        <f t="shared" si="30"/>
        <v>7.176418118578054E-3</v>
      </c>
      <c r="S126" s="33">
        <f t="shared" si="31"/>
        <v>-1.1270529910001548E-2</v>
      </c>
      <c r="T126" t="str">
        <f t="shared" si="32"/>
        <v>FEBRUARY-CNJ2</v>
      </c>
      <c r="U126">
        <f t="shared" si="33"/>
        <v>48252</v>
      </c>
      <c r="V126">
        <f t="shared" si="34"/>
        <v>49253</v>
      </c>
      <c r="W126">
        <f t="shared" si="35"/>
        <v>48381</v>
      </c>
      <c r="X126" s="33">
        <f t="shared" si="36"/>
        <v>2.673464312360041E-3</v>
      </c>
      <c r="Y126" s="33">
        <f t="shared" si="37"/>
        <v>-1.7704505309321217E-2</v>
      </c>
    </row>
    <row r="127" spans="1:25" x14ac:dyDescent="0.25">
      <c r="A127" s="9" t="s">
        <v>34</v>
      </c>
      <c r="B127" s="63">
        <v>2</v>
      </c>
      <c r="C127" t="s">
        <v>11</v>
      </c>
      <c r="D127" s="65">
        <v>1250</v>
      </c>
      <c r="E127" s="65">
        <v>1250</v>
      </c>
      <c r="F127" s="65">
        <v>1250</v>
      </c>
      <c r="G127" s="13">
        <f t="shared" si="19"/>
        <v>0</v>
      </c>
      <c r="H127" s="13">
        <f t="shared" si="20"/>
        <v>0</v>
      </c>
      <c r="I127" s="70">
        <f t="shared" si="21"/>
        <v>0</v>
      </c>
      <c r="J127" s="70">
        <f t="shared" si="22"/>
        <v>0</v>
      </c>
      <c r="K127" t="str">
        <f t="shared" si="23"/>
        <v>MAJA1</v>
      </c>
      <c r="L127" t="str">
        <f t="shared" si="24"/>
        <v>FEBRUARY-2-MAJA1</v>
      </c>
      <c r="M127" s="70">
        <f t="shared" si="25"/>
        <v>-1.4115067350108701E-2</v>
      </c>
      <c r="N127" s="70">
        <f t="shared" si="26"/>
        <v>-0.41646017702597238</v>
      </c>
      <c r="O127" s="13">
        <f t="shared" si="27"/>
        <v>1504511</v>
      </c>
      <c r="P127" s="13">
        <f t="shared" si="28"/>
        <v>1532581</v>
      </c>
      <c r="Q127" s="13">
        <f t="shared" si="29"/>
        <v>1515308</v>
      </c>
      <c r="R127" s="33">
        <f t="shared" si="30"/>
        <v>7.176418118578054E-3</v>
      </c>
      <c r="S127" s="33">
        <f t="shared" si="31"/>
        <v>-1.1270529910001548E-2</v>
      </c>
      <c r="T127" t="str">
        <f t="shared" si="32"/>
        <v>FEBRUARY-MAJA1</v>
      </c>
      <c r="U127">
        <f t="shared" si="33"/>
        <v>175819</v>
      </c>
      <c r="V127">
        <f t="shared" si="34"/>
        <v>180451</v>
      </c>
      <c r="W127">
        <f t="shared" si="35"/>
        <v>177625</v>
      </c>
      <c r="X127" s="33">
        <f t="shared" si="36"/>
        <v>1.0271927379862156E-2</v>
      </c>
      <c r="Y127" s="33">
        <f t="shared" si="37"/>
        <v>-1.5660761093039155E-2</v>
      </c>
    </row>
    <row r="128" spans="1:25" x14ac:dyDescent="0.25">
      <c r="A128" s="9" t="s">
        <v>34</v>
      </c>
      <c r="B128" s="63">
        <v>2</v>
      </c>
      <c r="C128" t="s">
        <v>11</v>
      </c>
      <c r="D128" s="65">
        <v>2600</v>
      </c>
      <c r="E128" s="65">
        <v>2628</v>
      </c>
      <c r="F128" s="65">
        <v>2563</v>
      </c>
      <c r="G128" s="13">
        <f t="shared" si="19"/>
        <v>-65</v>
      </c>
      <c r="H128" s="13">
        <f t="shared" si="20"/>
        <v>-37</v>
      </c>
      <c r="I128" s="70">
        <f t="shared" si="21"/>
        <v>-1.4230769230769269E-2</v>
      </c>
      <c r="J128" s="70">
        <f t="shared" si="22"/>
        <v>-2.473363774733639E-2</v>
      </c>
      <c r="K128" t="str">
        <f t="shared" si="23"/>
        <v>MAJA1</v>
      </c>
      <c r="L128" t="str">
        <f t="shared" si="24"/>
        <v>FEBRUARY-2-MAJA1</v>
      </c>
      <c r="M128" s="70">
        <f t="shared" si="25"/>
        <v>-1.4115067350108701E-2</v>
      </c>
      <c r="N128" s="70">
        <f t="shared" si="26"/>
        <v>-0.41646017702597238</v>
      </c>
      <c r="O128" s="13">
        <f t="shared" si="27"/>
        <v>1504511</v>
      </c>
      <c r="P128" s="13">
        <f t="shared" si="28"/>
        <v>1532581</v>
      </c>
      <c r="Q128" s="13">
        <f t="shared" si="29"/>
        <v>1515308</v>
      </c>
      <c r="R128" s="33">
        <f t="shared" si="30"/>
        <v>7.176418118578054E-3</v>
      </c>
      <c r="S128" s="33">
        <f t="shared" si="31"/>
        <v>-1.1270529910001548E-2</v>
      </c>
      <c r="T128" t="str">
        <f t="shared" si="32"/>
        <v>FEBRUARY-MAJA1</v>
      </c>
      <c r="U128">
        <f t="shared" si="33"/>
        <v>175819</v>
      </c>
      <c r="V128">
        <f t="shared" si="34"/>
        <v>180451</v>
      </c>
      <c r="W128">
        <f t="shared" si="35"/>
        <v>177625</v>
      </c>
      <c r="X128" s="33">
        <f t="shared" si="36"/>
        <v>1.0271927379862156E-2</v>
      </c>
      <c r="Y128" s="33">
        <f t="shared" si="37"/>
        <v>-1.5660761093039155E-2</v>
      </c>
    </row>
    <row r="129" spans="1:25" x14ac:dyDescent="0.25">
      <c r="A129" s="9" t="s">
        <v>34</v>
      </c>
      <c r="B129" s="63">
        <v>2</v>
      </c>
      <c r="C129" t="s">
        <v>11</v>
      </c>
      <c r="D129" s="65">
        <v>1030</v>
      </c>
      <c r="E129" s="65">
        <v>1042</v>
      </c>
      <c r="F129" s="65">
        <v>1033</v>
      </c>
      <c r="G129" s="13">
        <f t="shared" si="19"/>
        <v>-9</v>
      </c>
      <c r="H129" s="13">
        <f t="shared" si="20"/>
        <v>3</v>
      </c>
      <c r="I129" s="70">
        <f t="shared" si="21"/>
        <v>2.9126213592232109E-3</v>
      </c>
      <c r="J129" s="70">
        <f t="shared" si="22"/>
        <v>-8.6372360844529927E-3</v>
      </c>
      <c r="K129" t="str">
        <f t="shared" si="23"/>
        <v>MAJA1</v>
      </c>
      <c r="L129" t="str">
        <f t="shared" si="24"/>
        <v>FEBRUARY-2-MAJA1</v>
      </c>
      <c r="M129" s="70">
        <f t="shared" si="25"/>
        <v>-1.4115067350108701E-2</v>
      </c>
      <c r="N129" s="70">
        <f t="shared" si="26"/>
        <v>-0.41646017702597238</v>
      </c>
      <c r="O129" s="13">
        <f t="shared" si="27"/>
        <v>1504511</v>
      </c>
      <c r="P129" s="13">
        <f t="shared" si="28"/>
        <v>1532581</v>
      </c>
      <c r="Q129" s="13">
        <f t="shared" si="29"/>
        <v>1515308</v>
      </c>
      <c r="R129" s="33">
        <f t="shared" si="30"/>
        <v>7.176418118578054E-3</v>
      </c>
      <c r="S129" s="33">
        <f t="shared" si="31"/>
        <v>-1.1270529910001548E-2</v>
      </c>
      <c r="T129" t="str">
        <f t="shared" si="32"/>
        <v>FEBRUARY-MAJA1</v>
      </c>
      <c r="U129">
        <f t="shared" si="33"/>
        <v>175819</v>
      </c>
      <c r="V129">
        <f t="shared" si="34"/>
        <v>180451</v>
      </c>
      <c r="W129">
        <f t="shared" si="35"/>
        <v>177625</v>
      </c>
      <c r="X129" s="33">
        <f t="shared" si="36"/>
        <v>1.0271927379862156E-2</v>
      </c>
      <c r="Y129" s="33">
        <f t="shared" si="37"/>
        <v>-1.5660761093039155E-2</v>
      </c>
    </row>
    <row r="130" spans="1:25" x14ac:dyDescent="0.25">
      <c r="A130" s="9" t="s">
        <v>34</v>
      </c>
      <c r="B130" s="63">
        <v>2</v>
      </c>
      <c r="C130" t="s">
        <v>11</v>
      </c>
      <c r="D130" s="65">
        <v>1140</v>
      </c>
      <c r="E130" s="65">
        <v>1151</v>
      </c>
      <c r="F130" s="65">
        <v>1137</v>
      </c>
      <c r="G130" s="13">
        <f t="shared" ref="G130:G193" si="38">F130-E130</f>
        <v>-14</v>
      </c>
      <c r="H130" s="13">
        <f t="shared" ref="H130:H193" si="39">F130-D130</f>
        <v>-3</v>
      </c>
      <c r="I130" s="70">
        <f t="shared" ref="I130:I193" si="40">F130/D130-1</f>
        <v>-2.6315789473684292E-3</v>
      </c>
      <c r="J130" s="70">
        <f t="shared" ref="J130:J193" si="41">F130/E130-1</f>
        <v>-1.2163336229365718E-2</v>
      </c>
      <c r="K130" t="str">
        <f t="shared" ref="K130:K193" si="42">CLEAN(SUBSTITUTE(C130," ",""))</f>
        <v>MAJA1</v>
      </c>
      <c r="L130" t="str">
        <f t="shared" ref="L130:L193" si="43">A130&amp;"-"&amp;B130&amp;"-"&amp;K130</f>
        <v>FEBRUARY-2-MAJA1</v>
      </c>
      <c r="M130" s="70">
        <f t="shared" ref="M130:M193" si="44">SUMIF($L$2:$L$1396,L130,$I$2:$I$1396)</f>
        <v>-1.4115067350108701E-2</v>
      </c>
      <c r="N130" s="70">
        <f t="shared" ref="N130:N193" si="45">SUMIF($L$2:$L$1396,L130,$J$2:$J$1396)</f>
        <v>-0.41646017702597238</v>
      </c>
      <c r="O130" s="13">
        <f t="shared" ref="O130:O193" si="46">SUMIF($A$2:$A$1396,A130,$D$2:$D$1396)</f>
        <v>1504511</v>
      </c>
      <c r="P130" s="13">
        <f t="shared" ref="P130:P193" si="47">SUMIF($A$2:$A$1396,A130,$E$2:$E$1396)</f>
        <v>1532581</v>
      </c>
      <c r="Q130" s="13">
        <f t="shared" ref="Q130:Q193" si="48">SUMIF($A$2:$A$1396,A130,$F$2:$F$1396)</f>
        <v>1515308</v>
      </c>
      <c r="R130" s="33">
        <f t="shared" ref="R130:R193" si="49">Q130/O130-1</f>
        <v>7.176418118578054E-3</v>
      </c>
      <c r="S130" s="33">
        <f t="shared" ref="S130:S193" si="50">Q130/P130-1</f>
        <v>-1.1270529910001548E-2</v>
      </c>
      <c r="T130" t="str">
        <f t="shared" si="32"/>
        <v>FEBRUARY-MAJA1</v>
      </c>
      <c r="U130">
        <f t="shared" si="33"/>
        <v>175819</v>
      </c>
      <c r="V130">
        <f t="shared" si="34"/>
        <v>180451</v>
      </c>
      <c r="W130">
        <f t="shared" si="35"/>
        <v>177625</v>
      </c>
      <c r="X130" s="33">
        <f t="shared" si="36"/>
        <v>1.0271927379862156E-2</v>
      </c>
      <c r="Y130" s="33">
        <f t="shared" si="37"/>
        <v>-1.5660761093039155E-2</v>
      </c>
    </row>
    <row r="131" spans="1:25" x14ac:dyDescent="0.25">
      <c r="A131" s="9" t="s">
        <v>34</v>
      </c>
      <c r="B131" s="63">
        <v>2</v>
      </c>
      <c r="C131" t="s">
        <v>11</v>
      </c>
      <c r="D131" s="65">
        <v>1350</v>
      </c>
      <c r="E131" s="65">
        <v>1367</v>
      </c>
      <c r="F131" s="65">
        <v>1358</v>
      </c>
      <c r="G131" s="13">
        <f t="shared" si="38"/>
        <v>-9</v>
      </c>
      <c r="H131" s="13">
        <f t="shared" si="39"/>
        <v>8</v>
      </c>
      <c r="I131" s="70">
        <f t="shared" si="40"/>
        <v>5.9259259259258901E-3</v>
      </c>
      <c r="J131" s="70">
        <f t="shared" si="41"/>
        <v>-6.5837600585223477E-3</v>
      </c>
      <c r="K131" t="str">
        <f t="shared" si="42"/>
        <v>MAJA1</v>
      </c>
      <c r="L131" t="str">
        <f t="shared" si="43"/>
        <v>FEBRUARY-2-MAJA1</v>
      </c>
      <c r="M131" s="70">
        <f t="shared" si="44"/>
        <v>-1.4115067350108701E-2</v>
      </c>
      <c r="N131" s="70">
        <f t="shared" si="45"/>
        <v>-0.41646017702597238</v>
      </c>
      <c r="O131" s="13">
        <f t="shared" si="46"/>
        <v>1504511</v>
      </c>
      <c r="P131" s="13">
        <f t="shared" si="47"/>
        <v>1532581</v>
      </c>
      <c r="Q131" s="13">
        <f t="shared" si="48"/>
        <v>1515308</v>
      </c>
      <c r="R131" s="33">
        <f t="shared" si="49"/>
        <v>7.176418118578054E-3</v>
      </c>
      <c r="S131" s="33">
        <f t="shared" si="50"/>
        <v>-1.1270529910001548E-2</v>
      </c>
      <c r="T131" t="str">
        <f t="shared" ref="T131:T194" si="51">A131&amp;"-"&amp;K131</f>
        <v>FEBRUARY-MAJA1</v>
      </c>
      <c r="U131">
        <f t="shared" ref="U131:U194" si="52">SUMIF($T$2:$T$1396,T131,$D$2:$D$1396)</f>
        <v>175819</v>
      </c>
      <c r="V131">
        <f t="shared" ref="V131:V194" si="53">SUMIF($T$2:$T$1396,T131,$E$2:$E$1396)</f>
        <v>180451</v>
      </c>
      <c r="W131">
        <f t="shared" ref="W131:W194" si="54">SUMIF($T$2:$T$1396,T131,$F$2:$F$1396)</f>
        <v>177625</v>
      </c>
      <c r="X131" s="33">
        <f t="shared" ref="X131:X194" si="55">W131/U131-1</f>
        <v>1.0271927379862156E-2</v>
      </c>
      <c r="Y131" s="33">
        <f t="shared" ref="Y131:Y194" si="56">W131/V131-1</f>
        <v>-1.5660761093039155E-2</v>
      </c>
    </row>
    <row r="132" spans="1:25" x14ac:dyDescent="0.25">
      <c r="A132" s="9" t="s">
        <v>34</v>
      </c>
      <c r="B132" s="63">
        <v>2</v>
      </c>
      <c r="C132" t="s">
        <v>11</v>
      </c>
      <c r="D132" s="65">
        <v>2600</v>
      </c>
      <c r="E132" s="65">
        <v>2639</v>
      </c>
      <c r="F132" s="65">
        <v>2611</v>
      </c>
      <c r="G132" s="13">
        <f t="shared" si="38"/>
        <v>-28</v>
      </c>
      <c r="H132" s="13">
        <f t="shared" si="39"/>
        <v>11</v>
      </c>
      <c r="I132" s="70">
        <f t="shared" si="40"/>
        <v>4.2307692307692601E-3</v>
      </c>
      <c r="J132" s="70">
        <f t="shared" si="41"/>
        <v>-1.0610079575596787E-2</v>
      </c>
      <c r="K132" t="str">
        <f t="shared" si="42"/>
        <v>MAJA1</v>
      </c>
      <c r="L132" t="str">
        <f t="shared" si="43"/>
        <v>FEBRUARY-2-MAJA1</v>
      </c>
      <c r="M132" s="70">
        <f t="shared" si="44"/>
        <v>-1.4115067350108701E-2</v>
      </c>
      <c r="N132" s="70">
        <f t="shared" si="45"/>
        <v>-0.41646017702597238</v>
      </c>
      <c r="O132" s="13">
        <f t="shared" si="46"/>
        <v>1504511</v>
      </c>
      <c r="P132" s="13">
        <f t="shared" si="47"/>
        <v>1532581</v>
      </c>
      <c r="Q132" s="13">
        <f t="shared" si="48"/>
        <v>1515308</v>
      </c>
      <c r="R132" s="33">
        <f t="shared" si="49"/>
        <v>7.176418118578054E-3</v>
      </c>
      <c r="S132" s="33">
        <f t="shared" si="50"/>
        <v>-1.1270529910001548E-2</v>
      </c>
      <c r="T132" t="str">
        <f t="shared" si="51"/>
        <v>FEBRUARY-MAJA1</v>
      </c>
      <c r="U132">
        <f t="shared" si="52"/>
        <v>175819</v>
      </c>
      <c r="V132">
        <f t="shared" si="53"/>
        <v>180451</v>
      </c>
      <c r="W132">
        <f t="shared" si="54"/>
        <v>177625</v>
      </c>
      <c r="X132" s="33">
        <f t="shared" si="55"/>
        <v>1.0271927379862156E-2</v>
      </c>
      <c r="Y132" s="33">
        <f t="shared" si="56"/>
        <v>-1.5660761093039155E-2</v>
      </c>
    </row>
    <row r="133" spans="1:25" x14ac:dyDescent="0.25">
      <c r="A133" s="9" t="s">
        <v>34</v>
      </c>
      <c r="B133" s="63">
        <v>2</v>
      </c>
      <c r="C133" t="s">
        <v>11</v>
      </c>
      <c r="D133" s="65">
        <v>1968</v>
      </c>
      <c r="E133" s="65">
        <v>1990</v>
      </c>
      <c r="F133" s="65">
        <v>1981</v>
      </c>
      <c r="G133" s="13">
        <f t="shared" si="38"/>
        <v>-9</v>
      </c>
      <c r="H133" s="13">
        <f t="shared" si="39"/>
        <v>13</v>
      </c>
      <c r="I133" s="70">
        <f t="shared" si="40"/>
        <v>6.6056910569105565E-3</v>
      </c>
      <c r="J133" s="70">
        <f t="shared" si="41"/>
        <v>-4.5226130653266416E-3</v>
      </c>
      <c r="K133" t="str">
        <f t="shared" si="42"/>
        <v>MAJA1</v>
      </c>
      <c r="L133" t="str">
        <f t="shared" si="43"/>
        <v>FEBRUARY-2-MAJA1</v>
      </c>
      <c r="M133" s="70">
        <f t="shared" si="44"/>
        <v>-1.4115067350108701E-2</v>
      </c>
      <c r="N133" s="70">
        <f t="shared" si="45"/>
        <v>-0.41646017702597238</v>
      </c>
      <c r="O133" s="13">
        <f t="shared" si="46"/>
        <v>1504511</v>
      </c>
      <c r="P133" s="13">
        <f t="shared" si="47"/>
        <v>1532581</v>
      </c>
      <c r="Q133" s="13">
        <f t="shared" si="48"/>
        <v>1515308</v>
      </c>
      <c r="R133" s="33">
        <f t="shared" si="49"/>
        <v>7.176418118578054E-3</v>
      </c>
      <c r="S133" s="33">
        <f t="shared" si="50"/>
        <v>-1.1270529910001548E-2</v>
      </c>
      <c r="T133" t="str">
        <f t="shared" si="51"/>
        <v>FEBRUARY-MAJA1</v>
      </c>
      <c r="U133">
        <f t="shared" si="52"/>
        <v>175819</v>
      </c>
      <c r="V133">
        <f t="shared" si="53"/>
        <v>180451</v>
      </c>
      <c r="W133">
        <f t="shared" si="54"/>
        <v>177625</v>
      </c>
      <c r="X133" s="33">
        <f t="shared" si="55"/>
        <v>1.0271927379862156E-2</v>
      </c>
      <c r="Y133" s="33">
        <f t="shared" si="56"/>
        <v>-1.5660761093039155E-2</v>
      </c>
    </row>
    <row r="134" spans="1:25" x14ac:dyDescent="0.25">
      <c r="A134" s="9" t="s">
        <v>34</v>
      </c>
      <c r="B134" s="63">
        <v>2</v>
      </c>
      <c r="C134" t="s">
        <v>10</v>
      </c>
      <c r="D134" s="65">
        <v>860</v>
      </c>
      <c r="E134" s="65">
        <v>860</v>
      </c>
      <c r="F134" s="65">
        <v>860</v>
      </c>
      <c r="G134" s="13">
        <f t="shared" si="38"/>
        <v>0</v>
      </c>
      <c r="H134" s="13">
        <f t="shared" si="39"/>
        <v>0</v>
      </c>
      <c r="I134" s="70">
        <f t="shared" si="40"/>
        <v>0</v>
      </c>
      <c r="J134" s="70">
        <f t="shared" si="41"/>
        <v>0</v>
      </c>
      <c r="K134" t="str">
        <f t="shared" si="42"/>
        <v>CNJ2</v>
      </c>
      <c r="L134" t="str">
        <f t="shared" si="43"/>
        <v>FEBRUARY-2-CNJ2</v>
      </c>
      <c r="M134" s="70">
        <f t="shared" si="44"/>
        <v>0</v>
      </c>
      <c r="N134" s="70">
        <f t="shared" si="45"/>
        <v>-0.3276877271831673</v>
      </c>
      <c r="O134" s="13">
        <f t="shared" si="46"/>
        <v>1504511</v>
      </c>
      <c r="P134" s="13">
        <f t="shared" si="47"/>
        <v>1532581</v>
      </c>
      <c r="Q134" s="13">
        <f t="shared" si="48"/>
        <v>1515308</v>
      </c>
      <c r="R134" s="33">
        <f t="shared" si="49"/>
        <v>7.176418118578054E-3</v>
      </c>
      <c r="S134" s="33">
        <f t="shared" si="50"/>
        <v>-1.1270529910001548E-2</v>
      </c>
      <c r="T134" t="str">
        <f t="shared" si="51"/>
        <v>FEBRUARY-CNJ2</v>
      </c>
      <c r="U134">
        <f t="shared" si="52"/>
        <v>48252</v>
      </c>
      <c r="V134">
        <f t="shared" si="53"/>
        <v>49253</v>
      </c>
      <c r="W134">
        <f t="shared" si="54"/>
        <v>48381</v>
      </c>
      <c r="X134" s="33">
        <f t="shared" si="55"/>
        <v>2.673464312360041E-3</v>
      </c>
      <c r="Y134" s="33">
        <f t="shared" si="56"/>
        <v>-1.7704505309321217E-2</v>
      </c>
    </row>
    <row r="135" spans="1:25" x14ac:dyDescent="0.25">
      <c r="A135" s="9" t="s">
        <v>34</v>
      </c>
      <c r="B135" s="63">
        <v>2</v>
      </c>
      <c r="C135" t="s">
        <v>10</v>
      </c>
      <c r="D135" s="65">
        <v>2080</v>
      </c>
      <c r="E135" s="65">
        <v>2092</v>
      </c>
      <c r="F135" s="65">
        <v>2080</v>
      </c>
      <c r="G135" s="13">
        <f t="shared" si="38"/>
        <v>-12</v>
      </c>
      <c r="H135" s="13">
        <f t="shared" si="39"/>
        <v>0</v>
      </c>
      <c r="I135" s="70">
        <f t="shared" si="40"/>
        <v>0</v>
      </c>
      <c r="J135" s="70">
        <f t="shared" si="41"/>
        <v>-5.7361376673039643E-3</v>
      </c>
      <c r="K135" t="str">
        <f t="shared" si="42"/>
        <v>CNJ2</v>
      </c>
      <c r="L135" t="str">
        <f t="shared" si="43"/>
        <v>FEBRUARY-2-CNJ2</v>
      </c>
      <c r="M135" s="70">
        <f t="shared" si="44"/>
        <v>0</v>
      </c>
      <c r="N135" s="70">
        <f t="shared" si="45"/>
        <v>-0.3276877271831673</v>
      </c>
      <c r="O135" s="13">
        <f t="shared" si="46"/>
        <v>1504511</v>
      </c>
      <c r="P135" s="13">
        <f t="shared" si="47"/>
        <v>1532581</v>
      </c>
      <c r="Q135" s="13">
        <f t="shared" si="48"/>
        <v>1515308</v>
      </c>
      <c r="R135" s="33">
        <f t="shared" si="49"/>
        <v>7.176418118578054E-3</v>
      </c>
      <c r="S135" s="33">
        <f t="shared" si="50"/>
        <v>-1.1270529910001548E-2</v>
      </c>
      <c r="T135" t="str">
        <f t="shared" si="51"/>
        <v>FEBRUARY-CNJ2</v>
      </c>
      <c r="U135">
        <f t="shared" si="52"/>
        <v>48252</v>
      </c>
      <c r="V135">
        <f t="shared" si="53"/>
        <v>49253</v>
      </c>
      <c r="W135">
        <f t="shared" si="54"/>
        <v>48381</v>
      </c>
      <c r="X135" s="33">
        <f t="shared" si="55"/>
        <v>2.673464312360041E-3</v>
      </c>
      <c r="Y135" s="33">
        <f t="shared" si="56"/>
        <v>-1.7704505309321217E-2</v>
      </c>
    </row>
    <row r="136" spans="1:25" x14ac:dyDescent="0.25">
      <c r="A136" s="9" t="s">
        <v>34</v>
      </c>
      <c r="B136" s="63">
        <v>2</v>
      </c>
      <c r="C136" t="s">
        <v>10</v>
      </c>
      <c r="D136" s="65">
        <v>3710</v>
      </c>
      <c r="E136" s="65">
        <v>3762</v>
      </c>
      <c r="F136" s="65">
        <v>3710</v>
      </c>
      <c r="G136" s="13">
        <f t="shared" si="38"/>
        <v>-52</v>
      </c>
      <c r="H136" s="13">
        <f t="shared" si="39"/>
        <v>0</v>
      </c>
      <c r="I136" s="70">
        <f t="shared" si="40"/>
        <v>0</v>
      </c>
      <c r="J136" s="70">
        <f t="shared" si="41"/>
        <v>-1.3822434875066403E-2</v>
      </c>
      <c r="K136" t="str">
        <f t="shared" si="42"/>
        <v>CNJ2</v>
      </c>
      <c r="L136" t="str">
        <f t="shared" si="43"/>
        <v>FEBRUARY-2-CNJ2</v>
      </c>
      <c r="M136" s="70">
        <f t="shared" si="44"/>
        <v>0</v>
      </c>
      <c r="N136" s="70">
        <f t="shared" si="45"/>
        <v>-0.3276877271831673</v>
      </c>
      <c r="O136" s="13">
        <f t="shared" si="46"/>
        <v>1504511</v>
      </c>
      <c r="P136" s="13">
        <f t="shared" si="47"/>
        <v>1532581</v>
      </c>
      <c r="Q136" s="13">
        <f t="shared" si="48"/>
        <v>1515308</v>
      </c>
      <c r="R136" s="33">
        <f t="shared" si="49"/>
        <v>7.176418118578054E-3</v>
      </c>
      <c r="S136" s="33">
        <f t="shared" si="50"/>
        <v>-1.1270529910001548E-2</v>
      </c>
      <c r="T136" t="str">
        <f t="shared" si="51"/>
        <v>FEBRUARY-CNJ2</v>
      </c>
      <c r="U136">
        <f t="shared" si="52"/>
        <v>48252</v>
      </c>
      <c r="V136">
        <f t="shared" si="53"/>
        <v>49253</v>
      </c>
      <c r="W136">
        <f t="shared" si="54"/>
        <v>48381</v>
      </c>
      <c r="X136" s="33">
        <f t="shared" si="55"/>
        <v>2.673464312360041E-3</v>
      </c>
      <c r="Y136" s="33">
        <f t="shared" si="56"/>
        <v>-1.7704505309321217E-2</v>
      </c>
    </row>
    <row r="137" spans="1:25" x14ac:dyDescent="0.25">
      <c r="A137" s="9" t="s">
        <v>34</v>
      </c>
      <c r="B137" s="63">
        <v>2</v>
      </c>
      <c r="C137" t="s">
        <v>10</v>
      </c>
      <c r="D137" s="65">
        <v>1510</v>
      </c>
      <c r="E137" s="65">
        <v>1516</v>
      </c>
      <c r="F137" s="65">
        <v>1510</v>
      </c>
      <c r="G137" s="13">
        <f t="shared" si="38"/>
        <v>-6</v>
      </c>
      <c r="H137" s="13">
        <f t="shared" si="39"/>
        <v>0</v>
      </c>
      <c r="I137" s="70">
        <f t="shared" si="40"/>
        <v>0</v>
      </c>
      <c r="J137" s="70">
        <f t="shared" si="41"/>
        <v>-3.9577836411609502E-3</v>
      </c>
      <c r="K137" t="str">
        <f t="shared" si="42"/>
        <v>CNJ2</v>
      </c>
      <c r="L137" t="str">
        <f t="shared" si="43"/>
        <v>FEBRUARY-2-CNJ2</v>
      </c>
      <c r="M137" s="70">
        <f t="shared" si="44"/>
        <v>0</v>
      </c>
      <c r="N137" s="70">
        <f t="shared" si="45"/>
        <v>-0.3276877271831673</v>
      </c>
      <c r="O137" s="13">
        <f t="shared" si="46"/>
        <v>1504511</v>
      </c>
      <c r="P137" s="13">
        <f t="shared" si="47"/>
        <v>1532581</v>
      </c>
      <c r="Q137" s="13">
        <f t="shared" si="48"/>
        <v>1515308</v>
      </c>
      <c r="R137" s="33">
        <f t="shared" si="49"/>
        <v>7.176418118578054E-3</v>
      </c>
      <c r="S137" s="33">
        <f t="shared" si="50"/>
        <v>-1.1270529910001548E-2</v>
      </c>
      <c r="T137" t="str">
        <f t="shared" si="51"/>
        <v>FEBRUARY-CNJ2</v>
      </c>
      <c r="U137">
        <f t="shared" si="52"/>
        <v>48252</v>
      </c>
      <c r="V137">
        <f t="shared" si="53"/>
        <v>49253</v>
      </c>
      <c r="W137">
        <f t="shared" si="54"/>
        <v>48381</v>
      </c>
      <c r="X137" s="33">
        <f t="shared" si="55"/>
        <v>2.673464312360041E-3</v>
      </c>
      <c r="Y137" s="33">
        <f t="shared" si="56"/>
        <v>-1.7704505309321217E-2</v>
      </c>
    </row>
    <row r="138" spans="1:25" x14ac:dyDescent="0.25">
      <c r="A138" s="9" t="s">
        <v>34</v>
      </c>
      <c r="B138" s="63">
        <v>2</v>
      </c>
      <c r="C138" t="s">
        <v>10</v>
      </c>
      <c r="D138" s="65">
        <v>2620</v>
      </c>
      <c r="E138" s="65">
        <v>2643</v>
      </c>
      <c r="F138" s="65">
        <v>2620</v>
      </c>
      <c r="G138" s="13">
        <f t="shared" si="38"/>
        <v>-23</v>
      </c>
      <c r="H138" s="13">
        <f t="shared" si="39"/>
        <v>0</v>
      </c>
      <c r="I138" s="70">
        <f t="shared" si="40"/>
        <v>0</v>
      </c>
      <c r="J138" s="70">
        <f t="shared" si="41"/>
        <v>-8.702232311766922E-3</v>
      </c>
      <c r="K138" t="str">
        <f t="shared" si="42"/>
        <v>CNJ2</v>
      </c>
      <c r="L138" t="str">
        <f t="shared" si="43"/>
        <v>FEBRUARY-2-CNJ2</v>
      </c>
      <c r="M138" s="70">
        <f t="shared" si="44"/>
        <v>0</v>
      </c>
      <c r="N138" s="70">
        <f t="shared" si="45"/>
        <v>-0.3276877271831673</v>
      </c>
      <c r="O138" s="13">
        <f t="shared" si="46"/>
        <v>1504511</v>
      </c>
      <c r="P138" s="13">
        <f t="shared" si="47"/>
        <v>1532581</v>
      </c>
      <c r="Q138" s="13">
        <f t="shared" si="48"/>
        <v>1515308</v>
      </c>
      <c r="R138" s="33">
        <f t="shared" si="49"/>
        <v>7.176418118578054E-3</v>
      </c>
      <c r="S138" s="33">
        <f t="shared" si="50"/>
        <v>-1.1270529910001548E-2</v>
      </c>
      <c r="T138" t="str">
        <f t="shared" si="51"/>
        <v>FEBRUARY-CNJ2</v>
      </c>
      <c r="U138">
        <f t="shared" si="52"/>
        <v>48252</v>
      </c>
      <c r="V138">
        <f t="shared" si="53"/>
        <v>49253</v>
      </c>
      <c r="W138">
        <f t="shared" si="54"/>
        <v>48381</v>
      </c>
      <c r="X138" s="33">
        <f t="shared" si="55"/>
        <v>2.673464312360041E-3</v>
      </c>
      <c r="Y138" s="33">
        <f t="shared" si="56"/>
        <v>-1.7704505309321217E-2</v>
      </c>
    </row>
    <row r="139" spans="1:25" x14ac:dyDescent="0.25">
      <c r="A139" s="9" t="s">
        <v>34</v>
      </c>
      <c r="B139" s="63">
        <v>2</v>
      </c>
      <c r="C139" t="s">
        <v>10</v>
      </c>
      <c r="D139" s="65">
        <v>682</v>
      </c>
      <c r="E139" s="65">
        <v>748</v>
      </c>
      <c r="F139" s="65">
        <v>682</v>
      </c>
      <c r="G139" s="13">
        <f t="shared" si="38"/>
        <v>-66</v>
      </c>
      <c r="H139" s="13">
        <f t="shared" si="39"/>
        <v>0</v>
      </c>
      <c r="I139" s="70">
        <f t="shared" si="40"/>
        <v>0</v>
      </c>
      <c r="J139" s="70">
        <f t="shared" si="41"/>
        <v>-8.8235294117647078E-2</v>
      </c>
      <c r="K139" t="str">
        <f t="shared" si="42"/>
        <v>CNJ2</v>
      </c>
      <c r="L139" t="str">
        <f t="shared" si="43"/>
        <v>FEBRUARY-2-CNJ2</v>
      </c>
      <c r="M139" s="70">
        <f t="shared" si="44"/>
        <v>0</v>
      </c>
      <c r="N139" s="70">
        <f t="shared" si="45"/>
        <v>-0.3276877271831673</v>
      </c>
      <c r="O139" s="13">
        <f t="shared" si="46"/>
        <v>1504511</v>
      </c>
      <c r="P139" s="13">
        <f t="shared" si="47"/>
        <v>1532581</v>
      </c>
      <c r="Q139" s="13">
        <f t="shared" si="48"/>
        <v>1515308</v>
      </c>
      <c r="R139" s="33">
        <f t="shared" si="49"/>
        <v>7.176418118578054E-3</v>
      </c>
      <c r="S139" s="33">
        <f t="shared" si="50"/>
        <v>-1.1270529910001548E-2</v>
      </c>
      <c r="T139" t="str">
        <f t="shared" si="51"/>
        <v>FEBRUARY-CNJ2</v>
      </c>
      <c r="U139">
        <f t="shared" si="52"/>
        <v>48252</v>
      </c>
      <c r="V139">
        <f t="shared" si="53"/>
        <v>49253</v>
      </c>
      <c r="W139">
        <f t="shared" si="54"/>
        <v>48381</v>
      </c>
      <c r="X139" s="33">
        <f t="shared" si="55"/>
        <v>2.673464312360041E-3</v>
      </c>
      <c r="Y139" s="33">
        <f t="shared" si="56"/>
        <v>-1.7704505309321217E-2</v>
      </c>
    </row>
    <row r="140" spans="1:25" x14ac:dyDescent="0.25">
      <c r="A140" s="9" t="s">
        <v>34</v>
      </c>
      <c r="B140" s="63">
        <v>2</v>
      </c>
      <c r="C140" t="s">
        <v>10</v>
      </c>
      <c r="D140" s="65">
        <v>1189</v>
      </c>
      <c r="E140" s="65">
        <v>1215</v>
      </c>
      <c r="F140" s="65">
        <v>1189</v>
      </c>
      <c r="G140" s="13">
        <f t="shared" si="38"/>
        <v>-26</v>
      </c>
      <c r="H140" s="13">
        <f t="shared" si="39"/>
        <v>0</v>
      </c>
      <c r="I140" s="70">
        <f t="shared" si="40"/>
        <v>0</v>
      </c>
      <c r="J140" s="70">
        <f t="shared" si="41"/>
        <v>-2.1399176954732479E-2</v>
      </c>
      <c r="K140" t="str">
        <f t="shared" si="42"/>
        <v>CNJ2</v>
      </c>
      <c r="L140" t="str">
        <f t="shared" si="43"/>
        <v>FEBRUARY-2-CNJ2</v>
      </c>
      <c r="M140" s="70">
        <f t="shared" si="44"/>
        <v>0</v>
      </c>
      <c r="N140" s="70">
        <f t="shared" si="45"/>
        <v>-0.3276877271831673</v>
      </c>
      <c r="O140" s="13">
        <f t="shared" si="46"/>
        <v>1504511</v>
      </c>
      <c r="P140" s="13">
        <f t="shared" si="47"/>
        <v>1532581</v>
      </c>
      <c r="Q140" s="13">
        <f t="shared" si="48"/>
        <v>1515308</v>
      </c>
      <c r="R140" s="33">
        <f t="shared" si="49"/>
        <v>7.176418118578054E-3</v>
      </c>
      <c r="S140" s="33">
        <f t="shared" si="50"/>
        <v>-1.1270529910001548E-2</v>
      </c>
      <c r="T140" t="str">
        <f t="shared" si="51"/>
        <v>FEBRUARY-CNJ2</v>
      </c>
      <c r="U140">
        <f t="shared" si="52"/>
        <v>48252</v>
      </c>
      <c r="V140">
        <f t="shared" si="53"/>
        <v>49253</v>
      </c>
      <c r="W140">
        <f t="shared" si="54"/>
        <v>48381</v>
      </c>
      <c r="X140" s="33">
        <f t="shared" si="55"/>
        <v>2.673464312360041E-3</v>
      </c>
      <c r="Y140" s="33">
        <f t="shared" si="56"/>
        <v>-1.7704505309321217E-2</v>
      </c>
    </row>
    <row r="141" spans="1:25" x14ac:dyDescent="0.25">
      <c r="A141" s="9" t="s">
        <v>34</v>
      </c>
      <c r="B141" s="63">
        <v>2</v>
      </c>
      <c r="C141" t="s">
        <v>10</v>
      </c>
      <c r="D141" s="65">
        <v>612</v>
      </c>
      <c r="E141" s="65">
        <v>675</v>
      </c>
      <c r="F141" s="65">
        <v>612</v>
      </c>
      <c r="G141" s="13">
        <f t="shared" si="38"/>
        <v>-63</v>
      </c>
      <c r="H141" s="13">
        <f t="shared" si="39"/>
        <v>0</v>
      </c>
      <c r="I141" s="70">
        <f t="shared" si="40"/>
        <v>0</v>
      </c>
      <c r="J141" s="70">
        <f t="shared" si="41"/>
        <v>-9.3333333333333379E-2</v>
      </c>
      <c r="K141" t="str">
        <f t="shared" si="42"/>
        <v>CNJ2</v>
      </c>
      <c r="L141" t="str">
        <f t="shared" si="43"/>
        <v>FEBRUARY-2-CNJ2</v>
      </c>
      <c r="M141" s="70">
        <f t="shared" si="44"/>
        <v>0</v>
      </c>
      <c r="N141" s="70">
        <f t="shared" si="45"/>
        <v>-0.3276877271831673</v>
      </c>
      <c r="O141" s="13">
        <f t="shared" si="46"/>
        <v>1504511</v>
      </c>
      <c r="P141" s="13">
        <f t="shared" si="47"/>
        <v>1532581</v>
      </c>
      <c r="Q141" s="13">
        <f t="shared" si="48"/>
        <v>1515308</v>
      </c>
      <c r="R141" s="33">
        <f t="shared" si="49"/>
        <v>7.176418118578054E-3</v>
      </c>
      <c r="S141" s="33">
        <f t="shared" si="50"/>
        <v>-1.1270529910001548E-2</v>
      </c>
      <c r="T141" t="str">
        <f t="shared" si="51"/>
        <v>FEBRUARY-CNJ2</v>
      </c>
      <c r="U141">
        <f t="shared" si="52"/>
        <v>48252</v>
      </c>
      <c r="V141">
        <f t="shared" si="53"/>
        <v>49253</v>
      </c>
      <c r="W141">
        <f t="shared" si="54"/>
        <v>48381</v>
      </c>
      <c r="X141" s="33">
        <f t="shared" si="55"/>
        <v>2.673464312360041E-3</v>
      </c>
      <c r="Y141" s="33">
        <f t="shared" si="56"/>
        <v>-1.7704505309321217E-2</v>
      </c>
    </row>
    <row r="142" spans="1:25" x14ac:dyDescent="0.25">
      <c r="A142" s="9" t="s">
        <v>34</v>
      </c>
      <c r="B142" s="63">
        <v>2</v>
      </c>
      <c r="C142" t="s">
        <v>10</v>
      </c>
      <c r="D142" s="65">
        <v>309</v>
      </c>
      <c r="E142" s="65">
        <v>330</v>
      </c>
      <c r="F142" s="65">
        <v>309</v>
      </c>
      <c r="G142" s="13">
        <f t="shared" si="38"/>
        <v>-21</v>
      </c>
      <c r="H142" s="13">
        <f t="shared" si="39"/>
        <v>0</v>
      </c>
      <c r="I142" s="70">
        <f t="shared" si="40"/>
        <v>0</v>
      </c>
      <c r="J142" s="70">
        <f t="shared" si="41"/>
        <v>-6.3636363636363602E-2</v>
      </c>
      <c r="K142" t="str">
        <f t="shared" si="42"/>
        <v>CNJ2</v>
      </c>
      <c r="L142" t="str">
        <f t="shared" si="43"/>
        <v>FEBRUARY-2-CNJ2</v>
      </c>
      <c r="M142" s="70">
        <f t="shared" si="44"/>
        <v>0</v>
      </c>
      <c r="N142" s="70">
        <f t="shared" si="45"/>
        <v>-0.3276877271831673</v>
      </c>
      <c r="O142" s="13">
        <f t="shared" si="46"/>
        <v>1504511</v>
      </c>
      <c r="P142" s="13">
        <f t="shared" si="47"/>
        <v>1532581</v>
      </c>
      <c r="Q142" s="13">
        <f t="shared" si="48"/>
        <v>1515308</v>
      </c>
      <c r="R142" s="33">
        <f t="shared" si="49"/>
        <v>7.176418118578054E-3</v>
      </c>
      <c r="S142" s="33">
        <f t="shared" si="50"/>
        <v>-1.1270529910001548E-2</v>
      </c>
      <c r="T142" t="str">
        <f t="shared" si="51"/>
        <v>FEBRUARY-CNJ2</v>
      </c>
      <c r="U142">
        <f t="shared" si="52"/>
        <v>48252</v>
      </c>
      <c r="V142">
        <f t="shared" si="53"/>
        <v>49253</v>
      </c>
      <c r="W142">
        <f t="shared" si="54"/>
        <v>48381</v>
      </c>
      <c r="X142" s="33">
        <f t="shared" si="55"/>
        <v>2.673464312360041E-3</v>
      </c>
      <c r="Y142" s="33">
        <f t="shared" si="56"/>
        <v>-1.7704505309321217E-2</v>
      </c>
    </row>
    <row r="143" spans="1:25" x14ac:dyDescent="0.25">
      <c r="A143" s="9" t="s">
        <v>34</v>
      </c>
      <c r="B143" s="63">
        <v>2</v>
      </c>
      <c r="C143" t="s">
        <v>11</v>
      </c>
      <c r="D143" s="65">
        <v>7200</v>
      </c>
      <c r="E143" s="65">
        <v>7215</v>
      </c>
      <c r="F143" s="65">
        <v>7072</v>
      </c>
      <c r="G143" s="13">
        <f t="shared" si="38"/>
        <v>-143</v>
      </c>
      <c r="H143" s="13">
        <f t="shared" si="39"/>
        <v>-128</v>
      </c>
      <c r="I143" s="70">
        <f t="shared" si="40"/>
        <v>-1.7777777777777781E-2</v>
      </c>
      <c r="J143" s="70">
        <f t="shared" si="41"/>
        <v>-1.9819819819819839E-2</v>
      </c>
      <c r="K143" t="str">
        <f t="shared" si="42"/>
        <v>MAJA1</v>
      </c>
      <c r="L143" t="str">
        <f t="shared" si="43"/>
        <v>FEBRUARY-2-MAJA1</v>
      </c>
      <c r="M143" s="70">
        <f t="shared" si="44"/>
        <v>-1.4115067350108701E-2</v>
      </c>
      <c r="N143" s="70">
        <f t="shared" si="45"/>
        <v>-0.41646017702597238</v>
      </c>
      <c r="O143" s="13">
        <f t="shared" si="46"/>
        <v>1504511</v>
      </c>
      <c r="P143" s="13">
        <f t="shared" si="47"/>
        <v>1532581</v>
      </c>
      <c r="Q143" s="13">
        <f t="shared" si="48"/>
        <v>1515308</v>
      </c>
      <c r="R143" s="33">
        <f t="shared" si="49"/>
        <v>7.176418118578054E-3</v>
      </c>
      <c r="S143" s="33">
        <f t="shared" si="50"/>
        <v>-1.1270529910001548E-2</v>
      </c>
      <c r="T143" t="str">
        <f t="shared" si="51"/>
        <v>FEBRUARY-MAJA1</v>
      </c>
      <c r="U143">
        <f t="shared" si="52"/>
        <v>175819</v>
      </c>
      <c r="V143">
        <f t="shared" si="53"/>
        <v>180451</v>
      </c>
      <c r="W143">
        <f t="shared" si="54"/>
        <v>177625</v>
      </c>
      <c r="X143" s="33">
        <f t="shared" si="55"/>
        <v>1.0271927379862156E-2</v>
      </c>
      <c r="Y143" s="33">
        <f t="shared" si="56"/>
        <v>-1.5660761093039155E-2</v>
      </c>
    </row>
    <row r="144" spans="1:25" x14ac:dyDescent="0.25">
      <c r="A144" s="9" t="s">
        <v>34</v>
      </c>
      <c r="B144" s="63">
        <v>2</v>
      </c>
      <c r="C144" t="s">
        <v>11</v>
      </c>
      <c r="D144" s="65">
        <v>360</v>
      </c>
      <c r="E144" s="65">
        <v>347</v>
      </c>
      <c r="F144" s="65">
        <v>342</v>
      </c>
      <c r="G144" s="13">
        <f t="shared" si="38"/>
        <v>-5</v>
      </c>
      <c r="H144" s="13">
        <f t="shared" si="39"/>
        <v>-18</v>
      </c>
      <c r="I144" s="70">
        <f t="shared" si="40"/>
        <v>-5.0000000000000044E-2</v>
      </c>
      <c r="J144" s="70">
        <f t="shared" si="41"/>
        <v>-1.4409221902017322E-2</v>
      </c>
      <c r="K144" t="str">
        <f t="shared" si="42"/>
        <v>MAJA1</v>
      </c>
      <c r="L144" t="str">
        <f t="shared" si="43"/>
        <v>FEBRUARY-2-MAJA1</v>
      </c>
      <c r="M144" s="70">
        <f t="shared" si="44"/>
        <v>-1.4115067350108701E-2</v>
      </c>
      <c r="N144" s="70">
        <f t="shared" si="45"/>
        <v>-0.41646017702597238</v>
      </c>
      <c r="O144" s="13">
        <f t="shared" si="46"/>
        <v>1504511</v>
      </c>
      <c r="P144" s="13">
        <f t="shared" si="47"/>
        <v>1532581</v>
      </c>
      <c r="Q144" s="13">
        <f t="shared" si="48"/>
        <v>1515308</v>
      </c>
      <c r="R144" s="33">
        <f t="shared" si="49"/>
        <v>7.176418118578054E-3</v>
      </c>
      <c r="S144" s="33">
        <f t="shared" si="50"/>
        <v>-1.1270529910001548E-2</v>
      </c>
      <c r="T144" t="str">
        <f t="shared" si="51"/>
        <v>FEBRUARY-MAJA1</v>
      </c>
      <c r="U144">
        <f t="shared" si="52"/>
        <v>175819</v>
      </c>
      <c r="V144">
        <f t="shared" si="53"/>
        <v>180451</v>
      </c>
      <c r="W144">
        <f t="shared" si="54"/>
        <v>177625</v>
      </c>
      <c r="X144" s="33">
        <f t="shared" si="55"/>
        <v>1.0271927379862156E-2</v>
      </c>
      <c r="Y144" s="33">
        <f t="shared" si="56"/>
        <v>-1.5660761093039155E-2</v>
      </c>
    </row>
    <row r="145" spans="1:25" x14ac:dyDescent="0.25">
      <c r="A145" s="9" t="s">
        <v>34</v>
      </c>
      <c r="B145" s="63">
        <v>2</v>
      </c>
      <c r="C145" t="s">
        <v>11</v>
      </c>
      <c r="D145" s="65">
        <v>1800</v>
      </c>
      <c r="E145" s="65">
        <v>1852</v>
      </c>
      <c r="F145" s="65">
        <v>1800</v>
      </c>
      <c r="G145" s="13">
        <f t="shared" si="38"/>
        <v>-52</v>
      </c>
      <c r="H145" s="13">
        <f t="shared" si="39"/>
        <v>0</v>
      </c>
      <c r="I145" s="70">
        <f t="shared" si="40"/>
        <v>0</v>
      </c>
      <c r="J145" s="70">
        <f t="shared" si="41"/>
        <v>-2.8077753779697678E-2</v>
      </c>
      <c r="K145" t="str">
        <f t="shared" si="42"/>
        <v>MAJA1</v>
      </c>
      <c r="L145" t="str">
        <f t="shared" si="43"/>
        <v>FEBRUARY-2-MAJA1</v>
      </c>
      <c r="M145" s="70">
        <f t="shared" si="44"/>
        <v>-1.4115067350108701E-2</v>
      </c>
      <c r="N145" s="70">
        <f t="shared" si="45"/>
        <v>-0.41646017702597238</v>
      </c>
      <c r="O145" s="13">
        <f t="shared" si="46"/>
        <v>1504511</v>
      </c>
      <c r="P145" s="13">
        <f t="shared" si="47"/>
        <v>1532581</v>
      </c>
      <c r="Q145" s="13">
        <f t="shared" si="48"/>
        <v>1515308</v>
      </c>
      <c r="R145" s="33">
        <f t="shared" si="49"/>
        <v>7.176418118578054E-3</v>
      </c>
      <c r="S145" s="33">
        <f t="shared" si="50"/>
        <v>-1.1270529910001548E-2</v>
      </c>
      <c r="T145" t="str">
        <f t="shared" si="51"/>
        <v>FEBRUARY-MAJA1</v>
      </c>
      <c r="U145">
        <f t="shared" si="52"/>
        <v>175819</v>
      </c>
      <c r="V145">
        <f t="shared" si="53"/>
        <v>180451</v>
      </c>
      <c r="W145">
        <f t="shared" si="54"/>
        <v>177625</v>
      </c>
      <c r="X145" s="33">
        <f t="shared" si="55"/>
        <v>1.0271927379862156E-2</v>
      </c>
      <c r="Y145" s="33">
        <f t="shared" si="56"/>
        <v>-1.5660761093039155E-2</v>
      </c>
    </row>
    <row r="146" spans="1:25" x14ac:dyDescent="0.25">
      <c r="A146" s="9" t="s">
        <v>34</v>
      </c>
      <c r="B146" s="63">
        <v>2</v>
      </c>
      <c r="C146" t="s">
        <v>11</v>
      </c>
      <c r="D146" s="65">
        <v>1836</v>
      </c>
      <c r="E146" s="65">
        <v>1920</v>
      </c>
      <c r="F146" s="65">
        <v>1836</v>
      </c>
      <c r="G146" s="13">
        <f t="shared" si="38"/>
        <v>-84</v>
      </c>
      <c r="H146" s="13">
        <f t="shared" si="39"/>
        <v>0</v>
      </c>
      <c r="I146" s="70">
        <f t="shared" si="40"/>
        <v>0</v>
      </c>
      <c r="J146" s="70">
        <f t="shared" si="41"/>
        <v>-4.3749999999999956E-2</v>
      </c>
      <c r="K146" t="str">
        <f t="shared" si="42"/>
        <v>MAJA1</v>
      </c>
      <c r="L146" t="str">
        <f t="shared" si="43"/>
        <v>FEBRUARY-2-MAJA1</v>
      </c>
      <c r="M146" s="70">
        <f t="shared" si="44"/>
        <v>-1.4115067350108701E-2</v>
      </c>
      <c r="N146" s="70">
        <f t="shared" si="45"/>
        <v>-0.41646017702597238</v>
      </c>
      <c r="O146" s="13">
        <f t="shared" si="46"/>
        <v>1504511</v>
      </c>
      <c r="P146" s="13">
        <f t="shared" si="47"/>
        <v>1532581</v>
      </c>
      <c r="Q146" s="13">
        <f t="shared" si="48"/>
        <v>1515308</v>
      </c>
      <c r="R146" s="33">
        <f t="shared" si="49"/>
        <v>7.176418118578054E-3</v>
      </c>
      <c r="S146" s="33">
        <f t="shared" si="50"/>
        <v>-1.1270529910001548E-2</v>
      </c>
      <c r="T146" t="str">
        <f t="shared" si="51"/>
        <v>FEBRUARY-MAJA1</v>
      </c>
      <c r="U146">
        <f t="shared" si="52"/>
        <v>175819</v>
      </c>
      <c r="V146">
        <f t="shared" si="53"/>
        <v>180451</v>
      </c>
      <c r="W146">
        <f t="shared" si="54"/>
        <v>177625</v>
      </c>
      <c r="X146" s="33">
        <f t="shared" si="55"/>
        <v>1.0271927379862156E-2</v>
      </c>
      <c r="Y146" s="33">
        <f t="shared" si="56"/>
        <v>-1.5660761093039155E-2</v>
      </c>
    </row>
    <row r="147" spans="1:25" x14ac:dyDescent="0.25">
      <c r="A147" s="9" t="s">
        <v>34</v>
      </c>
      <c r="B147" s="63">
        <v>2</v>
      </c>
      <c r="C147" t="s">
        <v>11</v>
      </c>
      <c r="D147" s="65">
        <v>1800</v>
      </c>
      <c r="E147" s="65">
        <v>1873</v>
      </c>
      <c r="F147" s="65">
        <v>1800</v>
      </c>
      <c r="G147" s="13">
        <f t="shared" si="38"/>
        <v>-73</v>
      </c>
      <c r="H147" s="13">
        <f t="shared" si="39"/>
        <v>0</v>
      </c>
      <c r="I147" s="70">
        <f t="shared" si="40"/>
        <v>0</v>
      </c>
      <c r="J147" s="70">
        <f t="shared" si="41"/>
        <v>-3.8974906567004752E-2</v>
      </c>
      <c r="K147" t="str">
        <f t="shared" si="42"/>
        <v>MAJA1</v>
      </c>
      <c r="L147" t="str">
        <f t="shared" si="43"/>
        <v>FEBRUARY-2-MAJA1</v>
      </c>
      <c r="M147" s="70">
        <f t="shared" si="44"/>
        <v>-1.4115067350108701E-2</v>
      </c>
      <c r="N147" s="70">
        <f t="shared" si="45"/>
        <v>-0.41646017702597238</v>
      </c>
      <c r="O147" s="13">
        <f t="shared" si="46"/>
        <v>1504511</v>
      </c>
      <c r="P147" s="13">
        <f t="shared" si="47"/>
        <v>1532581</v>
      </c>
      <c r="Q147" s="13">
        <f t="shared" si="48"/>
        <v>1515308</v>
      </c>
      <c r="R147" s="33">
        <f t="shared" si="49"/>
        <v>7.176418118578054E-3</v>
      </c>
      <c r="S147" s="33">
        <f t="shared" si="50"/>
        <v>-1.1270529910001548E-2</v>
      </c>
      <c r="T147" t="str">
        <f t="shared" si="51"/>
        <v>FEBRUARY-MAJA1</v>
      </c>
      <c r="U147">
        <f t="shared" si="52"/>
        <v>175819</v>
      </c>
      <c r="V147">
        <f t="shared" si="53"/>
        <v>180451</v>
      </c>
      <c r="W147">
        <f t="shared" si="54"/>
        <v>177625</v>
      </c>
      <c r="X147" s="33">
        <f t="shared" si="55"/>
        <v>1.0271927379862156E-2</v>
      </c>
      <c r="Y147" s="33">
        <f t="shared" si="56"/>
        <v>-1.5660761093039155E-2</v>
      </c>
    </row>
    <row r="148" spans="1:25" x14ac:dyDescent="0.25">
      <c r="A148" s="9" t="s">
        <v>34</v>
      </c>
      <c r="B148" s="63">
        <v>2</v>
      </c>
      <c r="C148" t="s">
        <v>11</v>
      </c>
      <c r="D148" s="65">
        <v>1800</v>
      </c>
      <c r="E148" s="65">
        <v>1874</v>
      </c>
      <c r="F148" s="65">
        <v>1800</v>
      </c>
      <c r="G148" s="13">
        <f t="shared" si="38"/>
        <v>-74</v>
      </c>
      <c r="H148" s="13">
        <f t="shared" si="39"/>
        <v>0</v>
      </c>
      <c r="I148" s="70">
        <f t="shared" si="40"/>
        <v>0</v>
      </c>
      <c r="J148" s="70">
        <f t="shared" si="41"/>
        <v>-3.9487726787620026E-2</v>
      </c>
      <c r="K148" t="str">
        <f t="shared" si="42"/>
        <v>MAJA1</v>
      </c>
      <c r="L148" t="str">
        <f t="shared" si="43"/>
        <v>FEBRUARY-2-MAJA1</v>
      </c>
      <c r="M148" s="70">
        <f t="shared" si="44"/>
        <v>-1.4115067350108701E-2</v>
      </c>
      <c r="N148" s="70">
        <f t="shared" si="45"/>
        <v>-0.41646017702597238</v>
      </c>
      <c r="O148" s="13">
        <f t="shared" si="46"/>
        <v>1504511</v>
      </c>
      <c r="P148" s="13">
        <f t="shared" si="47"/>
        <v>1532581</v>
      </c>
      <c r="Q148" s="13">
        <f t="shared" si="48"/>
        <v>1515308</v>
      </c>
      <c r="R148" s="33">
        <f t="shared" si="49"/>
        <v>7.176418118578054E-3</v>
      </c>
      <c r="S148" s="33">
        <f t="shared" si="50"/>
        <v>-1.1270529910001548E-2</v>
      </c>
      <c r="T148" t="str">
        <f t="shared" si="51"/>
        <v>FEBRUARY-MAJA1</v>
      </c>
      <c r="U148">
        <f t="shared" si="52"/>
        <v>175819</v>
      </c>
      <c r="V148">
        <f t="shared" si="53"/>
        <v>180451</v>
      </c>
      <c r="W148">
        <f t="shared" si="54"/>
        <v>177625</v>
      </c>
      <c r="X148" s="33">
        <f t="shared" si="55"/>
        <v>1.0271927379862156E-2</v>
      </c>
      <c r="Y148" s="33">
        <f t="shared" si="56"/>
        <v>-1.5660761093039155E-2</v>
      </c>
    </row>
    <row r="149" spans="1:25" x14ac:dyDescent="0.25">
      <c r="A149" s="9" t="s">
        <v>34</v>
      </c>
      <c r="B149" s="63">
        <v>2</v>
      </c>
      <c r="C149" t="s">
        <v>14</v>
      </c>
      <c r="D149" s="65">
        <v>4536</v>
      </c>
      <c r="E149" s="65">
        <v>4553</v>
      </c>
      <c r="F149" s="65">
        <v>4536</v>
      </c>
      <c r="G149" s="13">
        <f t="shared" si="38"/>
        <v>-17</v>
      </c>
      <c r="H149" s="13">
        <f t="shared" si="39"/>
        <v>0</v>
      </c>
      <c r="I149" s="70">
        <f t="shared" si="40"/>
        <v>0</v>
      </c>
      <c r="J149" s="70">
        <f t="shared" si="41"/>
        <v>-3.7338018888645186E-3</v>
      </c>
      <c r="K149" t="str">
        <f t="shared" si="42"/>
        <v>GM2</v>
      </c>
      <c r="L149" t="str">
        <f t="shared" si="43"/>
        <v>FEBRUARY-2-GM2</v>
      </c>
      <c r="M149" s="70">
        <f t="shared" si="44"/>
        <v>0.33919502201993978</v>
      </c>
      <c r="N149" s="70">
        <f t="shared" si="45"/>
        <v>-0.41437684178720191</v>
      </c>
      <c r="O149" s="13">
        <f t="shared" si="46"/>
        <v>1504511</v>
      </c>
      <c r="P149" s="13">
        <f t="shared" si="47"/>
        <v>1532581</v>
      </c>
      <c r="Q149" s="13">
        <f t="shared" si="48"/>
        <v>1515308</v>
      </c>
      <c r="R149" s="33">
        <f t="shared" si="49"/>
        <v>7.176418118578054E-3</v>
      </c>
      <c r="S149" s="33">
        <f t="shared" si="50"/>
        <v>-1.1270529910001548E-2</v>
      </c>
      <c r="T149" t="str">
        <f t="shared" si="51"/>
        <v>FEBRUARY-GM2</v>
      </c>
      <c r="U149">
        <f t="shared" si="52"/>
        <v>621864</v>
      </c>
      <c r="V149">
        <f t="shared" si="53"/>
        <v>636856</v>
      </c>
      <c r="W149">
        <f t="shared" si="54"/>
        <v>627748</v>
      </c>
      <c r="X149" s="33">
        <f t="shared" si="55"/>
        <v>9.4618759085587367E-3</v>
      </c>
      <c r="Y149" s="33">
        <f t="shared" si="56"/>
        <v>-1.4301506148956755E-2</v>
      </c>
    </row>
    <row r="150" spans="1:25" x14ac:dyDescent="0.25">
      <c r="A150" s="9" t="s">
        <v>34</v>
      </c>
      <c r="B150" s="63">
        <v>2</v>
      </c>
      <c r="C150" t="s">
        <v>14</v>
      </c>
      <c r="D150" s="65">
        <v>4644</v>
      </c>
      <c r="E150" s="65">
        <v>4653</v>
      </c>
      <c r="F150" s="65">
        <v>4644</v>
      </c>
      <c r="G150" s="13">
        <f t="shared" si="38"/>
        <v>-9</v>
      </c>
      <c r="H150" s="13">
        <f t="shared" si="39"/>
        <v>0</v>
      </c>
      <c r="I150" s="70">
        <f t="shared" si="40"/>
        <v>0</v>
      </c>
      <c r="J150" s="70">
        <f t="shared" si="41"/>
        <v>-1.9342359767892114E-3</v>
      </c>
      <c r="K150" t="str">
        <f t="shared" si="42"/>
        <v>GM2</v>
      </c>
      <c r="L150" t="str">
        <f t="shared" si="43"/>
        <v>FEBRUARY-2-GM2</v>
      </c>
      <c r="M150" s="70">
        <f t="shared" si="44"/>
        <v>0.33919502201993978</v>
      </c>
      <c r="N150" s="70">
        <f t="shared" si="45"/>
        <v>-0.41437684178720191</v>
      </c>
      <c r="O150" s="13">
        <f t="shared" si="46"/>
        <v>1504511</v>
      </c>
      <c r="P150" s="13">
        <f t="shared" si="47"/>
        <v>1532581</v>
      </c>
      <c r="Q150" s="13">
        <f t="shared" si="48"/>
        <v>1515308</v>
      </c>
      <c r="R150" s="33">
        <f t="shared" si="49"/>
        <v>7.176418118578054E-3</v>
      </c>
      <c r="S150" s="33">
        <f t="shared" si="50"/>
        <v>-1.1270529910001548E-2</v>
      </c>
      <c r="T150" t="str">
        <f t="shared" si="51"/>
        <v>FEBRUARY-GM2</v>
      </c>
      <c r="U150">
        <f t="shared" si="52"/>
        <v>621864</v>
      </c>
      <c r="V150">
        <f t="shared" si="53"/>
        <v>636856</v>
      </c>
      <c r="W150">
        <f t="shared" si="54"/>
        <v>627748</v>
      </c>
      <c r="X150" s="33">
        <f t="shared" si="55"/>
        <v>9.4618759085587367E-3</v>
      </c>
      <c r="Y150" s="33">
        <f t="shared" si="56"/>
        <v>-1.4301506148956755E-2</v>
      </c>
    </row>
    <row r="151" spans="1:25" x14ac:dyDescent="0.25">
      <c r="A151" s="9" t="s">
        <v>34</v>
      </c>
      <c r="B151" s="63">
        <v>2</v>
      </c>
      <c r="C151" t="s">
        <v>14</v>
      </c>
      <c r="D151" s="65">
        <v>1080</v>
      </c>
      <c r="E151" s="65">
        <v>1080</v>
      </c>
      <c r="F151" s="65">
        <v>1080</v>
      </c>
      <c r="G151" s="13">
        <f t="shared" si="38"/>
        <v>0</v>
      </c>
      <c r="H151" s="13">
        <f t="shared" si="39"/>
        <v>0</v>
      </c>
      <c r="I151" s="70">
        <f t="shared" si="40"/>
        <v>0</v>
      </c>
      <c r="J151" s="70">
        <f t="shared" si="41"/>
        <v>0</v>
      </c>
      <c r="K151" t="str">
        <f t="shared" si="42"/>
        <v>GM2</v>
      </c>
      <c r="L151" t="str">
        <f t="shared" si="43"/>
        <v>FEBRUARY-2-GM2</v>
      </c>
      <c r="M151" s="70">
        <f t="shared" si="44"/>
        <v>0.33919502201993978</v>
      </c>
      <c r="N151" s="70">
        <f t="shared" si="45"/>
        <v>-0.41437684178720191</v>
      </c>
      <c r="O151" s="13">
        <f t="shared" si="46"/>
        <v>1504511</v>
      </c>
      <c r="P151" s="13">
        <f t="shared" si="47"/>
        <v>1532581</v>
      </c>
      <c r="Q151" s="13">
        <f t="shared" si="48"/>
        <v>1515308</v>
      </c>
      <c r="R151" s="33">
        <f t="shared" si="49"/>
        <v>7.176418118578054E-3</v>
      </c>
      <c r="S151" s="33">
        <f t="shared" si="50"/>
        <v>-1.1270529910001548E-2</v>
      </c>
      <c r="T151" t="str">
        <f t="shared" si="51"/>
        <v>FEBRUARY-GM2</v>
      </c>
      <c r="U151">
        <f t="shared" si="52"/>
        <v>621864</v>
      </c>
      <c r="V151">
        <f t="shared" si="53"/>
        <v>636856</v>
      </c>
      <c r="W151">
        <f t="shared" si="54"/>
        <v>627748</v>
      </c>
      <c r="X151" s="33">
        <f t="shared" si="55"/>
        <v>9.4618759085587367E-3</v>
      </c>
      <c r="Y151" s="33">
        <f t="shared" si="56"/>
        <v>-1.4301506148956755E-2</v>
      </c>
    </row>
    <row r="152" spans="1:25" x14ac:dyDescent="0.25">
      <c r="A152" s="9" t="s">
        <v>34</v>
      </c>
      <c r="B152" s="63">
        <v>2</v>
      </c>
      <c r="C152" t="s">
        <v>14</v>
      </c>
      <c r="D152" s="65">
        <v>5940</v>
      </c>
      <c r="E152" s="65">
        <v>6057</v>
      </c>
      <c r="F152" s="65">
        <v>6009</v>
      </c>
      <c r="G152" s="13">
        <f t="shared" si="38"/>
        <v>-48</v>
      </c>
      <c r="H152" s="13">
        <f t="shared" si="39"/>
        <v>69</v>
      </c>
      <c r="I152" s="70">
        <f t="shared" si="40"/>
        <v>1.1616161616161635E-2</v>
      </c>
      <c r="J152" s="70">
        <f t="shared" si="41"/>
        <v>-7.9247152055472725E-3</v>
      </c>
      <c r="K152" t="str">
        <f t="shared" si="42"/>
        <v>GM2</v>
      </c>
      <c r="L152" t="str">
        <f t="shared" si="43"/>
        <v>FEBRUARY-2-GM2</v>
      </c>
      <c r="M152" s="70">
        <f t="shared" si="44"/>
        <v>0.33919502201993978</v>
      </c>
      <c r="N152" s="70">
        <f t="shared" si="45"/>
        <v>-0.41437684178720191</v>
      </c>
      <c r="O152" s="13">
        <f t="shared" si="46"/>
        <v>1504511</v>
      </c>
      <c r="P152" s="13">
        <f t="shared" si="47"/>
        <v>1532581</v>
      </c>
      <c r="Q152" s="13">
        <f t="shared" si="48"/>
        <v>1515308</v>
      </c>
      <c r="R152" s="33">
        <f t="shared" si="49"/>
        <v>7.176418118578054E-3</v>
      </c>
      <c r="S152" s="33">
        <f t="shared" si="50"/>
        <v>-1.1270529910001548E-2</v>
      </c>
      <c r="T152" t="str">
        <f t="shared" si="51"/>
        <v>FEBRUARY-GM2</v>
      </c>
      <c r="U152">
        <f t="shared" si="52"/>
        <v>621864</v>
      </c>
      <c r="V152">
        <f t="shared" si="53"/>
        <v>636856</v>
      </c>
      <c r="W152">
        <f t="shared" si="54"/>
        <v>627748</v>
      </c>
      <c r="X152" s="33">
        <f t="shared" si="55"/>
        <v>9.4618759085587367E-3</v>
      </c>
      <c r="Y152" s="33">
        <f t="shared" si="56"/>
        <v>-1.4301506148956755E-2</v>
      </c>
    </row>
    <row r="153" spans="1:25" x14ac:dyDescent="0.25">
      <c r="A153" s="9" t="s">
        <v>34</v>
      </c>
      <c r="B153" s="63">
        <v>2</v>
      </c>
      <c r="C153" t="s">
        <v>14</v>
      </c>
      <c r="D153" s="65">
        <v>1080</v>
      </c>
      <c r="E153" s="65">
        <v>1101</v>
      </c>
      <c r="F153" s="65">
        <v>1101</v>
      </c>
      <c r="G153" s="13">
        <f t="shared" si="38"/>
        <v>0</v>
      </c>
      <c r="H153" s="13">
        <f t="shared" si="39"/>
        <v>21</v>
      </c>
      <c r="I153" s="70">
        <f t="shared" si="40"/>
        <v>1.9444444444444375E-2</v>
      </c>
      <c r="J153" s="70">
        <f t="shared" si="41"/>
        <v>0</v>
      </c>
      <c r="K153" t="str">
        <f t="shared" si="42"/>
        <v>GM2</v>
      </c>
      <c r="L153" t="str">
        <f t="shared" si="43"/>
        <v>FEBRUARY-2-GM2</v>
      </c>
      <c r="M153" s="70">
        <f t="shared" si="44"/>
        <v>0.33919502201993978</v>
      </c>
      <c r="N153" s="70">
        <f t="shared" si="45"/>
        <v>-0.41437684178720191</v>
      </c>
      <c r="O153" s="13">
        <f t="shared" si="46"/>
        <v>1504511</v>
      </c>
      <c r="P153" s="13">
        <f t="shared" si="47"/>
        <v>1532581</v>
      </c>
      <c r="Q153" s="13">
        <f t="shared" si="48"/>
        <v>1515308</v>
      </c>
      <c r="R153" s="33">
        <f t="shared" si="49"/>
        <v>7.176418118578054E-3</v>
      </c>
      <c r="S153" s="33">
        <f t="shared" si="50"/>
        <v>-1.1270529910001548E-2</v>
      </c>
      <c r="T153" t="str">
        <f t="shared" si="51"/>
        <v>FEBRUARY-GM2</v>
      </c>
      <c r="U153">
        <f t="shared" si="52"/>
        <v>621864</v>
      </c>
      <c r="V153">
        <f t="shared" si="53"/>
        <v>636856</v>
      </c>
      <c r="W153">
        <f t="shared" si="54"/>
        <v>627748</v>
      </c>
      <c r="X153" s="33">
        <f t="shared" si="55"/>
        <v>9.4618759085587367E-3</v>
      </c>
      <c r="Y153" s="33">
        <f t="shared" si="56"/>
        <v>-1.4301506148956755E-2</v>
      </c>
    </row>
    <row r="154" spans="1:25" x14ac:dyDescent="0.25">
      <c r="A154" s="9" t="s">
        <v>34</v>
      </c>
      <c r="B154" s="63">
        <v>2</v>
      </c>
      <c r="C154" t="s">
        <v>14</v>
      </c>
      <c r="D154" s="65">
        <v>7020</v>
      </c>
      <c r="E154" s="65">
        <v>7166</v>
      </c>
      <c r="F154" s="65">
        <v>7098</v>
      </c>
      <c r="G154" s="13">
        <f t="shared" si="38"/>
        <v>-68</v>
      </c>
      <c r="H154" s="13">
        <f t="shared" si="39"/>
        <v>78</v>
      </c>
      <c r="I154" s="70">
        <f t="shared" si="40"/>
        <v>1.1111111111111072E-2</v>
      </c>
      <c r="J154" s="70">
        <f t="shared" si="41"/>
        <v>-9.4892548144013267E-3</v>
      </c>
      <c r="K154" t="str">
        <f t="shared" si="42"/>
        <v>GM2</v>
      </c>
      <c r="L154" t="str">
        <f t="shared" si="43"/>
        <v>FEBRUARY-2-GM2</v>
      </c>
      <c r="M154" s="70">
        <f t="shared" si="44"/>
        <v>0.33919502201993978</v>
      </c>
      <c r="N154" s="70">
        <f t="shared" si="45"/>
        <v>-0.41437684178720191</v>
      </c>
      <c r="O154" s="13">
        <f t="shared" si="46"/>
        <v>1504511</v>
      </c>
      <c r="P154" s="13">
        <f t="shared" si="47"/>
        <v>1532581</v>
      </c>
      <c r="Q154" s="13">
        <f t="shared" si="48"/>
        <v>1515308</v>
      </c>
      <c r="R154" s="33">
        <f t="shared" si="49"/>
        <v>7.176418118578054E-3</v>
      </c>
      <c r="S154" s="33">
        <f t="shared" si="50"/>
        <v>-1.1270529910001548E-2</v>
      </c>
      <c r="T154" t="str">
        <f t="shared" si="51"/>
        <v>FEBRUARY-GM2</v>
      </c>
      <c r="U154">
        <f t="shared" si="52"/>
        <v>621864</v>
      </c>
      <c r="V154">
        <f t="shared" si="53"/>
        <v>636856</v>
      </c>
      <c r="W154">
        <f t="shared" si="54"/>
        <v>627748</v>
      </c>
      <c r="X154" s="33">
        <f t="shared" si="55"/>
        <v>9.4618759085587367E-3</v>
      </c>
      <c r="Y154" s="33">
        <f t="shared" si="56"/>
        <v>-1.4301506148956755E-2</v>
      </c>
    </row>
    <row r="155" spans="1:25" x14ac:dyDescent="0.25">
      <c r="A155" s="9" t="s">
        <v>34</v>
      </c>
      <c r="B155" s="63">
        <v>2</v>
      </c>
      <c r="C155" t="s">
        <v>14</v>
      </c>
      <c r="D155" s="65">
        <v>4320</v>
      </c>
      <c r="E155" s="65">
        <v>4404</v>
      </c>
      <c r="F155" s="65">
        <v>4377</v>
      </c>
      <c r="G155" s="13">
        <f t="shared" si="38"/>
        <v>-27</v>
      </c>
      <c r="H155" s="13">
        <f t="shared" si="39"/>
        <v>57</v>
      </c>
      <c r="I155" s="70">
        <f t="shared" si="40"/>
        <v>1.3194444444444509E-2</v>
      </c>
      <c r="J155" s="70">
        <f t="shared" si="41"/>
        <v>-6.1307901907357021E-3</v>
      </c>
      <c r="K155" t="str">
        <f t="shared" si="42"/>
        <v>GM2</v>
      </c>
      <c r="L155" t="str">
        <f t="shared" si="43"/>
        <v>FEBRUARY-2-GM2</v>
      </c>
      <c r="M155" s="70">
        <f t="shared" si="44"/>
        <v>0.33919502201993978</v>
      </c>
      <c r="N155" s="70">
        <f t="shared" si="45"/>
        <v>-0.41437684178720191</v>
      </c>
      <c r="O155" s="13">
        <f t="shared" si="46"/>
        <v>1504511</v>
      </c>
      <c r="P155" s="13">
        <f t="shared" si="47"/>
        <v>1532581</v>
      </c>
      <c r="Q155" s="13">
        <f t="shared" si="48"/>
        <v>1515308</v>
      </c>
      <c r="R155" s="33">
        <f t="shared" si="49"/>
        <v>7.176418118578054E-3</v>
      </c>
      <c r="S155" s="33">
        <f t="shared" si="50"/>
        <v>-1.1270529910001548E-2</v>
      </c>
      <c r="T155" t="str">
        <f t="shared" si="51"/>
        <v>FEBRUARY-GM2</v>
      </c>
      <c r="U155">
        <f t="shared" si="52"/>
        <v>621864</v>
      </c>
      <c r="V155">
        <f t="shared" si="53"/>
        <v>636856</v>
      </c>
      <c r="W155">
        <f t="shared" si="54"/>
        <v>627748</v>
      </c>
      <c r="X155" s="33">
        <f t="shared" si="55"/>
        <v>9.4618759085587367E-3</v>
      </c>
      <c r="Y155" s="33">
        <f t="shared" si="56"/>
        <v>-1.4301506148956755E-2</v>
      </c>
    </row>
    <row r="156" spans="1:25" x14ac:dyDescent="0.25">
      <c r="A156" s="9" t="s">
        <v>34</v>
      </c>
      <c r="B156" s="63">
        <v>2</v>
      </c>
      <c r="C156" t="s">
        <v>14</v>
      </c>
      <c r="D156" s="65">
        <v>5076</v>
      </c>
      <c r="E156" s="65">
        <v>5235</v>
      </c>
      <c r="F156" s="65">
        <v>5076</v>
      </c>
      <c r="G156" s="13">
        <f t="shared" si="38"/>
        <v>-159</v>
      </c>
      <c r="H156" s="13">
        <f t="shared" si="39"/>
        <v>0</v>
      </c>
      <c r="I156" s="70">
        <f t="shared" si="40"/>
        <v>0</v>
      </c>
      <c r="J156" s="70">
        <f t="shared" si="41"/>
        <v>-3.0372492836676201E-2</v>
      </c>
      <c r="K156" t="str">
        <f t="shared" si="42"/>
        <v>GM2</v>
      </c>
      <c r="L156" t="str">
        <f t="shared" si="43"/>
        <v>FEBRUARY-2-GM2</v>
      </c>
      <c r="M156" s="70">
        <f t="shared" si="44"/>
        <v>0.33919502201993978</v>
      </c>
      <c r="N156" s="70">
        <f t="shared" si="45"/>
        <v>-0.41437684178720191</v>
      </c>
      <c r="O156" s="13">
        <f t="shared" si="46"/>
        <v>1504511</v>
      </c>
      <c r="P156" s="13">
        <f t="shared" si="47"/>
        <v>1532581</v>
      </c>
      <c r="Q156" s="13">
        <f t="shared" si="48"/>
        <v>1515308</v>
      </c>
      <c r="R156" s="33">
        <f t="shared" si="49"/>
        <v>7.176418118578054E-3</v>
      </c>
      <c r="S156" s="33">
        <f t="shared" si="50"/>
        <v>-1.1270529910001548E-2</v>
      </c>
      <c r="T156" t="str">
        <f t="shared" si="51"/>
        <v>FEBRUARY-GM2</v>
      </c>
      <c r="U156">
        <f t="shared" si="52"/>
        <v>621864</v>
      </c>
      <c r="V156">
        <f t="shared" si="53"/>
        <v>636856</v>
      </c>
      <c r="W156">
        <f t="shared" si="54"/>
        <v>627748</v>
      </c>
      <c r="X156" s="33">
        <f t="shared" si="55"/>
        <v>9.4618759085587367E-3</v>
      </c>
      <c r="Y156" s="33">
        <f t="shared" si="56"/>
        <v>-1.4301506148956755E-2</v>
      </c>
    </row>
    <row r="157" spans="1:25" x14ac:dyDescent="0.25">
      <c r="A157" s="9" t="s">
        <v>34</v>
      </c>
      <c r="B157" s="63">
        <v>2</v>
      </c>
      <c r="C157" t="s">
        <v>14</v>
      </c>
      <c r="D157" s="65">
        <v>1080</v>
      </c>
      <c r="E157" s="65">
        <v>1080</v>
      </c>
      <c r="F157" s="65">
        <v>1080</v>
      </c>
      <c r="G157" s="13">
        <f t="shared" si="38"/>
        <v>0</v>
      </c>
      <c r="H157" s="13">
        <f t="shared" si="39"/>
        <v>0</v>
      </c>
      <c r="I157" s="70">
        <f t="shared" si="40"/>
        <v>0</v>
      </c>
      <c r="J157" s="70">
        <f t="shared" si="41"/>
        <v>0</v>
      </c>
      <c r="K157" t="str">
        <f t="shared" si="42"/>
        <v>GM2</v>
      </c>
      <c r="L157" t="str">
        <f t="shared" si="43"/>
        <v>FEBRUARY-2-GM2</v>
      </c>
      <c r="M157" s="70">
        <f t="shared" si="44"/>
        <v>0.33919502201993978</v>
      </c>
      <c r="N157" s="70">
        <f t="shared" si="45"/>
        <v>-0.41437684178720191</v>
      </c>
      <c r="O157" s="13">
        <f t="shared" si="46"/>
        <v>1504511</v>
      </c>
      <c r="P157" s="13">
        <f t="shared" si="47"/>
        <v>1532581</v>
      </c>
      <c r="Q157" s="13">
        <f t="shared" si="48"/>
        <v>1515308</v>
      </c>
      <c r="R157" s="33">
        <f t="shared" si="49"/>
        <v>7.176418118578054E-3</v>
      </c>
      <c r="S157" s="33">
        <f t="shared" si="50"/>
        <v>-1.1270529910001548E-2</v>
      </c>
      <c r="T157" t="str">
        <f t="shared" si="51"/>
        <v>FEBRUARY-GM2</v>
      </c>
      <c r="U157">
        <f t="shared" si="52"/>
        <v>621864</v>
      </c>
      <c r="V157">
        <f t="shared" si="53"/>
        <v>636856</v>
      </c>
      <c r="W157">
        <f t="shared" si="54"/>
        <v>627748</v>
      </c>
      <c r="X157" s="33">
        <f t="shared" si="55"/>
        <v>9.4618759085587367E-3</v>
      </c>
      <c r="Y157" s="33">
        <f t="shared" si="56"/>
        <v>-1.4301506148956755E-2</v>
      </c>
    </row>
    <row r="158" spans="1:25" x14ac:dyDescent="0.25">
      <c r="A158" s="9" t="s">
        <v>34</v>
      </c>
      <c r="B158" s="63">
        <v>2</v>
      </c>
      <c r="C158" t="s">
        <v>14</v>
      </c>
      <c r="D158" s="65">
        <v>4320</v>
      </c>
      <c r="E158" s="65">
        <v>4329</v>
      </c>
      <c r="F158" s="65">
        <v>4281</v>
      </c>
      <c r="G158" s="13">
        <f t="shared" si="38"/>
        <v>-48</v>
      </c>
      <c r="H158" s="13">
        <f t="shared" si="39"/>
        <v>-39</v>
      </c>
      <c r="I158" s="70">
        <f t="shared" si="40"/>
        <v>-9.0277777777777457E-3</v>
      </c>
      <c r="J158" s="70">
        <f t="shared" si="41"/>
        <v>-1.1088011088011052E-2</v>
      </c>
      <c r="K158" t="str">
        <f t="shared" si="42"/>
        <v>GM2</v>
      </c>
      <c r="L158" t="str">
        <f t="shared" si="43"/>
        <v>FEBRUARY-2-GM2</v>
      </c>
      <c r="M158" s="70">
        <f t="shared" si="44"/>
        <v>0.33919502201993978</v>
      </c>
      <c r="N158" s="70">
        <f t="shared" si="45"/>
        <v>-0.41437684178720191</v>
      </c>
      <c r="O158" s="13">
        <f t="shared" si="46"/>
        <v>1504511</v>
      </c>
      <c r="P158" s="13">
        <f t="shared" si="47"/>
        <v>1532581</v>
      </c>
      <c r="Q158" s="13">
        <f t="shared" si="48"/>
        <v>1515308</v>
      </c>
      <c r="R158" s="33">
        <f t="shared" si="49"/>
        <v>7.176418118578054E-3</v>
      </c>
      <c r="S158" s="33">
        <f t="shared" si="50"/>
        <v>-1.1270529910001548E-2</v>
      </c>
      <c r="T158" t="str">
        <f t="shared" si="51"/>
        <v>FEBRUARY-GM2</v>
      </c>
      <c r="U158">
        <f t="shared" si="52"/>
        <v>621864</v>
      </c>
      <c r="V158">
        <f t="shared" si="53"/>
        <v>636856</v>
      </c>
      <c r="W158">
        <f t="shared" si="54"/>
        <v>627748</v>
      </c>
      <c r="X158" s="33">
        <f t="shared" si="55"/>
        <v>9.4618759085587367E-3</v>
      </c>
      <c r="Y158" s="33">
        <f t="shared" si="56"/>
        <v>-1.4301506148956755E-2</v>
      </c>
    </row>
    <row r="159" spans="1:25" x14ac:dyDescent="0.25">
      <c r="A159" s="9" t="s">
        <v>34</v>
      </c>
      <c r="B159" s="63">
        <v>2</v>
      </c>
      <c r="C159" t="s">
        <v>11</v>
      </c>
      <c r="D159" s="65">
        <v>4428</v>
      </c>
      <c r="E159" s="65">
        <v>4562</v>
      </c>
      <c r="F159" s="65">
        <v>4428</v>
      </c>
      <c r="G159" s="13">
        <f t="shared" si="38"/>
        <v>-134</v>
      </c>
      <c r="H159" s="13">
        <f t="shared" si="39"/>
        <v>0</v>
      </c>
      <c r="I159" s="70">
        <f t="shared" si="40"/>
        <v>0</v>
      </c>
      <c r="J159" s="70">
        <f t="shared" si="41"/>
        <v>-2.9373081981587057E-2</v>
      </c>
      <c r="K159" t="str">
        <f t="shared" si="42"/>
        <v>MAJA1</v>
      </c>
      <c r="L159" t="str">
        <f t="shared" si="43"/>
        <v>FEBRUARY-2-MAJA1</v>
      </c>
      <c r="M159" s="70">
        <f t="shared" si="44"/>
        <v>-1.4115067350108701E-2</v>
      </c>
      <c r="N159" s="70">
        <f t="shared" si="45"/>
        <v>-0.41646017702597238</v>
      </c>
      <c r="O159" s="13">
        <f t="shared" si="46"/>
        <v>1504511</v>
      </c>
      <c r="P159" s="13">
        <f t="shared" si="47"/>
        <v>1532581</v>
      </c>
      <c r="Q159" s="13">
        <f t="shared" si="48"/>
        <v>1515308</v>
      </c>
      <c r="R159" s="33">
        <f t="shared" si="49"/>
        <v>7.176418118578054E-3</v>
      </c>
      <c r="S159" s="33">
        <f t="shared" si="50"/>
        <v>-1.1270529910001548E-2</v>
      </c>
      <c r="T159" t="str">
        <f t="shared" si="51"/>
        <v>FEBRUARY-MAJA1</v>
      </c>
      <c r="U159">
        <f t="shared" si="52"/>
        <v>175819</v>
      </c>
      <c r="V159">
        <f t="shared" si="53"/>
        <v>180451</v>
      </c>
      <c r="W159">
        <f t="shared" si="54"/>
        <v>177625</v>
      </c>
      <c r="X159" s="33">
        <f t="shared" si="55"/>
        <v>1.0271927379862156E-2</v>
      </c>
      <c r="Y159" s="33">
        <f t="shared" si="56"/>
        <v>-1.5660761093039155E-2</v>
      </c>
    </row>
    <row r="160" spans="1:25" x14ac:dyDescent="0.25">
      <c r="A160" s="9" t="s">
        <v>34</v>
      </c>
      <c r="B160" s="63">
        <v>2</v>
      </c>
      <c r="C160" t="s">
        <v>11</v>
      </c>
      <c r="D160" s="65">
        <v>1080</v>
      </c>
      <c r="E160" s="65">
        <v>1115</v>
      </c>
      <c r="F160" s="65">
        <v>1080</v>
      </c>
      <c r="G160" s="13">
        <f t="shared" si="38"/>
        <v>-35</v>
      </c>
      <c r="H160" s="13">
        <f t="shared" si="39"/>
        <v>0</v>
      </c>
      <c r="I160" s="70">
        <f t="shared" si="40"/>
        <v>0</v>
      </c>
      <c r="J160" s="70">
        <f t="shared" si="41"/>
        <v>-3.1390134529147962E-2</v>
      </c>
      <c r="K160" t="str">
        <f t="shared" si="42"/>
        <v>MAJA1</v>
      </c>
      <c r="L160" t="str">
        <f t="shared" si="43"/>
        <v>FEBRUARY-2-MAJA1</v>
      </c>
      <c r="M160" s="70">
        <f t="shared" si="44"/>
        <v>-1.4115067350108701E-2</v>
      </c>
      <c r="N160" s="70">
        <f t="shared" si="45"/>
        <v>-0.41646017702597238</v>
      </c>
      <c r="O160" s="13">
        <f t="shared" si="46"/>
        <v>1504511</v>
      </c>
      <c r="P160" s="13">
        <f t="shared" si="47"/>
        <v>1532581</v>
      </c>
      <c r="Q160" s="13">
        <f t="shared" si="48"/>
        <v>1515308</v>
      </c>
      <c r="R160" s="33">
        <f t="shared" si="49"/>
        <v>7.176418118578054E-3</v>
      </c>
      <c r="S160" s="33">
        <f t="shared" si="50"/>
        <v>-1.1270529910001548E-2</v>
      </c>
      <c r="T160" t="str">
        <f t="shared" si="51"/>
        <v>FEBRUARY-MAJA1</v>
      </c>
      <c r="U160">
        <f t="shared" si="52"/>
        <v>175819</v>
      </c>
      <c r="V160">
        <f t="shared" si="53"/>
        <v>180451</v>
      </c>
      <c r="W160">
        <f t="shared" si="54"/>
        <v>177625</v>
      </c>
      <c r="X160" s="33">
        <f t="shared" si="55"/>
        <v>1.0271927379862156E-2</v>
      </c>
      <c r="Y160" s="33">
        <f t="shared" si="56"/>
        <v>-1.5660761093039155E-2</v>
      </c>
    </row>
    <row r="161" spans="1:25" x14ac:dyDescent="0.25">
      <c r="A161" s="9" t="s">
        <v>34</v>
      </c>
      <c r="B161" s="63">
        <v>2</v>
      </c>
      <c r="C161" t="s">
        <v>14</v>
      </c>
      <c r="D161" s="65">
        <v>4644</v>
      </c>
      <c r="E161" s="65">
        <v>4795</v>
      </c>
      <c r="F161" s="65">
        <v>4653</v>
      </c>
      <c r="G161" s="13">
        <f t="shared" si="38"/>
        <v>-142</v>
      </c>
      <c r="H161" s="13">
        <f t="shared" si="39"/>
        <v>9</v>
      </c>
      <c r="I161" s="70">
        <f t="shared" si="40"/>
        <v>1.9379844961240345E-3</v>
      </c>
      <c r="J161" s="70">
        <f t="shared" si="41"/>
        <v>-2.9614181438998965E-2</v>
      </c>
      <c r="K161" t="str">
        <f t="shared" si="42"/>
        <v>GM2</v>
      </c>
      <c r="L161" t="str">
        <f t="shared" si="43"/>
        <v>FEBRUARY-2-GM2</v>
      </c>
      <c r="M161" s="70">
        <f t="shared" si="44"/>
        <v>0.33919502201993978</v>
      </c>
      <c r="N161" s="70">
        <f t="shared" si="45"/>
        <v>-0.41437684178720191</v>
      </c>
      <c r="O161" s="13">
        <f t="shared" si="46"/>
        <v>1504511</v>
      </c>
      <c r="P161" s="13">
        <f t="shared" si="47"/>
        <v>1532581</v>
      </c>
      <c r="Q161" s="13">
        <f t="shared" si="48"/>
        <v>1515308</v>
      </c>
      <c r="R161" s="33">
        <f t="shared" si="49"/>
        <v>7.176418118578054E-3</v>
      </c>
      <c r="S161" s="33">
        <f t="shared" si="50"/>
        <v>-1.1270529910001548E-2</v>
      </c>
      <c r="T161" t="str">
        <f t="shared" si="51"/>
        <v>FEBRUARY-GM2</v>
      </c>
      <c r="U161">
        <f t="shared" si="52"/>
        <v>621864</v>
      </c>
      <c r="V161">
        <f t="shared" si="53"/>
        <v>636856</v>
      </c>
      <c r="W161">
        <f t="shared" si="54"/>
        <v>627748</v>
      </c>
      <c r="X161" s="33">
        <f t="shared" si="55"/>
        <v>9.4618759085587367E-3</v>
      </c>
      <c r="Y161" s="33">
        <f t="shared" si="56"/>
        <v>-1.4301506148956755E-2</v>
      </c>
    </row>
    <row r="162" spans="1:25" x14ac:dyDescent="0.25">
      <c r="A162" s="9" t="s">
        <v>34</v>
      </c>
      <c r="B162" s="63">
        <v>2</v>
      </c>
      <c r="C162" t="s">
        <v>14</v>
      </c>
      <c r="D162" s="65">
        <v>3888</v>
      </c>
      <c r="E162" s="65">
        <v>3899</v>
      </c>
      <c r="F162" s="65">
        <v>3873</v>
      </c>
      <c r="G162" s="13">
        <f t="shared" si="38"/>
        <v>-26</v>
      </c>
      <c r="H162" s="13">
        <f t="shared" si="39"/>
        <v>-15</v>
      </c>
      <c r="I162" s="70">
        <f t="shared" si="40"/>
        <v>-3.8580246913579863E-3</v>
      </c>
      <c r="J162" s="70">
        <f t="shared" si="41"/>
        <v>-6.6683765067966361E-3</v>
      </c>
      <c r="K162" t="str">
        <f t="shared" si="42"/>
        <v>GM2</v>
      </c>
      <c r="L162" t="str">
        <f t="shared" si="43"/>
        <v>FEBRUARY-2-GM2</v>
      </c>
      <c r="M162" s="70">
        <f t="shared" si="44"/>
        <v>0.33919502201993978</v>
      </c>
      <c r="N162" s="70">
        <f t="shared" si="45"/>
        <v>-0.41437684178720191</v>
      </c>
      <c r="O162" s="13">
        <f t="shared" si="46"/>
        <v>1504511</v>
      </c>
      <c r="P162" s="13">
        <f t="shared" si="47"/>
        <v>1532581</v>
      </c>
      <c r="Q162" s="13">
        <f t="shared" si="48"/>
        <v>1515308</v>
      </c>
      <c r="R162" s="33">
        <f t="shared" si="49"/>
        <v>7.176418118578054E-3</v>
      </c>
      <c r="S162" s="33">
        <f t="shared" si="50"/>
        <v>-1.1270529910001548E-2</v>
      </c>
      <c r="T162" t="str">
        <f t="shared" si="51"/>
        <v>FEBRUARY-GM2</v>
      </c>
      <c r="U162">
        <f t="shared" si="52"/>
        <v>621864</v>
      </c>
      <c r="V162">
        <f t="shared" si="53"/>
        <v>636856</v>
      </c>
      <c r="W162">
        <f t="shared" si="54"/>
        <v>627748</v>
      </c>
      <c r="X162" s="33">
        <f t="shared" si="55"/>
        <v>9.4618759085587367E-3</v>
      </c>
      <c r="Y162" s="33">
        <f t="shared" si="56"/>
        <v>-1.4301506148956755E-2</v>
      </c>
    </row>
    <row r="163" spans="1:25" x14ac:dyDescent="0.25">
      <c r="A163" s="9" t="s">
        <v>34</v>
      </c>
      <c r="B163" s="63">
        <v>2</v>
      </c>
      <c r="C163" t="s">
        <v>14</v>
      </c>
      <c r="D163" s="65">
        <v>6912</v>
      </c>
      <c r="E163" s="65">
        <v>7095</v>
      </c>
      <c r="F163" s="65">
        <v>6912</v>
      </c>
      <c r="G163" s="13">
        <f t="shared" si="38"/>
        <v>-183</v>
      </c>
      <c r="H163" s="13">
        <f t="shared" si="39"/>
        <v>0</v>
      </c>
      <c r="I163" s="70">
        <f t="shared" si="40"/>
        <v>0</v>
      </c>
      <c r="J163" s="70">
        <f t="shared" si="41"/>
        <v>-2.5792811839323471E-2</v>
      </c>
      <c r="K163" t="str">
        <f t="shared" si="42"/>
        <v>GM2</v>
      </c>
      <c r="L163" t="str">
        <f t="shared" si="43"/>
        <v>FEBRUARY-2-GM2</v>
      </c>
      <c r="M163" s="70">
        <f t="shared" si="44"/>
        <v>0.33919502201993978</v>
      </c>
      <c r="N163" s="70">
        <f t="shared" si="45"/>
        <v>-0.41437684178720191</v>
      </c>
      <c r="O163" s="13">
        <f t="shared" si="46"/>
        <v>1504511</v>
      </c>
      <c r="P163" s="13">
        <f t="shared" si="47"/>
        <v>1532581</v>
      </c>
      <c r="Q163" s="13">
        <f t="shared" si="48"/>
        <v>1515308</v>
      </c>
      <c r="R163" s="33">
        <f t="shared" si="49"/>
        <v>7.176418118578054E-3</v>
      </c>
      <c r="S163" s="33">
        <f t="shared" si="50"/>
        <v>-1.1270529910001548E-2</v>
      </c>
      <c r="T163" t="str">
        <f t="shared" si="51"/>
        <v>FEBRUARY-GM2</v>
      </c>
      <c r="U163">
        <f t="shared" si="52"/>
        <v>621864</v>
      </c>
      <c r="V163">
        <f t="shared" si="53"/>
        <v>636856</v>
      </c>
      <c r="W163">
        <f t="shared" si="54"/>
        <v>627748</v>
      </c>
      <c r="X163" s="33">
        <f t="shared" si="55"/>
        <v>9.4618759085587367E-3</v>
      </c>
      <c r="Y163" s="33">
        <f t="shared" si="56"/>
        <v>-1.4301506148956755E-2</v>
      </c>
    </row>
    <row r="164" spans="1:25" x14ac:dyDescent="0.25">
      <c r="A164" s="9" t="s">
        <v>34</v>
      </c>
      <c r="B164" s="63">
        <v>2</v>
      </c>
      <c r="C164" t="s">
        <v>14</v>
      </c>
      <c r="D164" s="65">
        <v>3456</v>
      </c>
      <c r="E164" s="65">
        <v>3561</v>
      </c>
      <c r="F164" s="65">
        <v>3516</v>
      </c>
      <c r="G164" s="13">
        <f t="shared" si="38"/>
        <v>-45</v>
      </c>
      <c r="H164" s="13">
        <f t="shared" si="39"/>
        <v>60</v>
      </c>
      <c r="I164" s="70">
        <f t="shared" si="40"/>
        <v>1.736111111111116E-2</v>
      </c>
      <c r="J164" s="70">
        <f t="shared" si="41"/>
        <v>-1.2636899747262009E-2</v>
      </c>
      <c r="K164" t="str">
        <f t="shared" si="42"/>
        <v>GM2</v>
      </c>
      <c r="L164" t="str">
        <f t="shared" si="43"/>
        <v>FEBRUARY-2-GM2</v>
      </c>
      <c r="M164" s="70">
        <f t="shared" si="44"/>
        <v>0.33919502201993978</v>
      </c>
      <c r="N164" s="70">
        <f t="shared" si="45"/>
        <v>-0.41437684178720191</v>
      </c>
      <c r="O164" s="13">
        <f t="shared" si="46"/>
        <v>1504511</v>
      </c>
      <c r="P164" s="13">
        <f t="shared" si="47"/>
        <v>1532581</v>
      </c>
      <c r="Q164" s="13">
        <f t="shared" si="48"/>
        <v>1515308</v>
      </c>
      <c r="R164" s="33">
        <f t="shared" si="49"/>
        <v>7.176418118578054E-3</v>
      </c>
      <c r="S164" s="33">
        <f t="shared" si="50"/>
        <v>-1.1270529910001548E-2</v>
      </c>
      <c r="T164" t="str">
        <f t="shared" si="51"/>
        <v>FEBRUARY-GM2</v>
      </c>
      <c r="U164">
        <f t="shared" si="52"/>
        <v>621864</v>
      </c>
      <c r="V164">
        <f t="shared" si="53"/>
        <v>636856</v>
      </c>
      <c r="W164">
        <f t="shared" si="54"/>
        <v>627748</v>
      </c>
      <c r="X164" s="33">
        <f t="shared" si="55"/>
        <v>9.4618759085587367E-3</v>
      </c>
      <c r="Y164" s="33">
        <f t="shared" si="56"/>
        <v>-1.4301506148956755E-2</v>
      </c>
    </row>
    <row r="165" spans="1:25" x14ac:dyDescent="0.25">
      <c r="A165" s="9" t="s">
        <v>34</v>
      </c>
      <c r="B165" s="63">
        <v>2</v>
      </c>
      <c r="C165" t="s">
        <v>13</v>
      </c>
      <c r="D165" s="65">
        <v>44604</v>
      </c>
      <c r="E165" s="65">
        <v>45955</v>
      </c>
      <c r="F165" s="65">
        <v>45870</v>
      </c>
      <c r="G165" s="13">
        <f t="shared" si="38"/>
        <v>-85</v>
      </c>
      <c r="H165" s="13">
        <f t="shared" si="39"/>
        <v>1266</v>
      </c>
      <c r="I165" s="70">
        <f t="shared" si="40"/>
        <v>2.8383104654291058E-2</v>
      </c>
      <c r="J165" s="70">
        <f t="shared" si="41"/>
        <v>-1.8496355130018793E-3</v>
      </c>
      <c r="K165" t="str">
        <f t="shared" si="42"/>
        <v>KALIBENDA</v>
      </c>
      <c r="L165" t="str">
        <f t="shared" si="43"/>
        <v>FEBRUARY-2-KALIBENDA</v>
      </c>
      <c r="M165" s="70">
        <f t="shared" si="44"/>
        <v>0.1429043110769348</v>
      </c>
      <c r="N165" s="70">
        <f t="shared" si="45"/>
        <v>-1.9401885427859478E-2</v>
      </c>
      <c r="O165" s="13">
        <f t="shared" si="46"/>
        <v>1504511</v>
      </c>
      <c r="P165" s="13">
        <f t="shared" si="47"/>
        <v>1532581</v>
      </c>
      <c r="Q165" s="13">
        <f t="shared" si="48"/>
        <v>1515308</v>
      </c>
      <c r="R165" s="33">
        <f t="shared" si="49"/>
        <v>7.176418118578054E-3</v>
      </c>
      <c r="S165" s="33">
        <f t="shared" si="50"/>
        <v>-1.1270529910001548E-2</v>
      </c>
      <c r="T165" t="str">
        <f t="shared" si="51"/>
        <v>FEBRUARY-KALIBENDA</v>
      </c>
      <c r="U165">
        <f t="shared" si="52"/>
        <v>302400</v>
      </c>
      <c r="V165">
        <f t="shared" si="53"/>
        <v>309474</v>
      </c>
      <c r="W165">
        <f t="shared" si="54"/>
        <v>308637</v>
      </c>
      <c r="X165" s="33">
        <f t="shared" si="55"/>
        <v>2.0624999999999893E-2</v>
      </c>
      <c r="Y165" s="33">
        <f t="shared" si="56"/>
        <v>-2.7045890769499259E-3</v>
      </c>
    </row>
    <row r="166" spans="1:25" x14ac:dyDescent="0.25">
      <c r="A166" s="9" t="s">
        <v>34</v>
      </c>
      <c r="B166" s="63">
        <v>2</v>
      </c>
      <c r="C166" t="s">
        <v>13</v>
      </c>
      <c r="D166" s="65">
        <v>7560</v>
      </c>
      <c r="E166" s="65">
        <v>7787</v>
      </c>
      <c r="F166" s="65">
        <v>7776</v>
      </c>
      <c r="G166" s="13">
        <f t="shared" si="38"/>
        <v>-11</v>
      </c>
      <c r="H166" s="13">
        <f t="shared" si="39"/>
        <v>216</v>
      </c>
      <c r="I166" s="70">
        <f t="shared" si="40"/>
        <v>2.857142857142847E-2</v>
      </c>
      <c r="J166" s="70">
        <f t="shared" si="41"/>
        <v>-1.4126107615256567E-3</v>
      </c>
      <c r="K166" t="str">
        <f t="shared" si="42"/>
        <v>KALIBENDA</v>
      </c>
      <c r="L166" t="str">
        <f t="shared" si="43"/>
        <v>FEBRUARY-2-KALIBENDA</v>
      </c>
      <c r="M166" s="70">
        <f t="shared" si="44"/>
        <v>0.1429043110769348</v>
      </c>
      <c r="N166" s="70">
        <f t="shared" si="45"/>
        <v>-1.9401885427859478E-2</v>
      </c>
      <c r="O166" s="13">
        <f t="shared" si="46"/>
        <v>1504511</v>
      </c>
      <c r="P166" s="13">
        <f t="shared" si="47"/>
        <v>1532581</v>
      </c>
      <c r="Q166" s="13">
        <f t="shared" si="48"/>
        <v>1515308</v>
      </c>
      <c r="R166" s="33">
        <f t="shared" si="49"/>
        <v>7.176418118578054E-3</v>
      </c>
      <c r="S166" s="33">
        <f t="shared" si="50"/>
        <v>-1.1270529910001548E-2</v>
      </c>
      <c r="T166" t="str">
        <f t="shared" si="51"/>
        <v>FEBRUARY-KALIBENDA</v>
      </c>
      <c r="U166">
        <f t="shared" si="52"/>
        <v>302400</v>
      </c>
      <c r="V166">
        <f t="shared" si="53"/>
        <v>309474</v>
      </c>
      <c r="W166">
        <f t="shared" si="54"/>
        <v>308637</v>
      </c>
      <c r="X166" s="33">
        <f t="shared" si="55"/>
        <v>2.0624999999999893E-2</v>
      </c>
      <c r="Y166" s="33">
        <f t="shared" si="56"/>
        <v>-2.7045890769499259E-3</v>
      </c>
    </row>
    <row r="167" spans="1:25" x14ac:dyDescent="0.25">
      <c r="A167" s="9" t="s">
        <v>34</v>
      </c>
      <c r="B167" s="63">
        <v>2</v>
      </c>
      <c r="C167" t="s">
        <v>14</v>
      </c>
      <c r="D167" s="65">
        <v>4860</v>
      </c>
      <c r="E167" s="65">
        <v>5009</v>
      </c>
      <c r="F167" s="65">
        <v>4944</v>
      </c>
      <c r="G167" s="13">
        <f t="shared" si="38"/>
        <v>-65</v>
      </c>
      <c r="H167" s="13">
        <f t="shared" si="39"/>
        <v>84</v>
      </c>
      <c r="I167" s="70">
        <f t="shared" si="40"/>
        <v>1.7283950617283939E-2</v>
      </c>
      <c r="J167" s="70">
        <f t="shared" si="41"/>
        <v>-1.2976642044320252E-2</v>
      </c>
      <c r="K167" t="str">
        <f t="shared" si="42"/>
        <v>GM2</v>
      </c>
      <c r="L167" t="str">
        <f t="shared" si="43"/>
        <v>FEBRUARY-2-GM2</v>
      </c>
      <c r="M167" s="70">
        <f t="shared" si="44"/>
        <v>0.33919502201993978</v>
      </c>
      <c r="N167" s="70">
        <f t="shared" si="45"/>
        <v>-0.41437684178720191</v>
      </c>
      <c r="O167" s="13">
        <f t="shared" si="46"/>
        <v>1504511</v>
      </c>
      <c r="P167" s="13">
        <f t="shared" si="47"/>
        <v>1532581</v>
      </c>
      <c r="Q167" s="13">
        <f t="shared" si="48"/>
        <v>1515308</v>
      </c>
      <c r="R167" s="33">
        <f t="shared" si="49"/>
        <v>7.176418118578054E-3</v>
      </c>
      <c r="S167" s="33">
        <f t="shared" si="50"/>
        <v>-1.1270529910001548E-2</v>
      </c>
      <c r="T167" t="str">
        <f t="shared" si="51"/>
        <v>FEBRUARY-GM2</v>
      </c>
      <c r="U167">
        <f t="shared" si="52"/>
        <v>621864</v>
      </c>
      <c r="V167">
        <f t="shared" si="53"/>
        <v>636856</v>
      </c>
      <c r="W167">
        <f t="shared" si="54"/>
        <v>627748</v>
      </c>
      <c r="X167" s="33">
        <f t="shared" si="55"/>
        <v>9.4618759085587367E-3</v>
      </c>
      <c r="Y167" s="33">
        <f t="shared" si="56"/>
        <v>-1.4301506148956755E-2</v>
      </c>
    </row>
    <row r="168" spans="1:25" x14ac:dyDescent="0.25">
      <c r="A168" s="9" t="s">
        <v>34</v>
      </c>
      <c r="B168" s="63">
        <v>2</v>
      </c>
      <c r="C168" t="s">
        <v>14</v>
      </c>
      <c r="D168" s="65">
        <v>1080</v>
      </c>
      <c r="E168" s="65">
        <v>1112</v>
      </c>
      <c r="F168" s="65">
        <v>1095</v>
      </c>
      <c r="G168" s="13">
        <f t="shared" si="38"/>
        <v>-17</v>
      </c>
      <c r="H168" s="13">
        <f t="shared" si="39"/>
        <v>15</v>
      </c>
      <c r="I168" s="70">
        <f t="shared" si="40"/>
        <v>1.388888888888884E-2</v>
      </c>
      <c r="J168" s="70">
        <f t="shared" si="41"/>
        <v>-1.5287769784172678E-2</v>
      </c>
      <c r="K168" t="str">
        <f t="shared" si="42"/>
        <v>GM2</v>
      </c>
      <c r="L168" t="str">
        <f t="shared" si="43"/>
        <v>FEBRUARY-2-GM2</v>
      </c>
      <c r="M168" s="70">
        <f t="shared" si="44"/>
        <v>0.33919502201993978</v>
      </c>
      <c r="N168" s="70">
        <f t="shared" si="45"/>
        <v>-0.41437684178720191</v>
      </c>
      <c r="O168" s="13">
        <f t="shared" si="46"/>
        <v>1504511</v>
      </c>
      <c r="P168" s="13">
        <f t="shared" si="47"/>
        <v>1532581</v>
      </c>
      <c r="Q168" s="13">
        <f t="shared" si="48"/>
        <v>1515308</v>
      </c>
      <c r="R168" s="33">
        <f t="shared" si="49"/>
        <v>7.176418118578054E-3</v>
      </c>
      <c r="S168" s="33">
        <f t="shared" si="50"/>
        <v>-1.1270529910001548E-2</v>
      </c>
      <c r="T168" t="str">
        <f t="shared" si="51"/>
        <v>FEBRUARY-GM2</v>
      </c>
      <c r="U168">
        <f t="shared" si="52"/>
        <v>621864</v>
      </c>
      <c r="V168">
        <f t="shared" si="53"/>
        <v>636856</v>
      </c>
      <c r="W168">
        <f t="shared" si="54"/>
        <v>627748</v>
      </c>
      <c r="X168" s="33">
        <f t="shared" si="55"/>
        <v>9.4618759085587367E-3</v>
      </c>
      <c r="Y168" s="33">
        <f t="shared" si="56"/>
        <v>-1.4301506148956755E-2</v>
      </c>
    </row>
    <row r="169" spans="1:25" x14ac:dyDescent="0.25">
      <c r="A169" s="9" t="s">
        <v>34</v>
      </c>
      <c r="B169" s="63">
        <v>2</v>
      </c>
      <c r="C169" t="s">
        <v>13</v>
      </c>
      <c r="D169" s="65">
        <v>3672</v>
      </c>
      <c r="E169" s="65">
        <v>3753</v>
      </c>
      <c r="F169" s="65">
        <v>3735</v>
      </c>
      <c r="G169" s="13">
        <f t="shared" si="38"/>
        <v>-18</v>
      </c>
      <c r="H169" s="13">
        <f t="shared" si="39"/>
        <v>63</v>
      </c>
      <c r="I169" s="70">
        <f t="shared" si="40"/>
        <v>1.7156862745097978E-2</v>
      </c>
      <c r="J169" s="70">
        <f t="shared" si="41"/>
        <v>-4.7961630695443347E-3</v>
      </c>
      <c r="K169" t="str">
        <f t="shared" si="42"/>
        <v>KALIBENDA</v>
      </c>
      <c r="L169" t="str">
        <f t="shared" si="43"/>
        <v>FEBRUARY-2-KALIBENDA</v>
      </c>
      <c r="M169" s="70">
        <f t="shared" si="44"/>
        <v>0.1429043110769348</v>
      </c>
      <c r="N169" s="70">
        <f t="shared" si="45"/>
        <v>-1.9401885427859478E-2</v>
      </c>
      <c r="O169" s="13">
        <f t="shared" si="46"/>
        <v>1504511</v>
      </c>
      <c r="P169" s="13">
        <f t="shared" si="47"/>
        <v>1532581</v>
      </c>
      <c r="Q169" s="13">
        <f t="shared" si="48"/>
        <v>1515308</v>
      </c>
      <c r="R169" s="33">
        <f t="shared" si="49"/>
        <v>7.176418118578054E-3</v>
      </c>
      <c r="S169" s="33">
        <f t="shared" si="50"/>
        <v>-1.1270529910001548E-2</v>
      </c>
      <c r="T169" t="str">
        <f t="shared" si="51"/>
        <v>FEBRUARY-KALIBENDA</v>
      </c>
      <c r="U169">
        <f t="shared" si="52"/>
        <v>302400</v>
      </c>
      <c r="V169">
        <f t="shared" si="53"/>
        <v>309474</v>
      </c>
      <c r="W169">
        <f t="shared" si="54"/>
        <v>308637</v>
      </c>
      <c r="X169" s="33">
        <f t="shared" si="55"/>
        <v>2.0624999999999893E-2</v>
      </c>
      <c r="Y169" s="33">
        <f t="shared" si="56"/>
        <v>-2.7045890769499259E-3</v>
      </c>
    </row>
    <row r="170" spans="1:25" x14ac:dyDescent="0.25">
      <c r="A170" s="9" t="s">
        <v>34</v>
      </c>
      <c r="B170" s="63">
        <v>2</v>
      </c>
      <c r="C170" t="s">
        <v>13</v>
      </c>
      <c r="D170" s="65">
        <v>19224</v>
      </c>
      <c r="E170" s="65">
        <v>19672</v>
      </c>
      <c r="F170" s="65">
        <v>19650</v>
      </c>
      <c r="G170" s="13">
        <f t="shared" si="38"/>
        <v>-22</v>
      </c>
      <c r="H170" s="13">
        <f t="shared" si="39"/>
        <v>426</v>
      </c>
      <c r="I170" s="70">
        <f t="shared" si="40"/>
        <v>2.2159800249687889E-2</v>
      </c>
      <c r="J170" s="70">
        <f t="shared" si="41"/>
        <v>-1.1183407889385766E-3</v>
      </c>
      <c r="K170" t="str">
        <f t="shared" si="42"/>
        <v>KALIBENDA</v>
      </c>
      <c r="L170" t="str">
        <f t="shared" si="43"/>
        <v>FEBRUARY-2-KALIBENDA</v>
      </c>
      <c r="M170" s="70">
        <f t="shared" si="44"/>
        <v>0.1429043110769348</v>
      </c>
      <c r="N170" s="70">
        <f t="shared" si="45"/>
        <v>-1.9401885427859478E-2</v>
      </c>
      <c r="O170" s="13">
        <f t="shared" si="46"/>
        <v>1504511</v>
      </c>
      <c r="P170" s="13">
        <f t="shared" si="47"/>
        <v>1532581</v>
      </c>
      <c r="Q170" s="13">
        <f t="shared" si="48"/>
        <v>1515308</v>
      </c>
      <c r="R170" s="33">
        <f t="shared" si="49"/>
        <v>7.176418118578054E-3</v>
      </c>
      <c r="S170" s="33">
        <f t="shared" si="50"/>
        <v>-1.1270529910001548E-2</v>
      </c>
      <c r="T170" t="str">
        <f t="shared" si="51"/>
        <v>FEBRUARY-KALIBENDA</v>
      </c>
      <c r="U170">
        <f t="shared" si="52"/>
        <v>302400</v>
      </c>
      <c r="V170">
        <f t="shared" si="53"/>
        <v>309474</v>
      </c>
      <c r="W170">
        <f t="shared" si="54"/>
        <v>308637</v>
      </c>
      <c r="X170" s="33">
        <f t="shared" si="55"/>
        <v>2.0624999999999893E-2</v>
      </c>
      <c r="Y170" s="33">
        <f t="shared" si="56"/>
        <v>-2.7045890769499259E-3</v>
      </c>
    </row>
    <row r="171" spans="1:25" x14ac:dyDescent="0.25">
      <c r="A171" s="9" t="s">
        <v>34</v>
      </c>
      <c r="B171" s="63">
        <v>2</v>
      </c>
      <c r="C171" t="s">
        <v>13</v>
      </c>
      <c r="D171" s="65">
        <v>8640</v>
      </c>
      <c r="E171" s="65">
        <v>8754</v>
      </c>
      <c r="F171" s="65">
        <v>8715</v>
      </c>
      <c r="G171" s="13">
        <f t="shared" si="38"/>
        <v>-39</v>
      </c>
      <c r="H171" s="13">
        <f t="shared" si="39"/>
        <v>75</v>
      </c>
      <c r="I171" s="70">
        <f t="shared" si="40"/>
        <v>8.6805555555555802E-3</v>
      </c>
      <c r="J171" s="70">
        <f t="shared" si="41"/>
        <v>-4.4551062371487316E-3</v>
      </c>
      <c r="K171" t="str">
        <f t="shared" si="42"/>
        <v>KALIBENDA</v>
      </c>
      <c r="L171" t="str">
        <f t="shared" si="43"/>
        <v>FEBRUARY-2-KALIBENDA</v>
      </c>
      <c r="M171" s="70">
        <f t="shared" si="44"/>
        <v>0.1429043110769348</v>
      </c>
      <c r="N171" s="70">
        <f t="shared" si="45"/>
        <v>-1.9401885427859478E-2</v>
      </c>
      <c r="O171" s="13">
        <f t="shared" si="46"/>
        <v>1504511</v>
      </c>
      <c r="P171" s="13">
        <f t="shared" si="47"/>
        <v>1532581</v>
      </c>
      <c r="Q171" s="13">
        <f t="shared" si="48"/>
        <v>1515308</v>
      </c>
      <c r="R171" s="33">
        <f t="shared" si="49"/>
        <v>7.176418118578054E-3</v>
      </c>
      <c r="S171" s="33">
        <f t="shared" si="50"/>
        <v>-1.1270529910001548E-2</v>
      </c>
      <c r="T171" t="str">
        <f t="shared" si="51"/>
        <v>FEBRUARY-KALIBENDA</v>
      </c>
      <c r="U171">
        <f t="shared" si="52"/>
        <v>302400</v>
      </c>
      <c r="V171">
        <f t="shared" si="53"/>
        <v>309474</v>
      </c>
      <c r="W171">
        <f t="shared" si="54"/>
        <v>308637</v>
      </c>
      <c r="X171" s="33">
        <f t="shared" si="55"/>
        <v>2.0624999999999893E-2</v>
      </c>
      <c r="Y171" s="33">
        <f t="shared" si="56"/>
        <v>-2.7045890769499259E-3</v>
      </c>
    </row>
    <row r="172" spans="1:25" x14ac:dyDescent="0.25">
      <c r="A172" s="9" t="s">
        <v>34</v>
      </c>
      <c r="B172" s="63">
        <v>2</v>
      </c>
      <c r="C172" t="s">
        <v>13</v>
      </c>
      <c r="D172" s="65">
        <v>9612</v>
      </c>
      <c r="E172" s="65">
        <v>9900</v>
      </c>
      <c r="F172" s="65">
        <v>9870</v>
      </c>
      <c r="G172" s="13">
        <f t="shared" si="38"/>
        <v>-30</v>
      </c>
      <c r="H172" s="13">
        <f t="shared" si="39"/>
        <v>258</v>
      </c>
      <c r="I172" s="70">
        <f t="shared" si="40"/>
        <v>2.6841448189762751E-2</v>
      </c>
      <c r="J172" s="70">
        <f t="shared" si="41"/>
        <v>-3.0303030303030498E-3</v>
      </c>
      <c r="K172" t="str">
        <f t="shared" si="42"/>
        <v>KALIBENDA</v>
      </c>
      <c r="L172" t="str">
        <f t="shared" si="43"/>
        <v>FEBRUARY-2-KALIBENDA</v>
      </c>
      <c r="M172" s="70">
        <f t="shared" si="44"/>
        <v>0.1429043110769348</v>
      </c>
      <c r="N172" s="70">
        <f t="shared" si="45"/>
        <v>-1.9401885427859478E-2</v>
      </c>
      <c r="O172" s="13">
        <f t="shared" si="46"/>
        <v>1504511</v>
      </c>
      <c r="P172" s="13">
        <f t="shared" si="47"/>
        <v>1532581</v>
      </c>
      <c r="Q172" s="13">
        <f t="shared" si="48"/>
        <v>1515308</v>
      </c>
      <c r="R172" s="33">
        <f t="shared" si="49"/>
        <v>7.176418118578054E-3</v>
      </c>
      <c r="S172" s="33">
        <f t="shared" si="50"/>
        <v>-1.1270529910001548E-2</v>
      </c>
      <c r="T172" t="str">
        <f t="shared" si="51"/>
        <v>FEBRUARY-KALIBENDA</v>
      </c>
      <c r="U172">
        <f t="shared" si="52"/>
        <v>302400</v>
      </c>
      <c r="V172">
        <f t="shared" si="53"/>
        <v>309474</v>
      </c>
      <c r="W172">
        <f t="shared" si="54"/>
        <v>308637</v>
      </c>
      <c r="X172" s="33">
        <f t="shared" si="55"/>
        <v>2.0624999999999893E-2</v>
      </c>
      <c r="Y172" s="33">
        <f t="shared" si="56"/>
        <v>-2.7045890769499259E-3</v>
      </c>
    </row>
    <row r="173" spans="1:25" x14ac:dyDescent="0.25">
      <c r="A173" s="9" t="s">
        <v>34</v>
      </c>
      <c r="B173" s="63">
        <v>2</v>
      </c>
      <c r="C173" t="s">
        <v>13</v>
      </c>
      <c r="D173" s="65">
        <v>1080</v>
      </c>
      <c r="E173" s="65">
        <v>1095</v>
      </c>
      <c r="F173" s="65">
        <v>1092</v>
      </c>
      <c r="G173" s="13">
        <f t="shared" si="38"/>
        <v>-3</v>
      </c>
      <c r="H173" s="13">
        <f t="shared" si="39"/>
        <v>12</v>
      </c>
      <c r="I173" s="70">
        <f t="shared" si="40"/>
        <v>1.1111111111111072E-2</v>
      </c>
      <c r="J173" s="70">
        <f t="shared" si="41"/>
        <v>-2.739726027397249E-3</v>
      </c>
      <c r="K173" t="str">
        <f t="shared" si="42"/>
        <v>KALIBENDA</v>
      </c>
      <c r="L173" t="str">
        <f t="shared" si="43"/>
        <v>FEBRUARY-2-KALIBENDA</v>
      </c>
      <c r="M173" s="70">
        <f t="shared" si="44"/>
        <v>0.1429043110769348</v>
      </c>
      <c r="N173" s="70">
        <f t="shared" si="45"/>
        <v>-1.9401885427859478E-2</v>
      </c>
      <c r="O173" s="13">
        <f t="shared" si="46"/>
        <v>1504511</v>
      </c>
      <c r="P173" s="13">
        <f t="shared" si="47"/>
        <v>1532581</v>
      </c>
      <c r="Q173" s="13">
        <f t="shared" si="48"/>
        <v>1515308</v>
      </c>
      <c r="R173" s="33">
        <f t="shared" si="49"/>
        <v>7.176418118578054E-3</v>
      </c>
      <c r="S173" s="33">
        <f t="shared" si="50"/>
        <v>-1.1270529910001548E-2</v>
      </c>
      <c r="T173" t="str">
        <f t="shared" si="51"/>
        <v>FEBRUARY-KALIBENDA</v>
      </c>
      <c r="U173">
        <f t="shared" si="52"/>
        <v>302400</v>
      </c>
      <c r="V173">
        <f t="shared" si="53"/>
        <v>309474</v>
      </c>
      <c r="W173">
        <f t="shared" si="54"/>
        <v>308637</v>
      </c>
      <c r="X173" s="33">
        <f t="shared" si="55"/>
        <v>2.0624999999999893E-2</v>
      </c>
      <c r="Y173" s="33">
        <f t="shared" si="56"/>
        <v>-2.7045890769499259E-3</v>
      </c>
    </row>
    <row r="174" spans="1:25" x14ac:dyDescent="0.25">
      <c r="A174" s="9" t="s">
        <v>34</v>
      </c>
      <c r="B174" s="63">
        <v>2</v>
      </c>
      <c r="C174" t="s">
        <v>11</v>
      </c>
      <c r="D174" s="65">
        <v>4752</v>
      </c>
      <c r="E174" s="65">
        <v>4899</v>
      </c>
      <c r="F174" s="65">
        <v>4821</v>
      </c>
      <c r="G174" s="13">
        <f t="shared" si="38"/>
        <v>-78</v>
      </c>
      <c r="H174" s="13">
        <f t="shared" si="39"/>
        <v>69</v>
      </c>
      <c r="I174" s="70">
        <f t="shared" si="40"/>
        <v>1.4520202020201989E-2</v>
      </c>
      <c r="J174" s="70">
        <f t="shared" si="41"/>
        <v>-1.5921616656460524E-2</v>
      </c>
      <c r="K174" t="str">
        <f t="shared" si="42"/>
        <v>MAJA1</v>
      </c>
      <c r="L174" t="str">
        <f t="shared" si="43"/>
        <v>FEBRUARY-2-MAJA1</v>
      </c>
      <c r="M174" s="70">
        <f t="shared" si="44"/>
        <v>-1.4115067350108701E-2</v>
      </c>
      <c r="N174" s="70">
        <f t="shared" si="45"/>
        <v>-0.41646017702597238</v>
      </c>
      <c r="O174" s="13">
        <f t="shared" si="46"/>
        <v>1504511</v>
      </c>
      <c r="P174" s="13">
        <f t="shared" si="47"/>
        <v>1532581</v>
      </c>
      <c r="Q174" s="13">
        <f t="shared" si="48"/>
        <v>1515308</v>
      </c>
      <c r="R174" s="33">
        <f t="shared" si="49"/>
        <v>7.176418118578054E-3</v>
      </c>
      <c r="S174" s="33">
        <f t="shared" si="50"/>
        <v>-1.1270529910001548E-2</v>
      </c>
      <c r="T174" t="str">
        <f t="shared" si="51"/>
        <v>FEBRUARY-MAJA1</v>
      </c>
      <c r="U174">
        <f t="shared" si="52"/>
        <v>175819</v>
      </c>
      <c r="V174">
        <f t="shared" si="53"/>
        <v>180451</v>
      </c>
      <c r="W174">
        <f t="shared" si="54"/>
        <v>177625</v>
      </c>
      <c r="X174" s="33">
        <f t="shared" si="55"/>
        <v>1.0271927379862156E-2</v>
      </c>
      <c r="Y174" s="33">
        <f t="shared" si="56"/>
        <v>-1.5660761093039155E-2</v>
      </c>
    </row>
    <row r="175" spans="1:25" x14ac:dyDescent="0.25">
      <c r="A175" s="9" t="s">
        <v>34</v>
      </c>
      <c r="B175" s="63">
        <v>2</v>
      </c>
      <c r="C175" t="s">
        <v>11</v>
      </c>
      <c r="D175" s="65">
        <v>8856</v>
      </c>
      <c r="E175" s="65">
        <v>9124</v>
      </c>
      <c r="F175" s="65">
        <v>9021</v>
      </c>
      <c r="G175" s="13">
        <f t="shared" si="38"/>
        <v>-103</v>
      </c>
      <c r="H175" s="13">
        <f t="shared" si="39"/>
        <v>165</v>
      </c>
      <c r="I175" s="70">
        <f t="shared" si="40"/>
        <v>1.8631436314363148E-2</v>
      </c>
      <c r="J175" s="70">
        <f t="shared" si="41"/>
        <v>-1.1288908373520368E-2</v>
      </c>
      <c r="K175" t="str">
        <f t="shared" si="42"/>
        <v>MAJA1</v>
      </c>
      <c r="L175" t="str">
        <f t="shared" si="43"/>
        <v>FEBRUARY-2-MAJA1</v>
      </c>
      <c r="M175" s="70">
        <f t="shared" si="44"/>
        <v>-1.4115067350108701E-2</v>
      </c>
      <c r="N175" s="70">
        <f t="shared" si="45"/>
        <v>-0.41646017702597238</v>
      </c>
      <c r="O175" s="13">
        <f t="shared" si="46"/>
        <v>1504511</v>
      </c>
      <c r="P175" s="13">
        <f t="shared" si="47"/>
        <v>1532581</v>
      </c>
      <c r="Q175" s="13">
        <f t="shared" si="48"/>
        <v>1515308</v>
      </c>
      <c r="R175" s="33">
        <f t="shared" si="49"/>
        <v>7.176418118578054E-3</v>
      </c>
      <c r="S175" s="33">
        <f t="shared" si="50"/>
        <v>-1.1270529910001548E-2</v>
      </c>
      <c r="T175" t="str">
        <f t="shared" si="51"/>
        <v>FEBRUARY-MAJA1</v>
      </c>
      <c r="U175">
        <f t="shared" si="52"/>
        <v>175819</v>
      </c>
      <c r="V175">
        <f t="shared" si="53"/>
        <v>180451</v>
      </c>
      <c r="W175">
        <f t="shared" si="54"/>
        <v>177625</v>
      </c>
      <c r="X175" s="33">
        <f t="shared" si="55"/>
        <v>1.0271927379862156E-2</v>
      </c>
      <c r="Y175" s="33">
        <f t="shared" si="56"/>
        <v>-1.5660761093039155E-2</v>
      </c>
    </row>
    <row r="176" spans="1:25" x14ac:dyDescent="0.25">
      <c r="A176" s="9" t="s">
        <v>34</v>
      </c>
      <c r="B176" s="63">
        <v>2</v>
      </c>
      <c r="C176" t="s">
        <v>11</v>
      </c>
      <c r="D176" s="65">
        <v>5400</v>
      </c>
      <c r="E176" s="65">
        <v>5595</v>
      </c>
      <c r="F176" s="65">
        <v>5442</v>
      </c>
      <c r="G176" s="13">
        <f t="shared" si="38"/>
        <v>-153</v>
      </c>
      <c r="H176" s="13">
        <f t="shared" si="39"/>
        <v>42</v>
      </c>
      <c r="I176" s="70">
        <f t="shared" si="40"/>
        <v>7.7777777777778834E-3</v>
      </c>
      <c r="J176" s="70">
        <f t="shared" si="41"/>
        <v>-2.7345844504021444E-2</v>
      </c>
      <c r="K176" t="str">
        <f t="shared" si="42"/>
        <v>MAJA1</v>
      </c>
      <c r="L176" t="str">
        <f t="shared" si="43"/>
        <v>FEBRUARY-2-MAJA1</v>
      </c>
      <c r="M176" s="70">
        <f t="shared" si="44"/>
        <v>-1.4115067350108701E-2</v>
      </c>
      <c r="N176" s="70">
        <f t="shared" si="45"/>
        <v>-0.41646017702597238</v>
      </c>
      <c r="O176" s="13">
        <f t="shared" si="46"/>
        <v>1504511</v>
      </c>
      <c r="P176" s="13">
        <f t="shared" si="47"/>
        <v>1532581</v>
      </c>
      <c r="Q176" s="13">
        <f t="shared" si="48"/>
        <v>1515308</v>
      </c>
      <c r="R176" s="33">
        <f t="shared" si="49"/>
        <v>7.176418118578054E-3</v>
      </c>
      <c r="S176" s="33">
        <f t="shared" si="50"/>
        <v>-1.1270529910001548E-2</v>
      </c>
      <c r="T176" t="str">
        <f t="shared" si="51"/>
        <v>FEBRUARY-MAJA1</v>
      </c>
      <c r="U176">
        <f t="shared" si="52"/>
        <v>175819</v>
      </c>
      <c r="V176">
        <f t="shared" si="53"/>
        <v>180451</v>
      </c>
      <c r="W176">
        <f t="shared" si="54"/>
        <v>177625</v>
      </c>
      <c r="X176" s="33">
        <f t="shared" si="55"/>
        <v>1.0271927379862156E-2</v>
      </c>
      <c r="Y176" s="33">
        <f t="shared" si="56"/>
        <v>-1.5660761093039155E-2</v>
      </c>
    </row>
    <row r="177" spans="1:25" x14ac:dyDescent="0.25">
      <c r="A177" s="9" t="s">
        <v>34</v>
      </c>
      <c r="B177" s="63">
        <v>2</v>
      </c>
      <c r="C177" t="s">
        <v>14</v>
      </c>
      <c r="D177" s="65">
        <v>9288</v>
      </c>
      <c r="E177" s="65">
        <v>9737</v>
      </c>
      <c r="F177" s="65">
        <v>9450</v>
      </c>
      <c r="G177" s="13">
        <f t="shared" si="38"/>
        <v>-287</v>
      </c>
      <c r="H177" s="13">
        <f t="shared" si="39"/>
        <v>162</v>
      </c>
      <c r="I177" s="70">
        <f t="shared" si="40"/>
        <v>1.744186046511631E-2</v>
      </c>
      <c r="J177" s="70">
        <f t="shared" si="41"/>
        <v>-2.9475197699496802E-2</v>
      </c>
      <c r="K177" t="str">
        <f t="shared" si="42"/>
        <v>GM2</v>
      </c>
      <c r="L177" t="str">
        <f t="shared" si="43"/>
        <v>FEBRUARY-2-GM2</v>
      </c>
      <c r="M177" s="70">
        <f t="shared" si="44"/>
        <v>0.33919502201993978</v>
      </c>
      <c r="N177" s="70">
        <f t="shared" si="45"/>
        <v>-0.41437684178720191</v>
      </c>
      <c r="O177" s="13">
        <f t="shared" si="46"/>
        <v>1504511</v>
      </c>
      <c r="P177" s="13">
        <f t="shared" si="47"/>
        <v>1532581</v>
      </c>
      <c r="Q177" s="13">
        <f t="shared" si="48"/>
        <v>1515308</v>
      </c>
      <c r="R177" s="33">
        <f t="shared" si="49"/>
        <v>7.176418118578054E-3</v>
      </c>
      <c r="S177" s="33">
        <f t="shared" si="50"/>
        <v>-1.1270529910001548E-2</v>
      </c>
      <c r="T177" t="str">
        <f t="shared" si="51"/>
        <v>FEBRUARY-GM2</v>
      </c>
      <c r="U177">
        <f t="shared" si="52"/>
        <v>621864</v>
      </c>
      <c r="V177">
        <f t="shared" si="53"/>
        <v>636856</v>
      </c>
      <c r="W177">
        <f t="shared" si="54"/>
        <v>627748</v>
      </c>
      <c r="X177" s="33">
        <f t="shared" si="55"/>
        <v>9.4618759085587367E-3</v>
      </c>
      <c r="Y177" s="33">
        <f t="shared" si="56"/>
        <v>-1.4301506148956755E-2</v>
      </c>
    </row>
    <row r="178" spans="1:25" x14ac:dyDescent="0.25">
      <c r="A178" s="9" t="s">
        <v>34</v>
      </c>
      <c r="B178" s="63">
        <v>2</v>
      </c>
      <c r="C178" t="s">
        <v>14</v>
      </c>
      <c r="D178" s="65">
        <v>1512</v>
      </c>
      <c r="E178" s="65">
        <v>1560</v>
      </c>
      <c r="F178" s="65">
        <v>1557</v>
      </c>
      <c r="G178" s="13">
        <f t="shared" si="38"/>
        <v>-3</v>
      </c>
      <c r="H178" s="13">
        <f t="shared" si="39"/>
        <v>45</v>
      </c>
      <c r="I178" s="70">
        <f t="shared" si="40"/>
        <v>2.9761904761904656E-2</v>
      </c>
      <c r="J178" s="70">
        <f t="shared" si="41"/>
        <v>-1.9230769230769162E-3</v>
      </c>
      <c r="K178" t="str">
        <f t="shared" si="42"/>
        <v>GM2</v>
      </c>
      <c r="L178" t="str">
        <f t="shared" si="43"/>
        <v>FEBRUARY-2-GM2</v>
      </c>
      <c r="M178" s="70">
        <f t="shared" si="44"/>
        <v>0.33919502201993978</v>
      </c>
      <c r="N178" s="70">
        <f t="shared" si="45"/>
        <v>-0.41437684178720191</v>
      </c>
      <c r="O178" s="13">
        <f t="shared" si="46"/>
        <v>1504511</v>
      </c>
      <c r="P178" s="13">
        <f t="shared" si="47"/>
        <v>1532581</v>
      </c>
      <c r="Q178" s="13">
        <f t="shared" si="48"/>
        <v>1515308</v>
      </c>
      <c r="R178" s="33">
        <f t="shared" si="49"/>
        <v>7.176418118578054E-3</v>
      </c>
      <c r="S178" s="33">
        <f t="shared" si="50"/>
        <v>-1.1270529910001548E-2</v>
      </c>
      <c r="T178" t="str">
        <f t="shared" si="51"/>
        <v>FEBRUARY-GM2</v>
      </c>
      <c r="U178">
        <f t="shared" si="52"/>
        <v>621864</v>
      </c>
      <c r="V178">
        <f t="shared" si="53"/>
        <v>636856</v>
      </c>
      <c r="W178">
        <f t="shared" si="54"/>
        <v>627748</v>
      </c>
      <c r="X178" s="33">
        <f t="shared" si="55"/>
        <v>9.4618759085587367E-3</v>
      </c>
      <c r="Y178" s="33">
        <f t="shared" si="56"/>
        <v>-1.4301506148956755E-2</v>
      </c>
    </row>
    <row r="179" spans="1:25" x14ac:dyDescent="0.25">
      <c r="A179" s="9" t="s">
        <v>34</v>
      </c>
      <c r="B179" s="63">
        <v>2</v>
      </c>
      <c r="C179" t="s">
        <v>14</v>
      </c>
      <c r="D179" s="65">
        <v>4320</v>
      </c>
      <c r="E179" s="65">
        <v>4457</v>
      </c>
      <c r="F179" s="65">
        <v>4398</v>
      </c>
      <c r="G179" s="13">
        <f t="shared" si="38"/>
        <v>-59</v>
      </c>
      <c r="H179" s="13">
        <f t="shared" si="39"/>
        <v>78</v>
      </c>
      <c r="I179" s="70">
        <f t="shared" si="40"/>
        <v>1.8055555555555491E-2</v>
      </c>
      <c r="J179" s="70">
        <f t="shared" si="41"/>
        <v>-1.3237603769351569E-2</v>
      </c>
      <c r="K179" t="str">
        <f t="shared" si="42"/>
        <v>GM2</v>
      </c>
      <c r="L179" t="str">
        <f t="shared" si="43"/>
        <v>FEBRUARY-2-GM2</v>
      </c>
      <c r="M179" s="70">
        <f t="shared" si="44"/>
        <v>0.33919502201993978</v>
      </c>
      <c r="N179" s="70">
        <f t="shared" si="45"/>
        <v>-0.41437684178720191</v>
      </c>
      <c r="O179" s="13">
        <f t="shared" si="46"/>
        <v>1504511</v>
      </c>
      <c r="P179" s="13">
        <f t="shared" si="47"/>
        <v>1532581</v>
      </c>
      <c r="Q179" s="13">
        <f t="shared" si="48"/>
        <v>1515308</v>
      </c>
      <c r="R179" s="33">
        <f t="shared" si="49"/>
        <v>7.176418118578054E-3</v>
      </c>
      <c r="S179" s="33">
        <f t="shared" si="50"/>
        <v>-1.1270529910001548E-2</v>
      </c>
      <c r="T179" t="str">
        <f t="shared" si="51"/>
        <v>FEBRUARY-GM2</v>
      </c>
      <c r="U179">
        <f t="shared" si="52"/>
        <v>621864</v>
      </c>
      <c r="V179">
        <f t="shared" si="53"/>
        <v>636856</v>
      </c>
      <c r="W179">
        <f t="shared" si="54"/>
        <v>627748</v>
      </c>
      <c r="X179" s="33">
        <f t="shared" si="55"/>
        <v>9.4618759085587367E-3</v>
      </c>
      <c r="Y179" s="33">
        <f t="shared" si="56"/>
        <v>-1.4301506148956755E-2</v>
      </c>
    </row>
    <row r="180" spans="1:25" x14ac:dyDescent="0.25">
      <c r="A180" s="9" t="s">
        <v>34</v>
      </c>
      <c r="B180" s="63">
        <v>2</v>
      </c>
      <c r="C180" t="s">
        <v>14</v>
      </c>
      <c r="D180" s="65">
        <v>6156</v>
      </c>
      <c r="E180" s="65">
        <v>6353</v>
      </c>
      <c r="F180" s="65">
        <v>6156</v>
      </c>
      <c r="G180" s="13">
        <f t="shared" si="38"/>
        <v>-197</v>
      </c>
      <c r="H180" s="13">
        <f t="shared" si="39"/>
        <v>0</v>
      </c>
      <c r="I180" s="70">
        <f t="shared" si="40"/>
        <v>0</v>
      </c>
      <c r="J180" s="70">
        <f t="shared" si="41"/>
        <v>-3.1008972139146884E-2</v>
      </c>
      <c r="K180" t="str">
        <f t="shared" si="42"/>
        <v>GM2</v>
      </c>
      <c r="L180" t="str">
        <f t="shared" si="43"/>
        <v>FEBRUARY-2-GM2</v>
      </c>
      <c r="M180" s="70">
        <f t="shared" si="44"/>
        <v>0.33919502201993978</v>
      </c>
      <c r="N180" s="70">
        <f t="shared" si="45"/>
        <v>-0.41437684178720191</v>
      </c>
      <c r="O180" s="13">
        <f t="shared" si="46"/>
        <v>1504511</v>
      </c>
      <c r="P180" s="13">
        <f t="shared" si="47"/>
        <v>1532581</v>
      </c>
      <c r="Q180" s="13">
        <f t="shared" si="48"/>
        <v>1515308</v>
      </c>
      <c r="R180" s="33">
        <f t="shared" si="49"/>
        <v>7.176418118578054E-3</v>
      </c>
      <c r="S180" s="33">
        <f t="shared" si="50"/>
        <v>-1.1270529910001548E-2</v>
      </c>
      <c r="T180" t="str">
        <f t="shared" si="51"/>
        <v>FEBRUARY-GM2</v>
      </c>
      <c r="U180">
        <f t="shared" si="52"/>
        <v>621864</v>
      </c>
      <c r="V180">
        <f t="shared" si="53"/>
        <v>636856</v>
      </c>
      <c r="W180">
        <f t="shared" si="54"/>
        <v>627748</v>
      </c>
      <c r="X180" s="33">
        <f t="shared" si="55"/>
        <v>9.4618759085587367E-3</v>
      </c>
      <c r="Y180" s="33">
        <f t="shared" si="56"/>
        <v>-1.4301506148956755E-2</v>
      </c>
    </row>
    <row r="181" spans="1:25" x14ac:dyDescent="0.25">
      <c r="A181" s="9" t="s">
        <v>34</v>
      </c>
      <c r="B181" s="63">
        <v>2</v>
      </c>
      <c r="C181" t="s">
        <v>14</v>
      </c>
      <c r="D181" s="65">
        <v>7236</v>
      </c>
      <c r="E181" s="65">
        <v>7519</v>
      </c>
      <c r="F181" s="65">
        <v>7236</v>
      </c>
      <c r="G181" s="13">
        <f t="shared" si="38"/>
        <v>-283</v>
      </c>
      <c r="H181" s="13">
        <f t="shared" si="39"/>
        <v>0</v>
      </c>
      <c r="I181" s="70">
        <f t="shared" si="40"/>
        <v>0</v>
      </c>
      <c r="J181" s="70">
        <f t="shared" si="41"/>
        <v>-3.7637983774438055E-2</v>
      </c>
      <c r="K181" t="str">
        <f t="shared" si="42"/>
        <v>GM2</v>
      </c>
      <c r="L181" t="str">
        <f t="shared" si="43"/>
        <v>FEBRUARY-2-GM2</v>
      </c>
      <c r="M181" s="70">
        <f t="shared" si="44"/>
        <v>0.33919502201993978</v>
      </c>
      <c r="N181" s="70">
        <f t="shared" si="45"/>
        <v>-0.41437684178720191</v>
      </c>
      <c r="O181" s="13">
        <f t="shared" si="46"/>
        <v>1504511</v>
      </c>
      <c r="P181" s="13">
        <f t="shared" si="47"/>
        <v>1532581</v>
      </c>
      <c r="Q181" s="13">
        <f t="shared" si="48"/>
        <v>1515308</v>
      </c>
      <c r="R181" s="33">
        <f t="shared" si="49"/>
        <v>7.176418118578054E-3</v>
      </c>
      <c r="S181" s="33">
        <f t="shared" si="50"/>
        <v>-1.1270529910001548E-2</v>
      </c>
      <c r="T181" t="str">
        <f t="shared" si="51"/>
        <v>FEBRUARY-GM2</v>
      </c>
      <c r="U181">
        <f t="shared" si="52"/>
        <v>621864</v>
      </c>
      <c r="V181">
        <f t="shared" si="53"/>
        <v>636856</v>
      </c>
      <c r="W181">
        <f t="shared" si="54"/>
        <v>627748</v>
      </c>
      <c r="X181" s="33">
        <f t="shared" si="55"/>
        <v>9.4618759085587367E-3</v>
      </c>
      <c r="Y181" s="33">
        <f t="shared" si="56"/>
        <v>-1.4301506148956755E-2</v>
      </c>
    </row>
    <row r="182" spans="1:25" x14ac:dyDescent="0.25">
      <c r="A182" s="9" t="s">
        <v>34</v>
      </c>
      <c r="B182" s="63">
        <v>2</v>
      </c>
      <c r="C182" t="s">
        <v>14</v>
      </c>
      <c r="D182" s="65">
        <v>6696</v>
      </c>
      <c r="E182" s="65">
        <v>6924</v>
      </c>
      <c r="F182" s="65">
        <v>6858</v>
      </c>
      <c r="G182" s="13">
        <f t="shared" si="38"/>
        <v>-66</v>
      </c>
      <c r="H182" s="13">
        <f t="shared" si="39"/>
        <v>162</v>
      </c>
      <c r="I182" s="70">
        <f t="shared" si="40"/>
        <v>2.4193548387096753E-2</v>
      </c>
      <c r="J182" s="70">
        <f t="shared" si="41"/>
        <v>-9.5320623916811398E-3</v>
      </c>
      <c r="K182" t="str">
        <f t="shared" si="42"/>
        <v>GM2</v>
      </c>
      <c r="L182" t="str">
        <f t="shared" si="43"/>
        <v>FEBRUARY-2-GM2</v>
      </c>
      <c r="M182" s="70">
        <f t="shared" si="44"/>
        <v>0.33919502201993978</v>
      </c>
      <c r="N182" s="70">
        <f t="shared" si="45"/>
        <v>-0.41437684178720191</v>
      </c>
      <c r="O182" s="13">
        <f t="shared" si="46"/>
        <v>1504511</v>
      </c>
      <c r="P182" s="13">
        <f t="shared" si="47"/>
        <v>1532581</v>
      </c>
      <c r="Q182" s="13">
        <f t="shared" si="48"/>
        <v>1515308</v>
      </c>
      <c r="R182" s="33">
        <f t="shared" si="49"/>
        <v>7.176418118578054E-3</v>
      </c>
      <c r="S182" s="33">
        <f t="shared" si="50"/>
        <v>-1.1270529910001548E-2</v>
      </c>
      <c r="T182" t="str">
        <f t="shared" si="51"/>
        <v>FEBRUARY-GM2</v>
      </c>
      <c r="U182">
        <f t="shared" si="52"/>
        <v>621864</v>
      </c>
      <c r="V182">
        <f t="shared" si="53"/>
        <v>636856</v>
      </c>
      <c r="W182">
        <f t="shared" si="54"/>
        <v>627748</v>
      </c>
      <c r="X182" s="33">
        <f t="shared" si="55"/>
        <v>9.4618759085587367E-3</v>
      </c>
      <c r="Y182" s="33">
        <f t="shared" si="56"/>
        <v>-1.4301506148956755E-2</v>
      </c>
    </row>
    <row r="183" spans="1:25" x14ac:dyDescent="0.25">
      <c r="A183" s="9" t="s">
        <v>34</v>
      </c>
      <c r="B183" s="63">
        <v>2</v>
      </c>
      <c r="C183" t="s">
        <v>14</v>
      </c>
      <c r="D183" s="65">
        <v>5184</v>
      </c>
      <c r="E183" s="65">
        <v>5358</v>
      </c>
      <c r="F183" s="65">
        <v>5184</v>
      </c>
      <c r="G183" s="13">
        <f t="shared" si="38"/>
        <v>-174</v>
      </c>
      <c r="H183" s="13">
        <f t="shared" si="39"/>
        <v>0</v>
      </c>
      <c r="I183" s="70">
        <f t="shared" si="40"/>
        <v>0</v>
      </c>
      <c r="J183" s="70">
        <f t="shared" si="41"/>
        <v>-3.2474804031354942E-2</v>
      </c>
      <c r="K183" t="str">
        <f t="shared" si="42"/>
        <v>GM2</v>
      </c>
      <c r="L183" t="str">
        <f t="shared" si="43"/>
        <v>FEBRUARY-2-GM2</v>
      </c>
      <c r="M183" s="70">
        <f t="shared" si="44"/>
        <v>0.33919502201993978</v>
      </c>
      <c r="N183" s="70">
        <f t="shared" si="45"/>
        <v>-0.41437684178720191</v>
      </c>
      <c r="O183" s="13">
        <f t="shared" si="46"/>
        <v>1504511</v>
      </c>
      <c r="P183" s="13">
        <f t="shared" si="47"/>
        <v>1532581</v>
      </c>
      <c r="Q183" s="13">
        <f t="shared" si="48"/>
        <v>1515308</v>
      </c>
      <c r="R183" s="33">
        <f t="shared" si="49"/>
        <v>7.176418118578054E-3</v>
      </c>
      <c r="S183" s="33">
        <f t="shared" si="50"/>
        <v>-1.1270529910001548E-2</v>
      </c>
      <c r="T183" t="str">
        <f t="shared" si="51"/>
        <v>FEBRUARY-GM2</v>
      </c>
      <c r="U183">
        <f t="shared" si="52"/>
        <v>621864</v>
      </c>
      <c r="V183">
        <f t="shared" si="53"/>
        <v>636856</v>
      </c>
      <c r="W183">
        <f t="shared" si="54"/>
        <v>627748</v>
      </c>
      <c r="X183" s="33">
        <f t="shared" si="55"/>
        <v>9.4618759085587367E-3</v>
      </c>
      <c r="Y183" s="33">
        <f t="shared" si="56"/>
        <v>-1.4301506148956755E-2</v>
      </c>
    </row>
    <row r="184" spans="1:25" x14ac:dyDescent="0.25">
      <c r="A184" s="9" t="s">
        <v>34</v>
      </c>
      <c r="B184" s="63">
        <v>2</v>
      </c>
      <c r="C184" t="s">
        <v>14</v>
      </c>
      <c r="D184" s="65">
        <v>1080</v>
      </c>
      <c r="E184" s="65">
        <v>1116</v>
      </c>
      <c r="F184" s="65">
        <v>1080</v>
      </c>
      <c r="G184" s="13">
        <f t="shared" si="38"/>
        <v>-36</v>
      </c>
      <c r="H184" s="13">
        <f t="shared" si="39"/>
        <v>0</v>
      </c>
      <c r="I184" s="70">
        <f t="shared" si="40"/>
        <v>0</v>
      </c>
      <c r="J184" s="70">
        <f t="shared" si="41"/>
        <v>-3.2258064516129004E-2</v>
      </c>
      <c r="K184" t="str">
        <f t="shared" si="42"/>
        <v>GM2</v>
      </c>
      <c r="L184" t="str">
        <f t="shared" si="43"/>
        <v>FEBRUARY-2-GM2</v>
      </c>
      <c r="M184" s="70">
        <f t="shared" si="44"/>
        <v>0.33919502201993978</v>
      </c>
      <c r="N184" s="70">
        <f t="shared" si="45"/>
        <v>-0.41437684178720191</v>
      </c>
      <c r="O184" s="13">
        <f t="shared" si="46"/>
        <v>1504511</v>
      </c>
      <c r="P184" s="13">
        <f t="shared" si="47"/>
        <v>1532581</v>
      </c>
      <c r="Q184" s="13">
        <f t="shared" si="48"/>
        <v>1515308</v>
      </c>
      <c r="R184" s="33">
        <f t="shared" si="49"/>
        <v>7.176418118578054E-3</v>
      </c>
      <c r="S184" s="33">
        <f t="shared" si="50"/>
        <v>-1.1270529910001548E-2</v>
      </c>
      <c r="T184" t="str">
        <f t="shared" si="51"/>
        <v>FEBRUARY-GM2</v>
      </c>
      <c r="U184">
        <f t="shared" si="52"/>
        <v>621864</v>
      </c>
      <c r="V184">
        <f t="shared" si="53"/>
        <v>636856</v>
      </c>
      <c r="W184">
        <f t="shared" si="54"/>
        <v>627748</v>
      </c>
      <c r="X184" s="33">
        <f t="shared" si="55"/>
        <v>9.4618759085587367E-3</v>
      </c>
      <c r="Y184" s="33">
        <f t="shared" si="56"/>
        <v>-1.4301506148956755E-2</v>
      </c>
    </row>
    <row r="185" spans="1:25" x14ac:dyDescent="0.25">
      <c r="A185" s="9" t="s">
        <v>34</v>
      </c>
      <c r="B185" s="63">
        <v>2</v>
      </c>
      <c r="C185" t="s">
        <v>11</v>
      </c>
      <c r="D185" s="65">
        <v>7560</v>
      </c>
      <c r="E185" s="65">
        <v>7826</v>
      </c>
      <c r="F185" s="65">
        <v>7635</v>
      </c>
      <c r="G185" s="13">
        <f t="shared" si="38"/>
        <v>-191</v>
      </c>
      <c r="H185" s="13">
        <f t="shared" si="39"/>
        <v>75</v>
      </c>
      <c r="I185" s="70">
        <f t="shared" si="40"/>
        <v>9.9206349206348854E-3</v>
      </c>
      <c r="J185" s="70">
        <f t="shared" si="41"/>
        <v>-2.440582673140812E-2</v>
      </c>
      <c r="K185" t="str">
        <f t="shared" si="42"/>
        <v>MAJA1</v>
      </c>
      <c r="L185" t="str">
        <f t="shared" si="43"/>
        <v>FEBRUARY-2-MAJA1</v>
      </c>
      <c r="M185" s="70">
        <f t="shared" si="44"/>
        <v>-1.4115067350108701E-2</v>
      </c>
      <c r="N185" s="70">
        <f t="shared" si="45"/>
        <v>-0.41646017702597238</v>
      </c>
      <c r="O185" s="13">
        <f t="shared" si="46"/>
        <v>1504511</v>
      </c>
      <c r="P185" s="13">
        <f t="shared" si="47"/>
        <v>1532581</v>
      </c>
      <c r="Q185" s="13">
        <f t="shared" si="48"/>
        <v>1515308</v>
      </c>
      <c r="R185" s="33">
        <f t="shared" si="49"/>
        <v>7.176418118578054E-3</v>
      </c>
      <c r="S185" s="33">
        <f t="shared" si="50"/>
        <v>-1.1270529910001548E-2</v>
      </c>
      <c r="T185" t="str">
        <f t="shared" si="51"/>
        <v>FEBRUARY-MAJA1</v>
      </c>
      <c r="U185">
        <f t="shared" si="52"/>
        <v>175819</v>
      </c>
      <c r="V185">
        <f t="shared" si="53"/>
        <v>180451</v>
      </c>
      <c r="W185">
        <f t="shared" si="54"/>
        <v>177625</v>
      </c>
      <c r="X185" s="33">
        <f t="shared" si="55"/>
        <v>1.0271927379862156E-2</v>
      </c>
      <c r="Y185" s="33">
        <f t="shared" si="56"/>
        <v>-1.5660761093039155E-2</v>
      </c>
    </row>
    <row r="186" spans="1:25" x14ac:dyDescent="0.25">
      <c r="A186" s="9" t="s">
        <v>34</v>
      </c>
      <c r="B186" s="63">
        <v>2</v>
      </c>
      <c r="C186" t="s">
        <v>14</v>
      </c>
      <c r="D186" s="65">
        <v>9648</v>
      </c>
      <c r="E186" s="65">
        <v>9822</v>
      </c>
      <c r="F186" s="65">
        <v>9604</v>
      </c>
      <c r="G186" s="13">
        <f t="shared" si="38"/>
        <v>-218</v>
      </c>
      <c r="H186" s="13">
        <f t="shared" si="39"/>
        <v>-44</v>
      </c>
      <c r="I186" s="70">
        <f t="shared" si="40"/>
        <v>-4.560530679933672E-3</v>
      </c>
      <c r="J186" s="70">
        <f t="shared" si="41"/>
        <v>-2.2195072286703366E-2</v>
      </c>
      <c r="K186" t="str">
        <f t="shared" si="42"/>
        <v>GM2</v>
      </c>
      <c r="L186" t="str">
        <f t="shared" si="43"/>
        <v>FEBRUARY-2-GM2</v>
      </c>
      <c r="M186" s="70">
        <f t="shared" si="44"/>
        <v>0.33919502201993978</v>
      </c>
      <c r="N186" s="70">
        <f t="shared" si="45"/>
        <v>-0.41437684178720191</v>
      </c>
      <c r="O186" s="13">
        <f t="shared" si="46"/>
        <v>1504511</v>
      </c>
      <c r="P186" s="13">
        <f t="shared" si="47"/>
        <v>1532581</v>
      </c>
      <c r="Q186" s="13">
        <f t="shared" si="48"/>
        <v>1515308</v>
      </c>
      <c r="R186" s="33">
        <f t="shared" si="49"/>
        <v>7.176418118578054E-3</v>
      </c>
      <c r="S186" s="33">
        <f t="shared" si="50"/>
        <v>-1.1270529910001548E-2</v>
      </c>
      <c r="T186" t="str">
        <f t="shared" si="51"/>
        <v>FEBRUARY-GM2</v>
      </c>
      <c r="U186">
        <f t="shared" si="52"/>
        <v>621864</v>
      </c>
      <c r="V186">
        <f t="shared" si="53"/>
        <v>636856</v>
      </c>
      <c r="W186">
        <f t="shared" si="54"/>
        <v>627748</v>
      </c>
      <c r="X186" s="33">
        <f t="shared" si="55"/>
        <v>9.4618759085587367E-3</v>
      </c>
      <c r="Y186" s="33">
        <f t="shared" si="56"/>
        <v>-1.4301506148956755E-2</v>
      </c>
    </row>
    <row r="187" spans="1:25" x14ac:dyDescent="0.25">
      <c r="A187" s="9" t="s">
        <v>34</v>
      </c>
      <c r="B187" s="63">
        <v>2</v>
      </c>
      <c r="C187" t="s">
        <v>14</v>
      </c>
      <c r="D187" s="65">
        <v>10368</v>
      </c>
      <c r="E187" s="65">
        <v>10415</v>
      </c>
      <c r="F187" s="65">
        <v>10400</v>
      </c>
      <c r="G187" s="13">
        <f t="shared" si="38"/>
        <v>-15</v>
      </c>
      <c r="H187" s="13">
        <f t="shared" si="39"/>
        <v>32</v>
      </c>
      <c r="I187" s="70">
        <f t="shared" si="40"/>
        <v>3.0864197530864335E-3</v>
      </c>
      <c r="J187" s="70">
        <f t="shared" si="41"/>
        <v>-1.4402304368699159E-3</v>
      </c>
      <c r="K187" t="str">
        <f t="shared" si="42"/>
        <v>GM2</v>
      </c>
      <c r="L187" t="str">
        <f t="shared" si="43"/>
        <v>FEBRUARY-2-GM2</v>
      </c>
      <c r="M187" s="70">
        <f t="shared" si="44"/>
        <v>0.33919502201993978</v>
      </c>
      <c r="N187" s="70">
        <f t="shared" si="45"/>
        <v>-0.41437684178720191</v>
      </c>
      <c r="O187" s="13">
        <f t="shared" si="46"/>
        <v>1504511</v>
      </c>
      <c r="P187" s="13">
        <f t="shared" si="47"/>
        <v>1532581</v>
      </c>
      <c r="Q187" s="13">
        <f t="shared" si="48"/>
        <v>1515308</v>
      </c>
      <c r="R187" s="33">
        <f t="shared" si="49"/>
        <v>7.176418118578054E-3</v>
      </c>
      <c r="S187" s="33">
        <f t="shared" si="50"/>
        <v>-1.1270529910001548E-2</v>
      </c>
      <c r="T187" t="str">
        <f t="shared" si="51"/>
        <v>FEBRUARY-GM2</v>
      </c>
      <c r="U187">
        <f t="shared" si="52"/>
        <v>621864</v>
      </c>
      <c r="V187">
        <f t="shared" si="53"/>
        <v>636856</v>
      </c>
      <c r="W187">
        <f t="shared" si="54"/>
        <v>627748</v>
      </c>
      <c r="X187" s="33">
        <f t="shared" si="55"/>
        <v>9.4618759085587367E-3</v>
      </c>
      <c r="Y187" s="33">
        <f t="shared" si="56"/>
        <v>-1.4301506148956755E-2</v>
      </c>
    </row>
    <row r="188" spans="1:25" x14ac:dyDescent="0.25">
      <c r="A188" s="9" t="s">
        <v>34</v>
      </c>
      <c r="B188" s="63">
        <v>2</v>
      </c>
      <c r="C188" t="s">
        <v>14</v>
      </c>
      <c r="D188" s="65">
        <v>6480</v>
      </c>
      <c r="E188" s="65">
        <v>6634</v>
      </c>
      <c r="F188" s="65">
        <v>6540</v>
      </c>
      <c r="G188" s="13">
        <f t="shared" si="38"/>
        <v>-94</v>
      </c>
      <c r="H188" s="13">
        <f t="shared" si="39"/>
        <v>60</v>
      </c>
      <c r="I188" s="70">
        <f t="shared" si="40"/>
        <v>9.2592592592593004E-3</v>
      </c>
      <c r="J188" s="70">
        <f t="shared" si="41"/>
        <v>-1.4169430208019307E-2</v>
      </c>
      <c r="K188" t="str">
        <f t="shared" si="42"/>
        <v>GM2</v>
      </c>
      <c r="L188" t="str">
        <f t="shared" si="43"/>
        <v>FEBRUARY-2-GM2</v>
      </c>
      <c r="M188" s="70">
        <f t="shared" si="44"/>
        <v>0.33919502201993978</v>
      </c>
      <c r="N188" s="70">
        <f t="shared" si="45"/>
        <v>-0.41437684178720191</v>
      </c>
      <c r="O188" s="13">
        <f t="shared" si="46"/>
        <v>1504511</v>
      </c>
      <c r="P188" s="13">
        <f t="shared" si="47"/>
        <v>1532581</v>
      </c>
      <c r="Q188" s="13">
        <f t="shared" si="48"/>
        <v>1515308</v>
      </c>
      <c r="R188" s="33">
        <f t="shared" si="49"/>
        <v>7.176418118578054E-3</v>
      </c>
      <c r="S188" s="33">
        <f t="shared" si="50"/>
        <v>-1.1270529910001548E-2</v>
      </c>
      <c r="T188" t="str">
        <f t="shared" si="51"/>
        <v>FEBRUARY-GM2</v>
      </c>
      <c r="U188">
        <f t="shared" si="52"/>
        <v>621864</v>
      </c>
      <c r="V188">
        <f t="shared" si="53"/>
        <v>636856</v>
      </c>
      <c r="W188">
        <f t="shared" si="54"/>
        <v>627748</v>
      </c>
      <c r="X188" s="33">
        <f t="shared" si="55"/>
        <v>9.4618759085587367E-3</v>
      </c>
      <c r="Y188" s="33">
        <f t="shared" si="56"/>
        <v>-1.4301506148956755E-2</v>
      </c>
    </row>
    <row r="189" spans="1:25" x14ac:dyDescent="0.25">
      <c r="A189" s="9" t="s">
        <v>34</v>
      </c>
      <c r="B189" s="63">
        <v>2</v>
      </c>
      <c r="C189" t="s">
        <v>14</v>
      </c>
      <c r="D189" s="65">
        <v>6480</v>
      </c>
      <c r="E189" s="65">
        <v>6423</v>
      </c>
      <c r="F189" s="65">
        <v>6456</v>
      </c>
      <c r="G189" s="13">
        <f t="shared" si="38"/>
        <v>33</v>
      </c>
      <c r="H189" s="13">
        <f t="shared" si="39"/>
        <v>-24</v>
      </c>
      <c r="I189" s="70">
        <f t="shared" si="40"/>
        <v>-3.7037037037036535E-3</v>
      </c>
      <c r="J189" s="70">
        <f t="shared" si="41"/>
        <v>5.1377860812704679E-3</v>
      </c>
      <c r="K189" t="str">
        <f t="shared" si="42"/>
        <v>GM2</v>
      </c>
      <c r="L189" t="str">
        <f t="shared" si="43"/>
        <v>FEBRUARY-2-GM2</v>
      </c>
      <c r="M189" s="70">
        <f t="shared" si="44"/>
        <v>0.33919502201993978</v>
      </c>
      <c r="N189" s="70">
        <f t="shared" si="45"/>
        <v>-0.41437684178720191</v>
      </c>
      <c r="O189" s="13">
        <f t="shared" si="46"/>
        <v>1504511</v>
      </c>
      <c r="P189" s="13">
        <f t="shared" si="47"/>
        <v>1532581</v>
      </c>
      <c r="Q189" s="13">
        <f t="shared" si="48"/>
        <v>1515308</v>
      </c>
      <c r="R189" s="33">
        <f t="shared" si="49"/>
        <v>7.176418118578054E-3</v>
      </c>
      <c r="S189" s="33">
        <f t="shared" si="50"/>
        <v>-1.1270529910001548E-2</v>
      </c>
      <c r="T189" t="str">
        <f t="shared" si="51"/>
        <v>FEBRUARY-GM2</v>
      </c>
      <c r="U189">
        <f t="shared" si="52"/>
        <v>621864</v>
      </c>
      <c r="V189">
        <f t="shared" si="53"/>
        <v>636856</v>
      </c>
      <c r="W189">
        <f t="shared" si="54"/>
        <v>627748</v>
      </c>
      <c r="X189" s="33">
        <f t="shared" si="55"/>
        <v>9.4618759085587367E-3</v>
      </c>
      <c r="Y189" s="33">
        <f t="shared" si="56"/>
        <v>-1.4301506148956755E-2</v>
      </c>
    </row>
    <row r="190" spans="1:25" x14ac:dyDescent="0.25">
      <c r="A190" s="9" t="s">
        <v>34</v>
      </c>
      <c r="B190" s="63">
        <v>2</v>
      </c>
      <c r="C190" t="s">
        <v>14</v>
      </c>
      <c r="D190" s="65">
        <v>12240</v>
      </c>
      <c r="E190" s="65">
        <v>12493</v>
      </c>
      <c r="F190" s="65">
        <v>12484</v>
      </c>
      <c r="G190" s="13">
        <f t="shared" si="38"/>
        <v>-9</v>
      </c>
      <c r="H190" s="13">
        <f t="shared" si="39"/>
        <v>244</v>
      </c>
      <c r="I190" s="70">
        <f t="shared" si="40"/>
        <v>1.9934640522875746E-2</v>
      </c>
      <c r="J190" s="70">
        <f t="shared" si="41"/>
        <v>-7.2040342591850326E-4</v>
      </c>
      <c r="K190" t="str">
        <f t="shared" si="42"/>
        <v>GM2</v>
      </c>
      <c r="L190" t="str">
        <f t="shared" si="43"/>
        <v>FEBRUARY-2-GM2</v>
      </c>
      <c r="M190" s="70">
        <f t="shared" si="44"/>
        <v>0.33919502201993978</v>
      </c>
      <c r="N190" s="70">
        <f t="shared" si="45"/>
        <v>-0.41437684178720191</v>
      </c>
      <c r="O190" s="13">
        <f t="shared" si="46"/>
        <v>1504511</v>
      </c>
      <c r="P190" s="13">
        <f t="shared" si="47"/>
        <v>1532581</v>
      </c>
      <c r="Q190" s="13">
        <f t="shared" si="48"/>
        <v>1515308</v>
      </c>
      <c r="R190" s="33">
        <f t="shared" si="49"/>
        <v>7.176418118578054E-3</v>
      </c>
      <c r="S190" s="33">
        <f t="shared" si="50"/>
        <v>-1.1270529910001548E-2</v>
      </c>
      <c r="T190" t="str">
        <f t="shared" si="51"/>
        <v>FEBRUARY-GM2</v>
      </c>
      <c r="U190">
        <f t="shared" si="52"/>
        <v>621864</v>
      </c>
      <c r="V190">
        <f t="shared" si="53"/>
        <v>636856</v>
      </c>
      <c r="W190">
        <f t="shared" si="54"/>
        <v>627748</v>
      </c>
      <c r="X190" s="33">
        <f t="shared" si="55"/>
        <v>9.4618759085587367E-3</v>
      </c>
      <c r="Y190" s="33">
        <f t="shared" si="56"/>
        <v>-1.4301506148956755E-2</v>
      </c>
    </row>
    <row r="191" spans="1:25" x14ac:dyDescent="0.25">
      <c r="A191" s="9" t="s">
        <v>34</v>
      </c>
      <c r="B191" s="63">
        <v>2</v>
      </c>
      <c r="C191" t="s">
        <v>14</v>
      </c>
      <c r="D191" s="65">
        <v>11376</v>
      </c>
      <c r="E191" s="65">
        <v>11604</v>
      </c>
      <c r="F191" s="65">
        <v>11516</v>
      </c>
      <c r="G191" s="13">
        <f t="shared" si="38"/>
        <v>-88</v>
      </c>
      <c r="H191" s="13">
        <f t="shared" si="39"/>
        <v>140</v>
      </c>
      <c r="I191" s="70">
        <f t="shared" si="40"/>
        <v>1.2306610407876173E-2</v>
      </c>
      <c r="J191" s="70">
        <f t="shared" si="41"/>
        <v>-7.5835918648742284E-3</v>
      </c>
      <c r="K191" t="str">
        <f t="shared" si="42"/>
        <v>GM2</v>
      </c>
      <c r="L191" t="str">
        <f t="shared" si="43"/>
        <v>FEBRUARY-2-GM2</v>
      </c>
      <c r="M191" s="70">
        <f t="shared" si="44"/>
        <v>0.33919502201993978</v>
      </c>
      <c r="N191" s="70">
        <f t="shared" si="45"/>
        <v>-0.41437684178720191</v>
      </c>
      <c r="O191" s="13">
        <f t="shared" si="46"/>
        <v>1504511</v>
      </c>
      <c r="P191" s="13">
        <f t="shared" si="47"/>
        <v>1532581</v>
      </c>
      <c r="Q191" s="13">
        <f t="shared" si="48"/>
        <v>1515308</v>
      </c>
      <c r="R191" s="33">
        <f t="shared" si="49"/>
        <v>7.176418118578054E-3</v>
      </c>
      <c r="S191" s="33">
        <f t="shared" si="50"/>
        <v>-1.1270529910001548E-2</v>
      </c>
      <c r="T191" t="str">
        <f t="shared" si="51"/>
        <v>FEBRUARY-GM2</v>
      </c>
      <c r="U191">
        <f t="shared" si="52"/>
        <v>621864</v>
      </c>
      <c r="V191">
        <f t="shared" si="53"/>
        <v>636856</v>
      </c>
      <c r="W191">
        <f t="shared" si="54"/>
        <v>627748</v>
      </c>
      <c r="X191" s="33">
        <f t="shared" si="55"/>
        <v>9.4618759085587367E-3</v>
      </c>
      <c r="Y191" s="33">
        <f t="shared" si="56"/>
        <v>-1.4301506148956755E-2</v>
      </c>
    </row>
    <row r="192" spans="1:25" x14ac:dyDescent="0.25">
      <c r="A192" s="9" t="s">
        <v>34</v>
      </c>
      <c r="B192" s="63">
        <v>2</v>
      </c>
      <c r="C192" t="s">
        <v>14</v>
      </c>
      <c r="D192" s="65">
        <v>4896</v>
      </c>
      <c r="E192" s="65">
        <v>4995</v>
      </c>
      <c r="F192" s="65">
        <v>4952</v>
      </c>
      <c r="G192" s="13">
        <f t="shared" si="38"/>
        <v>-43</v>
      </c>
      <c r="H192" s="13">
        <f t="shared" si="39"/>
        <v>56</v>
      </c>
      <c r="I192" s="70">
        <f t="shared" si="40"/>
        <v>1.1437908496731986E-2</v>
      </c>
      <c r="J192" s="70">
        <f t="shared" si="41"/>
        <v>-8.60860860860857E-3</v>
      </c>
      <c r="K192" t="str">
        <f t="shared" si="42"/>
        <v>GM2</v>
      </c>
      <c r="L192" t="str">
        <f t="shared" si="43"/>
        <v>FEBRUARY-2-GM2</v>
      </c>
      <c r="M192" s="70">
        <f t="shared" si="44"/>
        <v>0.33919502201993978</v>
      </c>
      <c r="N192" s="70">
        <f t="shared" si="45"/>
        <v>-0.41437684178720191</v>
      </c>
      <c r="O192" s="13">
        <f t="shared" si="46"/>
        <v>1504511</v>
      </c>
      <c r="P192" s="13">
        <f t="shared" si="47"/>
        <v>1532581</v>
      </c>
      <c r="Q192" s="13">
        <f t="shared" si="48"/>
        <v>1515308</v>
      </c>
      <c r="R192" s="33">
        <f t="shared" si="49"/>
        <v>7.176418118578054E-3</v>
      </c>
      <c r="S192" s="33">
        <f t="shared" si="50"/>
        <v>-1.1270529910001548E-2</v>
      </c>
      <c r="T192" t="str">
        <f t="shared" si="51"/>
        <v>FEBRUARY-GM2</v>
      </c>
      <c r="U192">
        <f t="shared" si="52"/>
        <v>621864</v>
      </c>
      <c r="V192">
        <f t="shared" si="53"/>
        <v>636856</v>
      </c>
      <c r="W192">
        <f t="shared" si="54"/>
        <v>627748</v>
      </c>
      <c r="X192" s="33">
        <f t="shared" si="55"/>
        <v>9.4618759085587367E-3</v>
      </c>
      <c r="Y192" s="33">
        <f t="shared" si="56"/>
        <v>-1.4301506148956755E-2</v>
      </c>
    </row>
    <row r="193" spans="1:25" x14ac:dyDescent="0.25">
      <c r="A193" s="9" t="s">
        <v>34</v>
      </c>
      <c r="B193" s="63">
        <v>2</v>
      </c>
      <c r="C193" t="s">
        <v>14</v>
      </c>
      <c r="D193" s="65">
        <v>7920</v>
      </c>
      <c r="E193" s="65">
        <v>8093</v>
      </c>
      <c r="F193" s="65">
        <v>8100</v>
      </c>
      <c r="G193" s="13">
        <f t="shared" si="38"/>
        <v>7</v>
      </c>
      <c r="H193" s="13">
        <f t="shared" si="39"/>
        <v>180</v>
      </c>
      <c r="I193" s="70">
        <f t="shared" si="40"/>
        <v>2.2727272727272707E-2</v>
      </c>
      <c r="J193" s="70">
        <f t="shared" si="41"/>
        <v>8.6494501420975034E-4</v>
      </c>
      <c r="K193" t="str">
        <f t="shared" si="42"/>
        <v>GM2</v>
      </c>
      <c r="L193" t="str">
        <f t="shared" si="43"/>
        <v>FEBRUARY-2-GM2</v>
      </c>
      <c r="M193" s="70">
        <f t="shared" si="44"/>
        <v>0.33919502201993978</v>
      </c>
      <c r="N193" s="70">
        <f t="shared" si="45"/>
        <v>-0.41437684178720191</v>
      </c>
      <c r="O193" s="13">
        <f t="shared" si="46"/>
        <v>1504511</v>
      </c>
      <c r="P193" s="13">
        <f t="shared" si="47"/>
        <v>1532581</v>
      </c>
      <c r="Q193" s="13">
        <f t="shared" si="48"/>
        <v>1515308</v>
      </c>
      <c r="R193" s="33">
        <f t="shared" si="49"/>
        <v>7.176418118578054E-3</v>
      </c>
      <c r="S193" s="33">
        <f t="shared" si="50"/>
        <v>-1.1270529910001548E-2</v>
      </c>
      <c r="T193" t="str">
        <f t="shared" si="51"/>
        <v>FEBRUARY-GM2</v>
      </c>
      <c r="U193">
        <f t="shared" si="52"/>
        <v>621864</v>
      </c>
      <c r="V193">
        <f t="shared" si="53"/>
        <v>636856</v>
      </c>
      <c r="W193">
        <f t="shared" si="54"/>
        <v>627748</v>
      </c>
      <c r="X193" s="33">
        <f t="shared" si="55"/>
        <v>9.4618759085587367E-3</v>
      </c>
      <c r="Y193" s="33">
        <f t="shared" si="56"/>
        <v>-1.4301506148956755E-2</v>
      </c>
    </row>
    <row r="194" spans="1:25" x14ac:dyDescent="0.25">
      <c r="A194" s="9" t="s">
        <v>34</v>
      </c>
      <c r="B194" s="63">
        <v>2</v>
      </c>
      <c r="C194" t="s">
        <v>11</v>
      </c>
      <c r="D194" s="65">
        <v>16560</v>
      </c>
      <c r="E194" s="65">
        <v>16984</v>
      </c>
      <c r="F194" s="65">
        <v>16560</v>
      </c>
      <c r="G194" s="13">
        <f t="shared" ref="G194:G257" si="57">F194-E194</f>
        <v>-424</v>
      </c>
      <c r="H194" s="13">
        <f t="shared" ref="H194:H257" si="58">F194-D194</f>
        <v>0</v>
      </c>
      <c r="I194" s="70">
        <f t="shared" ref="I194:I257" si="59">F194/D194-1</f>
        <v>0</v>
      </c>
      <c r="J194" s="70">
        <f t="shared" ref="J194:J257" si="60">F194/E194-1</f>
        <v>-2.4964672633066454E-2</v>
      </c>
      <c r="K194" t="str">
        <f t="shared" ref="K194:K257" si="61">CLEAN(SUBSTITUTE(C194," ",""))</f>
        <v>MAJA1</v>
      </c>
      <c r="L194" t="str">
        <f t="shared" ref="L194:L257" si="62">A194&amp;"-"&amp;B194&amp;"-"&amp;K194</f>
        <v>FEBRUARY-2-MAJA1</v>
      </c>
      <c r="M194" s="70">
        <f t="shared" ref="M194:M257" si="63">SUMIF($L$2:$L$1396,L194,$I$2:$I$1396)</f>
        <v>-1.4115067350108701E-2</v>
      </c>
      <c r="N194" s="70">
        <f t="shared" ref="N194:N257" si="64">SUMIF($L$2:$L$1396,L194,$J$2:$J$1396)</f>
        <v>-0.41646017702597238</v>
      </c>
      <c r="O194" s="13">
        <f t="shared" ref="O194:O257" si="65">SUMIF($A$2:$A$1396,A194,$D$2:$D$1396)</f>
        <v>1504511</v>
      </c>
      <c r="P194" s="13">
        <f t="shared" ref="P194:P257" si="66">SUMIF($A$2:$A$1396,A194,$E$2:$E$1396)</f>
        <v>1532581</v>
      </c>
      <c r="Q194" s="13">
        <f t="shared" ref="Q194:Q257" si="67">SUMIF($A$2:$A$1396,A194,$F$2:$F$1396)</f>
        <v>1515308</v>
      </c>
      <c r="R194" s="33">
        <f t="shared" ref="R194:R257" si="68">Q194/O194-1</f>
        <v>7.176418118578054E-3</v>
      </c>
      <c r="S194" s="33">
        <f t="shared" ref="S194:S257" si="69">Q194/P194-1</f>
        <v>-1.1270529910001548E-2</v>
      </c>
      <c r="T194" t="str">
        <f t="shared" si="51"/>
        <v>FEBRUARY-MAJA1</v>
      </c>
      <c r="U194">
        <f t="shared" si="52"/>
        <v>175819</v>
      </c>
      <c r="V194">
        <f t="shared" si="53"/>
        <v>180451</v>
      </c>
      <c r="W194">
        <f t="shared" si="54"/>
        <v>177625</v>
      </c>
      <c r="X194" s="33">
        <f t="shared" si="55"/>
        <v>1.0271927379862156E-2</v>
      </c>
      <c r="Y194" s="33">
        <f t="shared" si="56"/>
        <v>-1.5660761093039155E-2</v>
      </c>
    </row>
    <row r="195" spans="1:25" x14ac:dyDescent="0.25">
      <c r="A195" s="9" t="s">
        <v>34</v>
      </c>
      <c r="B195" s="63">
        <v>2</v>
      </c>
      <c r="C195" t="s">
        <v>14</v>
      </c>
      <c r="D195" s="65">
        <v>18468</v>
      </c>
      <c r="E195" s="65">
        <v>19028</v>
      </c>
      <c r="F195" s="65">
        <v>19023</v>
      </c>
      <c r="G195" s="13">
        <f t="shared" si="57"/>
        <v>-5</v>
      </c>
      <c r="H195" s="13">
        <f t="shared" si="58"/>
        <v>555</v>
      </c>
      <c r="I195" s="70">
        <f t="shared" si="59"/>
        <v>3.0051981806367811E-2</v>
      </c>
      <c r="J195" s="70">
        <f t="shared" si="60"/>
        <v>-2.6277065377333653E-4</v>
      </c>
      <c r="K195" t="str">
        <f t="shared" si="61"/>
        <v>GM2</v>
      </c>
      <c r="L195" t="str">
        <f t="shared" si="62"/>
        <v>FEBRUARY-2-GM2</v>
      </c>
      <c r="M195" s="70">
        <f t="shared" si="63"/>
        <v>0.33919502201993978</v>
      </c>
      <c r="N195" s="70">
        <f t="shared" si="64"/>
        <v>-0.41437684178720191</v>
      </c>
      <c r="O195" s="13">
        <f t="shared" si="65"/>
        <v>1504511</v>
      </c>
      <c r="P195" s="13">
        <f t="shared" si="66"/>
        <v>1532581</v>
      </c>
      <c r="Q195" s="13">
        <f t="shared" si="67"/>
        <v>1515308</v>
      </c>
      <c r="R195" s="33">
        <f t="shared" si="68"/>
        <v>7.176418118578054E-3</v>
      </c>
      <c r="S195" s="33">
        <f t="shared" si="69"/>
        <v>-1.1270529910001548E-2</v>
      </c>
      <c r="T195" t="str">
        <f t="shared" ref="T195:T258" si="70">A195&amp;"-"&amp;K195</f>
        <v>FEBRUARY-GM2</v>
      </c>
      <c r="U195">
        <f t="shared" ref="U195:U258" si="71">SUMIF($T$2:$T$1396,T195,$D$2:$D$1396)</f>
        <v>621864</v>
      </c>
      <c r="V195">
        <f t="shared" ref="V195:V258" si="72">SUMIF($T$2:$T$1396,T195,$E$2:$E$1396)</f>
        <v>636856</v>
      </c>
      <c r="W195">
        <f t="shared" ref="W195:W258" si="73">SUMIF($T$2:$T$1396,T195,$F$2:$F$1396)</f>
        <v>627748</v>
      </c>
      <c r="X195" s="33">
        <f t="shared" ref="X195:X258" si="74">W195/U195-1</f>
        <v>9.4618759085587367E-3</v>
      </c>
      <c r="Y195" s="33">
        <f t="shared" ref="Y195:Y258" si="75">W195/V195-1</f>
        <v>-1.4301506148956755E-2</v>
      </c>
    </row>
    <row r="196" spans="1:25" x14ac:dyDescent="0.25">
      <c r="A196" s="9" t="s">
        <v>34</v>
      </c>
      <c r="B196" s="63">
        <v>2</v>
      </c>
      <c r="C196" t="s">
        <v>14</v>
      </c>
      <c r="D196" s="65">
        <v>1836</v>
      </c>
      <c r="E196" s="65">
        <v>1892</v>
      </c>
      <c r="F196" s="65">
        <v>1887</v>
      </c>
      <c r="G196" s="13">
        <f t="shared" si="57"/>
        <v>-5</v>
      </c>
      <c r="H196" s="13">
        <f t="shared" si="58"/>
        <v>51</v>
      </c>
      <c r="I196" s="70">
        <f t="shared" si="59"/>
        <v>2.7777777777777679E-2</v>
      </c>
      <c r="J196" s="70">
        <f t="shared" si="60"/>
        <v>-2.6427061310781985E-3</v>
      </c>
      <c r="K196" t="str">
        <f t="shared" si="61"/>
        <v>GM2</v>
      </c>
      <c r="L196" t="str">
        <f t="shared" si="62"/>
        <v>FEBRUARY-2-GM2</v>
      </c>
      <c r="M196" s="70">
        <f t="shared" si="63"/>
        <v>0.33919502201993978</v>
      </c>
      <c r="N196" s="70">
        <f t="shared" si="64"/>
        <v>-0.41437684178720191</v>
      </c>
      <c r="O196" s="13">
        <f t="shared" si="65"/>
        <v>1504511</v>
      </c>
      <c r="P196" s="13">
        <f t="shared" si="66"/>
        <v>1532581</v>
      </c>
      <c r="Q196" s="13">
        <f t="shared" si="67"/>
        <v>1515308</v>
      </c>
      <c r="R196" s="33">
        <f t="shared" si="68"/>
        <v>7.176418118578054E-3</v>
      </c>
      <c r="S196" s="33">
        <f t="shared" si="69"/>
        <v>-1.1270529910001548E-2</v>
      </c>
      <c r="T196" t="str">
        <f t="shared" si="70"/>
        <v>FEBRUARY-GM2</v>
      </c>
      <c r="U196">
        <f t="shared" si="71"/>
        <v>621864</v>
      </c>
      <c r="V196">
        <f t="shared" si="72"/>
        <v>636856</v>
      </c>
      <c r="W196">
        <f t="shared" si="73"/>
        <v>627748</v>
      </c>
      <c r="X196" s="33">
        <f t="shared" si="74"/>
        <v>9.4618759085587367E-3</v>
      </c>
      <c r="Y196" s="33">
        <f t="shared" si="75"/>
        <v>-1.4301506148956755E-2</v>
      </c>
    </row>
    <row r="197" spans="1:25" x14ac:dyDescent="0.25">
      <c r="A197" s="9" t="s">
        <v>34</v>
      </c>
      <c r="B197" s="63">
        <v>2</v>
      </c>
      <c r="C197" t="s">
        <v>14</v>
      </c>
      <c r="D197" s="65">
        <v>23040</v>
      </c>
      <c r="E197" s="65">
        <v>23733</v>
      </c>
      <c r="F197" s="65">
        <v>23696</v>
      </c>
      <c r="G197" s="13">
        <f t="shared" si="57"/>
        <v>-37</v>
      </c>
      <c r="H197" s="13">
        <f t="shared" si="58"/>
        <v>656</v>
      </c>
      <c r="I197" s="70">
        <f t="shared" si="59"/>
        <v>2.8472222222222232E-2</v>
      </c>
      <c r="J197" s="70">
        <f t="shared" si="60"/>
        <v>-1.5590106602620946E-3</v>
      </c>
      <c r="K197" t="str">
        <f t="shared" si="61"/>
        <v>GM2</v>
      </c>
      <c r="L197" t="str">
        <f t="shared" si="62"/>
        <v>FEBRUARY-2-GM2</v>
      </c>
      <c r="M197" s="70">
        <f t="shared" si="63"/>
        <v>0.33919502201993978</v>
      </c>
      <c r="N197" s="70">
        <f t="shared" si="64"/>
        <v>-0.41437684178720191</v>
      </c>
      <c r="O197" s="13">
        <f t="shared" si="65"/>
        <v>1504511</v>
      </c>
      <c r="P197" s="13">
        <f t="shared" si="66"/>
        <v>1532581</v>
      </c>
      <c r="Q197" s="13">
        <f t="shared" si="67"/>
        <v>1515308</v>
      </c>
      <c r="R197" s="33">
        <f t="shared" si="68"/>
        <v>7.176418118578054E-3</v>
      </c>
      <c r="S197" s="33">
        <f t="shared" si="69"/>
        <v>-1.1270529910001548E-2</v>
      </c>
      <c r="T197" t="str">
        <f t="shared" si="70"/>
        <v>FEBRUARY-GM2</v>
      </c>
      <c r="U197">
        <f t="shared" si="71"/>
        <v>621864</v>
      </c>
      <c r="V197">
        <f t="shared" si="72"/>
        <v>636856</v>
      </c>
      <c r="W197">
        <f t="shared" si="73"/>
        <v>627748</v>
      </c>
      <c r="X197" s="33">
        <f t="shared" si="74"/>
        <v>9.4618759085587367E-3</v>
      </c>
      <c r="Y197" s="33">
        <f t="shared" si="75"/>
        <v>-1.4301506148956755E-2</v>
      </c>
    </row>
    <row r="198" spans="1:25" x14ac:dyDescent="0.25">
      <c r="A198" s="9" t="s">
        <v>34</v>
      </c>
      <c r="B198" s="63">
        <v>3</v>
      </c>
      <c r="C198" t="s">
        <v>10</v>
      </c>
      <c r="D198" s="65">
        <v>700</v>
      </c>
      <c r="E198" s="65">
        <v>700</v>
      </c>
      <c r="F198" s="65">
        <v>700</v>
      </c>
      <c r="G198" s="13">
        <f t="shared" si="57"/>
        <v>0</v>
      </c>
      <c r="H198" s="13">
        <f t="shared" si="58"/>
        <v>0</v>
      </c>
      <c r="I198" s="70">
        <f t="shared" si="59"/>
        <v>0</v>
      </c>
      <c r="J198" s="70">
        <f t="shared" si="60"/>
        <v>0</v>
      </c>
      <c r="K198" t="str">
        <f t="shared" si="61"/>
        <v>CNJ2</v>
      </c>
      <c r="L198" t="str">
        <f t="shared" si="62"/>
        <v>FEBRUARY-3-CNJ2</v>
      </c>
      <c r="M198" s="70">
        <f t="shared" si="63"/>
        <v>5.8636363636364042E-3</v>
      </c>
      <c r="N198" s="70">
        <f t="shared" si="64"/>
        <v>-1.3727325400008872E-2</v>
      </c>
      <c r="O198" s="13">
        <f t="shared" si="65"/>
        <v>1504511</v>
      </c>
      <c r="P198" s="13">
        <f t="shared" si="66"/>
        <v>1532581</v>
      </c>
      <c r="Q198" s="13">
        <f t="shared" si="67"/>
        <v>1515308</v>
      </c>
      <c r="R198" s="33">
        <f t="shared" si="68"/>
        <v>7.176418118578054E-3</v>
      </c>
      <c r="S198" s="33">
        <f t="shared" si="69"/>
        <v>-1.1270529910001548E-2</v>
      </c>
      <c r="T198" t="str">
        <f t="shared" si="70"/>
        <v>FEBRUARY-CNJ2</v>
      </c>
      <c r="U198">
        <f t="shared" si="71"/>
        <v>48252</v>
      </c>
      <c r="V198">
        <f t="shared" si="72"/>
        <v>49253</v>
      </c>
      <c r="W198">
        <f t="shared" si="73"/>
        <v>48381</v>
      </c>
      <c r="X198" s="33">
        <f t="shared" si="74"/>
        <v>2.673464312360041E-3</v>
      </c>
      <c r="Y198" s="33">
        <f t="shared" si="75"/>
        <v>-1.7704505309321217E-2</v>
      </c>
    </row>
    <row r="199" spans="1:25" x14ac:dyDescent="0.25">
      <c r="A199" s="9" t="s">
        <v>34</v>
      </c>
      <c r="B199" s="63">
        <v>3</v>
      </c>
      <c r="C199" t="s">
        <v>10</v>
      </c>
      <c r="D199" s="65">
        <v>50</v>
      </c>
      <c r="E199" s="65">
        <v>50</v>
      </c>
      <c r="F199" s="65">
        <v>50</v>
      </c>
      <c r="G199" s="13">
        <f t="shared" si="57"/>
        <v>0</v>
      </c>
      <c r="H199" s="13">
        <f t="shared" si="58"/>
        <v>0</v>
      </c>
      <c r="I199" s="70">
        <f t="shared" si="59"/>
        <v>0</v>
      </c>
      <c r="J199" s="70">
        <f t="shared" si="60"/>
        <v>0</v>
      </c>
      <c r="K199" t="str">
        <f t="shared" si="61"/>
        <v>CNJ2</v>
      </c>
      <c r="L199" t="str">
        <f t="shared" si="62"/>
        <v>FEBRUARY-3-CNJ2</v>
      </c>
      <c r="M199" s="70">
        <f t="shared" si="63"/>
        <v>5.8636363636364042E-3</v>
      </c>
      <c r="N199" s="70">
        <f t="shared" si="64"/>
        <v>-1.3727325400008872E-2</v>
      </c>
      <c r="O199" s="13">
        <f t="shared" si="65"/>
        <v>1504511</v>
      </c>
      <c r="P199" s="13">
        <f t="shared" si="66"/>
        <v>1532581</v>
      </c>
      <c r="Q199" s="13">
        <f t="shared" si="67"/>
        <v>1515308</v>
      </c>
      <c r="R199" s="33">
        <f t="shared" si="68"/>
        <v>7.176418118578054E-3</v>
      </c>
      <c r="S199" s="33">
        <f t="shared" si="69"/>
        <v>-1.1270529910001548E-2</v>
      </c>
      <c r="T199" t="str">
        <f t="shared" si="70"/>
        <v>FEBRUARY-CNJ2</v>
      </c>
      <c r="U199">
        <f t="shared" si="71"/>
        <v>48252</v>
      </c>
      <c r="V199">
        <f t="shared" si="72"/>
        <v>49253</v>
      </c>
      <c r="W199">
        <f t="shared" si="73"/>
        <v>48381</v>
      </c>
      <c r="X199" s="33">
        <f t="shared" si="74"/>
        <v>2.673464312360041E-3</v>
      </c>
      <c r="Y199" s="33">
        <f t="shared" si="75"/>
        <v>-1.7704505309321217E-2</v>
      </c>
    </row>
    <row r="200" spans="1:25" x14ac:dyDescent="0.25">
      <c r="A200" s="9" t="s">
        <v>34</v>
      </c>
      <c r="B200" s="63">
        <v>3</v>
      </c>
      <c r="C200" t="s">
        <v>10</v>
      </c>
      <c r="D200" s="65">
        <v>360</v>
      </c>
      <c r="E200" s="65">
        <v>360</v>
      </c>
      <c r="F200" s="65">
        <v>360</v>
      </c>
      <c r="G200" s="13">
        <f t="shared" si="57"/>
        <v>0</v>
      </c>
      <c r="H200" s="13">
        <f t="shared" si="58"/>
        <v>0</v>
      </c>
      <c r="I200" s="70">
        <f t="shared" si="59"/>
        <v>0</v>
      </c>
      <c r="J200" s="70">
        <f t="shared" si="60"/>
        <v>0</v>
      </c>
      <c r="K200" t="str">
        <f t="shared" si="61"/>
        <v>CNJ2</v>
      </c>
      <c r="L200" t="str">
        <f t="shared" si="62"/>
        <v>FEBRUARY-3-CNJ2</v>
      </c>
      <c r="M200" s="70">
        <f t="shared" si="63"/>
        <v>5.8636363636364042E-3</v>
      </c>
      <c r="N200" s="70">
        <f t="shared" si="64"/>
        <v>-1.3727325400008872E-2</v>
      </c>
      <c r="O200" s="13">
        <f t="shared" si="65"/>
        <v>1504511</v>
      </c>
      <c r="P200" s="13">
        <f t="shared" si="66"/>
        <v>1532581</v>
      </c>
      <c r="Q200" s="13">
        <f t="shared" si="67"/>
        <v>1515308</v>
      </c>
      <c r="R200" s="33">
        <f t="shared" si="68"/>
        <v>7.176418118578054E-3</v>
      </c>
      <c r="S200" s="33">
        <f t="shared" si="69"/>
        <v>-1.1270529910001548E-2</v>
      </c>
      <c r="T200" t="str">
        <f t="shared" si="70"/>
        <v>FEBRUARY-CNJ2</v>
      </c>
      <c r="U200">
        <f t="shared" si="71"/>
        <v>48252</v>
      </c>
      <c r="V200">
        <f t="shared" si="72"/>
        <v>49253</v>
      </c>
      <c r="W200">
        <f t="shared" si="73"/>
        <v>48381</v>
      </c>
      <c r="X200" s="33">
        <f t="shared" si="74"/>
        <v>2.673464312360041E-3</v>
      </c>
      <c r="Y200" s="33">
        <f t="shared" si="75"/>
        <v>-1.7704505309321217E-2</v>
      </c>
    </row>
    <row r="201" spans="1:25" x14ac:dyDescent="0.25">
      <c r="A201" s="9" t="s">
        <v>34</v>
      </c>
      <c r="B201" s="63">
        <v>3</v>
      </c>
      <c r="C201" t="s">
        <v>10</v>
      </c>
      <c r="D201" s="65">
        <v>50</v>
      </c>
      <c r="E201" s="65">
        <v>50</v>
      </c>
      <c r="F201" s="65">
        <v>50</v>
      </c>
      <c r="G201" s="13">
        <f t="shared" si="57"/>
        <v>0</v>
      </c>
      <c r="H201" s="13">
        <f t="shared" si="58"/>
        <v>0</v>
      </c>
      <c r="I201" s="70">
        <f t="shared" si="59"/>
        <v>0</v>
      </c>
      <c r="J201" s="70">
        <f t="shared" si="60"/>
        <v>0</v>
      </c>
      <c r="K201" t="str">
        <f t="shared" si="61"/>
        <v>CNJ2</v>
      </c>
      <c r="L201" t="str">
        <f t="shared" si="62"/>
        <v>FEBRUARY-3-CNJ2</v>
      </c>
      <c r="M201" s="70">
        <f t="shared" si="63"/>
        <v>5.8636363636364042E-3</v>
      </c>
      <c r="N201" s="70">
        <f t="shared" si="64"/>
        <v>-1.3727325400008872E-2</v>
      </c>
      <c r="O201" s="13">
        <f t="shared" si="65"/>
        <v>1504511</v>
      </c>
      <c r="P201" s="13">
        <f t="shared" si="66"/>
        <v>1532581</v>
      </c>
      <c r="Q201" s="13">
        <f t="shared" si="67"/>
        <v>1515308</v>
      </c>
      <c r="R201" s="33">
        <f t="shared" si="68"/>
        <v>7.176418118578054E-3</v>
      </c>
      <c r="S201" s="33">
        <f t="shared" si="69"/>
        <v>-1.1270529910001548E-2</v>
      </c>
      <c r="T201" t="str">
        <f t="shared" si="70"/>
        <v>FEBRUARY-CNJ2</v>
      </c>
      <c r="U201">
        <f t="shared" si="71"/>
        <v>48252</v>
      </c>
      <c r="V201">
        <f t="shared" si="72"/>
        <v>49253</v>
      </c>
      <c r="W201">
        <f t="shared" si="73"/>
        <v>48381</v>
      </c>
      <c r="X201" s="33">
        <f t="shared" si="74"/>
        <v>2.673464312360041E-3</v>
      </c>
      <c r="Y201" s="33">
        <f t="shared" si="75"/>
        <v>-1.7704505309321217E-2</v>
      </c>
    </row>
    <row r="202" spans="1:25" x14ac:dyDescent="0.25">
      <c r="A202" s="9" t="s">
        <v>34</v>
      </c>
      <c r="B202" s="63">
        <v>3</v>
      </c>
      <c r="C202" t="s">
        <v>17</v>
      </c>
      <c r="D202" s="65">
        <v>2490</v>
      </c>
      <c r="E202" s="65">
        <v>2492</v>
      </c>
      <c r="F202" s="65">
        <v>2488</v>
      </c>
      <c r="G202" s="13">
        <f t="shared" si="57"/>
        <v>-4</v>
      </c>
      <c r="H202" s="13">
        <f t="shared" si="58"/>
        <v>-2</v>
      </c>
      <c r="I202" s="70">
        <f t="shared" si="59"/>
        <v>-8.0321285140561027E-4</v>
      </c>
      <c r="J202" s="70">
        <f t="shared" si="60"/>
        <v>-1.6051364365970988E-3</v>
      </c>
      <c r="K202" t="str">
        <f t="shared" si="61"/>
        <v>CBA</v>
      </c>
      <c r="L202" t="str">
        <f t="shared" si="62"/>
        <v>FEBRUARY-3-CBA</v>
      </c>
      <c r="M202" s="70">
        <f t="shared" si="63"/>
        <v>-8.0321285140561027E-4</v>
      </c>
      <c r="N202" s="70">
        <f t="shared" si="64"/>
        <v>-1.6051364365970988E-3</v>
      </c>
      <c r="O202" s="13">
        <f t="shared" si="65"/>
        <v>1504511</v>
      </c>
      <c r="P202" s="13">
        <f t="shared" si="66"/>
        <v>1532581</v>
      </c>
      <c r="Q202" s="13">
        <f t="shared" si="67"/>
        <v>1515308</v>
      </c>
      <c r="R202" s="33">
        <f t="shared" si="68"/>
        <v>7.176418118578054E-3</v>
      </c>
      <c r="S202" s="33">
        <f t="shared" si="69"/>
        <v>-1.1270529910001548E-2</v>
      </c>
      <c r="T202" t="str">
        <f t="shared" si="70"/>
        <v>FEBRUARY-CBA</v>
      </c>
      <c r="U202">
        <f t="shared" si="71"/>
        <v>5510</v>
      </c>
      <c r="V202">
        <f t="shared" si="72"/>
        <v>5544</v>
      </c>
      <c r="W202">
        <f t="shared" si="73"/>
        <v>5530</v>
      </c>
      <c r="X202" s="33">
        <f t="shared" si="74"/>
        <v>3.6297640653357721E-3</v>
      </c>
      <c r="Y202" s="33">
        <f t="shared" si="75"/>
        <v>-2.525252525252486E-3</v>
      </c>
    </row>
    <row r="203" spans="1:25" x14ac:dyDescent="0.25">
      <c r="A203" s="9" t="s">
        <v>34</v>
      </c>
      <c r="B203" s="63">
        <v>3</v>
      </c>
      <c r="C203" t="s">
        <v>16</v>
      </c>
      <c r="D203" s="65">
        <v>33000</v>
      </c>
      <c r="E203" s="65">
        <v>33228</v>
      </c>
      <c r="F203" s="65">
        <v>32744</v>
      </c>
      <c r="G203" s="13">
        <f t="shared" si="57"/>
        <v>-484</v>
      </c>
      <c r="H203" s="13">
        <f t="shared" si="58"/>
        <v>-256</v>
      </c>
      <c r="I203" s="70">
        <f t="shared" si="59"/>
        <v>-7.7575757575757409E-3</v>
      </c>
      <c r="J203" s="70">
        <f t="shared" si="60"/>
        <v>-1.456602865053569E-2</v>
      </c>
      <c r="K203" t="str">
        <f t="shared" si="61"/>
        <v>ANUGERAH</v>
      </c>
      <c r="L203" t="str">
        <f t="shared" si="62"/>
        <v>FEBRUARY-3-ANUGERAH</v>
      </c>
      <c r="M203" s="70">
        <f t="shared" si="63"/>
        <v>-0.35146388528138528</v>
      </c>
      <c r="N203" s="70">
        <f t="shared" si="64"/>
        <v>-0.70051199626505078</v>
      </c>
      <c r="O203" s="13">
        <f t="shared" si="65"/>
        <v>1504511</v>
      </c>
      <c r="P203" s="13">
        <f t="shared" si="66"/>
        <v>1532581</v>
      </c>
      <c r="Q203" s="13">
        <f t="shared" si="67"/>
        <v>1515308</v>
      </c>
      <c r="R203" s="33">
        <f t="shared" si="68"/>
        <v>7.176418118578054E-3</v>
      </c>
      <c r="S203" s="33">
        <f t="shared" si="69"/>
        <v>-1.1270529910001548E-2</v>
      </c>
      <c r="T203" t="str">
        <f t="shared" si="70"/>
        <v>FEBRUARY-ANUGERAH</v>
      </c>
      <c r="U203">
        <f t="shared" si="71"/>
        <v>350100</v>
      </c>
      <c r="V203">
        <f t="shared" si="72"/>
        <v>350416</v>
      </c>
      <c r="W203">
        <f t="shared" si="73"/>
        <v>346818</v>
      </c>
      <c r="X203" s="33">
        <f t="shared" si="74"/>
        <v>-9.3744644387317999E-3</v>
      </c>
      <c r="Y203" s="33">
        <f t="shared" si="75"/>
        <v>-1.0267795991050654E-2</v>
      </c>
    </row>
    <row r="204" spans="1:25" x14ac:dyDescent="0.25">
      <c r="A204" s="9" t="s">
        <v>34</v>
      </c>
      <c r="B204" s="63">
        <v>3</v>
      </c>
      <c r="C204" t="s">
        <v>16</v>
      </c>
      <c r="D204" s="65">
        <v>6000</v>
      </c>
      <c r="E204" s="65">
        <v>6018</v>
      </c>
      <c r="F204" s="65">
        <v>5958</v>
      </c>
      <c r="G204" s="13">
        <f t="shared" si="57"/>
        <v>-60</v>
      </c>
      <c r="H204" s="13">
        <f t="shared" si="58"/>
        <v>-42</v>
      </c>
      <c r="I204" s="70">
        <f t="shared" si="59"/>
        <v>-7.0000000000000062E-3</v>
      </c>
      <c r="J204" s="70">
        <f t="shared" si="60"/>
        <v>-9.9700897308075964E-3</v>
      </c>
      <c r="K204" t="str">
        <f t="shared" si="61"/>
        <v>ANUGERAH</v>
      </c>
      <c r="L204" t="str">
        <f t="shared" si="62"/>
        <v>FEBRUARY-3-ANUGERAH</v>
      </c>
      <c r="M204" s="70">
        <f t="shared" si="63"/>
        <v>-0.35146388528138528</v>
      </c>
      <c r="N204" s="70">
        <f t="shared" si="64"/>
        <v>-0.70051199626505078</v>
      </c>
      <c r="O204" s="13">
        <f t="shared" si="65"/>
        <v>1504511</v>
      </c>
      <c r="P204" s="13">
        <f t="shared" si="66"/>
        <v>1532581</v>
      </c>
      <c r="Q204" s="13">
        <f t="shared" si="67"/>
        <v>1515308</v>
      </c>
      <c r="R204" s="33">
        <f t="shared" si="68"/>
        <v>7.176418118578054E-3</v>
      </c>
      <c r="S204" s="33">
        <f t="shared" si="69"/>
        <v>-1.1270529910001548E-2</v>
      </c>
      <c r="T204" t="str">
        <f t="shared" si="70"/>
        <v>FEBRUARY-ANUGERAH</v>
      </c>
      <c r="U204">
        <f t="shared" si="71"/>
        <v>350100</v>
      </c>
      <c r="V204">
        <f t="shared" si="72"/>
        <v>350416</v>
      </c>
      <c r="W204">
        <f t="shared" si="73"/>
        <v>346818</v>
      </c>
      <c r="X204" s="33">
        <f t="shared" si="74"/>
        <v>-9.3744644387317999E-3</v>
      </c>
      <c r="Y204" s="33">
        <f t="shared" si="75"/>
        <v>-1.0267795991050654E-2</v>
      </c>
    </row>
    <row r="205" spans="1:25" x14ac:dyDescent="0.25">
      <c r="A205" s="9" t="s">
        <v>34</v>
      </c>
      <c r="B205" s="63">
        <v>3</v>
      </c>
      <c r="C205" t="s">
        <v>16</v>
      </c>
      <c r="D205" s="65">
        <v>10500</v>
      </c>
      <c r="E205" s="65">
        <v>10187</v>
      </c>
      <c r="F205" s="65">
        <v>9833</v>
      </c>
      <c r="G205" s="13">
        <f t="shared" si="57"/>
        <v>-354</v>
      </c>
      <c r="H205" s="13">
        <f t="shared" si="58"/>
        <v>-667</v>
      </c>
      <c r="I205" s="70">
        <f t="shared" si="59"/>
        <v>-6.3523809523809538E-2</v>
      </c>
      <c r="J205" s="70">
        <f t="shared" si="60"/>
        <v>-3.4750171787572448E-2</v>
      </c>
      <c r="K205" t="str">
        <f t="shared" si="61"/>
        <v>ANUGERAH</v>
      </c>
      <c r="L205" t="str">
        <f t="shared" si="62"/>
        <v>FEBRUARY-3-ANUGERAH</v>
      </c>
      <c r="M205" s="70">
        <f t="shared" si="63"/>
        <v>-0.35146388528138528</v>
      </c>
      <c r="N205" s="70">
        <f t="shared" si="64"/>
        <v>-0.70051199626505078</v>
      </c>
      <c r="O205" s="13">
        <f t="shared" si="65"/>
        <v>1504511</v>
      </c>
      <c r="P205" s="13">
        <f t="shared" si="66"/>
        <v>1532581</v>
      </c>
      <c r="Q205" s="13">
        <f t="shared" si="67"/>
        <v>1515308</v>
      </c>
      <c r="R205" s="33">
        <f t="shared" si="68"/>
        <v>7.176418118578054E-3</v>
      </c>
      <c r="S205" s="33">
        <f t="shared" si="69"/>
        <v>-1.1270529910001548E-2</v>
      </c>
      <c r="T205" t="str">
        <f t="shared" si="70"/>
        <v>FEBRUARY-ANUGERAH</v>
      </c>
      <c r="U205">
        <f t="shared" si="71"/>
        <v>350100</v>
      </c>
      <c r="V205">
        <f t="shared" si="72"/>
        <v>350416</v>
      </c>
      <c r="W205">
        <f t="shared" si="73"/>
        <v>346818</v>
      </c>
      <c r="X205" s="33">
        <f t="shared" si="74"/>
        <v>-9.3744644387317999E-3</v>
      </c>
      <c r="Y205" s="33">
        <f t="shared" si="75"/>
        <v>-1.0267795991050654E-2</v>
      </c>
    </row>
    <row r="206" spans="1:25" x14ac:dyDescent="0.25">
      <c r="A206" s="9" t="s">
        <v>34</v>
      </c>
      <c r="B206" s="63">
        <v>3</v>
      </c>
      <c r="C206" t="s">
        <v>16</v>
      </c>
      <c r="D206" s="65">
        <v>10000</v>
      </c>
      <c r="E206" s="65">
        <v>10335</v>
      </c>
      <c r="F206" s="65">
        <v>10000</v>
      </c>
      <c r="G206" s="13">
        <f t="shared" si="57"/>
        <v>-335</v>
      </c>
      <c r="H206" s="13">
        <f t="shared" si="58"/>
        <v>0</v>
      </c>
      <c r="I206" s="70">
        <f t="shared" si="59"/>
        <v>0</v>
      </c>
      <c r="J206" s="70">
        <f t="shared" si="60"/>
        <v>-3.2414126753749439E-2</v>
      </c>
      <c r="K206" t="str">
        <f t="shared" si="61"/>
        <v>ANUGERAH</v>
      </c>
      <c r="L206" t="str">
        <f t="shared" si="62"/>
        <v>FEBRUARY-3-ANUGERAH</v>
      </c>
      <c r="M206" s="70">
        <f t="shared" si="63"/>
        <v>-0.35146388528138528</v>
      </c>
      <c r="N206" s="70">
        <f t="shared" si="64"/>
        <v>-0.70051199626505078</v>
      </c>
      <c r="O206" s="13">
        <f t="shared" si="65"/>
        <v>1504511</v>
      </c>
      <c r="P206" s="13">
        <f t="shared" si="66"/>
        <v>1532581</v>
      </c>
      <c r="Q206" s="13">
        <f t="shared" si="67"/>
        <v>1515308</v>
      </c>
      <c r="R206" s="33">
        <f t="shared" si="68"/>
        <v>7.176418118578054E-3</v>
      </c>
      <c r="S206" s="33">
        <f t="shared" si="69"/>
        <v>-1.1270529910001548E-2</v>
      </c>
      <c r="T206" t="str">
        <f t="shared" si="70"/>
        <v>FEBRUARY-ANUGERAH</v>
      </c>
      <c r="U206">
        <f t="shared" si="71"/>
        <v>350100</v>
      </c>
      <c r="V206">
        <f t="shared" si="72"/>
        <v>350416</v>
      </c>
      <c r="W206">
        <f t="shared" si="73"/>
        <v>346818</v>
      </c>
      <c r="X206" s="33">
        <f t="shared" si="74"/>
        <v>-9.3744644387317999E-3</v>
      </c>
      <c r="Y206" s="33">
        <f t="shared" si="75"/>
        <v>-1.0267795991050654E-2</v>
      </c>
    </row>
    <row r="207" spans="1:25" x14ac:dyDescent="0.25">
      <c r="A207" s="9" t="s">
        <v>34</v>
      </c>
      <c r="B207" s="63">
        <v>3</v>
      </c>
      <c r="C207" t="s">
        <v>16</v>
      </c>
      <c r="D207" s="65">
        <v>25000</v>
      </c>
      <c r="E207" s="65">
        <v>25276</v>
      </c>
      <c r="F207" s="65">
        <v>24817</v>
      </c>
      <c r="G207" s="13">
        <f t="shared" si="57"/>
        <v>-459</v>
      </c>
      <c r="H207" s="13">
        <f t="shared" si="58"/>
        <v>-183</v>
      </c>
      <c r="I207" s="70">
        <f t="shared" si="59"/>
        <v>-7.3199999999999932E-3</v>
      </c>
      <c r="J207" s="70">
        <f t="shared" si="60"/>
        <v>-1.8159518911220141E-2</v>
      </c>
      <c r="K207" t="str">
        <f t="shared" si="61"/>
        <v>ANUGERAH</v>
      </c>
      <c r="L207" t="str">
        <f t="shared" si="62"/>
        <v>FEBRUARY-3-ANUGERAH</v>
      </c>
      <c r="M207" s="70">
        <f t="shared" si="63"/>
        <v>-0.35146388528138528</v>
      </c>
      <c r="N207" s="70">
        <f t="shared" si="64"/>
        <v>-0.70051199626505078</v>
      </c>
      <c r="O207" s="13">
        <f t="shared" si="65"/>
        <v>1504511</v>
      </c>
      <c r="P207" s="13">
        <f t="shared" si="66"/>
        <v>1532581</v>
      </c>
      <c r="Q207" s="13">
        <f t="shared" si="67"/>
        <v>1515308</v>
      </c>
      <c r="R207" s="33">
        <f t="shared" si="68"/>
        <v>7.176418118578054E-3</v>
      </c>
      <c r="S207" s="33">
        <f t="shared" si="69"/>
        <v>-1.1270529910001548E-2</v>
      </c>
      <c r="T207" t="str">
        <f t="shared" si="70"/>
        <v>FEBRUARY-ANUGERAH</v>
      </c>
      <c r="U207">
        <f t="shared" si="71"/>
        <v>350100</v>
      </c>
      <c r="V207">
        <f t="shared" si="72"/>
        <v>350416</v>
      </c>
      <c r="W207">
        <f t="shared" si="73"/>
        <v>346818</v>
      </c>
      <c r="X207" s="33">
        <f t="shared" si="74"/>
        <v>-9.3744644387317999E-3</v>
      </c>
      <c r="Y207" s="33">
        <f t="shared" si="75"/>
        <v>-1.0267795991050654E-2</v>
      </c>
    </row>
    <row r="208" spans="1:25" x14ac:dyDescent="0.25">
      <c r="A208" s="9" t="s">
        <v>34</v>
      </c>
      <c r="B208" s="63">
        <v>3</v>
      </c>
      <c r="C208" t="s">
        <v>16</v>
      </c>
      <c r="D208" s="65">
        <v>7800</v>
      </c>
      <c r="E208" s="65">
        <v>7638</v>
      </c>
      <c r="F208" s="65">
        <v>7527</v>
      </c>
      <c r="G208" s="13">
        <f t="shared" si="57"/>
        <v>-111</v>
      </c>
      <c r="H208" s="13">
        <f t="shared" si="58"/>
        <v>-273</v>
      </c>
      <c r="I208" s="70">
        <f t="shared" si="59"/>
        <v>-3.5000000000000031E-2</v>
      </c>
      <c r="J208" s="70">
        <f t="shared" si="60"/>
        <v>-1.4532600157109221E-2</v>
      </c>
      <c r="K208" t="str">
        <f t="shared" si="61"/>
        <v>ANUGERAH</v>
      </c>
      <c r="L208" t="str">
        <f t="shared" si="62"/>
        <v>FEBRUARY-3-ANUGERAH</v>
      </c>
      <c r="M208" s="70">
        <f t="shared" si="63"/>
        <v>-0.35146388528138528</v>
      </c>
      <c r="N208" s="70">
        <f t="shared" si="64"/>
        <v>-0.70051199626505078</v>
      </c>
      <c r="O208" s="13">
        <f t="shared" si="65"/>
        <v>1504511</v>
      </c>
      <c r="P208" s="13">
        <f t="shared" si="66"/>
        <v>1532581</v>
      </c>
      <c r="Q208" s="13">
        <f t="shared" si="67"/>
        <v>1515308</v>
      </c>
      <c r="R208" s="33">
        <f t="shared" si="68"/>
        <v>7.176418118578054E-3</v>
      </c>
      <c r="S208" s="33">
        <f t="shared" si="69"/>
        <v>-1.1270529910001548E-2</v>
      </c>
      <c r="T208" t="str">
        <f t="shared" si="70"/>
        <v>FEBRUARY-ANUGERAH</v>
      </c>
      <c r="U208">
        <f t="shared" si="71"/>
        <v>350100</v>
      </c>
      <c r="V208">
        <f t="shared" si="72"/>
        <v>350416</v>
      </c>
      <c r="W208">
        <f t="shared" si="73"/>
        <v>346818</v>
      </c>
      <c r="X208" s="33">
        <f t="shared" si="74"/>
        <v>-9.3744644387317999E-3</v>
      </c>
      <c r="Y208" s="33">
        <f t="shared" si="75"/>
        <v>-1.0267795991050654E-2</v>
      </c>
    </row>
    <row r="209" spans="1:25" x14ac:dyDescent="0.25">
      <c r="A209" s="9" t="s">
        <v>34</v>
      </c>
      <c r="B209" s="63">
        <v>3</v>
      </c>
      <c r="C209" t="s">
        <v>16</v>
      </c>
      <c r="D209" s="65">
        <v>48000</v>
      </c>
      <c r="E209" s="65">
        <v>48000</v>
      </c>
      <c r="F209" s="65">
        <v>47957</v>
      </c>
      <c r="G209" s="13">
        <f t="shared" si="57"/>
        <v>-43</v>
      </c>
      <c r="H209" s="13">
        <f t="shared" si="58"/>
        <v>-43</v>
      </c>
      <c r="I209" s="70">
        <f t="shared" si="59"/>
        <v>-8.9583333333331794E-4</v>
      </c>
      <c r="J209" s="70">
        <f t="shared" si="60"/>
        <v>-8.9583333333331794E-4</v>
      </c>
      <c r="K209" t="str">
        <f t="shared" si="61"/>
        <v>ANUGERAH</v>
      </c>
      <c r="L209" t="str">
        <f t="shared" si="62"/>
        <v>FEBRUARY-3-ANUGERAH</v>
      </c>
      <c r="M209" s="70">
        <f t="shared" si="63"/>
        <v>-0.35146388528138528</v>
      </c>
      <c r="N209" s="70">
        <f t="shared" si="64"/>
        <v>-0.70051199626505078</v>
      </c>
      <c r="O209" s="13">
        <f t="shared" si="65"/>
        <v>1504511</v>
      </c>
      <c r="P209" s="13">
        <f t="shared" si="66"/>
        <v>1532581</v>
      </c>
      <c r="Q209" s="13">
        <f t="shared" si="67"/>
        <v>1515308</v>
      </c>
      <c r="R209" s="33">
        <f t="shared" si="68"/>
        <v>7.176418118578054E-3</v>
      </c>
      <c r="S209" s="33">
        <f t="shared" si="69"/>
        <v>-1.1270529910001548E-2</v>
      </c>
      <c r="T209" t="str">
        <f t="shared" si="70"/>
        <v>FEBRUARY-ANUGERAH</v>
      </c>
      <c r="U209">
        <f t="shared" si="71"/>
        <v>350100</v>
      </c>
      <c r="V209">
        <f t="shared" si="72"/>
        <v>350416</v>
      </c>
      <c r="W209">
        <f t="shared" si="73"/>
        <v>346818</v>
      </c>
      <c r="X209" s="33">
        <f t="shared" si="74"/>
        <v>-9.3744644387317999E-3</v>
      </c>
      <c r="Y209" s="33">
        <f t="shared" si="75"/>
        <v>-1.0267795991050654E-2</v>
      </c>
    </row>
    <row r="210" spans="1:25" x14ac:dyDescent="0.25">
      <c r="A210" s="9" t="s">
        <v>34</v>
      </c>
      <c r="B210" s="63">
        <v>3</v>
      </c>
      <c r="C210" t="s">
        <v>16</v>
      </c>
      <c r="D210" s="65">
        <v>7500</v>
      </c>
      <c r="E210" s="65">
        <v>7716</v>
      </c>
      <c r="F210" s="65">
        <v>7509</v>
      </c>
      <c r="G210" s="13">
        <f t="shared" si="57"/>
        <v>-207</v>
      </c>
      <c r="H210" s="13">
        <f t="shared" si="58"/>
        <v>9</v>
      </c>
      <c r="I210" s="70">
        <f t="shared" si="59"/>
        <v>1.2000000000000899E-3</v>
      </c>
      <c r="J210" s="70">
        <f t="shared" si="60"/>
        <v>-2.6827371695178903E-2</v>
      </c>
      <c r="K210" t="str">
        <f t="shared" si="61"/>
        <v>ANUGERAH</v>
      </c>
      <c r="L210" t="str">
        <f t="shared" si="62"/>
        <v>FEBRUARY-3-ANUGERAH</v>
      </c>
      <c r="M210" s="70">
        <f t="shared" si="63"/>
        <v>-0.35146388528138528</v>
      </c>
      <c r="N210" s="70">
        <f t="shared" si="64"/>
        <v>-0.70051199626505078</v>
      </c>
      <c r="O210" s="13">
        <f t="shared" si="65"/>
        <v>1504511</v>
      </c>
      <c r="P210" s="13">
        <f t="shared" si="66"/>
        <v>1532581</v>
      </c>
      <c r="Q210" s="13">
        <f t="shared" si="67"/>
        <v>1515308</v>
      </c>
      <c r="R210" s="33">
        <f t="shared" si="68"/>
        <v>7.176418118578054E-3</v>
      </c>
      <c r="S210" s="33">
        <f t="shared" si="69"/>
        <v>-1.1270529910001548E-2</v>
      </c>
      <c r="T210" t="str">
        <f t="shared" si="70"/>
        <v>FEBRUARY-ANUGERAH</v>
      </c>
      <c r="U210">
        <f t="shared" si="71"/>
        <v>350100</v>
      </c>
      <c r="V210">
        <f t="shared" si="72"/>
        <v>350416</v>
      </c>
      <c r="W210">
        <f t="shared" si="73"/>
        <v>346818</v>
      </c>
      <c r="X210" s="33">
        <f t="shared" si="74"/>
        <v>-9.3744644387317999E-3</v>
      </c>
      <c r="Y210" s="33">
        <f t="shared" si="75"/>
        <v>-1.0267795991050654E-2</v>
      </c>
    </row>
    <row r="211" spans="1:25" x14ac:dyDescent="0.25">
      <c r="A211" s="9" t="s">
        <v>34</v>
      </c>
      <c r="B211" s="63">
        <v>3</v>
      </c>
      <c r="C211" t="s">
        <v>10</v>
      </c>
      <c r="D211" s="65">
        <v>22000</v>
      </c>
      <c r="E211" s="65">
        <v>22437</v>
      </c>
      <c r="F211" s="65">
        <v>22129</v>
      </c>
      <c r="G211" s="13">
        <f t="shared" si="57"/>
        <v>-308</v>
      </c>
      <c r="H211" s="13">
        <f t="shared" si="58"/>
        <v>129</v>
      </c>
      <c r="I211" s="70">
        <f t="shared" si="59"/>
        <v>5.8636363636364042E-3</v>
      </c>
      <c r="J211" s="70">
        <f t="shared" si="60"/>
        <v>-1.3727325400008872E-2</v>
      </c>
      <c r="K211" t="str">
        <f t="shared" si="61"/>
        <v>CNJ2</v>
      </c>
      <c r="L211" t="str">
        <f t="shared" si="62"/>
        <v>FEBRUARY-3-CNJ2</v>
      </c>
      <c r="M211" s="70">
        <f t="shared" si="63"/>
        <v>5.8636363636364042E-3</v>
      </c>
      <c r="N211" s="70">
        <f t="shared" si="64"/>
        <v>-1.3727325400008872E-2</v>
      </c>
      <c r="O211" s="13">
        <f t="shared" si="65"/>
        <v>1504511</v>
      </c>
      <c r="P211" s="13">
        <f t="shared" si="66"/>
        <v>1532581</v>
      </c>
      <c r="Q211" s="13">
        <f t="shared" si="67"/>
        <v>1515308</v>
      </c>
      <c r="R211" s="33">
        <f t="shared" si="68"/>
        <v>7.176418118578054E-3</v>
      </c>
      <c r="S211" s="33">
        <f t="shared" si="69"/>
        <v>-1.1270529910001548E-2</v>
      </c>
      <c r="T211" t="str">
        <f t="shared" si="70"/>
        <v>FEBRUARY-CNJ2</v>
      </c>
      <c r="U211">
        <f t="shared" si="71"/>
        <v>48252</v>
      </c>
      <c r="V211">
        <f t="shared" si="72"/>
        <v>49253</v>
      </c>
      <c r="W211">
        <f t="shared" si="73"/>
        <v>48381</v>
      </c>
      <c r="X211" s="33">
        <f t="shared" si="74"/>
        <v>2.673464312360041E-3</v>
      </c>
      <c r="Y211" s="33">
        <f t="shared" si="75"/>
        <v>-1.7704505309321217E-2</v>
      </c>
    </row>
    <row r="212" spans="1:25" x14ac:dyDescent="0.25">
      <c r="A212" s="9" t="s">
        <v>34</v>
      </c>
      <c r="B212" s="63">
        <v>3</v>
      </c>
      <c r="C212" t="s">
        <v>16</v>
      </c>
      <c r="D212" s="65">
        <v>450</v>
      </c>
      <c r="E212" s="65">
        <v>462</v>
      </c>
      <c r="F212" s="65">
        <v>434</v>
      </c>
      <c r="G212" s="13">
        <f t="shared" si="57"/>
        <v>-28</v>
      </c>
      <c r="H212" s="13">
        <f t="shared" si="58"/>
        <v>-16</v>
      </c>
      <c r="I212" s="70">
        <f t="shared" si="59"/>
        <v>-3.5555555555555562E-2</v>
      </c>
      <c r="J212" s="70">
        <f t="shared" si="60"/>
        <v>-6.0606060606060552E-2</v>
      </c>
      <c r="K212" t="str">
        <f t="shared" si="61"/>
        <v>ANUGERAH</v>
      </c>
      <c r="L212" t="str">
        <f t="shared" si="62"/>
        <v>FEBRUARY-3-ANUGERAH</v>
      </c>
      <c r="M212" s="70">
        <f t="shared" si="63"/>
        <v>-0.35146388528138528</v>
      </c>
      <c r="N212" s="70">
        <f t="shared" si="64"/>
        <v>-0.70051199626505078</v>
      </c>
      <c r="O212" s="13">
        <f t="shared" si="65"/>
        <v>1504511</v>
      </c>
      <c r="P212" s="13">
        <f t="shared" si="66"/>
        <v>1532581</v>
      </c>
      <c r="Q212" s="13">
        <f t="shared" si="67"/>
        <v>1515308</v>
      </c>
      <c r="R212" s="33">
        <f t="shared" si="68"/>
        <v>7.176418118578054E-3</v>
      </c>
      <c r="S212" s="33">
        <f t="shared" si="69"/>
        <v>-1.1270529910001548E-2</v>
      </c>
      <c r="T212" t="str">
        <f t="shared" si="70"/>
        <v>FEBRUARY-ANUGERAH</v>
      </c>
      <c r="U212">
        <f t="shared" si="71"/>
        <v>350100</v>
      </c>
      <c r="V212">
        <f t="shared" si="72"/>
        <v>350416</v>
      </c>
      <c r="W212">
        <f t="shared" si="73"/>
        <v>346818</v>
      </c>
      <c r="X212" s="33">
        <f t="shared" si="74"/>
        <v>-9.3744644387317999E-3</v>
      </c>
      <c r="Y212" s="33">
        <f t="shared" si="75"/>
        <v>-1.0267795991050654E-2</v>
      </c>
    </row>
    <row r="213" spans="1:25" x14ac:dyDescent="0.25">
      <c r="A213" s="9" t="s">
        <v>34</v>
      </c>
      <c r="B213" s="63">
        <v>3</v>
      </c>
      <c r="C213" t="s">
        <v>16</v>
      </c>
      <c r="D213" s="65">
        <v>750</v>
      </c>
      <c r="E213" s="65">
        <v>768</v>
      </c>
      <c r="F213" s="65">
        <v>732</v>
      </c>
      <c r="G213" s="13">
        <f t="shared" si="57"/>
        <v>-36</v>
      </c>
      <c r="H213" s="13">
        <f t="shared" si="58"/>
        <v>-18</v>
      </c>
      <c r="I213" s="70">
        <f t="shared" si="59"/>
        <v>-2.4000000000000021E-2</v>
      </c>
      <c r="J213" s="70">
        <f t="shared" si="60"/>
        <v>-4.6875E-2</v>
      </c>
      <c r="K213" t="str">
        <f t="shared" si="61"/>
        <v>ANUGERAH</v>
      </c>
      <c r="L213" t="str">
        <f t="shared" si="62"/>
        <v>FEBRUARY-3-ANUGERAH</v>
      </c>
      <c r="M213" s="70">
        <f t="shared" si="63"/>
        <v>-0.35146388528138528</v>
      </c>
      <c r="N213" s="70">
        <f t="shared" si="64"/>
        <v>-0.70051199626505078</v>
      </c>
      <c r="O213" s="13">
        <f t="shared" si="65"/>
        <v>1504511</v>
      </c>
      <c r="P213" s="13">
        <f t="shared" si="66"/>
        <v>1532581</v>
      </c>
      <c r="Q213" s="13">
        <f t="shared" si="67"/>
        <v>1515308</v>
      </c>
      <c r="R213" s="33">
        <f t="shared" si="68"/>
        <v>7.176418118578054E-3</v>
      </c>
      <c r="S213" s="33">
        <f t="shared" si="69"/>
        <v>-1.1270529910001548E-2</v>
      </c>
      <c r="T213" t="str">
        <f t="shared" si="70"/>
        <v>FEBRUARY-ANUGERAH</v>
      </c>
      <c r="U213">
        <f t="shared" si="71"/>
        <v>350100</v>
      </c>
      <c r="V213">
        <f t="shared" si="72"/>
        <v>350416</v>
      </c>
      <c r="W213">
        <f t="shared" si="73"/>
        <v>346818</v>
      </c>
      <c r="X213" s="33">
        <f t="shared" si="74"/>
        <v>-9.3744644387317999E-3</v>
      </c>
      <c r="Y213" s="33">
        <f t="shared" si="75"/>
        <v>-1.0267795991050654E-2</v>
      </c>
    </row>
    <row r="214" spans="1:25" x14ac:dyDescent="0.25">
      <c r="A214" s="9" t="s">
        <v>34</v>
      </c>
      <c r="B214" s="63">
        <v>3</v>
      </c>
      <c r="C214" t="s">
        <v>16</v>
      </c>
      <c r="D214" s="65">
        <v>450</v>
      </c>
      <c r="E214" s="65">
        <v>462</v>
      </c>
      <c r="F214" s="65">
        <v>445</v>
      </c>
      <c r="G214" s="13">
        <f t="shared" si="57"/>
        <v>-17</v>
      </c>
      <c r="H214" s="13">
        <f t="shared" si="58"/>
        <v>-5</v>
      </c>
      <c r="I214" s="70">
        <f t="shared" si="59"/>
        <v>-1.1111111111111072E-2</v>
      </c>
      <c r="J214" s="70">
        <f t="shared" si="60"/>
        <v>-3.6796536796536827E-2</v>
      </c>
      <c r="K214" t="str">
        <f t="shared" si="61"/>
        <v>ANUGERAH</v>
      </c>
      <c r="L214" t="str">
        <f t="shared" si="62"/>
        <v>FEBRUARY-3-ANUGERAH</v>
      </c>
      <c r="M214" s="70">
        <f t="shared" si="63"/>
        <v>-0.35146388528138528</v>
      </c>
      <c r="N214" s="70">
        <f t="shared" si="64"/>
        <v>-0.70051199626505078</v>
      </c>
      <c r="O214" s="13">
        <f t="shared" si="65"/>
        <v>1504511</v>
      </c>
      <c r="P214" s="13">
        <f t="shared" si="66"/>
        <v>1532581</v>
      </c>
      <c r="Q214" s="13">
        <f t="shared" si="67"/>
        <v>1515308</v>
      </c>
      <c r="R214" s="33">
        <f t="shared" si="68"/>
        <v>7.176418118578054E-3</v>
      </c>
      <c r="S214" s="33">
        <f t="shared" si="69"/>
        <v>-1.1270529910001548E-2</v>
      </c>
      <c r="T214" t="str">
        <f t="shared" si="70"/>
        <v>FEBRUARY-ANUGERAH</v>
      </c>
      <c r="U214">
        <f t="shared" si="71"/>
        <v>350100</v>
      </c>
      <c r="V214">
        <f t="shared" si="72"/>
        <v>350416</v>
      </c>
      <c r="W214">
        <f t="shared" si="73"/>
        <v>346818</v>
      </c>
      <c r="X214" s="33">
        <f t="shared" si="74"/>
        <v>-9.3744644387317999E-3</v>
      </c>
      <c r="Y214" s="33">
        <f t="shared" si="75"/>
        <v>-1.0267795991050654E-2</v>
      </c>
    </row>
    <row r="215" spans="1:25" x14ac:dyDescent="0.25">
      <c r="A215" s="9" t="s">
        <v>34</v>
      </c>
      <c r="B215" s="63">
        <v>3</v>
      </c>
      <c r="C215" t="s">
        <v>16</v>
      </c>
      <c r="D215" s="65">
        <v>750</v>
      </c>
      <c r="E215" s="65">
        <v>768</v>
      </c>
      <c r="F215" s="65">
        <v>738</v>
      </c>
      <c r="G215" s="13">
        <f t="shared" si="57"/>
        <v>-30</v>
      </c>
      <c r="H215" s="13">
        <f t="shared" si="58"/>
        <v>-12</v>
      </c>
      <c r="I215" s="70">
        <f t="shared" si="59"/>
        <v>-1.6000000000000014E-2</v>
      </c>
      <c r="J215" s="70">
        <f t="shared" si="60"/>
        <v>-3.90625E-2</v>
      </c>
      <c r="K215" t="str">
        <f t="shared" si="61"/>
        <v>ANUGERAH</v>
      </c>
      <c r="L215" t="str">
        <f t="shared" si="62"/>
        <v>FEBRUARY-3-ANUGERAH</v>
      </c>
      <c r="M215" s="70">
        <f t="shared" si="63"/>
        <v>-0.35146388528138528</v>
      </c>
      <c r="N215" s="70">
        <f t="shared" si="64"/>
        <v>-0.70051199626505078</v>
      </c>
      <c r="O215" s="13">
        <f t="shared" si="65"/>
        <v>1504511</v>
      </c>
      <c r="P215" s="13">
        <f t="shared" si="66"/>
        <v>1532581</v>
      </c>
      <c r="Q215" s="13">
        <f t="shared" si="67"/>
        <v>1515308</v>
      </c>
      <c r="R215" s="33">
        <f t="shared" si="68"/>
        <v>7.176418118578054E-3</v>
      </c>
      <c r="S215" s="33">
        <f t="shared" si="69"/>
        <v>-1.1270529910001548E-2</v>
      </c>
      <c r="T215" t="str">
        <f t="shared" si="70"/>
        <v>FEBRUARY-ANUGERAH</v>
      </c>
      <c r="U215">
        <f t="shared" si="71"/>
        <v>350100</v>
      </c>
      <c r="V215">
        <f t="shared" si="72"/>
        <v>350416</v>
      </c>
      <c r="W215">
        <f t="shared" si="73"/>
        <v>346818</v>
      </c>
      <c r="X215" s="33">
        <f t="shared" si="74"/>
        <v>-9.3744644387317999E-3</v>
      </c>
      <c r="Y215" s="33">
        <f t="shared" si="75"/>
        <v>-1.0267795991050654E-2</v>
      </c>
    </row>
    <row r="216" spans="1:25" x14ac:dyDescent="0.25">
      <c r="A216" s="9" t="s">
        <v>34</v>
      </c>
      <c r="B216" s="63">
        <v>3</v>
      </c>
      <c r="C216" t="s">
        <v>16</v>
      </c>
      <c r="D216" s="65">
        <v>400</v>
      </c>
      <c r="E216" s="65">
        <v>408</v>
      </c>
      <c r="F216" s="65">
        <v>403</v>
      </c>
      <c r="G216" s="13">
        <f t="shared" si="57"/>
        <v>-5</v>
      </c>
      <c r="H216" s="13">
        <f t="shared" si="58"/>
        <v>3</v>
      </c>
      <c r="I216" s="70">
        <f t="shared" si="59"/>
        <v>7.5000000000000622E-3</v>
      </c>
      <c r="J216" s="70">
        <f t="shared" si="60"/>
        <v>-1.225490196078427E-2</v>
      </c>
      <c r="K216" t="str">
        <f t="shared" si="61"/>
        <v>ANUGERAH</v>
      </c>
      <c r="L216" t="str">
        <f t="shared" si="62"/>
        <v>FEBRUARY-3-ANUGERAH</v>
      </c>
      <c r="M216" s="70">
        <f t="shared" si="63"/>
        <v>-0.35146388528138528</v>
      </c>
      <c r="N216" s="70">
        <f t="shared" si="64"/>
        <v>-0.70051199626505078</v>
      </c>
      <c r="O216" s="13">
        <f t="shared" si="65"/>
        <v>1504511</v>
      </c>
      <c r="P216" s="13">
        <f t="shared" si="66"/>
        <v>1532581</v>
      </c>
      <c r="Q216" s="13">
        <f t="shared" si="67"/>
        <v>1515308</v>
      </c>
      <c r="R216" s="33">
        <f t="shared" si="68"/>
        <v>7.176418118578054E-3</v>
      </c>
      <c r="S216" s="33">
        <f t="shared" si="69"/>
        <v>-1.1270529910001548E-2</v>
      </c>
      <c r="T216" t="str">
        <f t="shared" si="70"/>
        <v>FEBRUARY-ANUGERAH</v>
      </c>
      <c r="U216">
        <f t="shared" si="71"/>
        <v>350100</v>
      </c>
      <c r="V216">
        <f t="shared" si="72"/>
        <v>350416</v>
      </c>
      <c r="W216">
        <f t="shared" si="73"/>
        <v>346818</v>
      </c>
      <c r="X216" s="33">
        <f t="shared" si="74"/>
        <v>-9.3744644387317999E-3</v>
      </c>
      <c r="Y216" s="33">
        <f t="shared" si="75"/>
        <v>-1.0267795991050654E-2</v>
      </c>
    </row>
    <row r="217" spans="1:25" x14ac:dyDescent="0.25">
      <c r="A217" s="9" t="s">
        <v>34</v>
      </c>
      <c r="B217" s="63">
        <v>3</v>
      </c>
      <c r="C217" t="s">
        <v>16</v>
      </c>
      <c r="D217" s="65">
        <v>600</v>
      </c>
      <c r="E217" s="65">
        <v>576</v>
      </c>
      <c r="F217" s="65">
        <v>576</v>
      </c>
      <c r="G217" s="13">
        <f t="shared" si="57"/>
        <v>0</v>
      </c>
      <c r="H217" s="13">
        <f t="shared" si="58"/>
        <v>-24</v>
      </c>
      <c r="I217" s="70">
        <f t="shared" si="59"/>
        <v>-4.0000000000000036E-2</v>
      </c>
      <c r="J217" s="70">
        <f t="shared" si="60"/>
        <v>0</v>
      </c>
      <c r="K217" t="str">
        <f t="shared" si="61"/>
        <v>ANUGERAH</v>
      </c>
      <c r="L217" t="str">
        <f t="shared" si="62"/>
        <v>FEBRUARY-3-ANUGERAH</v>
      </c>
      <c r="M217" s="70">
        <f t="shared" si="63"/>
        <v>-0.35146388528138528</v>
      </c>
      <c r="N217" s="70">
        <f t="shared" si="64"/>
        <v>-0.70051199626505078</v>
      </c>
      <c r="O217" s="13">
        <f t="shared" si="65"/>
        <v>1504511</v>
      </c>
      <c r="P217" s="13">
        <f t="shared" si="66"/>
        <v>1532581</v>
      </c>
      <c r="Q217" s="13">
        <f t="shared" si="67"/>
        <v>1515308</v>
      </c>
      <c r="R217" s="33">
        <f t="shared" si="68"/>
        <v>7.176418118578054E-3</v>
      </c>
      <c r="S217" s="33">
        <f t="shared" si="69"/>
        <v>-1.1270529910001548E-2</v>
      </c>
      <c r="T217" t="str">
        <f t="shared" si="70"/>
        <v>FEBRUARY-ANUGERAH</v>
      </c>
      <c r="U217">
        <f t="shared" si="71"/>
        <v>350100</v>
      </c>
      <c r="V217">
        <f t="shared" si="72"/>
        <v>350416</v>
      </c>
      <c r="W217">
        <f t="shared" si="73"/>
        <v>346818</v>
      </c>
      <c r="X217" s="33">
        <f t="shared" si="74"/>
        <v>-9.3744644387317999E-3</v>
      </c>
      <c r="Y217" s="33">
        <f t="shared" si="75"/>
        <v>-1.0267795991050654E-2</v>
      </c>
    </row>
    <row r="218" spans="1:25" x14ac:dyDescent="0.25">
      <c r="A218" s="9" t="s">
        <v>34</v>
      </c>
      <c r="B218" s="63">
        <v>3</v>
      </c>
      <c r="C218" t="s">
        <v>16</v>
      </c>
      <c r="D218" s="65">
        <v>400</v>
      </c>
      <c r="E218" s="65">
        <v>408</v>
      </c>
      <c r="F218" s="65">
        <v>408</v>
      </c>
      <c r="G218" s="13">
        <f t="shared" si="57"/>
        <v>0</v>
      </c>
      <c r="H218" s="13">
        <f t="shared" si="58"/>
        <v>8</v>
      </c>
      <c r="I218" s="70">
        <f t="shared" si="59"/>
        <v>2.0000000000000018E-2</v>
      </c>
      <c r="J218" s="70">
        <f t="shared" si="60"/>
        <v>0</v>
      </c>
      <c r="K218" t="str">
        <f t="shared" si="61"/>
        <v>ANUGERAH</v>
      </c>
      <c r="L218" t="str">
        <f t="shared" si="62"/>
        <v>FEBRUARY-3-ANUGERAH</v>
      </c>
      <c r="M218" s="70">
        <f t="shared" si="63"/>
        <v>-0.35146388528138528</v>
      </c>
      <c r="N218" s="70">
        <f t="shared" si="64"/>
        <v>-0.70051199626505078</v>
      </c>
      <c r="O218" s="13">
        <f t="shared" si="65"/>
        <v>1504511</v>
      </c>
      <c r="P218" s="13">
        <f t="shared" si="66"/>
        <v>1532581</v>
      </c>
      <c r="Q218" s="13">
        <f t="shared" si="67"/>
        <v>1515308</v>
      </c>
      <c r="R218" s="33">
        <f t="shared" si="68"/>
        <v>7.176418118578054E-3</v>
      </c>
      <c r="S218" s="33">
        <f t="shared" si="69"/>
        <v>-1.1270529910001548E-2</v>
      </c>
      <c r="T218" t="str">
        <f t="shared" si="70"/>
        <v>FEBRUARY-ANUGERAH</v>
      </c>
      <c r="U218">
        <f t="shared" si="71"/>
        <v>350100</v>
      </c>
      <c r="V218">
        <f t="shared" si="72"/>
        <v>350416</v>
      </c>
      <c r="W218">
        <f t="shared" si="73"/>
        <v>346818</v>
      </c>
      <c r="X218" s="33">
        <f t="shared" si="74"/>
        <v>-9.3744644387317999E-3</v>
      </c>
      <c r="Y218" s="33">
        <f t="shared" si="75"/>
        <v>-1.0267795991050654E-2</v>
      </c>
    </row>
    <row r="219" spans="1:25" x14ac:dyDescent="0.25">
      <c r="A219" s="9" t="s">
        <v>34</v>
      </c>
      <c r="B219" s="63">
        <v>3</v>
      </c>
      <c r="C219" t="s">
        <v>16</v>
      </c>
      <c r="D219" s="65">
        <v>600</v>
      </c>
      <c r="E219" s="65">
        <v>618</v>
      </c>
      <c r="F219" s="65">
        <v>564</v>
      </c>
      <c r="G219" s="13">
        <f t="shared" si="57"/>
        <v>-54</v>
      </c>
      <c r="H219" s="13">
        <f t="shared" si="58"/>
        <v>-36</v>
      </c>
      <c r="I219" s="70">
        <f t="shared" si="59"/>
        <v>-6.0000000000000053E-2</v>
      </c>
      <c r="J219" s="70">
        <f t="shared" si="60"/>
        <v>-8.737864077669899E-2</v>
      </c>
      <c r="K219" t="str">
        <f t="shared" si="61"/>
        <v>ANUGERAH</v>
      </c>
      <c r="L219" t="str">
        <f t="shared" si="62"/>
        <v>FEBRUARY-3-ANUGERAH</v>
      </c>
      <c r="M219" s="70">
        <f t="shared" si="63"/>
        <v>-0.35146388528138528</v>
      </c>
      <c r="N219" s="70">
        <f t="shared" si="64"/>
        <v>-0.70051199626505078</v>
      </c>
      <c r="O219" s="13">
        <f t="shared" si="65"/>
        <v>1504511</v>
      </c>
      <c r="P219" s="13">
        <f t="shared" si="66"/>
        <v>1532581</v>
      </c>
      <c r="Q219" s="13">
        <f t="shared" si="67"/>
        <v>1515308</v>
      </c>
      <c r="R219" s="33">
        <f t="shared" si="68"/>
        <v>7.176418118578054E-3</v>
      </c>
      <c r="S219" s="33">
        <f t="shared" si="69"/>
        <v>-1.1270529910001548E-2</v>
      </c>
      <c r="T219" t="str">
        <f t="shared" si="70"/>
        <v>FEBRUARY-ANUGERAH</v>
      </c>
      <c r="U219">
        <f t="shared" si="71"/>
        <v>350100</v>
      </c>
      <c r="V219">
        <f t="shared" si="72"/>
        <v>350416</v>
      </c>
      <c r="W219">
        <f t="shared" si="73"/>
        <v>346818</v>
      </c>
      <c r="X219" s="33">
        <f t="shared" si="74"/>
        <v>-9.3744644387317999E-3</v>
      </c>
      <c r="Y219" s="33">
        <f t="shared" si="75"/>
        <v>-1.0267795991050654E-2</v>
      </c>
    </row>
    <row r="220" spans="1:25" x14ac:dyDescent="0.25">
      <c r="A220" s="9" t="s">
        <v>34</v>
      </c>
      <c r="B220" s="63">
        <v>3</v>
      </c>
      <c r="C220" t="s">
        <v>16</v>
      </c>
      <c r="D220" s="65">
        <v>450</v>
      </c>
      <c r="E220" s="65">
        <v>458</v>
      </c>
      <c r="F220" s="65">
        <v>442</v>
      </c>
      <c r="G220" s="13">
        <f t="shared" si="57"/>
        <v>-16</v>
      </c>
      <c r="H220" s="13">
        <f t="shared" si="58"/>
        <v>-8</v>
      </c>
      <c r="I220" s="70">
        <f t="shared" si="59"/>
        <v>-1.7777777777777781E-2</v>
      </c>
      <c r="J220" s="70">
        <f t="shared" si="60"/>
        <v>-3.4934497816593857E-2</v>
      </c>
      <c r="K220" t="str">
        <f t="shared" si="61"/>
        <v>ANUGERAH</v>
      </c>
      <c r="L220" t="str">
        <f t="shared" si="62"/>
        <v>FEBRUARY-3-ANUGERAH</v>
      </c>
      <c r="M220" s="70">
        <f t="shared" si="63"/>
        <v>-0.35146388528138528</v>
      </c>
      <c r="N220" s="70">
        <f t="shared" si="64"/>
        <v>-0.70051199626505078</v>
      </c>
      <c r="O220" s="13">
        <f t="shared" si="65"/>
        <v>1504511</v>
      </c>
      <c r="P220" s="13">
        <f t="shared" si="66"/>
        <v>1532581</v>
      </c>
      <c r="Q220" s="13">
        <f t="shared" si="67"/>
        <v>1515308</v>
      </c>
      <c r="R220" s="33">
        <f t="shared" si="68"/>
        <v>7.176418118578054E-3</v>
      </c>
      <c r="S220" s="33">
        <f t="shared" si="69"/>
        <v>-1.1270529910001548E-2</v>
      </c>
      <c r="T220" t="str">
        <f t="shared" si="70"/>
        <v>FEBRUARY-ANUGERAH</v>
      </c>
      <c r="U220">
        <f t="shared" si="71"/>
        <v>350100</v>
      </c>
      <c r="V220">
        <f t="shared" si="72"/>
        <v>350416</v>
      </c>
      <c r="W220">
        <f t="shared" si="73"/>
        <v>346818</v>
      </c>
      <c r="X220" s="33">
        <f t="shared" si="74"/>
        <v>-9.3744644387317999E-3</v>
      </c>
      <c r="Y220" s="33">
        <f t="shared" si="75"/>
        <v>-1.0267795991050654E-2</v>
      </c>
    </row>
    <row r="221" spans="1:25" x14ac:dyDescent="0.25">
      <c r="A221" s="9" t="s">
        <v>34</v>
      </c>
      <c r="B221" s="63">
        <v>3</v>
      </c>
      <c r="C221" t="s">
        <v>16</v>
      </c>
      <c r="D221" s="65">
        <v>750</v>
      </c>
      <c r="E221" s="65">
        <v>810</v>
      </c>
      <c r="F221" s="65">
        <v>732</v>
      </c>
      <c r="G221" s="13">
        <f t="shared" si="57"/>
        <v>-78</v>
      </c>
      <c r="H221" s="13">
        <f t="shared" si="58"/>
        <v>-18</v>
      </c>
      <c r="I221" s="70">
        <f t="shared" si="59"/>
        <v>-2.4000000000000021E-2</v>
      </c>
      <c r="J221" s="70">
        <f t="shared" si="60"/>
        <v>-9.6296296296296324E-2</v>
      </c>
      <c r="K221" t="str">
        <f t="shared" si="61"/>
        <v>ANUGERAH</v>
      </c>
      <c r="L221" t="str">
        <f t="shared" si="62"/>
        <v>FEBRUARY-3-ANUGERAH</v>
      </c>
      <c r="M221" s="70">
        <f t="shared" si="63"/>
        <v>-0.35146388528138528</v>
      </c>
      <c r="N221" s="70">
        <f t="shared" si="64"/>
        <v>-0.70051199626505078</v>
      </c>
      <c r="O221" s="13">
        <f t="shared" si="65"/>
        <v>1504511</v>
      </c>
      <c r="P221" s="13">
        <f t="shared" si="66"/>
        <v>1532581</v>
      </c>
      <c r="Q221" s="13">
        <f t="shared" si="67"/>
        <v>1515308</v>
      </c>
      <c r="R221" s="33">
        <f t="shared" si="68"/>
        <v>7.176418118578054E-3</v>
      </c>
      <c r="S221" s="33">
        <f t="shared" si="69"/>
        <v>-1.1270529910001548E-2</v>
      </c>
      <c r="T221" t="str">
        <f t="shared" si="70"/>
        <v>FEBRUARY-ANUGERAH</v>
      </c>
      <c r="U221">
        <f t="shared" si="71"/>
        <v>350100</v>
      </c>
      <c r="V221">
        <f t="shared" si="72"/>
        <v>350416</v>
      </c>
      <c r="W221">
        <f t="shared" si="73"/>
        <v>346818</v>
      </c>
      <c r="X221" s="33">
        <f t="shared" si="74"/>
        <v>-9.3744644387317999E-3</v>
      </c>
      <c r="Y221" s="33">
        <f t="shared" si="75"/>
        <v>-1.0267795991050654E-2</v>
      </c>
    </row>
    <row r="222" spans="1:25" x14ac:dyDescent="0.25">
      <c r="A222" s="9" t="s">
        <v>34</v>
      </c>
      <c r="B222" s="63">
        <v>3</v>
      </c>
      <c r="C222" t="s">
        <v>16</v>
      </c>
      <c r="D222" s="65">
        <v>450</v>
      </c>
      <c r="E222" s="65">
        <v>458</v>
      </c>
      <c r="F222" s="65">
        <v>440</v>
      </c>
      <c r="G222" s="13">
        <f t="shared" si="57"/>
        <v>-18</v>
      </c>
      <c r="H222" s="13">
        <f t="shared" si="58"/>
        <v>-10</v>
      </c>
      <c r="I222" s="70">
        <f t="shared" si="59"/>
        <v>-2.2222222222222254E-2</v>
      </c>
      <c r="J222" s="70">
        <f t="shared" si="60"/>
        <v>-3.9301310043668103E-2</v>
      </c>
      <c r="K222" t="str">
        <f t="shared" si="61"/>
        <v>ANUGERAH</v>
      </c>
      <c r="L222" t="str">
        <f t="shared" si="62"/>
        <v>FEBRUARY-3-ANUGERAH</v>
      </c>
      <c r="M222" s="70">
        <f t="shared" si="63"/>
        <v>-0.35146388528138528</v>
      </c>
      <c r="N222" s="70">
        <f t="shared" si="64"/>
        <v>-0.70051199626505078</v>
      </c>
      <c r="O222" s="13">
        <f t="shared" si="65"/>
        <v>1504511</v>
      </c>
      <c r="P222" s="13">
        <f t="shared" si="66"/>
        <v>1532581</v>
      </c>
      <c r="Q222" s="13">
        <f t="shared" si="67"/>
        <v>1515308</v>
      </c>
      <c r="R222" s="33">
        <f t="shared" si="68"/>
        <v>7.176418118578054E-3</v>
      </c>
      <c r="S222" s="33">
        <f t="shared" si="69"/>
        <v>-1.1270529910001548E-2</v>
      </c>
      <c r="T222" t="str">
        <f t="shared" si="70"/>
        <v>FEBRUARY-ANUGERAH</v>
      </c>
      <c r="U222">
        <f t="shared" si="71"/>
        <v>350100</v>
      </c>
      <c r="V222">
        <f t="shared" si="72"/>
        <v>350416</v>
      </c>
      <c r="W222">
        <f t="shared" si="73"/>
        <v>346818</v>
      </c>
      <c r="X222" s="33">
        <f t="shared" si="74"/>
        <v>-9.3744644387317999E-3</v>
      </c>
      <c r="Y222" s="33">
        <f t="shared" si="75"/>
        <v>-1.0267795991050654E-2</v>
      </c>
    </row>
    <row r="223" spans="1:25" x14ac:dyDescent="0.25">
      <c r="A223" s="9" t="s">
        <v>34</v>
      </c>
      <c r="B223" s="63">
        <v>3</v>
      </c>
      <c r="C223" t="s">
        <v>16</v>
      </c>
      <c r="D223" s="65">
        <v>750</v>
      </c>
      <c r="E223" s="65">
        <v>822</v>
      </c>
      <c r="F223" s="65">
        <v>744</v>
      </c>
      <c r="G223" s="13">
        <f t="shared" si="57"/>
        <v>-78</v>
      </c>
      <c r="H223" s="13">
        <f t="shared" si="58"/>
        <v>-6</v>
      </c>
      <c r="I223" s="70">
        <f t="shared" si="59"/>
        <v>-8.0000000000000071E-3</v>
      </c>
      <c r="J223" s="70">
        <f t="shared" si="60"/>
        <v>-9.4890510948905105E-2</v>
      </c>
      <c r="K223" t="str">
        <f t="shared" si="61"/>
        <v>ANUGERAH</v>
      </c>
      <c r="L223" t="str">
        <f t="shared" si="62"/>
        <v>FEBRUARY-3-ANUGERAH</v>
      </c>
      <c r="M223" s="70">
        <f t="shared" si="63"/>
        <v>-0.35146388528138528</v>
      </c>
      <c r="N223" s="70">
        <f t="shared" si="64"/>
        <v>-0.70051199626505078</v>
      </c>
      <c r="O223" s="13">
        <f t="shared" si="65"/>
        <v>1504511</v>
      </c>
      <c r="P223" s="13">
        <f t="shared" si="66"/>
        <v>1532581</v>
      </c>
      <c r="Q223" s="13">
        <f t="shared" si="67"/>
        <v>1515308</v>
      </c>
      <c r="R223" s="33">
        <f t="shared" si="68"/>
        <v>7.176418118578054E-3</v>
      </c>
      <c r="S223" s="33">
        <f t="shared" si="69"/>
        <v>-1.1270529910001548E-2</v>
      </c>
      <c r="T223" t="str">
        <f t="shared" si="70"/>
        <v>FEBRUARY-ANUGERAH</v>
      </c>
      <c r="U223">
        <f t="shared" si="71"/>
        <v>350100</v>
      </c>
      <c r="V223">
        <f t="shared" si="72"/>
        <v>350416</v>
      </c>
      <c r="W223">
        <f t="shared" si="73"/>
        <v>346818</v>
      </c>
      <c r="X223" s="33">
        <f t="shared" si="74"/>
        <v>-9.3744644387317999E-3</v>
      </c>
      <c r="Y223" s="33">
        <f t="shared" si="75"/>
        <v>-1.0267795991050654E-2</v>
      </c>
    </row>
    <row r="224" spans="1:25" x14ac:dyDescent="0.25">
      <c r="A224" s="9" t="s">
        <v>34</v>
      </c>
      <c r="B224" s="63">
        <v>4</v>
      </c>
      <c r="C224" t="s">
        <v>10</v>
      </c>
      <c r="D224" s="65">
        <v>50</v>
      </c>
      <c r="E224" s="65">
        <v>50</v>
      </c>
      <c r="F224" s="65">
        <v>50</v>
      </c>
      <c r="G224" s="13">
        <f t="shared" si="57"/>
        <v>0</v>
      </c>
      <c r="H224" s="13">
        <f t="shared" si="58"/>
        <v>0</v>
      </c>
      <c r="I224" s="70">
        <f t="shared" si="59"/>
        <v>0</v>
      </c>
      <c r="J224" s="70">
        <f t="shared" si="60"/>
        <v>0</v>
      </c>
      <c r="K224" t="str">
        <f t="shared" si="61"/>
        <v>CNJ2</v>
      </c>
      <c r="L224" t="str">
        <f t="shared" si="62"/>
        <v>FEBRUARY-4-CNJ2</v>
      </c>
      <c r="M224" s="70">
        <f t="shared" si="63"/>
        <v>0</v>
      </c>
      <c r="N224" s="70">
        <f t="shared" si="64"/>
        <v>0</v>
      </c>
      <c r="O224" s="13">
        <f t="shared" si="65"/>
        <v>1504511</v>
      </c>
      <c r="P224" s="13">
        <f t="shared" si="66"/>
        <v>1532581</v>
      </c>
      <c r="Q224" s="13">
        <f t="shared" si="67"/>
        <v>1515308</v>
      </c>
      <c r="R224" s="33">
        <f t="shared" si="68"/>
        <v>7.176418118578054E-3</v>
      </c>
      <c r="S224" s="33">
        <f t="shared" si="69"/>
        <v>-1.1270529910001548E-2</v>
      </c>
      <c r="T224" t="str">
        <f t="shared" si="70"/>
        <v>FEBRUARY-CNJ2</v>
      </c>
      <c r="U224">
        <f t="shared" si="71"/>
        <v>48252</v>
      </c>
      <c r="V224">
        <f t="shared" si="72"/>
        <v>49253</v>
      </c>
      <c r="W224">
        <f t="shared" si="73"/>
        <v>48381</v>
      </c>
      <c r="X224" s="33">
        <f t="shared" si="74"/>
        <v>2.673464312360041E-3</v>
      </c>
      <c r="Y224" s="33">
        <f t="shared" si="75"/>
        <v>-1.7704505309321217E-2</v>
      </c>
    </row>
    <row r="225" spans="1:25" x14ac:dyDescent="0.25">
      <c r="A225" s="9" t="s">
        <v>34</v>
      </c>
      <c r="B225" s="63">
        <v>4</v>
      </c>
      <c r="C225" t="s">
        <v>10</v>
      </c>
      <c r="D225" s="65">
        <v>50</v>
      </c>
      <c r="E225" s="65">
        <v>50</v>
      </c>
      <c r="F225" s="65">
        <v>50</v>
      </c>
      <c r="G225" s="13">
        <f t="shared" si="57"/>
        <v>0</v>
      </c>
      <c r="H225" s="13">
        <f t="shared" si="58"/>
        <v>0</v>
      </c>
      <c r="I225" s="70">
        <f t="shared" si="59"/>
        <v>0</v>
      </c>
      <c r="J225" s="70">
        <f t="shared" si="60"/>
        <v>0</v>
      </c>
      <c r="K225" t="str">
        <f t="shared" si="61"/>
        <v>CNJ2</v>
      </c>
      <c r="L225" t="str">
        <f t="shared" si="62"/>
        <v>FEBRUARY-4-CNJ2</v>
      </c>
      <c r="M225" s="70">
        <f t="shared" si="63"/>
        <v>0</v>
      </c>
      <c r="N225" s="70">
        <f t="shared" si="64"/>
        <v>0</v>
      </c>
      <c r="O225" s="13">
        <f t="shared" si="65"/>
        <v>1504511</v>
      </c>
      <c r="P225" s="13">
        <f t="shared" si="66"/>
        <v>1532581</v>
      </c>
      <c r="Q225" s="13">
        <f t="shared" si="67"/>
        <v>1515308</v>
      </c>
      <c r="R225" s="33">
        <f t="shared" si="68"/>
        <v>7.176418118578054E-3</v>
      </c>
      <c r="S225" s="33">
        <f t="shared" si="69"/>
        <v>-1.1270529910001548E-2</v>
      </c>
      <c r="T225" t="str">
        <f t="shared" si="70"/>
        <v>FEBRUARY-CNJ2</v>
      </c>
      <c r="U225">
        <f t="shared" si="71"/>
        <v>48252</v>
      </c>
      <c r="V225">
        <f t="shared" si="72"/>
        <v>49253</v>
      </c>
      <c r="W225">
        <f t="shared" si="73"/>
        <v>48381</v>
      </c>
      <c r="X225" s="33">
        <f t="shared" si="74"/>
        <v>2.673464312360041E-3</v>
      </c>
      <c r="Y225" s="33">
        <f t="shared" si="75"/>
        <v>-1.7704505309321217E-2</v>
      </c>
    </row>
    <row r="226" spans="1:25" x14ac:dyDescent="0.25">
      <c r="A226" s="9" t="s">
        <v>34</v>
      </c>
      <c r="B226" s="63">
        <v>4</v>
      </c>
      <c r="C226" t="s">
        <v>11</v>
      </c>
      <c r="D226" s="65">
        <v>3672</v>
      </c>
      <c r="E226" s="65">
        <v>3905</v>
      </c>
      <c r="F226" s="65">
        <v>3672</v>
      </c>
      <c r="G226" s="13">
        <f t="shared" si="57"/>
        <v>-233</v>
      </c>
      <c r="H226" s="13">
        <f t="shared" si="58"/>
        <v>0</v>
      </c>
      <c r="I226" s="70">
        <f t="shared" si="59"/>
        <v>0</v>
      </c>
      <c r="J226" s="70">
        <f t="shared" si="60"/>
        <v>-5.9667093469910393E-2</v>
      </c>
      <c r="K226" t="str">
        <f t="shared" si="61"/>
        <v>MAJA1</v>
      </c>
      <c r="L226" t="str">
        <f t="shared" si="62"/>
        <v>FEBRUARY-4-MAJA1</v>
      </c>
      <c r="M226" s="70">
        <f t="shared" si="63"/>
        <v>7.1294967851639246E-2</v>
      </c>
      <c r="N226" s="70">
        <f t="shared" si="64"/>
        <v>-0.1191098043784754</v>
      </c>
      <c r="O226" s="13">
        <f t="shared" si="65"/>
        <v>1504511</v>
      </c>
      <c r="P226" s="13">
        <f t="shared" si="66"/>
        <v>1532581</v>
      </c>
      <c r="Q226" s="13">
        <f t="shared" si="67"/>
        <v>1515308</v>
      </c>
      <c r="R226" s="33">
        <f t="shared" si="68"/>
        <v>7.176418118578054E-3</v>
      </c>
      <c r="S226" s="33">
        <f t="shared" si="69"/>
        <v>-1.1270529910001548E-2</v>
      </c>
      <c r="T226" t="str">
        <f t="shared" si="70"/>
        <v>FEBRUARY-MAJA1</v>
      </c>
      <c r="U226">
        <f t="shared" si="71"/>
        <v>175819</v>
      </c>
      <c r="V226">
        <f t="shared" si="72"/>
        <v>180451</v>
      </c>
      <c r="W226">
        <f t="shared" si="73"/>
        <v>177625</v>
      </c>
      <c r="X226" s="33">
        <f t="shared" si="74"/>
        <v>1.0271927379862156E-2</v>
      </c>
      <c r="Y226" s="33">
        <f t="shared" si="75"/>
        <v>-1.5660761093039155E-2</v>
      </c>
    </row>
    <row r="227" spans="1:25" x14ac:dyDescent="0.25">
      <c r="A227" s="9" t="s">
        <v>34</v>
      </c>
      <c r="B227" s="63">
        <v>4</v>
      </c>
      <c r="C227" t="s">
        <v>11</v>
      </c>
      <c r="D227" s="65">
        <v>5904</v>
      </c>
      <c r="E227" s="65">
        <v>6176</v>
      </c>
      <c r="F227" s="65">
        <v>6086</v>
      </c>
      <c r="G227" s="13">
        <f t="shared" si="57"/>
        <v>-90</v>
      </c>
      <c r="H227" s="13">
        <f t="shared" si="58"/>
        <v>182</v>
      </c>
      <c r="I227" s="70">
        <f t="shared" si="59"/>
        <v>3.0826558265582671E-2</v>
      </c>
      <c r="J227" s="70">
        <f t="shared" si="60"/>
        <v>-1.4572538860103679E-2</v>
      </c>
      <c r="K227" t="str">
        <f t="shared" si="61"/>
        <v>MAJA1</v>
      </c>
      <c r="L227" t="str">
        <f t="shared" si="62"/>
        <v>FEBRUARY-4-MAJA1</v>
      </c>
      <c r="M227" s="70">
        <f t="shared" si="63"/>
        <v>7.1294967851639246E-2</v>
      </c>
      <c r="N227" s="70">
        <f t="shared" si="64"/>
        <v>-0.1191098043784754</v>
      </c>
      <c r="O227" s="13">
        <f t="shared" si="65"/>
        <v>1504511</v>
      </c>
      <c r="P227" s="13">
        <f t="shared" si="66"/>
        <v>1532581</v>
      </c>
      <c r="Q227" s="13">
        <f t="shared" si="67"/>
        <v>1515308</v>
      </c>
      <c r="R227" s="33">
        <f t="shared" si="68"/>
        <v>7.176418118578054E-3</v>
      </c>
      <c r="S227" s="33">
        <f t="shared" si="69"/>
        <v>-1.1270529910001548E-2</v>
      </c>
      <c r="T227" t="str">
        <f t="shared" si="70"/>
        <v>FEBRUARY-MAJA1</v>
      </c>
      <c r="U227">
        <f t="shared" si="71"/>
        <v>175819</v>
      </c>
      <c r="V227">
        <f t="shared" si="72"/>
        <v>180451</v>
      </c>
      <c r="W227">
        <f t="shared" si="73"/>
        <v>177625</v>
      </c>
      <c r="X227" s="33">
        <f t="shared" si="74"/>
        <v>1.0271927379862156E-2</v>
      </c>
      <c r="Y227" s="33">
        <f t="shared" si="75"/>
        <v>-1.5660761093039155E-2</v>
      </c>
    </row>
    <row r="228" spans="1:25" x14ac:dyDescent="0.25">
      <c r="A228" s="9" t="s">
        <v>34</v>
      </c>
      <c r="B228" s="63">
        <v>4</v>
      </c>
      <c r="C228" t="s">
        <v>11</v>
      </c>
      <c r="D228" s="65">
        <v>5976</v>
      </c>
      <c r="E228" s="65">
        <v>6169</v>
      </c>
      <c r="F228" s="65">
        <v>5976</v>
      </c>
      <c r="G228" s="13">
        <f t="shared" si="57"/>
        <v>-193</v>
      </c>
      <c r="H228" s="13">
        <f t="shared" si="58"/>
        <v>0</v>
      </c>
      <c r="I228" s="70">
        <f t="shared" si="59"/>
        <v>0</v>
      </c>
      <c r="J228" s="70">
        <f t="shared" si="60"/>
        <v>-3.128545955584372E-2</v>
      </c>
      <c r="K228" t="str">
        <f t="shared" si="61"/>
        <v>MAJA1</v>
      </c>
      <c r="L228" t="str">
        <f t="shared" si="62"/>
        <v>FEBRUARY-4-MAJA1</v>
      </c>
      <c r="M228" s="70">
        <f t="shared" si="63"/>
        <v>7.1294967851639246E-2</v>
      </c>
      <c r="N228" s="70">
        <f t="shared" si="64"/>
        <v>-0.1191098043784754</v>
      </c>
      <c r="O228" s="13">
        <f t="shared" si="65"/>
        <v>1504511</v>
      </c>
      <c r="P228" s="13">
        <f t="shared" si="66"/>
        <v>1532581</v>
      </c>
      <c r="Q228" s="13">
        <f t="shared" si="67"/>
        <v>1515308</v>
      </c>
      <c r="R228" s="33">
        <f t="shared" si="68"/>
        <v>7.176418118578054E-3</v>
      </c>
      <c r="S228" s="33">
        <f t="shared" si="69"/>
        <v>-1.1270529910001548E-2</v>
      </c>
      <c r="T228" t="str">
        <f t="shared" si="70"/>
        <v>FEBRUARY-MAJA1</v>
      </c>
      <c r="U228">
        <f t="shared" si="71"/>
        <v>175819</v>
      </c>
      <c r="V228">
        <f t="shared" si="72"/>
        <v>180451</v>
      </c>
      <c r="W228">
        <f t="shared" si="73"/>
        <v>177625</v>
      </c>
      <c r="X228" s="33">
        <f t="shared" si="74"/>
        <v>1.0271927379862156E-2</v>
      </c>
      <c r="Y228" s="33">
        <f t="shared" si="75"/>
        <v>-1.5660761093039155E-2</v>
      </c>
    </row>
    <row r="229" spans="1:25" x14ac:dyDescent="0.25">
      <c r="A229" s="9" t="s">
        <v>34</v>
      </c>
      <c r="B229" s="63">
        <v>4</v>
      </c>
      <c r="C229" t="s">
        <v>13</v>
      </c>
      <c r="D229" s="65">
        <v>23328</v>
      </c>
      <c r="E229" s="65">
        <v>24021</v>
      </c>
      <c r="F229" s="65">
        <v>23913</v>
      </c>
      <c r="G229" s="13">
        <f t="shared" si="57"/>
        <v>-108</v>
      </c>
      <c r="H229" s="13">
        <f t="shared" si="58"/>
        <v>585</v>
      </c>
      <c r="I229" s="70">
        <f t="shared" si="59"/>
        <v>2.5077160493827133E-2</v>
      </c>
      <c r="J229" s="70">
        <f t="shared" si="60"/>
        <v>-4.4960659423004534E-3</v>
      </c>
      <c r="K229" t="str">
        <f t="shared" si="61"/>
        <v>KALIBENDA</v>
      </c>
      <c r="L229" t="str">
        <f t="shared" si="62"/>
        <v>FEBRUARY-4-KALIBENDA</v>
      </c>
      <c r="M229" s="70">
        <f t="shared" si="63"/>
        <v>4.8499126148802585E-2</v>
      </c>
      <c r="N229" s="70">
        <f t="shared" si="64"/>
        <v>-1.5004528949160156E-2</v>
      </c>
      <c r="O229" s="13">
        <f t="shared" si="65"/>
        <v>1504511</v>
      </c>
      <c r="P229" s="13">
        <f t="shared" si="66"/>
        <v>1532581</v>
      </c>
      <c r="Q229" s="13">
        <f t="shared" si="67"/>
        <v>1515308</v>
      </c>
      <c r="R229" s="33">
        <f t="shared" si="68"/>
        <v>7.176418118578054E-3</v>
      </c>
      <c r="S229" s="33">
        <f t="shared" si="69"/>
        <v>-1.1270529910001548E-2</v>
      </c>
      <c r="T229" t="str">
        <f t="shared" si="70"/>
        <v>FEBRUARY-KALIBENDA</v>
      </c>
      <c r="U229">
        <f t="shared" si="71"/>
        <v>302400</v>
      </c>
      <c r="V229">
        <f t="shared" si="72"/>
        <v>309474</v>
      </c>
      <c r="W229">
        <f t="shared" si="73"/>
        <v>308637</v>
      </c>
      <c r="X229" s="33">
        <f t="shared" si="74"/>
        <v>2.0624999999999893E-2</v>
      </c>
      <c r="Y229" s="33">
        <f t="shared" si="75"/>
        <v>-2.7045890769499259E-3</v>
      </c>
    </row>
    <row r="230" spans="1:25" x14ac:dyDescent="0.25">
      <c r="A230" s="9" t="s">
        <v>34</v>
      </c>
      <c r="B230" s="63">
        <v>4</v>
      </c>
      <c r="C230" t="s">
        <v>13</v>
      </c>
      <c r="D230" s="65">
        <v>3996</v>
      </c>
      <c r="E230" s="65">
        <v>4116</v>
      </c>
      <c r="F230" s="65">
        <v>4098</v>
      </c>
      <c r="G230" s="13">
        <f t="shared" si="57"/>
        <v>-18</v>
      </c>
      <c r="H230" s="13">
        <f t="shared" si="58"/>
        <v>102</v>
      </c>
      <c r="I230" s="70">
        <f t="shared" si="59"/>
        <v>2.5525525525525561E-2</v>
      </c>
      <c r="J230" s="70">
        <f t="shared" si="60"/>
        <v>-4.3731778425656342E-3</v>
      </c>
      <c r="K230" t="str">
        <f t="shared" si="61"/>
        <v>KALIBENDA</v>
      </c>
      <c r="L230" t="str">
        <f t="shared" si="62"/>
        <v>FEBRUARY-4-KALIBENDA</v>
      </c>
      <c r="M230" s="70">
        <f t="shared" si="63"/>
        <v>4.8499126148802585E-2</v>
      </c>
      <c r="N230" s="70">
        <f t="shared" si="64"/>
        <v>-1.5004528949160156E-2</v>
      </c>
      <c r="O230" s="13">
        <f t="shared" si="65"/>
        <v>1504511</v>
      </c>
      <c r="P230" s="13">
        <f t="shared" si="66"/>
        <v>1532581</v>
      </c>
      <c r="Q230" s="13">
        <f t="shared" si="67"/>
        <v>1515308</v>
      </c>
      <c r="R230" s="33">
        <f t="shared" si="68"/>
        <v>7.176418118578054E-3</v>
      </c>
      <c r="S230" s="33">
        <f t="shared" si="69"/>
        <v>-1.1270529910001548E-2</v>
      </c>
      <c r="T230" t="str">
        <f t="shared" si="70"/>
        <v>FEBRUARY-KALIBENDA</v>
      </c>
      <c r="U230">
        <f t="shared" si="71"/>
        <v>302400</v>
      </c>
      <c r="V230">
        <f t="shared" si="72"/>
        <v>309474</v>
      </c>
      <c r="W230">
        <f t="shared" si="73"/>
        <v>308637</v>
      </c>
      <c r="X230" s="33">
        <f t="shared" si="74"/>
        <v>2.0624999999999893E-2</v>
      </c>
      <c r="Y230" s="33">
        <f t="shared" si="75"/>
        <v>-2.7045890769499259E-3</v>
      </c>
    </row>
    <row r="231" spans="1:25" x14ac:dyDescent="0.25">
      <c r="A231" s="9" t="s">
        <v>34</v>
      </c>
      <c r="B231" s="63">
        <v>4</v>
      </c>
      <c r="C231" t="s">
        <v>14</v>
      </c>
      <c r="D231" s="65">
        <v>13392</v>
      </c>
      <c r="E231" s="65">
        <v>13752</v>
      </c>
      <c r="F231" s="65">
        <v>13641</v>
      </c>
      <c r="G231" s="13">
        <f t="shared" si="57"/>
        <v>-111</v>
      </c>
      <c r="H231" s="13">
        <f t="shared" si="58"/>
        <v>249</v>
      </c>
      <c r="I231" s="70">
        <f t="shared" si="59"/>
        <v>1.8593189964157597E-2</v>
      </c>
      <c r="J231" s="70">
        <f t="shared" si="60"/>
        <v>-8.0715532286212976E-3</v>
      </c>
      <c r="K231" t="str">
        <f t="shared" si="61"/>
        <v>GM2</v>
      </c>
      <c r="L231" t="str">
        <f t="shared" si="62"/>
        <v>FEBRUARY-4-GM2</v>
      </c>
      <c r="M231" s="70">
        <f t="shared" si="63"/>
        <v>0.41376803845423793</v>
      </c>
      <c r="N231" s="70">
        <f t="shared" si="64"/>
        <v>-0.18461597979036748</v>
      </c>
      <c r="O231" s="13">
        <f t="shared" si="65"/>
        <v>1504511</v>
      </c>
      <c r="P231" s="13">
        <f t="shared" si="66"/>
        <v>1532581</v>
      </c>
      <c r="Q231" s="13">
        <f t="shared" si="67"/>
        <v>1515308</v>
      </c>
      <c r="R231" s="33">
        <f t="shared" si="68"/>
        <v>7.176418118578054E-3</v>
      </c>
      <c r="S231" s="33">
        <f t="shared" si="69"/>
        <v>-1.1270529910001548E-2</v>
      </c>
      <c r="T231" t="str">
        <f t="shared" si="70"/>
        <v>FEBRUARY-GM2</v>
      </c>
      <c r="U231">
        <f t="shared" si="71"/>
        <v>621864</v>
      </c>
      <c r="V231">
        <f t="shared" si="72"/>
        <v>636856</v>
      </c>
      <c r="W231">
        <f t="shared" si="73"/>
        <v>627748</v>
      </c>
      <c r="X231" s="33">
        <f t="shared" si="74"/>
        <v>9.4618759085587367E-3</v>
      </c>
      <c r="Y231" s="33">
        <f t="shared" si="75"/>
        <v>-1.4301506148956755E-2</v>
      </c>
    </row>
    <row r="232" spans="1:25" x14ac:dyDescent="0.25">
      <c r="A232" s="9" t="s">
        <v>34</v>
      </c>
      <c r="B232" s="63">
        <v>4</v>
      </c>
      <c r="C232" t="s">
        <v>14</v>
      </c>
      <c r="D232" s="65">
        <v>1296</v>
      </c>
      <c r="E232" s="65">
        <v>1337</v>
      </c>
      <c r="F232" s="65">
        <v>1314</v>
      </c>
      <c r="G232" s="13">
        <f t="shared" si="57"/>
        <v>-23</v>
      </c>
      <c r="H232" s="13">
        <f t="shared" si="58"/>
        <v>18</v>
      </c>
      <c r="I232" s="70">
        <f t="shared" si="59"/>
        <v>1.388888888888884E-2</v>
      </c>
      <c r="J232" s="70">
        <f t="shared" si="60"/>
        <v>-1.7202692595362779E-2</v>
      </c>
      <c r="K232" t="str">
        <f t="shared" si="61"/>
        <v>GM2</v>
      </c>
      <c r="L232" t="str">
        <f t="shared" si="62"/>
        <v>FEBRUARY-4-GM2</v>
      </c>
      <c r="M232" s="70">
        <f t="shared" si="63"/>
        <v>0.41376803845423793</v>
      </c>
      <c r="N232" s="70">
        <f t="shared" si="64"/>
        <v>-0.18461597979036748</v>
      </c>
      <c r="O232" s="13">
        <f t="shared" si="65"/>
        <v>1504511</v>
      </c>
      <c r="P232" s="13">
        <f t="shared" si="66"/>
        <v>1532581</v>
      </c>
      <c r="Q232" s="13">
        <f t="shared" si="67"/>
        <v>1515308</v>
      </c>
      <c r="R232" s="33">
        <f t="shared" si="68"/>
        <v>7.176418118578054E-3</v>
      </c>
      <c r="S232" s="33">
        <f t="shared" si="69"/>
        <v>-1.1270529910001548E-2</v>
      </c>
      <c r="T232" t="str">
        <f t="shared" si="70"/>
        <v>FEBRUARY-GM2</v>
      </c>
      <c r="U232">
        <f t="shared" si="71"/>
        <v>621864</v>
      </c>
      <c r="V232">
        <f t="shared" si="72"/>
        <v>636856</v>
      </c>
      <c r="W232">
        <f t="shared" si="73"/>
        <v>627748</v>
      </c>
      <c r="X232" s="33">
        <f t="shared" si="74"/>
        <v>9.4618759085587367E-3</v>
      </c>
      <c r="Y232" s="33">
        <f t="shared" si="75"/>
        <v>-1.4301506148956755E-2</v>
      </c>
    </row>
    <row r="233" spans="1:25" x14ac:dyDescent="0.25">
      <c r="A233" s="9" t="s">
        <v>34</v>
      </c>
      <c r="B233" s="63">
        <v>4</v>
      </c>
      <c r="C233" t="s">
        <v>14</v>
      </c>
      <c r="D233" s="65">
        <v>9828</v>
      </c>
      <c r="E233" s="65">
        <v>10193</v>
      </c>
      <c r="F233" s="65">
        <v>10083</v>
      </c>
      <c r="G233" s="13">
        <f t="shared" si="57"/>
        <v>-110</v>
      </c>
      <c r="H233" s="13">
        <f t="shared" si="58"/>
        <v>255</v>
      </c>
      <c r="I233" s="70">
        <f t="shared" si="59"/>
        <v>2.5946275946275854E-2</v>
      </c>
      <c r="J233" s="70">
        <f t="shared" si="60"/>
        <v>-1.0791719807711209E-2</v>
      </c>
      <c r="K233" t="str">
        <f t="shared" si="61"/>
        <v>GM2</v>
      </c>
      <c r="L233" t="str">
        <f t="shared" si="62"/>
        <v>FEBRUARY-4-GM2</v>
      </c>
      <c r="M233" s="70">
        <f t="shared" si="63"/>
        <v>0.41376803845423793</v>
      </c>
      <c r="N233" s="70">
        <f t="shared" si="64"/>
        <v>-0.18461597979036748</v>
      </c>
      <c r="O233" s="13">
        <f t="shared" si="65"/>
        <v>1504511</v>
      </c>
      <c r="P233" s="13">
        <f t="shared" si="66"/>
        <v>1532581</v>
      </c>
      <c r="Q233" s="13">
        <f t="shared" si="67"/>
        <v>1515308</v>
      </c>
      <c r="R233" s="33">
        <f t="shared" si="68"/>
        <v>7.176418118578054E-3</v>
      </c>
      <c r="S233" s="33">
        <f t="shared" si="69"/>
        <v>-1.1270529910001548E-2</v>
      </c>
      <c r="T233" t="str">
        <f t="shared" si="70"/>
        <v>FEBRUARY-GM2</v>
      </c>
      <c r="U233">
        <f t="shared" si="71"/>
        <v>621864</v>
      </c>
      <c r="V233">
        <f t="shared" si="72"/>
        <v>636856</v>
      </c>
      <c r="W233">
        <f t="shared" si="73"/>
        <v>627748</v>
      </c>
      <c r="X233" s="33">
        <f t="shared" si="74"/>
        <v>9.4618759085587367E-3</v>
      </c>
      <c r="Y233" s="33">
        <f t="shared" si="75"/>
        <v>-1.4301506148956755E-2</v>
      </c>
    </row>
    <row r="234" spans="1:25" x14ac:dyDescent="0.25">
      <c r="A234" s="9" t="s">
        <v>34</v>
      </c>
      <c r="B234" s="63">
        <v>4</v>
      </c>
      <c r="C234" t="s">
        <v>14</v>
      </c>
      <c r="D234" s="65">
        <v>1296</v>
      </c>
      <c r="E234" s="65">
        <v>1337</v>
      </c>
      <c r="F234" s="65">
        <v>1323</v>
      </c>
      <c r="G234" s="13">
        <f t="shared" si="57"/>
        <v>-14</v>
      </c>
      <c r="H234" s="13">
        <f t="shared" si="58"/>
        <v>27</v>
      </c>
      <c r="I234" s="70">
        <f t="shared" si="59"/>
        <v>2.0833333333333259E-2</v>
      </c>
      <c r="J234" s="70">
        <f t="shared" si="60"/>
        <v>-1.0471204188481686E-2</v>
      </c>
      <c r="K234" t="str">
        <f t="shared" si="61"/>
        <v>GM2</v>
      </c>
      <c r="L234" t="str">
        <f t="shared" si="62"/>
        <v>FEBRUARY-4-GM2</v>
      </c>
      <c r="M234" s="70">
        <f t="shared" si="63"/>
        <v>0.41376803845423793</v>
      </c>
      <c r="N234" s="70">
        <f t="shared" si="64"/>
        <v>-0.18461597979036748</v>
      </c>
      <c r="O234" s="13">
        <f t="shared" si="65"/>
        <v>1504511</v>
      </c>
      <c r="P234" s="13">
        <f t="shared" si="66"/>
        <v>1532581</v>
      </c>
      <c r="Q234" s="13">
        <f t="shared" si="67"/>
        <v>1515308</v>
      </c>
      <c r="R234" s="33">
        <f t="shared" si="68"/>
        <v>7.176418118578054E-3</v>
      </c>
      <c r="S234" s="33">
        <f t="shared" si="69"/>
        <v>-1.1270529910001548E-2</v>
      </c>
      <c r="T234" t="str">
        <f t="shared" si="70"/>
        <v>FEBRUARY-GM2</v>
      </c>
      <c r="U234">
        <f t="shared" si="71"/>
        <v>621864</v>
      </c>
      <c r="V234">
        <f t="shared" si="72"/>
        <v>636856</v>
      </c>
      <c r="W234">
        <f t="shared" si="73"/>
        <v>627748</v>
      </c>
      <c r="X234" s="33">
        <f t="shared" si="74"/>
        <v>9.4618759085587367E-3</v>
      </c>
      <c r="Y234" s="33">
        <f t="shared" si="75"/>
        <v>-1.4301506148956755E-2</v>
      </c>
    </row>
    <row r="235" spans="1:25" x14ac:dyDescent="0.25">
      <c r="A235" s="9" t="s">
        <v>34</v>
      </c>
      <c r="B235" s="63">
        <v>4</v>
      </c>
      <c r="C235" t="s">
        <v>14</v>
      </c>
      <c r="D235" s="65">
        <v>11772</v>
      </c>
      <c r="E235" s="65">
        <v>12140</v>
      </c>
      <c r="F235" s="65">
        <v>12066</v>
      </c>
      <c r="G235" s="13">
        <f t="shared" si="57"/>
        <v>-74</v>
      </c>
      <c r="H235" s="13">
        <f t="shared" si="58"/>
        <v>294</v>
      </c>
      <c r="I235" s="70">
        <f t="shared" si="59"/>
        <v>2.4974515800203934E-2</v>
      </c>
      <c r="J235" s="70">
        <f t="shared" si="60"/>
        <v>-6.0955518945634557E-3</v>
      </c>
      <c r="K235" t="str">
        <f t="shared" si="61"/>
        <v>GM2</v>
      </c>
      <c r="L235" t="str">
        <f t="shared" si="62"/>
        <v>FEBRUARY-4-GM2</v>
      </c>
      <c r="M235" s="70">
        <f t="shared" si="63"/>
        <v>0.41376803845423793</v>
      </c>
      <c r="N235" s="70">
        <f t="shared" si="64"/>
        <v>-0.18461597979036748</v>
      </c>
      <c r="O235" s="13">
        <f t="shared" si="65"/>
        <v>1504511</v>
      </c>
      <c r="P235" s="13">
        <f t="shared" si="66"/>
        <v>1532581</v>
      </c>
      <c r="Q235" s="13">
        <f t="shared" si="67"/>
        <v>1515308</v>
      </c>
      <c r="R235" s="33">
        <f t="shared" si="68"/>
        <v>7.176418118578054E-3</v>
      </c>
      <c r="S235" s="33">
        <f t="shared" si="69"/>
        <v>-1.1270529910001548E-2</v>
      </c>
      <c r="T235" t="str">
        <f t="shared" si="70"/>
        <v>FEBRUARY-GM2</v>
      </c>
      <c r="U235">
        <f t="shared" si="71"/>
        <v>621864</v>
      </c>
      <c r="V235">
        <f t="shared" si="72"/>
        <v>636856</v>
      </c>
      <c r="W235">
        <f t="shared" si="73"/>
        <v>627748</v>
      </c>
      <c r="X235" s="33">
        <f t="shared" si="74"/>
        <v>9.4618759085587367E-3</v>
      </c>
      <c r="Y235" s="33">
        <f t="shared" si="75"/>
        <v>-1.4301506148956755E-2</v>
      </c>
    </row>
    <row r="236" spans="1:25" x14ac:dyDescent="0.25">
      <c r="A236" s="9" t="s">
        <v>34</v>
      </c>
      <c r="B236" s="63">
        <v>4</v>
      </c>
      <c r="C236" t="s">
        <v>14</v>
      </c>
      <c r="D236" s="65">
        <v>1080</v>
      </c>
      <c r="E236" s="65">
        <v>1116</v>
      </c>
      <c r="F236" s="65">
        <v>1113</v>
      </c>
      <c r="G236" s="13">
        <f t="shared" si="57"/>
        <v>-3</v>
      </c>
      <c r="H236" s="13">
        <f t="shared" si="58"/>
        <v>33</v>
      </c>
      <c r="I236" s="70">
        <f t="shared" si="59"/>
        <v>3.0555555555555447E-2</v>
      </c>
      <c r="J236" s="70">
        <f t="shared" si="60"/>
        <v>-2.6881720430107503E-3</v>
      </c>
      <c r="K236" t="str">
        <f t="shared" si="61"/>
        <v>GM2</v>
      </c>
      <c r="L236" t="str">
        <f t="shared" si="62"/>
        <v>FEBRUARY-4-GM2</v>
      </c>
      <c r="M236" s="70">
        <f t="shared" si="63"/>
        <v>0.41376803845423793</v>
      </c>
      <c r="N236" s="70">
        <f t="shared" si="64"/>
        <v>-0.18461597979036748</v>
      </c>
      <c r="O236" s="13">
        <f t="shared" si="65"/>
        <v>1504511</v>
      </c>
      <c r="P236" s="13">
        <f t="shared" si="66"/>
        <v>1532581</v>
      </c>
      <c r="Q236" s="13">
        <f t="shared" si="67"/>
        <v>1515308</v>
      </c>
      <c r="R236" s="33">
        <f t="shared" si="68"/>
        <v>7.176418118578054E-3</v>
      </c>
      <c r="S236" s="33">
        <f t="shared" si="69"/>
        <v>-1.1270529910001548E-2</v>
      </c>
      <c r="T236" t="str">
        <f t="shared" si="70"/>
        <v>FEBRUARY-GM2</v>
      </c>
      <c r="U236">
        <f t="shared" si="71"/>
        <v>621864</v>
      </c>
      <c r="V236">
        <f t="shared" si="72"/>
        <v>636856</v>
      </c>
      <c r="W236">
        <f t="shared" si="73"/>
        <v>627748</v>
      </c>
      <c r="X236" s="33">
        <f t="shared" si="74"/>
        <v>9.4618759085587367E-3</v>
      </c>
      <c r="Y236" s="33">
        <f t="shared" si="75"/>
        <v>-1.4301506148956755E-2</v>
      </c>
    </row>
    <row r="237" spans="1:25" x14ac:dyDescent="0.25">
      <c r="A237" s="9" t="s">
        <v>34</v>
      </c>
      <c r="B237" s="63">
        <v>4</v>
      </c>
      <c r="C237" t="s">
        <v>14</v>
      </c>
      <c r="D237" s="65">
        <v>9720</v>
      </c>
      <c r="E237" s="65">
        <v>10020</v>
      </c>
      <c r="F237" s="65">
        <v>9951</v>
      </c>
      <c r="G237" s="13">
        <f t="shared" si="57"/>
        <v>-69</v>
      </c>
      <c r="H237" s="13">
        <f t="shared" si="58"/>
        <v>231</v>
      </c>
      <c r="I237" s="70">
        <f t="shared" si="59"/>
        <v>2.3765432098765471E-2</v>
      </c>
      <c r="J237" s="70">
        <f t="shared" si="60"/>
        <v>-6.8862275449101951E-3</v>
      </c>
      <c r="K237" t="str">
        <f t="shared" si="61"/>
        <v>GM2</v>
      </c>
      <c r="L237" t="str">
        <f t="shared" si="62"/>
        <v>FEBRUARY-4-GM2</v>
      </c>
      <c r="M237" s="70">
        <f t="shared" si="63"/>
        <v>0.41376803845423793</v>
      </c>
      <c r="N237" s="70">
        <f t="shared" si="64"/>
        <v>-0.18461597979036748</v>
      </c>
      <c r="O237" s="13">
        <f t="shared" si="65"/>
        <v>1504511</v>
      </c>
      <c r="P237" s="13">
        <f t="shared" si="66"/>
        <v>1532581</v>
      </c>
      <c r="Q237" s="13">
        <f t="shared" si="67"/>
        <v>1515308</v>
      </c>
      <c r="R237" s="33">
        <f t="shared" si="68"/>
        <v>7.176418118578054E-3</v>
      </c>
      <c r="S237" s="33">
        <f t="shared" si="69"/>
        <v>-1.1270529910001548E-2</v>
      </c>
      <c r="T237" t="str">
        <f t="shared" si="70"/>
        <v>FEBRUARY-GM2</v>
      </c>
      <c r="U237">
        <f t="shared" si="71"/>
        <v>621864</v>
      </c>
      <c r="V237">
        <f t="shared" si="72"/>
        <v>636856</v>
      </c>
      <c r="W237">
        <f t="shared" si="73"/>
        <v>627748</v>
      </c>
      <c r="X237" s="33">
        <f t="shared" si="74"/>
        <v>9.4618759085587367E-3</v>
      </c>
      <c r="Y237" s="33">
        <f t="shared" si="75"/>
        <v>-1.4301506148956755E-2</v>
      </c>
    </row>
    <row r="238" spans="1:25" x14ac:dyDescent="0.25">
      <c r="A238" s="9" t="s">
        <v>34</v>
      </c>
      <c r="B238" s="63">
        <v>4</v>
      </c>
      <c r="C238" t="s">
        <v>14</v>
      </c>
      <c r="D238" s="65">
        <v>9504</v>
      </c>
      <c r="E238" s="65">
        <v>9793</v>
      </c>
      <c r="F238" s="65">
        <v>9693</v>
      </c>
      <c r="G238" s="13">
        <f t="shared" si="57"/>
        <v>-100</v>
      </c>
      <c r="H238" s="13">
        <f t="shared" si="58"/>
        <v>189</v>
      </c>
      <c r="I238" s="70">
        <f t="shared" si="59"/>
        <v>1.9886363636363535E-2</v>
      </c>
      <c r="J238" s="70">
        <f t="shared" si="60"/>
        <v>-1.021137547227613E-2</v>
      </c>
      <c r="K238" t="str">
        <f t="shared" si="61"/>
        <v>GM2</v>
      </c>
      <c r="L238" t="str">
        <f t="shared" si="62"/>
        <v>FEBRUARY-4-GM2</v>
      </c>
      <c r="M238" s="70">
        <f t="shared" si="63"/>
        <v>0.41376803845423793</v>
      </c>
      <c r="N238" s="70">
        <f t="shared" si="64"/>
        <v>-0.18461597979036748</v>
      </c>
      <c r="O238" s="13">
        <f t="shared" si="65"/>
        <v>1504511</v>
      </c>
      <c r="P238" s="13">
        <f t="shared" si="66"/>
        <v>1532581</v>
      </c>
      <c r="Q238" s="13">
        <f t="shared" si="67"/>
        <v>1515308</v>
      </c>
      <c r="R238" s="33">
        <f t="shared" si="68"/>
        <v>7.176418118578054E-3</v>
      </c>
      <c r="S238" s="33">
        <f t="shared" si="69"/>
        <v>-1.1270529910001548E-2</v>
      </c>
      <c r="T238" t="str">
        <f t="shared" si="70"/>
        <v>FEBRUARY-GM2</v>
      </c>
      <c r="U238">
        <f t="shared" si="71"/>
        <v>621864</v>
      </c>
      <c r="V238">
        <f t="shared" si="72"/>
        <v>636856</v>
      </c>
      <c r="W238">
        <f t="shared" si="73"/>
        <v>627748</v>
      </c>
      <c r="X238" s="33">
        <f t="shared" si="74"/>
        <v>9.4618759085587367E-3</v>
      </c>
      <c r="Y238" s="33">
        <f t="shared" si="75"/>
        <v>-1.4301506148956755E-2</v>
      </c>
    </row>
    <row r="239" spans="1:25" x14ac:dyDescent="0.25">
      <c r="A239" s="9" t="s">
        <v>34</v>
      </c>
      <c r="B239" s="63">
        <v>4</v>
      </c>
      <c r="C239" t="s">
        <v>14</v>
      </c>
      <c r="D239" s="65">
        <v>13068</v>
      </c>
      <c r="E239" s="65">
        <v>13481</v>
      </c>
      <c r="F239" s="65">
        <v>13290</v>
      </c>
      <c r="G239" s="13">
        <f t="shared" si="57"/>
        <v>-191</v>
      </c>
      <c r="H239" s="13">
        <f t="shared" si="58"/>
        <v>222</v>
      </c>
      <c r="I239" s="70">
        <f t="shared" si="59"/>
        <v>1.6988062442607976E-2</v>
      </c>
      <c r="J239" s="70">
        <f t="shared" si="60"/>
        <v>-1.4168088420740355E-2</v>
      </c>
      <c r="K239" t="str">
        <f t="shared" si="61"/>
        <v>GM2</v>
      </c>
      <c r="L239" t="str">
        <f t="shared" si="62"/>
        <v>FEBRUARY-4-GM2</v>
      </c>
      <c r="M239" s="70">
        <f t="shared" si="63"/>
        <v>0.41376803845423793</v>
      </c>
      <c r="N239" s="70">
        <f t="shared" si="64"/>
        <v>-0.18461597979036748</v>
      </c>
      <c r="O239" s="13">
        <f t="shared" si="65"/>
        <v>1504511</v>
      </c>
      <c r="P239" s="13">
        <f t="shared" si="66"/>
        <v>1532581</v>
      </c>
      <c r="Q239" s="13">
        <f t="shared" si="67"/>
        <v>1515308</v>
      </c>
      <c r="R239" s="33">
        <f t="shared" si="68"/>
        <v>7.176418118578054E-3</v>
      </c>
      <c r="S239" s="33">
        <f t="shared" si="69"/>
        <v>-1.1270529910001548E-2</v>
      </c>
      <c r="T239" t="str">
        <f t="shared" si="70"/>
        <v>FEBRUARY-GM2</v>
      </c>
      <c r="U239">
        <f t="shared" si="71"/>
        <v>621864</v>
      </c>
      <c r="V239">
        <f t="shared" si="72"/>
        <v>636856</v>
      </c>
      <c r="W239">
        <f t="shared" si="73"/>
        <v>627748</v>
      </c>
      <c r="X239" s="33">
        <f t="shared" si="74"/>
        <v>9.4618759085587367E-3</v>
      </c>
      <c r="Y239" s="33">
        <f t="shared" si="75"/>
        <v>-1.4301506148956755E-2</v>
      </c>
    </row>
    <row r="240" spans="1:25" x14ac:dyDescent="0.25">
      <c r="A240" s="9" t="s">
        <v>34</v>
      </c>
      <c r="B240" s="63">
        <v>4</v>
      </c>
      <c r="C240" t="s">
        <v>14</v>
      </c>
      <c r="D240" s="65">
        <v>5184</v>
      </c>
      <c r="E240" s="65">
        <v>5346</v>
      </c>
      <c r="F240" s="65">
        <v>5283</v>
      </c>
      <c r="G240" s="13">
        <f t="shared" si="57"/>
        <v>-63</v>
      </c>
      <c r="H240" s="13">
        <f t="shared" si="58"/>
        <v>99</v>
      </c>
      <c r="I240" s="70">
        <f t="shared" si="59"/>
        <v>1.9097222222222321E-2</v>
      </c>
      <c r="J240" s="70">
        <f t="shared" si="60"/>
        <v>-1.1784511784511786E-2</v>
      </c>
      <c r="K240" t="str">
        <f t="shared" si="61"/>
        <v>GM2</v>
      </c>
      <c r="L240" t="str">
        <f t="shared" si="62"/>
        <v>FEBRUARY-4-GM2</v>
      </c>
      <c r="M240" s="70">
        <f t="shared" si="63"/>
        <v>0.41376803845423793</v>
      </c>
      <c r="N240" s="70">
        <f t="shared" si="64"/>
        <v>-0.18461597979036748</v>
      </c>
      <c r="O240" s="13">
        <f t="shared" si="65"/>
        <v>1504511</v>
      </c>
      <c r="P240" s="13">
        <f t="shared" si="66"/>
        <v>1532581</v>
      </c>
      <c r="Q240" s="13">
        <f t="shared" si="67"/>
        <v>1515308</v>
      </c>
      <c r="R240" s="33">
        <f t="shared" si="68"/>
        <v>7.176418118578054E-3</v>
      </c>
      <c r="S240" s="33">
        <f t="shared" si="69"/>
        <v>-1.1270529910001548E-2</v>
      </c>
      <c r="T240" t="str">
        <f t="shared" si="70"/>
        <v>FEBRUARY-GM2</v>
      </c>
      <c r="U240">
        <f t="shared" si="71"/>
        <v>621864</v>
      </c>
      <c r="V240">
        <f t="shared" si="72"/>
        <v>636856</v>
      </c>
      <c r="W240">
        <f t="shared" si="73"/>
        <v>627748</v>
      </c>
      <c r="X240" s="33">
        <f t="shared" si="74"/>
        <v>9.4618759085587367E-3</v>
      </c>
      <c r="Y240" s="33">
        <f t="shared" si="75"/>
        <v>-1.4301506148956755E-2</v>
      </c>
    </row>
    <row r="241" spans="1:25" x14ac:dyDescent="0.25">
      <c r="A241" s="9" t="s">
        <v>34</v>
      </c>
      <c r="B241" s="63">
        <v>4</v>
      </c>
      <c r="C241" t="s">
        <v>14</v>
      </c>
      <c r="D241" s="65">
        <v>1296</v>
      </c>
      <c r="E241" s="65">
        <v>1337</v>
      </c>
      <c r="F241" s="65">
        <v>1323</v>
      </c>
      <c r="G241" s="13">
        <f t="shared" si="57"/>
        <v>-14</v>
      </c>
      <c r="H241" s="13">
        <f t="shared" si="58"/>
        <v>27</v>
      </c>
      <c r="I241" s="70">
        <f t="shared" si="59"/>
        <v>2.0833333333333259E-2</v>
      </c>
      <c r="J241" s="70">
        <f t="shared" si="60"/>
        <v>-1.0471204188481686E-2</v>
      </c>
      <c r="K241" t="str">
        <f t="shared" si="61"/>
        <v>GM2</v>
      </c>
      <c r="L241" t="str">
        <f t="shared" si="62"/>
        <v>FEBRUARY-4-GM2</v>
      </c>
      <c r="M241" s="70">
        <f t="shared" si="63"/>
        <v>0.41376803845423793</v>
      </c>
      <c r="N241" s="70">
        <f t="shared" si="64"/>
        <v>-0.18461597979036748</v>
      </c>
      <c r="O241" s="13">
        <f t="shared" si="65"/>
        <v>1504511</v>
      </c>
      <c r="P241" s="13">
        <f t="shared" si="66"/>
        <v>1532581</v>
      </c>
      <c r="Q241" s="13">
        <f t="shared" si="67"/>
        <v>1515308</v>
      </c>
      <c r="R241" s="33">
        <f t="shared" si="68"/>
        <v>7.176418118578054E-3</v>
      </c>
      <c r="S241" s="33">
        <f t="shared" si="69"/>
        <v>-1.1270529910001548E-2</v>
      </c>
      <c r="T241" t="str">
        <f t="shared" si="70"/>
        <v>FEBRUARY-GM2</v>
      </c>
      <c r="U241">
        <f t="shared" si="71"/>
        <v>621864</v>
      </c>
      <c r="V241">
        <f t="shared" si="72"/>
        <v>636856</v>
      </c>
      <c r="W241">
        <f t="shared" si="73"/>
        <v>627748</v>
      </c>
      <c r="X241" s="33">
        <f t="shared" si="74"/>
        <v>9.4618759085587367E-3</v>
      </c>
      <c r="Y241" s="33">
        <f t="shared" si="75"/>
        <v>-1.4301506148956755E-2</v>
      </c>
    </row>
    <row r="242" spans="1:25" x14ac:dyDescent="0.25">
      <c r="A242" s="9" t="s">
        <v>34</v>
      </c>
      <c r="B242" s="63">
        <v>4</v>
      </c>
      <c r="C242" t="s">
        <v>14</v>
      </c>
      <c r="D242" s="65">
        <v>3996</v>
      </c>
      <c r="E242" s="65">
        <v>4127</v>
      </c>
      <c r="F242" s="65">
        <v>4113</v>
      </c>
      <c r="G242" s="13">
        <f t="shared" si="57"/>
        <v>-14</v>
      </c>
      <c r="H242" s="13">
        <f t="shared" si="58"/>
        <v>117</v>
      </c>
      <c r="I242" s="70">
        <f t="shared" si="59"/>
        <v>2.9279279279279313E-2</v>
      </c>
      <c r="J242" s="70">
        <f t="shared" si="60"/>
        <v>-3.3922946450205549E-3</v>
      </c>
      <c r="K242" t="str">
        <f t="shared" si="61"/>
        <v>GM2</v>
      </c>
      <c r="L242" t="str">
        <f t="shared" si="62"/>
        <v>FEBRUARY-4-GM2</v>
      </c>
      <c r="M242" s="70">
        <f t="shared" si="63"/>
        <v>0.41376803845423793</v>
      </c>
      <c r="N242" s="70">
        <f t="shared" si="64"/>
        <v>-0.18461597979036748</v>
      </c>
      <c r="O242" s="13">
        <f t="shared" si="65"/>
        <v>1504511</v>
      </c>
      <c r="P242" s="13">
        <f t="shared" si="66"/>
        <v>1532581</v>
      </c>
      <c r="Q242" s="13">
        <f t="shared" si="67"/>
        <v>1515308</v>
      </c>
      <c r="R242" s="33">
        <f t="shared" si="68"/>
        <v>7.176418118578054E-3</v>
      </c>
      <c r="S242" s="33">
        <f t="shared" si="69"/>
        <v>-1.1270529910001548E-2</v>
      </c>
      <c r="T242" t="str">
        <f t="shared" si="70"/>
        <v>FEBRUARY-GM2</v>
      </c>
      <c r="U242">
        <f t="shared" si="71"/>
        <v>621864</v>
      </c>
      <c r="V242">
        <f t="shared" si="72"/>
        <v>636856</v>
      </c>
      <c r="W242">
        <f t="shared" si="73"/>
        <v>627748</v>
      </c>
      <c r="X242" s="33">
        <f t="shared" si="74"/>
        <v>9.4618759085587367E-3</v>
      </c>
      <c r="Y242" s="33">
        <f t="shared" si="75"/>
        <v>-1.4301506148956755E-2</v>
      </c>
    </row>
    <row r="243" spans="1:25" x14ac:dyDescent="0.25">
      <c r="A243" s="9" t="s">
        <v>34</v>
      </c>
      <c r="B243" s="63">
        <v>4</v>
      </c>
      <c r="C243" t="s">
        <v>14</v>
      </c>
      <c r="D243" s="65">
        <v>1080</v>
      </c>
      <c r="E243" s="65">
        <v>1116</v>
      </c>
      <c r="F243" s="65">
        <v>1113</v>
      </c>
      <c r="G243" s="13">
        <f t="shared" si="57"/>
        <v>-3</v>
      </c>
      <c r="H243" s="13">
        <f t="shared" si="58"/>
        <v>33</v>
      </c>
      <c r="I243" s="70">
        <f t="shared" si="59"/>
        <v>3.0555555555555447E-2</v>
      </c>
      <c r="J243" s="70">
        <f t="shared" si="60"/>
        <v>-2.6881720430107503E-3</v>
      </c>
      <c r="K243" t="str">
        <f t="shared" si="61"/>
        <v>GM2</v>
      </c>
      <c r="L243" t="str">
        <f t="shared" si="62"/>
        <v>FEBRUARY-4-GM2</v>
      </c>
      <c r="M243" s="70">
        <f t="shared" si="63"/>
        <v>0.41376803845423793</v>
      </c>
      <c r="N243" s="70">
        <f t="shared" si="64"/>
        <v>-0.18461597979036748</v>
      </c>
      <c r="O243" s="13">
        <f t="shared" si="65"/>
        <v>1504511</v>
      </c>
      <c r="P243" s="13">
        <f t="shared" si="66"/>
        <v>1532581</v>
      </c>
      <c r="Q243" s="13">
        <f t="shared" si="67"/>
        <v>1515308</v>
      </c>
      <c r="R243" s="33">
        <f t="shared" si="68"/>
        <v>7.176418118578054E-3</v>
      </c>
      <c r="S243" s="33">
        <f t="shared" si="69"/>
        <v>-1.1270529910001548E-2</v>
      </c>
      <c r="T243" t="str">
        <f t="shared" si="70"/>
        <v>FEBRUARY-GM2</v>
      </c>
      <c r="U243">
        <f t="shared" si="71"/>
        <v>621864</v>
      </c>
      <c r="V243">
        <f t="shared" si="72"/>
        <v>636856</v>
      </c>
      <c r="W243">
        <f t="shared" si="73"/>
        <v>627748</v>
      </c>
      <c r="X243" s="33">
        <f t="shared" si="74"/>
        <v>9.4618759085587367E-3</v>
      </c>
      <c r="Y243" s="33">
        <f t="shared" si="75"/>
        <v>-1.4301506148956755E-2</v>
      </c>
    </row>
    <row r="244" spans="1:25" x14ac:dyDescent="0.25">
      <c r="A244" s="9" t="s">
        <v>34</v>
      </c>
      <c r="B244" s="63">
        <v>4</v>
      </c>
      <c r="C244" t="s">
        <v>14</v>
      </c>
      <c r="D244" s="65">
        <v>10044</v>
      </c>
      <c r="E244" s="65">
        <v>10348</v>
      </c>
      <c r="F244" s="65">
        <v>10260</v>
      </c>
      <c r="G244" s="13">
        <f t="shared" si="57"/>
        <v>-88</v>
      </c>
      <c r="H244" s="13">
        <f t="shared" si="58"/>
        <v>216</v>
      </c>
      <c r="I244" s="70">
        <f t="shared" si="59"/>
        <v>2.1505376344086002E-2</v>
      </c>
      <c r="J244" s="70">
        <f t="shared" si="60"/>
        <v>-8.5040587553150138E-3</v>
      </c>
      <c r="K244" t="str">
        <f t="shared" si="61"/>
        <v>GM2</v>
      </c>
      <c r="L244" t="str">
        <f t="shared" si="62"/>
        <v>FEBRUARY-4-GM2</v>
      </c>
      <c r="M244" s="70">
        <f t="shared" si="63"/>
        <v>0.41376803845423793</v>
      </c>
      <c r="N244" s="70">
        <f t="shared" si="64"/>
        <v>-0.18461597979036748</v>
      </c>
      <c r="O244" s="13">
        <f t="shared" si="65"/>
        <v>1504511</v>
      </c>
      <c r="P244" s="13">
        <f t="shared" si="66"/>
        <v>1532581</v>
      </c>
      <c r="Q244" s="13">
        <f t="shared" si="67"/>
        <v>1515308</v>
      </c>
      <c r="R244" s="33">
        <f t="shared" si="68"/>
        <v>7.176418118578054E-3</v>
      </c>
      <c r="S244" s="33">
        <f t="shared" si="69"/>
        <v>-1.1270529910001548E-2</v>
      </c>
      <c r="T244" t="str">
        <f t="shared" si="70"/>
        <v>FEBRUARY-GM2</v>
      </c>
      <c r="U244">
        <f t="shared" si="71"/>
        <v>621864</v>
      </c>
      <c r="V244">
        <f t="shared" si="72"/>
        <v>636856</v>
      </c>
      <c r="W244">
        <f t="shared" si="73"/>
        <v>627748</v>
      </c>
      <c r="X244" s="33">
        <f t="shared" si="74"/>
        <v>9.4618759085587367E-3</v>
      </c>
      <c r="Y244" s="33">
        <f t="shared" si="75"/>
        <v>-1.4301506148956755E-2</v>
      </c>
    </row>
    <row r="245" spans="1:25" x14ac:dyDescent="0.25">
      <c r="A245" s="9" t="s">
        <v>34</v>
      </c>
      <c r="B245" s="63">
        <v>4</v>
      </c>
      <c r="C245" t="s">
        <v>14</v>
      </c>
      <c r="D245" s="65">
        <v>12096</v>
      </c>
      <c r="E245" s="65">
        <v>12466</v>
      </c>
      <c r="F245" s="65">
        <v>12396</v>
      </c>
      <c r="G245" s="13">
        <f t="shared" si="57"/>
        <v>-70</v>
      </c>
      <c r="H245" s="13">
        <f t="shared" si="58"/>
        <v>300</v>
      </c>
      <c r="I245" s="70">
        <f t="shared" si="59"/>
        <v>2.4801587301587213E-2</v>
      </c>
      <c r="J245" s="70">
        <f t="shared" si="60"/>
        <v>-5.6152735440397894E-3</v>
      </c>
      <c r="K245" t="str">
        <f t="shared" si="61"/>
        <v>GM2</v>
      </c>
      <c r="L245" t="str">
        <f t="shared" si="62"/>
        <v>FEBRUARY-4-GM2</v>
      </c>
      <c r="M245" s="70">
        <f t="shared" si="63"/>
        <v>0.41376803845423793</v>
      </c>
      <c r="N245" s="70">
        <f t="shared" si="64"/>
        <v>-0.18461597979036748</v>
      </c>
      <c r="O245" s="13">
        <f t="shared" si="65"/>
        <v>1504511</v>
      </c>
      <c r="P245" s="13">
        <f t="shared" si="66"/>
        <v>1532581</v>
      </c>
      <c r="Q245" s="13">
        <f t="shared" si="67"/>
        <v>1515308</v>
      </c>
      <c r="R245" s="33">
        <f t="shared" si="68"/>
        <v>7.176418118578054E-3</v>
      </c>
      <c r="S245" s="33">
        <f t="shared" si="69"/>
        <v>-1.1270529910001548E-2</v>
      </c>
      <c r="T245" t="str">
        <f t="shared" si="70"/>
        <v>FEBRUARY-GM2</v>
      </c>
      <c r="U245">
        <f t="shared" si="71"/>
        <v>621864</v>
      </c>
      <c r="V245">
        <f t="shared" si="72"/>
        <v>636856</v>
      </c>
      <c r="W245">
        <f t="shared" si="73"/>
        <v>627748</v>
      </c>
      <c r="X245" s="33">
        <f t="shared" si="74"/>
        <v>9.4618759085587367E-3</v>
      </c>
      <c r="Y245" s="33">
        <f t="shared" si="75"/>
        <v>-1.4301506148956755E-2</v>
      </c>
    </row>
    <row r="246" spans="1:25" x14ac:dyDescent="0.25">
      <c r="A246" s="9" t="s">
        <v>34</v>
      </c>
      <c r="B246" s="63">
        <v>4</v>
      </c>
      <c r="C246" t="s">
        <v>13</v>
      </c>
      <c r="D246" s="65">
        <v>44496</v>
      </c>
      <c r="E246" s="65">
        <v>44676</v>
      </c>
      <c r="F246" s="65">
        <v>44526</v>
      </c>
      <c r="G246" s="13">
        <f t="shared" si="57"/>
        <v>-150</v>
      </c>
      <c r="H246" s="13">
        <f t="shared" si="58"/>
        <v>30</v>
      </c>
      <c r="I246" s="70">
        <f t="shared" si="59"/>
        <v>6.7421790722765884E-4</v>
      </c>
      <c r="J246" s="70">
        <f t="shared" si="60"/>
        <v>-3.3575073865163008E-3</v>
      </c>
      <c r="K246" t="str">
        <f t="shared" si="61"/>
        <v>KALIBENDA</v>
      </c>
      <c r="L246" t="str">
        <f t="shared" si="62"/>
        <v>FEBRUARY-4-KALIBENDA</v>
      </c>
      <c r="M246" s="70">
        <f t="shared" si="63"/>
        <v>4.8499126148802585E-2</v>
      </c>
      <c r="N246" s="70">
        <f t="shared" si="64"/>
        <v>-1.5004528949160156E-2</v>
      </c>
      <c r="O246" s="13">
        <f t="shared" si="65"/>
        <v>1504511</v>
      </c>
      <c r="P246" s="13">
        <f t="shared" si="66"/>
        <v>1532581</v>
      </c>
      <c r="Q246" s="13">
        <f t="shared" si="67"/>
        <v>1515308</v>
      </c>
      <c r="R246" s="33">
        <f t="shared" si="68"/>
        <v>7.176418118578054E-3</v>
      </c>
      <c r="S246" s="33">
        <f t="shared" si="69"/>
        <v>-1.1270529910001548E-2</v>
      </c>
      <c r="T246" t="str">
        <f t="shared" si="70"/>
        <v>FEBRUARY-KALIBENDA</v>
      </c>
      <c r="U246">
        <f t="shared" si="71"/>
        <v>302400</v>
      </c>
      <c r="V246">
        <f t="shared" si="72"/>
        <v>309474</v>
      </c>
      <c r="W246">
        <f t="shared" si="73"/>
        <v>308637</v>
      </c>
      <c r="X246" s="33">
        <f t="shared" si="74"/>
        <v>2.0624999999999893E-2</v>
      </c>
      <c r="Y246" s="33">
        <f t="shared" si="75"/>
        <v>-2.7045890769499259E-3</v>
      </c>
    </row>
    <row r="247" spans="1:25" x14ac:dyDescent="0.25">
      <c r="A247" s="9" t="s">
        <v>34</v>
      </c>
      <c r="B247" s="63">
        <v>4</v>
      </c>
      <c r="C247" t="s">
        <v>13</v>
      </c>
      <c r="D247" s="65">
        <v>7560</v>
      </c>
      <c r="E247" s="65">
        <v>7560</v>
      </c>
      <c r="F247" s="65">
        <v>7539</v>
      </c>
      <c r="G247" s="13">
        <f t="shared" si="57"/>
        <v>-21</v>
      </c>
      <c r="H247" s="13">
        <f t="shared" si="58"/>
        <v>-21</v>
      </c>
      <c r="I247" s="70">
        <f t="shared" si="59"/>
        <v>-2.7777777777777679E-3</v>
      </c>
      <c r="J247" s="70">
        <f t="shared" si="60"/>
        <v>-2.7777777777777679E-3</v>
      </c>
      <c r="K247" t="str">
        <f t="shared" si="61"/>
        <v>KALIBENDA</v>
      </c>
      <c r="L247" t="str">
        <f t="shared" si="62"/>
        <v>FEBRUARY-4-KALIBENDA</v>
      </c>
      <c r="M247" s="70">
        <f t="shared" si="63"/>
        <v>4.8499126148802585E-2</v>
      </c>
      <c r="N247" s="70">
        <f t="shared" si="64"/>
        <v>-1.5004528949160156E-2</v>
      </c>
      <c r="O247" s="13">
        <f t="shared" si="65"/>
        <v>1504511</v>
      </c>
      <c r="P247" s="13">
        <f t="shared" si="66"/>
        <v>1532581</v>
      </c>
      <c r="Q247" s="13">
        <f t="shared" si="67"/>
        <v>1515308</v>
      </c>
      <c r="R247" s="33">
        <f t="shared" si="68"/>
        <v>7.176418118578054E-3</v>
      </c>
      <c r="S247" s="33">
        <f t="shared" si="69"/>
        <v>-1.1270529910001548E-2</v>
      </c>
      <c r="T247" t="str">
        <f t="shared" si="70"/>
        <v>FEBRUARY-KALIBENDA</v>
      </c>
      <c r="U247">
        <f t="shared" si="71"/>
        <v>302400</v>
      </c>
      <c r="V247">
        <f t="shared" si="72"/>
        <v>309474</v>
      </c>
      <c r="W247">
        <f t="shared" si="73"/>
        <v>308637</v>
      </c>
      <c r="X247" s="33">
        <f t="shared" si="74"/>
        <v>2.0624999999999893E-2</v>
      </c>
      <c r="Y247" s="33">
        <f t="shared" si="75"/>
        <v>-2.7045890769499259E-3</v>
      </c>
    </row>
    <row r="248" spans="1:25" x14ac:dyDescent="0.25">
      <c r="A248" s="9" t="s">
        <v>34</v>
      </c>
      <c r="B248" s="63">
        <v>4</v>
      </c>
      <c r="C248" t="s">
        <v>14</v>
      </c>
      <c r="D248" s="65">
        <v>7560</v>
      </c>
      <c r="E248" s="65">
        <v>7666</v>
      </c>
      <c r="F248" s="65">
        <v>7560</v>
      </c>
      <c r="G248" s="13">
        <f t="shared" si="57"/>
        <v>-106</v>
      </c>
      <c r="H248" s="13">
        <f t="shared" si="58"/>
        <v>0</v>
      </c>
      <c r="I248" s="70">
        <f t="shared" si="59"/>
        <v>0</v>
      </c>
      <c r="J248" s="70">
        <f t="shared" si="60"/>
        <v>-1.3827289329506942E-2</v>
      </c>
      <c r="K248" t="str">
        <f t="shared" si="61"/>
        <v>GM2</v>
      </c>
      <c r="L248" t="str">
        <f t="shared" si="62"/>
        <v>FEBRUARY-4-GM2</v>
      </c>
      <c r="M248" s="70">
        <f t="shared" si="63"/>
        <v>0.41376803845423793</v>
      </c>
      <c r="N248" s="70">
        <f t="shared" si="64"/>
        <v>-0.18461597979036748</v>
      </c>
      <c r="O248" s="13">
        <f t="shared" si="65"/>
        <v>1504511</v>
      </c>
      <c r="P248" s="13">
        <f t="shared" si="66"/>
        <v>1532581</v>
      </c>
      <c r="Q248" s="13">
        <f t="shared" si="67"/>
        <v>1515308</v>
      </c>
      <c r="R248" s="33">
        <f t="shared" si="68"/>
        <v>7.176418118578054E-3</v>
      </c>
      <c r="S248" s="33">
        <f t="shared" si="69"/>
        <v>-1.1270529910001548E-2</v>
      </c>
      <c r="T248" t="str">
        <f t="shared" si="70"/>
        <v>FEBRUARY-GM2</v>
      </c>
      <c r="U248">
        <f t="shared" si="71"/>
        <v>621864</v>
      </c>
      <c r="V248">
        <f t="shared" si="72"/>
        <v>636856</v>
      </c>
      <c r="W248">
        <f t="shared" si="73"/>
        <v>627748</v>
      </c>
      <c r="X248" s="33">
        <f t="shared" si="74"/>
        <v>9.4618759085587367E-3</v>
      </c>
      <c r="Y248" s="33">
        <f t="shared" si="75"/>
        <v>-1.4301506148956755E-2</v>
      </c>
    </row>
    <row r="249" spans="1:25" x14ac:dyDescent="0.25">
      <c r="A249" s="9" t="s">
        <v>34</v>
      </c>
      <c r="B249" s="63">
        <v>4</v>
      </c>
      <c r="C249" t="s">
        <v>14</v>
      </c>
      <c r="D249" s="65">
        <v>23004</v>
      </c>
      <c r="E249" s="65">
        <v>23700</v>
      </c>
      <c r="F249" s="65">
        <v>23598</v>
      </c>
      <c r="G249" s="13">
        <f t="shared" si="57"/>
        <v>-102</v>
      </c>
      <c r="H249" s="13">
        <f t="shared" si="58"/>
        <v>594</v>
      </c>
      <c r="I249" s="70">
        <f t="shared" si="59"/>
        <v>2.5821596244131495E-2</v>
      </c>
      <c r="J249" s="70">
        <f t="shared" si="60"/>
        <v>-4.3037974683544089E-3</v>
      </c>
      <c r="K249" t="str">
        <f t="shared" si="61"/>
        <v>GM2</v>
      </c>
      <c r="L249" t="str">
        <f t="shared" si="62"/>
        <v>FEBRUARY-4-GM2</v>
      </c>
      <c r="M249" s="70">
        <f t="shared" si="63"/>
        <v>0.41376803845423793</v>
      </c>
      <c r="N249" s="70">
        <f t="shared" si="64"/>
        <v>-0.18461597979036748</v>
      </c>
      <c r="O249" s="13">
        <f t="shared" si="65"/>
        <v>1504511</v>
      </c>
      <c r="P249" s="13">
        <f t="shared" si="66"/>
        <v>1532581</v>
      </c>
      <c r="Q249" s="13">
        <f t="shared" si="67"/>
        <v>1515308</v>
      </c>
      <c r="R249" s="33">
        <f t="shared" si="68"/>
        <v>7.176418118578054E-3</v>
      </c>
      <c r="S249" s="33">
        <f t="shared" si="69"/>
        <v>-1.1270529910001548E-2</v>
      </c>
      <c r="T249" t="str">
        <f t="shared" si="70"/>
        <v>FEBRUARY-GM2</v>
      </c>
      <c r="U249">
        <f t="shared" si="71"/>
        <v>621864</v>
      </c>
      <c r="V249">
        <f t="shared" si="72"/>
        <v>636856</v>
      </c>
      <c r="W249">
        <f t="shared" si="73"/>
        <v>627748</v>
      </c>
      <c r="X249" s="33">
        <f t="shared" si="74"/>
        <v>9.4618759085587367E-3</v>
      </c>
      <c r="Y249" s="33">
        <f t="shared" si="75"/>
        <v>-1.4301506148956755E-2</v>
      </c>
    </row>
    <row r="250" spans="1:25" x14ac:dyDescent="0.25">
      <c r="A250" s="9" t="s">
        <v>34</v>
      </c>
      <c r="B250" s="63">
        <v>4</v>
      </c>
      <c r="C250" t="s">
        <v>14</v>
      </c>
      <c r="D250" s="65">
        <v>3888</v>
      </c>
      <c r="E250" s="65">
        <v>4008</v>
      </c>
      <c r="F250" s="65">
        <v>3978</v>
      </c>
      <c r="G250" s="13">
        <f t="shared" si="57"/>
        <v>-30</v>
      </c>
      <c r="H250" s="13">
        <f t="shared" si="58"/>
        <v>90</v>
      </c>
      <c r="I250" s="70">
        <f t="shared" si="59"/>
        <v>2.314814814814814E-2</v>
      </c>
      <c r="J250" s="70">
        <f t="shared" si="60"/>
        <v>-7.4850299401197917E-3</v>
      </c>
      <c r="K250" t="str">
        <f t="shared" si="61"/>
        <v>GM2</v>
      </c>
      <c r="L250" t="str">
        <f t="shared" si="62"/>
        <v>FEBRUARY-4-GM2</v>
      </c>
      <c r="M250" s="70">
        <f t="shared" si="63"/>
        <v>0.41376803845423793</v>
      </c>
      <c r="N250" s="70">
        <f t="shared" si="64"/>
        <v>-0.18461597979036748</v>
      </c>
      <c r="O250" s="13">
        <f t="shared" si="65"/>
        <v>1504511</v>
      </c>
      <c r="P250" s="13">
        <f t="shared" si="66"/>
        <v>1532581</v>
      </c>
      <c r="Q250" s="13">
        <f t="shared" si="67"/>
        <v>1515308</v>
      </c>
      <c r="R250" s="33">
        <f t="shared" si="68"/>
        <v>7.176418118578054E-3</v>
      </c>
      <c r="S250" s="33">
        <f t="shared" si="69"/>
        <v>-1.1270529910001548E-2</v>
      </c>
      <c r="T250" t="str">
        <f t="shared" si="70"/>
        <v>FEBRUARY-GM2</v>
      </c>
      <c r="U250">
        <f t="shared" si="71"/>
        <v>621864</v>
      </c>
      <c r="V250">
        <f t="shared" si="72"/>
        <v>636856</v>
      </c>
      <c r="W250">
        <f t="shared" si="73"/>
        <v>627748</v>
      </c>
      <c r="X250" s="33">
        <f t="shared" si="74"/>
        <v>9.4618759085587367E-3</v>
      </c>
      <c r="Y250" s="33">
        <f t="shared" si="75"/>
        <v>-1.4301506148956755E-2</v>
      </c>
    </row>
    <row r="251" spans="1:25" x14ac:dyDescent="0.25">
      <c r="A251" s="9" t="s">
        <v>34</v>
      </c>
      <c r="B251" s="63">
        <v>4</v>
      </c>
      <c r="C251" t="s">
        <v>14</v>
      </c>
      <c r="D251" s="65">
        <v>23112</v>
      </c>
      <c r="E251" s="65">
        <v>23650</v>
      </c>
      <c r="F251" s="65">
        <v>23286</v>
      </c>
      <c r="G251" s="13">
        <f t="shared" si="57"/>
        <v>-364</v>
      </c>
      <c r="H251" s="13">
        <f t="shared" si="58"/>
        <v>174</v>
      </c>
      <c r="I251" s="70">
        <f t="shared" si="59"/>
        <v>7.5285565939771093E-3</v>
      </c>
      <c r="J251" s="70">
        <f t="shared" si="60"/>
        <v>-1.5391120507399547E-2</v>
      </c>
      <c r="K251" t="str">
        <f t="shared" si="61"/>
        <v>GM2</v>
      </c>
      <c r="L251" t="str">
        <f t="shared" si="62"/>
        <v>FEBRUARY-4-GM2</v>
      </c>
      <c r="M251" s="70">
        <f t="shared" si="63"/>
        <v>0.41376803845423793</v>
      </c>
      <c r="N251" s="70">
        <f t="shared" si="64"/>
        <v>-0.18461597979036748</v>
      </c>
      <c r="O251" s="13">
        <f t="shared" si="65"/>
        <v>1504511</v>
      </c>
      <c r="P251" s="13">
        <f t="shared" si="66"/>
        <v>1532581</v>
      </c>
      <c r="Q251" s="13">
        <f t="shared" si="67"/>
        <v>1515308</v>
      </c>
      <c r="R251" s="33">
        <f t="shared" si="68"/>
        <v>7.176418118578054E-3</v>
      </c>
      <c r="S251" s="33">
        <f t="shared" si="69"/>
        <v>-1.1270529910001548E-2</v>
      </c>
      <c r="T251" t="str">
        <f t="shared" si="70"/>
        <v>FEBRUARY-GM2</v>
      </c>
      <c r="U251">
        <f t="shared" si="71"/>
        <v>621864</v>
      </c>
      <c r="V251">
        <f t="shared" si="72"/>
        <v>636856</v>
      </c>
      <c r="W251">
        <f t="shared" si="73"/>
        <v>627748</v>
      </c>
      <c r="X251" s="33">
        <f t="shared" si="74"/>
        <v>9.4618759085587367E-3</v>
      </c>
      <c r="Y251" s="33">
        <f t="shared" si="75"/>
        <v>-1.4301506148956755E-2</v>
      </c>
    </row>
    <row r="252" spans="1:25" x14ac:dyDescent="0.25">
      <c r="A252" s="9" t="s">
        <v>34</v>
      </c>
      <c r="B252" s="63">
        <v>4</v>
      </c>
      <c r="C252" t="s">
        <v>14</v>
      </c>
      <c r="D252" s="65">
        <v>3996</v>
      </c>
      <c r="E252" s="65">
        <v>4119</v>
      </c>
      <c r="F252" s="65">
        <v>4059</v>
      </c>
      <c r="G252" s="13">
        <f t="shared" si="57"/>
        <v>-60</v>
      </c>
      <c r="H252" s="13">
        <f t="shared" si="58"/>
        <v>63</v>
      </c>
      <c r="I252" s="70">
        <f t="shared" si="59"/>
        <v>1.5765765765765716E-2</v>
      </c>
      <c r="J252" s="70">
        <f t="shared" si="60"/>
        <v>-1.4566642388929352E-2</v>
      </c>
      <c r="K252" t="str">
        <f t="shared" si="61"/>
        <v>GM2</v>
      </c>
      <c r="L252" t="str">
        <f t="shared" si="62"/>
        <v>FEBRUARY-4-GM2</v>
      </c>
      <c r="M252" s="70">
        <f t="shared" si="63"/>
        <v>0.41376803845423793</v>
      </c>
      <c r="N252" s="70">
        <f t="shared" si="64"/>
        <v>-0.18461597979036748</v>
      </c>
      <c r="O252" s="13">
        <f t="shared" si="65"/>
        <v>1504511</v>
      </c>
      <c r="P252" s="13">
        <f t="shared" si="66"/>
        <v>1532581</v>
      </c>
      <c r="Q252" s="13">
        <f t="shared" si="67"/>
        <v>1515308</v>
      </c>
      <c r="R252" s="33">
        <f t="shared" si="68"/>
        <v>7.176418118578054E-3</v>
      </c>
      <c r="S252" s="33">
        <f t="shared" si="69"/>
        <v>-1.1270529910001548E-2</v>
      </c>
      <c r="T252" t="str">
        <f t="shared" si="70"/>
        <v>FEBRUARY-GM2</v>
      </c>
      <c r="U252">
        <f t="shared" si="71"/>
        <v>621864</v>
      </c>
      <c r="V252">
        <f t="shared" si="72"/>
        <v>636856</v>
      </c>
      <c r="W252">
        <f t="shared" si="73"/>
        <v>627748</v>
      </c>
      <c r="X252" s="33">
        <f t="shared" si="74"/>
        <v>9.4618759085587367E-3</v>
      </c>
      <c r="Y252" s="33">
        <f t="shared" si="75"/>
        <v>-1.4301506148956755E-2</v>
      </c>
    </row>
    <row r="253" spans="1:25" x14ac:dyDescent="0.25">
      <c r="A253" s="9" t="s">
        <v>34</v>
      </c>
      <c r="B253" s="63">
        <v>4</v>
      </c>
      <c r="C253" t="s">
        <v>11</v>
      </c>
      <c r="D253" s="65">
        <v>14688</v>
      </c>
      <c r="E253" s="65">
        <v>14946</v>
      </c>
      <c r="F253" s="65">
        <v>14836</v>
      </c>
      <c r="G253" s="13">
        <f t="shared" si="57"/>
        <v>-110</v>
      </c>
      <c r="H253" s="13">
        <f t="shared" si="58"/>
        <v>148</v>
      </c>
      <c r="I253" s="70">
        <f t="shared" si="59"/>
        <v>1.0076252723311585E-2</v>
      </c>
      <c r="J253" s="70">
        <f t="shared" si="60"/>
        <v>-7.359828716713479E-3</v>
      </c>
      <c r="K253" t="str">
        <f t="shared" si="61"/>
        <v>MAJA1</v>
      </c>
      <c r="L253" t="str">
        <f t="shared" si="62"/>
        <v>FEBRUARY-4-MAJA1</v>
      </c>
      <c r="M253" s="70">
        <f t="shared" si="63"/>
        <v>7.1294967851639246E-2</v>
      </c>
      <c r="N253" s="70">
        <f t="shared" si="64"/>
        <v>-0.1191098043784754</v>
      </c>
      <c r="O253" s="13">
        <f t="shared" si="65"/>
        <v>1504511</v>
      </c>
      <c r="P253" s="13">
        <f t="shared" si="66"/>
        <v>1532581</v>
      </c>
      <c r="Q253" s="13">
        <f t="shared" si="67"/>
        <v>1515308</v>
      </c>
      <c r="R253" s="33">
        <f t="shared" si="68"/>
        <v>7.176418118578054E-3</v>
      </c>
      <c r="S253" s="33">
        <f t="shared" si="69"/>
        <v>-1.1270529910001548E-2</v>
      </c>
      <c r="T253" t="str">
        <f t="shared" si="70"/>
        <v>FEBRUARY-MAJA1</v>
      </c>
      <c r="U253">
        <f t="shared" si="71"/>
        <v>175819</v>
      </c>
      <c r="V253">
        <f t="shared" si="72"/>
        <v>180451</v>
      </c>
      <c r="W253">
        <f t="shared" si="73"/>
        <v>177625</v>
      </c>
      <c r="X253" s="33">
        <f t="shared" si="74"/>
        <v>1.0271927379862156E-2</v>
      </c>
      <c r="Y253" s="33">
        <f t="shared" si="75"/>
        <v>-1.5660761093039155E-2</v>
      </c>
    </row>
    <row r="254" spans="1:25" x14ac:dyDescent="0.25">
      <c r="A254" s="9" t="s">
        <v>34</v>
      </c>
      <c r="B254" s="63">
        <v>4</v>
      </c>
      <c r="C254" t="s">
        <v>11</v>
      </c>
      <c r="D254" s="65">
        <v>12240</v>
      </c>
      <c r="E254" s="65">
        <v>12691</v>
      </c>
      <c r="F254" s="65">
        <v>12612</v>
      </c>
      <c r="G254" s="13">
        <f t="shared" si="57"/>
        <v>-79</v>
      </c>
      <c r="H254" s="13">
        <f t="shared" si="58"/>
        <v>372</v>
      </c>
      <c r="I254" s="70">
        <f t="shared" si="59"/>
        <v>3.039215686274499E-2</v>
      </c>
      <c r="J254" s="70">
        <f t="shared" si="60"/>
        <v>-6.2248837759041331E-3</v>
      </c>
      <c r="K254" t="str">
        <f t="shared" si="61"/>
        <v>MAJA1</v>
      </c>
      <c r="L254" t="str">
        <f t="shared" si="62"/>
        <v>FEBRUARY-4-MAJA1</v>
      </c>
      <c r="M254" s="70">
        <f t="shared" si="63"/>
        <v>7.1294967851639246E-2</v>
      </c>
      <c r="N254" s="70">
        <f t="shared" si="64"/>
        <v>-0.1191098043784754</v>
      </c>
      <c r="O254" s="13">
        <f t="shared" si="65"/>
        <v>1504511</v>
      </c>
      <c r="P254" s="13">
        <f t="shared" si="66"/>
        <v>1532581</v>
      </c>
      <c r="Q254" s="13">
        <f t="shared" si="67"/>
        <v>1515308</v>
      </c>
      <c r="R254" s="33">
        <f t="shared" si="68"/>
        <v>7.176418118578054E-3</v>
      </c>
      <c r="S254" s="33">
        <f t="shared" si="69"/>
        <v>-1.1270529910001548E-2</v>
      </c>
      <c r="T254" t="str">
        <f t="shared" si="70"/>
        <v>FEBRUARY-MAJA1</v>
      </c>
      <c r="U254">
        <f t="shared" si="71"/>
        <v>175819</v>
      </c>
      <c r="V254">
        <f t="shared" si="72"/>
        <v>180451</v>
      </c>
      <c r="W254">
        <f t="shared" si="73"/>
        <v>177625</v>
      </c>
      <c r="X254" s="33">
        <f t="shared" si="74"/>
        <v>1.0271927379862156E-2</v>
      </c>
      <c r="Y254" s="33">
        <f t="shared" si="75"/>
        <v>-1.5660761093039155E-2</v>
      </c>
    </row>
    <row r="255" spans="1:25" x14ac:dyDescent="0.25">
      <c r="A255" s="9" t="s">
        <v>34</v>
      </c>
      <c r="B255" s="63">
        <v>4</v>
      </c>
      <c r="C255" t="s">
        <v>15</v>
      </c>
      <c r="D255" s="65">
        <v>566</v>
      </c>
      <c r="E255" s="65">
        <v>587</v>
      </c>
      <c r="F255" s="65">
        <v>569</v>
      </c>
      <c r="G255" s="13">
        <f t="shared" si="57"/>
        <v>-18</v>
      </c>
      <c r="H255" s="13">
        <f t="shared" si="58"/>
        <v>3</v>
      </c>
      <c r="I255" s="70">
        <f t="shared" si="59"/>
        <v>5.300353356890497E-3</v>
      </c>
      <c r="J255" s="70">
        <f t="shared" si="60"/>
        <v>-3.0664395229982988E-2</v>
      </c>
      <c r="K255" t="str">
        <f t="shared" si="61"/>
        <v>CHAWAN</v>
      </c>
      <c r="L255" t="str">
        <f t="shared" si="62"/>
        <v>FEBRUARY-4-CHAWAN</v>
      </c>
      <c r="M255" s="70">
        <f t="shared" si="63"/>
        <v>5.300353356890497E-3</v>
      </c>
      <c r="N255" s="70">
        <f t="shared" si="64"/>
        <v>-3.0664395229982988E-2</v>
      </c>
      <c r="O255" s="13">
        <f t="shared" si="65"/>
        <v>1504511</v>
      </c>
      <c r="P255" s="13">
        <f t="shared" si="66"/>
        <v>1532581</v>
      </c>
      <c r="Q255" s="13">
        <f t="shared" si="67"/>
        <v>1515308</v>
      </c>
      <c r="R255" s="33">
        <f t="shared" si="68"/>
        <v>7.176418118578054E-3</v>
      </c>
      <c r="S255" s="33">
        <f t="shared" si="69"/>
        <v>-1.1270529910001548E-2</v>
      </c>
      <c r="T255" t="str">
        <f t="shared" si="70"/>
        <v>FEBRUARY-CHAWAN</v>
      </c>
      <c r="U255">
        <f t="shared" si="71"/>
        <v>566</v>
      </c>
      <c r="V255">
        <f t="shared" si="72"/>
        <v>587</v>
      </c>
      <c r="W255">
        <f t="shared" si="73"/>
        <v>569</v>
      </c>
      <c r="X255" s="33">
        <f t="shared" si="74"/>
        <v>5.300353356890497E-3</v>
      </c>
      <c r="Y255" s="33">
        <f t="shared" si="75"/>
        <v>-3.0664395229982988E-2</v>
      </c>
    </row>
    <row r="256" spans="1:25" x14ac:dyDescent="0.25">
      <c r="A256" s="9" t="s">
        <v>34</v>
      </c>
      <c r="B256" s="63">
        <v>5</v>
      </c>
      <c r="C256" t="s">
        <v>13</v>
      </c>
      <c r="D256" s="65">
        <v>7560</v>
      </c>
      <c r="E256" s="65">
        <v>7656</v>
      </c>
      <c r="F256" s="65">
        <v>7635</v>
      </c>
      <c r="G256" s="13">
        <f t="shared" si="57"/>
        <v>-21</v>
      </c>
      <c r="H256" s="13">
        <f t="shared" si="58"/>
        <v>75</v>
      </c>
      <c r="I256" s="70">
        <f t="shared" si="59"/>
        <v>9.9206349206348854E-3</v>
      </c>
      <c r="J256" s="70">
        <f t="shared" si="60"/>
        <v>-2.742946708463978E-3</v>
      </c>
      <c r="K256" t="str">
        <f t="shared" si="61"/>
        <v>KALIBENDA</v>
      </c>
      <c r="L256" t="str">
        <f t="shared" si="62"/>
        <v>FEBRUARY-5-KALIBENDA</v>
      </c>
      <c r="M256" s="70">
        <f t="shared" si="63"/>
        <v>0.11709997449956644</v>
      </c>
      <c r="N256" s="70">
        <f t="shared" si="64"/>
        <v>-1.1587744693673074E-2</v>
      </c>
      <c r="O256" s="13">
        <f t="shared" si="65"/>
        <v>1504511</v>
      </c>
      <c r="P256" s="13">
        <f t="shared" si="66"/>
        <v>1532581</v>
      </c>
      <c r="Q256" s="13">
        <f t="shared" si="67"/>
        <v>1515308</v>
      </c>
      <c r="R256" s="33">
        <f t="shared" si="68"/>
        <v>7.176418118578054E-3</v>
      </c>
      <c r="S256" s="33">
        <f t="shared" si="69"/>
        <v>-1.1270529910001548E-2</v>
      </c>
      <c r="T256" t="str">
        <f t="shared" si="70"/>
        <v>FEBRUARY-KALIBENDA</v>
      </c>
      <c r="U256">
        <f t="shared" si="71"/>
        <v>302400</v>
      </c>
      <c r="V256">
        <f t="shared" si="72"/>
        <v>309474</v>
      </c>
      <c r="W256">
        <f t="shared" si="73"/>
        <v>308637</v>
      </c>
      <c r="X256" s="33">
        <f t="shared" si="74"/>
        <v>2.0624999999999893E-2</v>
      </c>
      <c r="Y256" s="33">
        <f t="shared" si="75"/>
        <v>-2.7045890769499259E-3</v>
      </c>
    </row>
    <row r="257" spans="1:25" x14ac:dyDescent="0.25">
      <c r="A257" s="9" t="s">
        <v>34</v>
      </c>
      <c r="B257" s="63">
        <v>5</v>
      </c>
      <c r="C257" t="s">
        <v>13</v>
      </c>
      <c r="D257" s="65">
        <v>44496</v>
      </c>
      <c r="E257" s="65">
        <v>45657</v>
      </c>
      <c r="F257" s="65">
        <v>45489</v>
      </c>
      <c r="G257" s="13">
        <f t="shared" si="57"/>
        <v>-168</v>
      </c>
      <c r="H257" s="13">
        <f t="shared" si="58"/>
        <v>993</v>
      </c>
      <c r="I257" s="70">
        <f t="shared" si="59"/>
        <v>2.231661272923402E-2</v>
      </c>
      <c r="J257" s="70">
        <f t="shared" si="60"/>
        <v>-3.6796110125500991E-3</v>
      </c>
      <c r="K257" t="str">
        <f t="shared" si="61"/>
        <v>KALIBENDA</v>
      </c>
      <c r="L257" t="str">
        <f t="shared" si="62"/>
        <v>FEBRUARY-5-KALIBENDA</v>
      </c>
      <c r="M257" s="70">
        <f t="shared" si="63"/>
        <v>0.11709997449956644</v>
      </c>
      <c r="N257" s="70">
        <f t="shared" si="64"/>
        <v>-1.1587744693673074E-2</v>
      </c>
      <c r="O257" s="13">
        <f t="shared" si="65"/>
        <v>1504511</v>
      </c>
      <c r="P257" s="13">
        <f t="shared" si="66"/>
        <v>1532581</v>
      </c>
      <c r="Q257" s="13">
        <f t="shared" si="67"/>
        <v>1515308</v>
      </c>
      <c r="R257" s="33">
        <f t="shared" si="68"/>
        <v>7.176418118578054E-3</v>
      </c>
      <c r="S257" s="33">
        <f t="shared" si="69"/>
        <v>-1.1270529910001548E-2</v>
      </c>
      <c r="T257" t="str">
        <f t="shared" si="70"/>
        <v>FEBRUARY-KALIBENDA</v>
      </c>
      <c r="U257">
        <f t="shared" si="71"/>
        <v>302400</v>
      </c>
      <c r="V257">
        <f t="shared" si="72"/>
        <v>309474</v>
      </c>
      <c r="W257">
        <f t="shared" si="73"/>
        <v>308637</v>
      </c>
      <c r="X257" s="33">
        <f t="shared" si="74"/>
        <v>2.0624999999999893E-2</v>
      </c>
      <c r="Y257" s="33">
        <f t="shared" si="75"/>
        <v>-2.7045890769499259E-3</v>
      </c>
    </row>
    <row r="258" spans="1:25" x14ac:dyDescent="0.25">
      <c r="A258" s="9" t="s">
        <v>34</v>
      </c>
      <c r="B258" s="63">
        <v>5</v>
      </c>
      <c r="C258" t="s">
        <v>13</v>
      </c>
      <c r="D258" s="65">
        <v>7560</v>
      </c>
      <c r="E258" s="65">
        <v>7788</v>
      </c>
      <c r="F258" s="65">
        <v>7761</v>
      </c>
      <c r="G258" s="13">
        <f t="shared" ref="G258:G321" si="76">F258-E258</f>
        <v>-27</v>
      </c>
      <c r="H258" s="13">
        <f t="shared" ref="H258:H321" si="77">F258-D258</f>
        <v>201</v>
      </c>
      <c r="I258" s="70">
        <f t="shared" ref="I258:I321" si="78">F258/D258-1</f>
        <v>2.6587301587301493E-2</v>
      </c>
      <c r="J258" s="70">
        <f t="shared" ref="J258:J321" si="79">F258/E258-1</f>
        <v>-3.4668721109398781E-3</v>
      </c>
      <c r="K258" t="str">
        <f t="shared" ref="K258:K321" si="80">CLEAN(SUBSTITUTE(C258," ",""))</f>
        <v>KALIBENDA</v>
      </c>
      <c r="L258" t="str">
        <f t="shared" ref="L258:L321" si="81">A258&amp;"-"&amp;B258&amp;"-"&amp;K258</f>
        <v>FEBRUARY-5-KALIBENDA</v>
      </c>
      <c r="M258" s="70">
        <f t="shared" ref="M258:M321" si="82">SUMIF($L$2:$L$1396,L258,$I$2:$I$1396)</f>
        <v>0.11709997449956644</v>
      </c>
      <c r="N258" s="70">
        <f t="shared" ref="N258:N321" si="83">SUMIF($L$2:$L$1396,L258,$J$2:$J$1396)</f>
        <v>-1.1587744693673074E-2</v>
      </c>
      <c r="O258" s="13">
        <f t="shared" ref="O258:O321" si="84">SUMIF($A$2:$A$1396,A258,$D$2:$D$1396)</f>
        <v>1504511</v>
      </c>
      <c r="P258" s="13">
        <f t="shared" ref="P258:P321" si="85">SUMIF($A$2:$A$1396,A258,$E$2:$E$1396)</f>
        <v>1532581</v>
      </c>
      <c r="Q258" s="13">
        <f t="shared" ref="Q258:Q321" si="86">SUMIF($A$2:$A$1396,A258,$F$2:$F$1396)</f>
        <v>1515308</v>
      </c>
      <c r="R258" s="33">
        <f t="shared" ref="R258:R321" si="87">Q258/O258-1</f>
        <v>7.176418118578054E-3</v>
      </c>
      <c r="S258" s="33">
        <f t="shared" ref="S258:S321" si="88">Q258/P258-1</f>
        <v>-1.1270529910001548E-2</v>
      </c>
      <c r="T258" t="str">
        <f t="shared" si="70"/>
        <v>FEBRUARY-KALIBENDA</v>
      </c>
      <c r="U258">
        <f t="shared" si="71"/>
        <v>302400</v>
      </c>
      <c r="V258">
        <f t="shared" si="72"/>
        <v>309474</v>
      </c>
      <c r="W258">
        <f t="shared" si="73"/>
        <v>308637</v>
      </c>
      <c r="X258" s="33">
        <f t="shared" si="74"/>
        <v>2.0624999999999893E-2</v>
      </c>
      <c r="Y258" s="33">
        <f t="shared" si="75"/>
        <v>-2.7045890769499259E-3</v>
      </c>
    </row>
    <row r="259" spans="1:25" x14ac:dyDescent="0.25">
      <c r="A259" s="9" t="s">
        <v>34</v>
      </c>
      <c r="B259" s="63">
        <v>5</v>
      </c>
      <c r="C259" t="s">
        <v>14</v>
      </c>
      <c r="D259" s="65">
        <v>23436</v>
      </c>
      <c r="E259" s="65">
        <v>23713</v>
      </c>
      <c r="F259" s="65">
        <v>22926</v>
      </c>
      <c r="G259" s="13">
        <f t="shared" si="76"/>
        <v>-787</v>
      </c>
      <c r="H259" s="13">
        <f t="shared" si="77"/>
        <v>-510</v>
      </c>
      <c r="I259" s="70">
        <f t="shared" si="78"/>
        <v>-2.1761392729134688E-2</v>
      </c>
      <c r="J259" s="70">
        <f t="shared" si="79"/>
        <v>-3.3188546366971661E-2</v>
      </c>
      <c r="K259" t="str">
        <f t="shared" si="80"/>
        <v>GM2</v>
      </c>
      <c r="L259" t="str">
        <f t="shared" si="81"/>
        <v>FEBRUARY-5-GM2</v>
      </c>
      <c r="M259" s="70">
        <f t="shared" si="82"/>
        <v>5.7912949800109192E-2</v>
      </c>
      <c r="N259" s="70">
        <f t="shared" si="83"/>
        <v>-0.28024167602584682</v>
      </c>
      <c r="O259" s="13">
        <f t="shared" si="84"/>
        <v>1504511</v>
      </c>
      <c r="P259" s="13">
        <f t="shared" si="85"/>
        <v>1532581</v>
      </c>
      <c r="Q259" s="13">
        <f t="shared" si="86"/>
        <v>1515308</v>
      </c>
      <c r="R259" s="33">
        <f t="shared" si="87"/>
        <v>7.176418118578054E-3</v>
      </c>
      <c r="S259" s="33">
        <f t="shared" si="88"/>
        <v>-1.1270529910001548E-2</v>
      </c>
      <c r="T259" t="str">
        <f t="shared" ref="T259:T322" si="89">A259&amp;"-"&amp;K259</f>
        <v>FEBRUARY-GM2</v>
      </c>
      <c r="U259">
        <f t="shared" ref="U259:U322" si="90">SUMIF($T$2:$T$1396,T259,$D$2:$D$1396)</f>
        <v>621864</v>
      </c>
      <c r="V259">
        <f t="shared" ref="V259:V322" si="91">SUMIF($T$2:$T$1396,T259,$E$2:$E$1396)</f>
        <v>636856</v>
      </c>
      <c r="W259">
        <f t="shared" ref="W259:W322" si="92">SUMIF($T$2:$T$1396,T259,$F$2:$F$1396)</f>
        <v>627748</v>
      </c>
      <c r="X259" s="33">
        <f t="shared" ref="X259:X322" si="93">W259/U259-1</f>
        <v>9.4618759085587367E-3</v>
      </c>
      <c r="Y259" s="33">
        <f t="shared" ref="Y259:Y322" si="94">W259/V259-1</f>
        <v>-1.4301506148956755E-2</v>
      </c>
    </row>
    <row r="260" spans="1:25" x14ac:dyDescent="0.25">
      <c r="A260" s="9" t="s">
        <v>34</v>
      </c>
      <c r="B260" s="63">
        <v>5</v>
      </c>
      <c r="C260" t="s">
        <v>14</v>
      </c>
      <c r="D260" s="65">
        <v>3996</v>
      </c>
      <c r="E260" s="65">
        <v>4094</v>
      </c>
      <c r="F260" s="65">
        <v>4029</v>
      </c>
      <c r="G260" s="13">
        <f t="shared" si="76"/>
        <v>-65</v>
      </c>
      <c r="H260" s="13">
        <f t="shared" si="77"/>
        <v>33</v>
      </c>
      <c r="I260" s="70">
        <f t="shared" si="78"/>
        <v>8.2582582582582109E-3</v>
      </c>
      <c r="J260" s="70">
        <f t="shared" si="79"/>
        <v>-1.5876893014167059E-2</v>
      </c>
      <c r="K260" t="str">
        <f t="shared" si="80"/>
        <v>GM2</v>
      </c>
      <c r="L260" t="str">
        <f t="shared" si="81"/>
        <v>FEBRUARY-5-GM2</v>
      </c>
      <c r="M260" s="70">
        <f t="shared" si="82"/>
        <v>5.7912949800109192E-2</v>
      </c>
      <c r="N260" s="70">
        <f t="shared" si="83"/>
        <v>-0.28024167602584682</v>
      </c>
      <c r="O260" s="13">
        <f t="shared" si="84"/>
        <v>1504511</v>
      </c>
      <c r="P260" s="13">
        <f t="shared" si="85"/>
        <v>1532581</v>
      </c>
      <c r="Q260" s="13">
        <f t="shared" si="86"/>
        <v>1515308</v>
      </c>
      <c r="R260" s="33">
        <f t="shared" si="87"/>
        <v>7.176418118578054E-3</v>
      </c>
      <c r="S260" s="33">
        <f t="shared" si="88"/>
        <v>-1.1270529910001548E-2</v>
      </c>
      <c r="T260" t="str">
        <f t="shared" si="89"/>
        <v>FEBRUARY-GM2</v>
      </c>
      <c r="U260">
        <f t="shared" si="90"/>
        <v>621864</v>
      </c>
      <c r="V260">
        <f t="shared" si="91"/>
        <v>636856</v>
      </c>
      <c r="W260">
        <f t="shared" si="92"/>
        <v>627748</v>
      </c>
      <c r="X260" s="33">
        <f t="shared" si="93"/>
        <v>9.4618759085587367E-3</v>
      </c>
      <c r="Y260" s="33">
        <f t="shared" si="94"/>
        <v>-1.4301506148956755E-2</v>
      </c>
    </row>
    <row r="261" spans="1:25" x14ac:dyDescent="0.25">
      <c r="A261" s="9" t="s">
        <v>34</v>
      </c>
      <c r="B261" s="63">
        <v>5</v>
      </c>
      <c r="C261" t="s">
        <v>14</v>
      </c>
      <c r="D261" s="65">
        <v>44172</v>
      </c>
      <c r="E261" s="65">
        <v>44910</v>
      </c>
      <c r="F261" s="65">
        <v>44205</v>
      </c>
      <c r="G261" s="13">
        <f t="shared" si="76"/>
        <v>-705</v>
      </c>
      <c r="H261" s="13">
        <f t="shared" si="77"/>
        <v>33</v>
      </c>
      <c r="I261" s="70">
        <f t="shared" si="78"/>
        <v>7.4707959793540724E-4</v>
      </c>
      <c r="J261" s="70">
        <f t="shared" si="79"/>
        <v>-1.5698062792251166E-2</v>
      </c>
      <c r="K261" t="str">
        <f t="shared" si="80"/>
        <v>GM2</v>
      </c>
      <c r="L261" t="str">
        <f t="shared" si="81"/>
        <v>FEBRUARY-5-GM2</v>
      </c>
      <c r="M261" s="70">
        <f t="shared" si="82"/>
        <v>5.7912949800109192E-2</v>
      </c>
      <c r="N261" s="70">
        <f t="shared" si="83"/>
        <v>-0.28024167602584682</v>
      </c>
      <c r="O261" s="13">
        <f t="shared" si="84"/>
        <v>1504511</v>
      </c>
      <c r="P261" s="13">
        <f t="shared" si="85"/>
        <v>1532581</v>
      </c>
      <c r="Q261" s="13">
        <f t="shared" si="86"/>
        <v>1515308</v>
      </c>
      <c r="R261" s="33">
        <f t="shared" si="87"/>
        <v>7.176418118578054E-3</v>
      </c>
      <c r="S261" s="33">
        <f t="shared" si="88"/>
        <v>-1.1270529910001548E-2</v>
      </c>
      <c r="T261" t="str">
        <f t="shared" si="89"/>
        <v>FEBRUARY-GM2</v>
      </c>
      <c r="U261">
        <f t="shared" si="90"/>
        <v>621864</v>
      </c>
      <c r="V261">
        <f t="shared" si="91"/>
        <v>636856</v>
      </c>
      <c r="W261">
        <f t="shared" si="92"/>
        <v>627748</v>
      </c>
      <c r="X261" s="33">
        <f t="shared" si="93"/>
        <v>9.4618759085587367E-3</v>
      </c>
      <c r="Y261" s="33">
        <f t="shared" si="94"/>
        <v>-1.4301506148956755E-2</v>
      </c>
    </row>
    <row r="262" spans="1:25" x14ac:dyDescent="0.25">
      <c r="A262" s="9" t="s">
        <v>34</v>
      </c>
      <c r="B262" s="63">
        <v>5</v>
      </c>
      <c r="C262" t="s">
        <v>14</v>
      </c>
      <c r="D262" s="65">
        <v>7452</v>
      </c>
      <c r="E262" s="65">
        <v>7639</v>
      </c>
      <c r="F262" s="65">
        <v>7503</v>
      </c>
      <c r="G262" s="13">
        <f t="shared" si="76"/>
        <v>-136</v>
      </c>
      <c r="H262" s="13">
        <f t="shared" si="77"/>
        <v>51</v>
      </c>
      <c r="I262" s="70">
        <f t="shared" si="78"/>
        <v>6.843800322061222E-3</v>
      </c>
      <c r="J262" s="70">
        <f t="shared" si="79"/>
        <v>-1.7803377405419596E-2</v>
      </c>
      <c r="K262" t="str">
        <f t="shared" si="80"/>
        <v>GM2</v>
      </c>
      <c r="L262" t="str">
        <f t="shared" si="81"/>
        <v>FEBRUARY-5-GM2</v>
      </c>
      <c r="M262" s="70">
        <f t="shared" si="82"/>
        <v>5.7912949800109192E-2</v>
      </c>
      <c r="N262" s="70">
        <f t="shared" si="83"/>
        <v>-0.28024167602584682</v>
      </c>
      <c r="O262" s="13">
        <f t="shared" si="84"/>
        <v>1504511</v>
      </c>
      <c r="P262" s="13">
        <f t="shared" si="85"/>
        <v>1532581</v>
      </c>
      <c r="Q262" s="13">
        <f t="shared" si="86"/>
        <v>1515308</v>
      </c>
      <c r="R262" s="33">
        <f t="shared" si="87"/>
        <v>7.176418118578054E-3</v>
      </c>
      <c r="S262" s="33">
        <f t="shared" si="88"/>
        <v>-1.1270529910001548E-2</v>
      </c>
      <c r="T262" t="str">
        <f t="shared" si="89"/>
        <v>FEBRUARY-GM2</v>
      </c>
      <c r="U262">
        <f t="shared" si="90"/>
        <v>621864</v>
      </c>
      <c r="V262">
        <f t="shared" si="91"/>
        <v>636856</v>
      </c>
      <c r="W262">
        <f t="shared" si="92"/>
        <v>627748</v>
      </c>
      <c r="X262" s="33">
        <f t="shared" si="93"/>
        <v>9.4618759085587367E-3</v>
      </c>
      <c r="Y262" s="33">
        <f t="shared" si="94"/>
        <v>-1.4301506148956755E-2</v>
      </c>
    </row>
    <row r="263" spans="1:25" x14ac:dyDescent="0.25">
      <c r="A263" s="9" t="s">
        <v>34</v>
      </c>
      <c r="B263" s="63">
        <v>5</v>
      </c>
      <c r="C263" t="s">
        <v>11</v>
      </c>
      <c r="D263" s="65">
        <v>5760</v>
      </c>
      <c r="E263" s="65">
        <v>5876</v>
      </c>
      <c r="F263" s="65">
        <v>5876</v>
      </c>
      <c r="G263" s="13">
        <f t="shared" si="76"/>
        <v>0</v>
      </c>
      <c r="H263" s="13">
        <f t="shared" si="77"/>
        <v>116</v>
      </c>
      <c r="I263" s="70">
        <f t="shared" si="78"/>
        <v>2.0138888888888928E-2</v>
      </c>
      <c r="J263" s="70">
        <f t="shared" si="79"/>
        <v>0</v>
      </c>
      <c r="K263" t="str">
        <f t="shared" si="80"/>
        <v>MAJA1</v>
      </c>
      <c r="L263" t="str">
        <f t="shared" si="81"/>
        <v>FEBRUARY-5-MAJA1</v>
      </c>
      <c r="M263" s="70">
        <f t="shared" si="82"/>
        <v>8.0072463768115831E-2</v>
      </c>
      <c r="N263" s="70">
        <f t="shared" si="83"/>
        <v>-3.8194481553288084E-2</v>
      </c>
      <c r="O263" s="13">
        <f t="shared" si="84"/>
        <v>1504511</v>
      </c>
      <c r="P263" s="13">
        <f t="shared" si="85"/>
        <v>1532581</v>
      </c>
      <c r="Q263" s="13">
        <f t="shared" si="86"/>
        <v>1515308</v>
      </c>
      <c r="R263" s="33">
        <f t="shared" si="87"/>
        <v>7.176418118578054E-3</v>
      </c>
      <c r="S263" s="33">
        <f t="shared" si="88"/>
        <v>-1.1270529910001548E-2</v>
      </c>
      <c r="T263" t="str">
        <f t="shared" si="89"/>
        <v>FEBRUARY-MAJA1</v>
      </c>
      <c r="U263">
        <f t="shared" si="90"/>
        <v>175819</v>
      </c>
      <c r="V263">
        <f t="shared" si="91"/>
        <v>180451</v>
      </c>
      <c r="W263">
        <f t="shared" si="92"/>
        <v>177625</v>
      </c>
      <c r="X263" s="33">
        <f t="shared" si="93"/>
        <v>1.0271927379862156E-2</v>
      </c>
      <c r="Y263" s="33">
        <f t="shared" si="94"/>
        <v>-1.5660761093039155E-2</v>
      </c>
    </row>
    <row r="264" spans="1:25" x14ac:dyDescent="0.25">
      <c r="A264" s="9" t="s">
        <v>34</v>
      </c>
      <c r="B264" s="63">
        <v>5</v>
      </c>
      <c r="C264" t="s">
        <v>11</v>
      </c>
      <c r="D264" s="65">
        <v>5760</v>
      </c>
      <c r="E264" s="65">
        <v>5876</v>
      </c>
      <c r="F264" s="65">
        <v>5876</v>
      </c>
      <c r="G264" s="13">
        <f t="shared" si="76"/>
        <v>0</v>
      </c>
      <c r="H264" s="13">
        <f t="shared" si="77"/>
        <v>116</v>
      </c>
      <c r="I264" s="70">
        <f t="shared" si="78"/>
        <v>2.0138888888888928E-2</v>
      </c>
      <c r="J264" s="70">
        <f t="shared" si="79"/>
        <v>0</v>
      </c>
      <c r="K264" t="str">
        <f t="shared" si="80"/>
        <v>MAJA1</v>
      </c>
      <c r="L264" t="str">
        <f t="shared" si="81"/>
        <v>FEBRUARY-5-MAJA1</v>
      </c>
      <c r="M264" s="70">
        <f t="shared" si="82"/>
        <v>8.0072463768115831E-2</v>
      </c>
      <c r="N264" s="70">
        <f t="shared" si="83"/>
        <v>-3.8194481553288084E-2</v>
      </c>
      <c r="O264" s="13">
        <f t="shared" si="84"/>
        <v>1504511</v>
      </c>
      <c r="P264" s="13">
        <f t="shared" si="85"/>
        <v>1532581</v>
      </c>
      <c r="Q264" s="13">
        <f t="shared" si="86"/>
        <v>1515308</v>
      </c>
      <c r="R264" s="33">
        <f t="shared" si="87"/>
        <v>7.176418118578054E-3</v>
      </c>
      <c r="S264" s="33">
        <f t="shared" si="88"/>
        <v>-1.1270529910001548E-2</v>
      </c>
      <c r="T264" t="str">
        <f t="shared" si="89"/>
        <v>FEBRUARY-MAJA1</v>
      </c>
      <c r="U264">
        <f t="shared" si="90"/>
        <v>175819</v>
      </c>
      <c r="V264">
        <f t="shared" si="91"/>
        <v>180451</v>
      </c>
      <c r="W264">
        <f t="shared" si="92"/>
        <v>177625</v>
      </c>
      <c r="X264" s="33">
        <f t="shared" si="93"/>
        <v>1.0271927379862156E-2</v>
      </c>
      <c r="Y264" s="33">
        <f t="shared" si="94"/>
        <v>-1.5660761093039155E-2</v>
      </c>
    </row>
    <row r="265" spans="1:25" x14ac:dyDescent="0.25">
      <c r="A265" s="9" t="s">
        <v>34</v>
      </c>
      <c r="B265" s="63">
        <v>5</v>
      </c>
      <c r="C265" t="s">
        <v>11</v>
      </c>
      <c r="D265" s="65">
        <v>5760</v>
      </c>
      <c r="E265" s="65">
        <v>5961</v>
      </c>
      <c r="F265" s="65">
        <v>5896</v>
      </c>
      <c r="G265" s="13">
        <f t="shared" si="76"/>
        <v>-65</v>
      </c>
      <c r="H265" s="13">
        <f t="shared" si="77"/>
        <v>136</v>
      </c>
      <c r="I265" s="70">
        <f t="shared" si="78"/>
        <v>2.3611111111111027E-2</v>
      </c>
      <c r="J265" s="70">
        <f t="shared" si="79"/>
        <v>-1.0904210702902151E-2</v>
      </c>
      <c r="K265" t="str">
        <f t="shared" si="80"/>
        <v>MAJA1</v>
      </c>
      <c r="L265" t="str">
        <f t="shared" si="81"/>
        <v>FEBRUARY-5-MAJA1</v>
      </c>
      <c r="M265" s="70">
        <f t="shared" si="82"/>
        <v>8.0072463768115831E-2</v>
      </c>
      <c r="N265" s="70">
        <f t="shared" si="83"/>
        <v>-3.8194481553288084E-2</v>
      </c>
      <c r="O265" s="13">
        <f t="shared" si="84"/>
        <v>1504511</v>
      </c>
      <c r="P265" s="13">
        <f t="shared" si="85"/>
        <v>1532581</v>
      </c>
      <c r="Q265" s="13">
        <f t="shared" si="86"/>
        <v>1515308</v>
      </c>
      <c r="R265" s="33">
        <f t="shared" si="87"/>
        <v>7.176418118578054E-3</v>
      </c>
      <c r="S265" s="33">
        <f t="shared" si="88"/>
        <v>-1.1270529910001548E-2</v>
      </c>
      <c r="T265" t="str">
        <f t="shared" si="89"/>
        <v>FEBRUARY-MAJA1</v>
      </c>
      <c r="U265">
        <f t="shared" si="90"/>
        <v>175819</v>
      </c>
      <c r="V265">
        <f t="shared" si="91"/>
        <v>180451</v>
      </c>
      <c r="W265">
        <f t="shared" si="92"/>
        <v>177625</v>
      </c>
      <c r="X265" s="33">
        <f t="shared" si="93"/>
        <v>1.0271927379862156E-2</v>
      </c>
      <c r="Y265" s="33">
        <f t="shared" si="94"/>
        <v>-1.5660761093039155E-2</v>
      </c>
    </row>
    <row r="266" spans="1:25" x14ac:dyDescent="0.25">
      <c r="A266" s="9" t="s">
        <v>34</v>
      </c>
      <c r="B266" s="63">
        <v>5</v>
      </c>
      <c r="C266" t="s">
        <v>11</v>
      </c>
      <c r="D266" s="65">
        <v>33120</v>
      </c>
      <c r="E266" s="65">
        <v>33912</v>
      </c>
      <c r="F266" s="65">
        <v>33656</v>
      </c>
      <c r="G266" s="13">
        <f t="shared" si="76"/>
        <v>-256</v>
      </c>
      <c r="H266" s="13">
        <f t="shared" si="77"/>
        <v>536</v>
      </c>
      <c r="I266" s="70">
        <f t="shared" si="78"/>
        <v>1.6183574879226947E-2</v>
      </c>
      <c r="J266" s="70">
        <f t="shared" si="79"/>
        <v>-7.5489502241095074E-3</v>
      </c>
      <c r="K266" t="str">
        <f t="shared" si="80"/>
        <v>MAJA1</v>
      </c>
      <c r="L266" t="str">
        <f t="shared" si="81"/>
        <v>FEBRUARY-5-MAJA1</v>
      </c>
      <c r="M266" s="70">
        <f t="shared" si="82"/>
        <v>8.0072463768115831E-2</v>
      </c>
      <c r="N266" s="70">
        <f t="shared" si="83"/>
        <v>-3.8194481553288084E-2</v>
      </c>
      <c r="O266" s="13">
        <f t="shared" si="84"/>
        <v>1504511</v>
      </c>
      <c r="P266" s="13">
        <f t="shared" si="85"/>
        <v>1532581</v>
      </c>
      <c r="Q266" s="13">
        <f t="shared" si="86"/>
        <v>1515308</v>
      </c>
      <c r="R266" s="33">
        <f t="shared" si="87"/>
        <v>7.176418118578054E-3</v>
      </c>
      <c r="S266" s="33">
        <f t="shared" si="88"/>
        <v>-1.1270529910001548E-2</v>
      </c>
      <c r="T266" t="str">
        <f t="shared" si="89"/>
        <v>FEBRUARY-MAJA1</v>
      </c>
      <c r="U266">
        <f t="shared" si="90"/>
        <v>175819</v>
      </c>
      <c r="V266">
        <f t="shared" si="91"/>
        <v>180451</v>
      </c>
      <c r="W266">
        <f t="shared" si="92"/>
        <v>177625</v>
      </c>
      <c r="X266" s="33">
        <f t="shared" si="93"/>
        <v>1.0271927379862156E-2</v>
      </c>
      <c r="Y266" s="33">
        <f t="shared" si="94"/>
        <v>-1.5660761093039155E-2</v>
      </c>
    </row>
    <row r="267" spans="1:25" x14ac:dyDescent="0.25">
      <c r="A267" s="9" t="s">
        <v>34</v>
      </c>
      <c r="B267" s="63">
        <v>5</v>
      </c>
      <c r="C267" t="s">
        <v>11</v>
      </c>
      <c r="D267" s="65">
        <v>5760</v>
      </c>
      <c r="E267" s="65">
        <v>5876</v>
      </c>
      <c r="F267" s="65">
        <v>5760</v>
      </c>
      <c r="G267" s="13">
        <f t="shared" si="76"/>
        <v>-116</v>
      </c>
      <c r="H267" s="13">
        <f t="shared" si="77"/>
        <v>0</v>
      </c>
      <c r="I267" s="70">
        <f t="shared" si="78"/>
        <v>0</v>
      </c>
      <c r="J267" s="70">
        <f t="shared" si="79"/>
        <v>-1.9741320626276426E-2</v>
      </c>
      <c r="K267" t="str">
        <f t="shared" si="80"/>
        <v>MAJA1</v>
      </c>
      <c r="L267" t="str">
        <f t="shared" si="81"/>
        <v>FEBRUARY-5-MAJA1</v>
      </c>
      <c r="M267" s="70">
        <f t="shared" si="82"/>
        <v>8.0072463768115831E-2</v>
      </c>
      <c r="N267" s="70">
        <f t="shared" si="83"/>
        <v>-3.8194481553288084E-2</v>
      </c>
      <c r="O267" s="13">
        <f t="shared" si="84"/>
        <v>1504511</v>
      </c>
      <c r="P267" s="13">
        <f t="shared" si="85"/>
        <v>1532581</v>
      </c>
      <c r="Q267" s="13">
        <f t="shared" si="86"/>
        <v>1515308</v>
      </c>
      <c r="R267" s="33">
        <f t="shared" si="87"/>
        <v>7.176418118578054E-3</v>
      </c>
      <c r="S267" s="33">
        <f t="shared" si="88"/>
        <v>-1.1270529910001548E-2</v>
      </c>
      <c r="T267" t="str">
        <f t="shared" si="89"/>
        <v>FEBRUARY-MAJA1</v>
      </c>
      <c r="U267">
        <f t="shared" si="90"/>
        <v>175819</v>
      </c>
      <c r="V267">
        <f t="shared" si="91"/>
        <v>180451</v>
      </c>
      <c r="W267">
        <f t="shared" si="92"/>
        <v>177625</v>
      </c>
      <c r="X267" s="33">
        <f t="shared" si="93"/>
        <v>1.0271927379862156E-2</v>
      </c>
      <c r="Y267" s="33">
        <f t="shared" si="94"/>
        <v>-1.5660761093039155E-2</v>
      </c>
    </row>
    <row r="268" spans="1:25" x14ac:dyDescent="0.25">
      <c r="A268" s="9" t="s">
        <v>34</v>
      </c>
      <c r="B268" s="63">
        <v>5</v>
      </c>
      <c r="C268" t="s">
        <v>14</v>
      </c>
      <c r="D268" s="65">
        <v>33984</v>
      </c>
      <c r="E268" s="65">
        <v>35075</v>
      </c>
      <c r="F268" s="65">
        <v>33984</v>
      </c>
      <c r="G268" s="13">
        <f t="shared" si="76"/>
        <v>-1091</v>
      </c>
      <c r="H268" s="13">
        <f t="shared" si="77"/>
        <v>0</v>
      </c>
      <c r="I268" s="70">
        <f t="shared" si="78"/>
        <v>0</v>
      </c>
      <c r="J268" s="70">
        <f t="shared" si="79"/>
        <v>-3.1104775481111901E-2</v>
      </c>
      <c r="K268" t="str">
        <f t="shared" si="80"/>
        <v>GM2</v>
      </c>
      <c r="L268" t="str">
        <f t="shared" si="81"/>
        <v>FEBRUARY-5-GM2</v>
      </c>
      <c r="M268" s="70">
        <f t="shared" si="82"/>
        <v>5.7912949800109192E-2</v>
      </c>
      <c r="N268" s="70">
        <f t="shared" si="83"/>
        <v>-0.28024167602584682</v>
      </c>
      <c r="O268" s="13">
        <f t="shared" si="84"/>
        <v>1504511</v>
      </c>
      <c r="P268" s="13">
        <f t="shared" si="85"/>
        <v>1532581</v>
      </c>
      <c r="Q268" s="13">
        <f t="shared" si="86"/>
        <v>1515308</v>
      </c>
      <c r="R268" s="33">
        <f t="shared" si="87"/>
        <v>7.176418118578054E-3</v>
      </c>
      <c r="S268" s="33">
        <f t="shared" si="88"/>
        <v>-1.1270529910001548E-2</v>
      </c>
      <c r="T268" t="str">
        <f t="shared" si="89"/>
        <v>FEBRUARY-GM2</v>
      </c>
      <c r="U268">
        <f t="shared" si="90"/>
        <v>621864</v>
      </c>
      <c r="V268">
        <f t="shared" si="91"/>
        <v>636856</v>
      </c>
      <c r="W268">
        <f t="shared" si="92"/>
        <v>627748</v>
      </c>
      <c r="X268" s="33">
        <f t="shared" si="93"/>
        <v>9.4618759085587367E-3</v>
      </c>
      <c r="Y268" s="33">
        <f t="shared" si="94"/>
        <v>-1.4301506148956755E-2</v>
      </c>
    </row>
    <row r="269" spans="1:25" x14ac:dyDescent="0.25">
      <c r="A269" s="9" t="s">
        <v>34</v>
      </c>
      <c r="B269" s="63">
        <v>5</v>
      </c>
      <c r="C269" t="s">
        <v>14</v>
      </c>
      <c r="D269" s="65">
        <v>5760</v>
      </c>
      <c r="E269" s="65">
        <v>5994</v>
      </c>
      <c r="F269" s="65">
        <v>5760</v>
      </c>
      <c r="G269" s="13">
        <f t="shared" si="76"/>
        <v>-234</v>
      </c>
      <c r="H269" s="13">
        <f t="shared" si="77"/>
        <v>0</v>
      </c>
      <c r="I269" s="70">
        <f t="shared" si="78"/>
        <v>0</v>
      </c>
      <c r="J269" s="70">
        <f t="shared" si="79"/>
        <v>-3.9039039039039047E-2</v>
      </c>
      <c r="K269" t="str">
        <f t="shared" si="80"/>
        <v>GM2</v>
      </c>
      <c r="L269" t="str">
        <f t="shared" si="81"/>
        <v>FEBRUARY-5-GM2</v>
      </c>
      <c r="M269" s="70">
        <f t="shared" si="82"/>
        <v>5.7912949800109192E-2</v>
      </c>
      <c r="N269" s="70">
        <f t="shared" si="83"/>
        <v>-0.28024167602584682</v>
      </c>
      <c r="O269" s="13">
        <f t="shared" si="84"/>
        <v>1504511</v>
      </c>
      <c r="P269" s="13">
        <f t="shared" si="85"/>
        <v>1532581</v>
      </c>
      <c r="Q269" s="13">
        <f t="shared" si="86"/>
        <v>1515308</v>
      </c>
      <c r="R269" s="33">
        <f t="shared" si="87"/>
        <v>7.176418118578054E-3</v>
      </c>
      <c r="S269" s="33">
        <f t="shared" si="88"/>
        <v>-1.1270529910001548E-2</v>
      </c>
      <c r="T269" t="str">
        <f t="shared" si="89"/>
        <v>FEBRUARY-GM2</v>
      </c>
      <c r="U269">
        <f t="shared" si="90"/>
        <v>621864</v>
      </c>
      <c r="V269">
        <f t="shared" si="91"/>
        <v>636856</v>
      </c>
      <c r="W269">
        <f t="shared" si="92"/>
        <v>627748</v>
      </c>
      <c r="X269" s="33">
        <f t="shared" si="93"/>
        <v>9.4618759085587367E-3</v>
      </c>
      <c r="Y269" s="33">
        <f t="shared" si="94"/>
        <v>-1.4301506148956755E-2</v>
      </c>
    </row>
    <row r="270" spans="1:25" x14ac:dyDescent="0.25">
      <c r="A270" s="9" t="s">
        <v>34</v>
      </c>
      <c r="B270" s="63">
        <v>5</v>
      </c>
      <c r="C270" t="s">
        <v>13</v>
      </c>
      <c r="D270" s="65">
        <v>66312</v>
      </c>
      <c r="E270" s="65">
        <v>68303</v>
      </c>
      <c r="F270" s="65">
        <v>68187</v>
      </c>
      <c r="G270" s="13">
        <f t="shared" si="76"/>
        <v>-116</v>
      </c>
      <c r="H270" s="13">
        <f t="shared" si="77"/>
        <v>1875</v>
      </c>
      <c r="I270" s="70">
        <f t="shared" si="78"/>
        <v>2.8275425262396015E-2</v>
      </c>
      <c r="J270" s="70">
        <f t="shared" si="79"/>
        <v>-1.6983148617191191E-3</v>
      </c>
      <c r="K270" t="str">
        <f t="shared" si="80"/>
        <v>KALIBENDA</v>
      </c>
      <c r="L270" t="str">
        <f t="shared" si="81"/>
        <v>FEBRUARY-5-KALIBENDA</v>
      </c>
      <c r="M270" s="70">
        <f t="shared" si="82"/>
        <v>0.11709997449956644</v>
      </c>
      <c r="N270" s="70">
        <f t="shared" si="83"/>
        <v>-1.1587744693673074E-2</v>
      </c>
      <c r="O270" s="13">
        <f t="shared" si="84"/>
        <v>1504511</v>
      </c>
      <c r="P270" s="13">
        <f t="shared" si="85"/>
        <v>1532581</v>
      </c>
      <c r="Q270" s="13">
        <f t="shared" si="86"/>
        <v>1515308</v>
      </c>
      <c r="R270" s="33">
        <f t="shared" si="87"/>
        <v>7.176418118578054E-3</v>
      </c>
      <c r="S270" s="33">
        <f t="shared" si="88"/>
        <v>-1.1270529910001548E-2</v>
      </c>
      <c r="T270" t="str">
        <f t="shared" si="89"/>
        <v>FEBRUARY-KALIBENDA</v>
      </c>
      <c r="U270">
        <f t="shared" si="90"/>
        <v>302400</v>
      </c>
      <c r="V270">
        <f t="shared" si="91"/>
        <v>309474</v>
      </c>
      <c r="W270">
        <f t="shared" si="92"/>
        <v>308637</v>
      </c>
      <c r="X270" s="33">
        <f t="shared" si="93"/>
        <v>2.0624999999999893E-2</v>
      </c>
      <c r="Y270" s="33">
        <f t="shared" si="94"/>
        <v>-2.7045890769499259E-3</v>
      </c>
    </row>
    <row r="271" spans="1:25" x14ac:dyDescent="0.25">
      <c r="A271" s="9" t="s">
        <v>34</v>
      </c>
      <c r="B271" s="63">
        <v>5</v>
      </c>
      <c r="C271" t="s">
        <v>13</v>
      </c>
      <c r="D271" s="65">
        <v>2700</v>
      </c>
      <c r="E271" s="65">
        <v>2781</v>
      </c>
      <c r="F271" s="65">
        <v>2781</v>
      </c>
      <c r="G271" s="13">
        <f t="shared" si="76"/>
        <v>0</v>
      </c>
      <c r="H271" s="13">
        <f t="shared" si="77"/>
        <v>81</v>
      </c>
      <c r="I271" s="70">
        <f t="shared" si="78"/>
        <v>3.0000000000000027E-2</v>
      </c>
      <c r="J271" s="70">
        <f t="shared" si="79"/>
        <v>0</v>
      </c>
      <c r="K271" t="str">
        <f t="shared" si="80"/>
        <v>KALIBENDA</v>
      </c>
      <c r="L271" t="str">
        <f t="shared" si="81"/>
        <v>FEBRUARY-5-KALIBENDA</v>
      </c>
      <c r="M271" s="70">
        <f t="shared" si="82"/>
        <v>0.11709997449956644</v>
      </c>
      <c r="N271" s="70">
        <f t="shared" si="83"/>
        <v>-1.1587744693673074E-2</v>
      </c>
      <c r="O271" s="13">
        <f t="shared" si="84"/>
        <v>1504511</v>
      </c>
      <c r="P271" s="13">
        <f t="shared" si="85"/>
        <v>1532581</v>
      </c>
      <c r="Q271" s="13">
        <f t="shared" si="86"/>
        <v>1515308</v>
      </c>
      <c r="R271" s="33">
        <f t="shared" si="87"/>
        <v>7.176418118578054E-3</v>
      </c>
      <c r="S271" s="33">
        <f t="shared" si="88"/>
        <v>-1.1270529910001548E-2</v>
      </c>
      <c r="T271" t="str">
        <f t="shared" si="89"/>
        <v>FEBRUARY-KALIBENDA</v>
      </c>
      <c r="U271">
        <f t="shared" si="90"/>
        <v>302400</v>
      </c>
      <c r="V271">
        <f t="shared" si="91"/>
        <v>309474</v>
      </c>
      <c r="W271">
        <f t="shared" si="92"/>
        <v>308637</v>
      </c>
      <c r="X271" s="33">
        <f t="shared" si="93"/>
        <v>2.0624999999999893E-2</v>
      </c>
      <c r="Y271" s="33">
        <f t="shared" si="94"/>
        <v>-2.7045890769499259E-3</v>
      </c>
    </row>
    <row r="272" spans="1:25" x14ac:dyDescent="0.25">
      <c r="A272" s="9" t="s">
        <v>34</v>
      </c>
      <c r="B272" s="63">
        <v>5</v>
      </c>
      <c r="C272" t="s">
        <v>14</v>
      </c>
      <c r="D272" s="65">
        <v>17280</v>
      </c>
      <c r="E272" s="65">
        <v>17803</v>
      </c>
      <c r="F272" s="65">
        <v>17280</v>
      </c>
      <c r="G272" s="13">
        <f t="shared" si="76"/>
        <v>-523</v>
      </c>
      <c r="H272" s="13">
        <f t="shared" si="77"/>
        <v>0</v>
      </c>
      <c r="I272" s="70">
        <f t="shared" si="78"/>
        <v>0</v>
      </c>
      <c r="J272" s="70">
        <f t="shared" si="79"/>
        <v>-2.9377071280121347E-2</v>
      </c>
      <c r="K272" t="str">
        <f t="shared" si="80"/>
        <v>GM2</v>
      </c>
      <c r="L272" t="str">
        <f t="shared" si="81"/>
        <v>FEBRUARY-5-GM2</v>
      </c>
      <c r="M272" s="70">
        <f t="shared" si="82"/>
        <v>5.7912949800109192E-2</v>
      </c>
      <c r="N272" s="70">
        <f t="shared" si="83"/>
        <v>-0.28024167602584682</v>
      </c>
      <c r="O272" s="13">
        <f t="shared" si="84"/>
        <v>1504511</v>
      </c>
      <c r="P272" s="13">
        <f t="shared" si="85"/>
        <v>1532581</v>
      </c>
      <c r="Q272" s="13">
        <f t="shared" si="86"/>
        <v>1515308</v>
      </c>
      <c r="R272" s="33">
        <f t="shared" si="87"/>
        <v>7.176418118578054E-3</v>
      </c>
      <c r="S272" s="33">
        <f t="shared" si="88"/>
        <v>-1.1270529910001548E-2</v>
      </c>
      <c r="T272" t="str">
        <f t="shared" si="89"/>
        <v>FEBRUARY-GM2</v>
      </c>
      <c r="U272">
        <f t="shared" si="90"/>
        <v>621864</v>
      </c>
      <c r="V272">
        <f t="shared" si="91"/>
        <v>636856</v>
      </c>
      <c r="W272">
        <f t="shared" si="92"/>
        <v>627748</v>
      </c>
      <c r="X272" s="33">
        <f t="shared" si="93"/>
        <v>9.4618759085587367E-3</v>
      </c>
      <c r="Y272" s="33">
        <f t="shared" si="94"/>
        <v>-1.4301506148956755E-2</v>
      </c>
    </row>
    <row r="273" spans="1:25" x14ac:dyDescent="0.25">
      <c r="A273" s="9" t="s">
        <v>34</v>
      </c>
      <c r="B273" s="63">
        <v>5</v>
      </c>
      <c r="C273" t="s">
        <v>14</v>
      </c>
      <c r="D273" s="65">
        <v>1080</v>
      </c>
      <c r="E273" s="65">
        <v>1119</v>
      </c>
      <c r="F273" s="65">
        <v>1113</v>
      </c>
      <c r="G273" s="13">
        <f t="shared" si="76"/>
        <v>-6</v>
      </c>
      <c r="H273" s="13">
        <f t="shared" si="77"/>
        <v>33</v>
      </c>
      <c r="I273" s="70">
        <f t="shared" si="78"/>
        <v>3.0555555555555447E-2</v>
      </c>
      <c r="J273" s="70">
        <f t="shared" si="79"/>
        <v>-5.3619302949061698E-3</v>
      </c>
      <c r="K273" t="str">
        <f t="shared" si="80"/>
        <v>GM2</v>
      </c>
      <c r="L273" t="str">
        <f t="shared" si="81"/>
        <v>FEBRUARY-5-GM2</v>
      </c>
      <c r="M273" s="70">
        <f t="shared" si="82"/>
        <v>5.7912949800109192E-2</v>
      </c>
      <c r="N273" s="70">
        <f t="shared" si="83"/>
        <v>-0.28024167602584682</v>
      </c>
      <c r="O273" s="13">
        <f t="shared" si="84"/>
        <v>1504511</v>
      </c>
      <c r="P273" s="13">
        <f t="shared" si="85"/>
        <v>1532581</v>
      </c>
      <c r="Q273" s="13">
        <f t="shared" si="86"/>
        <v>1515308</v>
      </c>
      <c r="R273" s="33">
        <f t="shared" si="87"/>
        <v>7.176418118578054E-3</v>
      </c>
      <c r="S273" s="33">
        <f t="shared" si="88"/>
        <v>-1.1270529910001548E-2</v>
      </c>
      <c r="T273" t="str">
        <f t="shared" si="89"/>
        <v>FEBRUARY-GM2</v>
      </c>
      <c r="U273">
        <f t="shared" si="90"/>
        <v>621864</v>
      </c>
      <c r="V273">
        <f t="shared" si="91"/>
        <v>636856</v>
      </c>
      <c r="W273">
        <f t="shared" si="92"/>
        <v>627748</v>
      </c>
      <c r="X273" s="33">
        <f t="shared" si="93"/>
        <v>9.4618759085587367E-3</v>
      </c>
      <c r="Y273" s="33">
        <f t="shared" si="94"/>
        <v>-1.4301506148956755E-2</v>
      </c>
    </row>
    <row r="274" spans="1:25" x14ac:dyDescent="0.25">
      <c r="A274" s="9" t="s">
        <v>34</v>
      </c>
      <c r="B274" s="63">
        <v>5</v>
      </c>
      <c r="C274" t="s">
        <v>14</v>
      </c>
      <c r="D274" s="65">
        <v>8964</v>
      </c>
      <c r="E274" s="65">
        <v>9240</v>
      </c>
      <c r="F274" s="65">
        <v>8964</v>
      </c>
      <c r="G274" s="13">
        <f t="shared" si="76"/>
        <v>-276</v>
      </c>
      <c r="H274" s="13">
        <f t="shared" si="77"/>
        <v>0</v>
      </c>
      <c r="I274" s="70">
        <f t="shared" si="78"/>
        <v>0</v>
      </c>
      <c r="J274" s="70">
        <f t="shared" si="79"/>
        <v>-2.9870129870129825E-2</v>
      </c>
      <c r="K274" t="str">
        <f t="shared" si="80"/>
        <v>GM2</v>
      </c>
      <c r="L274" t="str">
        <f t="shared" si="81"/>
        <v>FEBRUARY-5-GM2</v>
      </c>
      <c r="M274" s="70">
        <f t="shared" si="82"/>
        <v>5.7912949800109192E-2</v>
      </c>
      <c r="N274" s="70">
        <f t="shared" si="83"/>
        <v>-0.28024167602584682</v>
      </c>
      <c r="O274" s="13">
        <f t="shared" si="84"/>
        <v>1504511</v>
      </c>
      <c r="P274" s="13">
        <f t="shared" si="85"/>
        <v>1532581</v>
      </c>
      <c r="Q274" s="13">
        <f t="shared" si="86"/>
        <v>1515308</v>
      </c>
      <c r="R274" s="33">
        <f t="shared" si="87"/>
        <v>7.176418118578054E-3</v>
      </c>
      <c r="S274" s="33">
        <f t="shared" si="88"/>
        <v>-1.1270529910001548E-2</v>
      </c>
      <c r="T274" t="str">
        <f t="shared" si="89"/>
        <v>FEBRUARY-GM2</v>
      </c>
      <c r="U274">
        <f t="shared" si="90"/>
        <v>621864</v>
      </c>
      <c r="V274">
        <f t="shared" si="91"/>
        <v>636856</v>
      </c>
      <c r="W274">
        <f t="shared" si="92"/>
        <v>627748</v>
      </c>
      <c r="X274" s="33">
        <f t="shared" si="93"/>
        <v>9.4618759085587367E-3</v>
      </c>
      <c r="Y274" s="33">
        <f t="shared" si="94"/>
        <v>-1.4301506148956755E-2</v>
      </c>
    </row>
    <row r="275" spans="1:25" x14ac:dyDescent="0.25">
      <c r="A275" s="9" t="s">
        <v>34</v>
      </c>
      <c r="B275" s="63">
        <v>5</v>
      </c>
      <c r="C275" t="s">
        <v>14</v>
      </c>
      <c r="D275" s="65">
        <v>6048</v>
      </c>
      <c r="E275" s="65">
        <v>6243</v>
      </c>
      <c r="F275" s="65">
        <v>6048</v>
      </c>
      <c r="G275" s="13">
        <f t="shared" si="76"/>
        <v>-195</v>
      </c>
      <c r="H275" s="13">
        <f t="shared" si="77"/>
        <v>0</v>
      </c>
      <c r="I275" s="70">
        <f t="shared" si="78"/>
        <v>0</v>
      </c>
      <c r="J275" s="70">
        <f t="shared" si="79"/>
        <v>-3.1234983181162912E-2</v>
      </c>
      <c r="K275" t="str">
        <f t="shared" si="80"/>
        <v>GM2</v>
      </c>
      <c r="L275" t="str">
        <f t="shared" si="81"/>
        <v>FEBRUARY-5-GM2</v>
      </c>
      <c r="M275" s="70">
        <f t="shared" si="82"/>
        <v>5.7912949800109192E-2</v>
      </c>
      <c r="N275" s="70">
        <f t="shared" si="83"/>
        <v>-0.28024167602584682</v>
      </c>
      <c r="O275" s="13">
        <f t="shared" si="84"/>
        <v>1504511</v>
      </c>
      <c r="P275" s="13">
        <f t="shared" si="85"/>
        <v>1532581</v>
      </c>
      <c r="Q275" s="13">
        <f t="shared" si="86"/>
        <v>1515308</v>
      </c>
      <c r="R275" s="33">
        <f t="shared" si="87"/>
        <v>7.176418118578054E-3</v>
      </c>
      <c r="S275" s="33">
        <f t="shared" si="88"/>
        <v>-1.1270529910001548E-2</v>
      </c>
      <c r="T275" t="str">
        <f t="shared" si="89"/>
        <v>FEBRUARY-GM2</v>
      </c>
      <c r="U275">
        <f t="shared" si="90"/>
        <v>621864</v>
      </c>
      <c r="V275">
        <f t="shared" si="91"/>
        <v>636856</v>
      </c>
      <c r="W275">
        <f t="shared" si="92"/>
        <v>627748</v>
      </c>
      <c r="X275" s="33">
        <f t="shared" si="93"/>
        <v>9.4618759085587367E-3</v>
      </c>
      <c r="Y275" s="33">
        <f t="shared" si="94"/>
        <v>-1.4301506148956755E-2</v>
      </c>
    </row>
    <row r="276" spans="1:25" x14ac:dyDescent="0.25">
      <c r="A276" s="9" t="s">
        <v>34</v>
      </c>
      <c r="B276" s="63">
        <v>5</v>
      </c>
      <c r="C276" t="s">
        <v>14</v>
      </c>
      <c r="D276" s="65">
        <v>1080</v>
      </c>
      <c r="E276" s="65">
        <v>1116</v>
      </c>
      <c r="F276" s="65">
        <v>1107</v>
      </c>
      <c r="G276" s="13">
        <f t="shared" si="76"/>
        <v>-9</v>
      </c>
      <c r="H276" s="13">
        <f t="shared" si="77"/>
        <v>27</v>
      </c>
      <c r="I276" s="70">
        <f t="shared" si="78"/>
        <v>2.4999999999999911E-2</v>
      </c>
      <c r="J276" s="70">
        <f t="shared" si="79"/>
        <v>-8.0645161290322509E-3</v>
      </c>
      <c r="K276" t="str">
        <f t="shared" si="80"/>
        <v>GM2</v>
      </c>
      <c r="L276" t="str">
        <f t="shared" si="81"/>
        <v>FEBRUARY-5-GM2</v>
      </c>
      <c r="M276" s="70">
        <f t="shared" si="82"/>
        <v>5.7912949800109192E-2</v>
      </c>
      <c r="N276" s="70">
        <f t="shared" si="83"/>
        <v>-0.28024167602584682</v>
      </c>
      <c r="O276" s="13">
        <f t="shared" si="84"/>
        <v>1504511</v>
      </c>
      <c r="P276" s="13">
        <f t="shared" si="85"/>
        <v>1532581</v>
      </c>
      <c r="Q276" s="13">
        <f t="shared" si="86"/>
        <v>1515308</v>
      </c>
      <c r="R276" s="33">
        <f t="shared" si="87"/>
        <v>7.176418118578054E-3</v>
      </c>
      <c r="S276" s="33">
        <f t="shared" si="88"/>
        <v>-1.1270529910001548E-2</v>
      </c>
      <c r="T276" t="str">
        <f t="shared" si="89"/>
        <v>FEBRUARY-GM2</v>
      </c>
      <c r="U276">
        <f t="shared" si="90"/>
        <v>621864</v>
      </c>
      <c r="V276">
        <f t="shared" si="91"/>
        <v>636856</v>
      </c>
      <c r="W276">
        <f t="shared" si="92"/>
        <v>627748</v>
      </c>
      <c r="X276" s="33">
        <f t="shared" si="93"/>
        <v>9.4618759085587367E-3</v>
      </c>
      <c r="Y276" s="33">
        <f t="shared" si="94"/>
        <v>-1.4301506148956755E-2</v>
      </c>
    </row>
    <row r="277" spans="1:25" x14ac:dyDescent="0.25">
      <c r="A277" s="9" t="s">
        <v>34</v>
      </c>
      <c r="B277" s="63">
        <v>5</v>
      </c>
      <c r="C277" t="s">
        <v>14</v>
      </c>
      <c r="D277" s="65">
        <v>39852</v>
      </c>
      <c r="E277" s="65">
        <v>40699</v>
      </c>
      <c r="F277" s="65">
        <v>40494</v>
      </c>
      <c r="G277" s="13">
        <f t="shared" si="76"/>
        <v>-205</v>
      </c>
      <c r="H277" s="13">
        <f t="shared" si="77"/>
        <v>642</v>
      </c>
      <c r="I277" s="70">
        <f t="shared" si="78"/>
        <v>1.6109605540499894E-2</v>
      </c>
      <c r="J277" s="70">
        <f t="shared" si="79"/>
        <v>-5.0369787955477641E-3</v>
      </c>
      <c r="K277" t="str">
        <f t="shared" si="80"/>
        <v>GM2</v>
      </c>
      <c r="L277" t="str">
        <f t="shared" si="81"/>
        <v>FEBRUARY-5-GM2</v>
      </c>
      <c r="M277" s="70">
        <f t="shared" si="82"/>
        <v>5.7912949800109192E-2</v>
      </c>
      <c r="N277" s="70">
        <f t="shared" si="83"/>
        <v>-0.28024167602584682</v>
      </c>
      <c r="O277" s="13">
        <f t="shared" si="84"/>
        <v>1504511</v>
      </c>
      <c r="P277" s="13">
        <f t="shared" si="85"/>
        <v>1532581</v>
      </c>
      <c r="Q277" s="13">
        <f t="shared" si="86"/>
        <v>1515308</v>
      </c>
      <c r="R277" s="33">
        <f t="shared" si="87"/>
        <v>7.176418118578054E-3</v>
      </c>
      <c r="S277" s="33">
        <f t="shared" si="88"/>
        <v>-1.1270529910001548E-2</v>
      </c>
      <c r="T277" t="str">
        <f t="shared" si="89"/>
        <v>FEBRUARY-GM2</v>
      </c>
      <c r="U277">
        <f t="shared" si="90"/>
        <v>621864</v>
      </c>
      <c r="V277">
        <f t="shared" si="91"/>
        <v>636856</v>
      </c>
      <c r="W277">
        <f t="shared" si="92"/>
        <v>627748</v>
      </c>
      <c r="X277" s="33">
        <f t="shared" si="93"/>
        <v>9.4618759085587367E-3</v>
      </c>
      <c r="Y277" s="33">
        <f t="shared" si="94"/>
        <v>-1.4301506148956755E-2</v>
      </c>
    </row>
    <row r="278" spans="1:25" x14ac:dyDescent="0.25">
      <c r="A278" s="9" t="s">
        <v>34</v>
      </c>
      <c r="B278" s="63">
        <v>5</v>
      </c>
      <c r="C278" t="s">
        <v>14</v>
      </c>
      <c r="D278" s="65">
        <v>44388</v>
      </c>
      <c r="E278" s="65">
        <v>44874</v>
      </c>
      <c r="F278" s="65">
        <v>44040</v>
      </c>
      <c r="G278" s="13">
        <f t="shared" si="76"/>
        <v>-834</v>
      </c>
      <c r="H278" s="13">
        <f t="shared" si="77"/>
        <v>-348</v>
      </c>
      <c r="I278" s="70">
        <f t="shared" si="78"/>
        <v>-7.8399567450662122E-3</v>
      </c>
      <c r="J278" s="70">
        <f t="shared" si="79"/>
        <v>-1.858537237598612E-2</v>
      </c>
      <c r="K278" t="str">
        <f t="shared" si="80"/>
        <v>GM2</v>
      </c>
      <c r="L278" t="str">
        <f t="shared" si="81"/>
        <v>FEBRUARY-5-GM2</v>
      </c>
      <c r="M278" s="70">
        <f t="shared" si="82"/>
        <v>5.7912949800109192E-2</v>
      </c>
      <c r="N278" s="70">
        <f t="shared" si="83"/>
        <v>-0.28024167602584682</v>
      </c>
      <c r="O278" s="13">
        <f t="shared" si="84"/>
        <v>1504511</v>
      </c>
      <c r="P278" s="13">
        <f t="shared" si="85"/>
        <v>1532581</v>
      </c>
      <c r="Q278" s="13">
        <f t="shared" si="86"/>
        <v>1515308</v>
      </c>
      <c r="R278" s="33">
        <f t="shared" si="87"/>
        <v>7.176418118578054E-3</v>
      </c>
      <c r="S278" s="33">
        <f t="shared" si="88"/>
        <v>-1.1270529910001548E-2</v>
      </c>
      <c r="T278" t="str">
        <f t="shared" si="89"/>
        <v>FEBRUARY-GM2</v>
      </c>
      <c r="U278">
        <f t="shared" si="90"/>
        <v>621864</v>
      </c>
      <c r="V278">
        <f t="shared" si="91"/>
        <v>636856</v>
      </c>
      <c r="W278">
        <f t="shared" si="92"/>
        <v>627748</v>
      </c>
      <c r="X278" s="33">
        <f t="shared" si="93"/>
        <v>9.4618759085587367E-3</v>
      </c>
      <c r="Y278" s="33">
        <f t="shared" si="94"/>
        <v>-1.4301506148956755E-2</v>
      </c>
    </row>
    <row r="279" spans="1:25" x14ac:dyDescent="0.25">
      <c r="A279" t="s">
        <v>37</v>
      </c>
      <c r="B279" s="63">
        <v>1</v>
      </c>
      <c r="C279" t="s">
        <v>10</v>
      </c>
      <c r="D279" s="65">
        <v>3790</v>
      </c>
      <c r="E279" s="65">
        <v>3790</v>
      </c>
      <c r="F279" s="65">
        <v>3790</v>
      </c>
      <c r="G279" s="13">
        <f t="shared" si="76"/>
        <v>0</v>
      </c>
      <c r="H279" s="13">
        <f t="shared" si="77"/>
        <v>0</v>
      </c>
      <c r="I279" s="70">
        <f t="shared" si="78"/>
        <v>0</v>
      </c>
      <c r="J279" s="70">
        <f t="shared" si="79"/>
        <v>0</v>
      </c>
      <c r="K279" t="str">
        <f t="shared" si="80"/>
        <v>CNJ2</v>
      </c>
      <c r="L279" t="str">
        <f t="shared" si="81"/>
        <v>MARCH-1-CNJ2</v>
      </c>
      <c r="M279" s="70">
        <f t="shared" si="82"/>
        <v>0</v>
      </c>
      <c r="N279" s="70">
        <f t="shared" si="83"/>
        <v>0</v>
      </c>
      <c r="O279" s="13">
        <f t="shared" si="84"/>
        <v>866221</v>
      </c>
      <c r="P279" s="13">
        <f t="shared" si="85"/>
        <v>884020</v>
      </c>
      <c r="Q279" s="13">
        <f t="shared" si="86"/>
        <v>874493</v>
      </c>
      <c r="R279" s="33">
        <f t="shared" si="87"/>
        <v>9.5495260447391317E-3</v>
      </c>
      <c r="S279" s="33">
        <f t="shared" si="88"/>
        <v>-1.0776905499875533E-2</v>
      </c>
      <c r="T279" t="str">
        <f t="shared" si="89"/>
        <v>MARCH-CNJ2</v>
      </c>
      <c r="U279">
        <f t="shared" si="90"/>
        <v>47335</v>
      </c>
      <c r="V279">
        <f t="shared" si="91"/>
        <v>47587</v>
      </c>
      <c r="W279">
        <f t="shared" si="92"/>
        <v>47335</v>
      </c>
      <c r="X279" s="33">
        <f t="shared" si="93"/>
        <v>0</v>
      </c>
      <c r="Y279" s="33">
        <f t="shared" si="94"/>
        <v>-5.2955639145144673E-3</v>
      </c>
    </row>
    <row r="280" spans="1:25" x14ac:dyDescent="0.25">
      <c r="A280" t="s">
        <v>37</v>
      </c>
      <c r="B280" s="63">
        <v>1</v>
      </c>
      <c r="C280" t="s">
        <v>10</v>
      </c>
      <c r="D280" s="65">
        <v>750</v>
      </c>
      <c r="E280" s="65">
        <v>750</v>
      </c>
      <c r="F280" s="65">
        <v>750</v>
      </c>
      <c r="G280" s="13">
        <f t="shared" si="76"/>
        <v>0</v>
      </c>
      <c r="H280" s="13">
        <f t="shared" si="77"/>
        <v>0</v>
      </c>
      <c r="I280" s="70">
        <f t="shared" si="78"/>
        <v>0</v>
      </c>
      <c r="J280" s="70">
        <f t="shared" si="79"/>
        <v>0</v>
      </c>
      <c r="K280" t="str">
        <f t="shared" si="80"/>
        <v>CNJ2</v>
      </c>
      <c r="L280" t="str">
        <f t="shared" si="81"/>
        <v>MARCH-1-CNJ2</v>
      </c>
      <c r="M280" s="70">
        <f t="shared" si="82"/>
        <v>0</v>
      </c>
      <c r="N280" s="70">
        <f t="shared" si="83"/>
        <v>0</v>
      </c>
      <c r="O280" s="13">
        <f t="shared" si="84"/>
        <v>866221</v>
      </c>
      <c r="P280" s="13">
        <f t="shared" si="85"/>
        <v>884020</v>
      </c>
      <c r="Q280" s="13">
        <f t="shared" si="86"/>
        <v>874493</v>
      </c>
      <c r="R280" s="33">
        <f t="shared" si="87"/>
        <v>9.5495260447391317E-3</v>
      </c>
      <c r="S280" s="33">
        <f t="shared" si="88"/>
        <v>-1.0776905499875533E-2</v>
      </c>
      <c r="T280" t="str">
        <f t="shared" si="89"/>
        <v>MARCH-CNJ2</v>
      </c>
      <c r="U280">
        <f t="shared" si="90"/>
        <v>47335</v>
      </c>
      <c r="V280">
        <f t="shared" si="91"/>
        <v>47587</v>
      </c>
      <c r="W280">
        <f t="shared" si="92"/>
        <v>47335</v>
      </c>
      <c r="X280" s="33">
        <f t="shared" si="93"/>
        <v>0</v>
      </c>
      <c r="Y280" s="33">
        <f t="shared" si="94"/>
        <v>-5.2955639145144673E-3</v>
      </c>
    </row>
    <row r="281" spans="1:25" x14ac:dyDescent="0.25">
      <c r="A281" t="s">
        <v>37</v>
      </c>
      <c r="B281" s="63">
        <v>1</v>
      </c>
      <c r="C281" t="s">
        <v>10</v>
      </c>
      <c r="D281" s="65">
        <v>820</v>
      </c>
      <c r="E281" s="65">
        <v>820</v>
      </c>
      <c r="F281" s="65">
        <v>820</v>
      </c>
      <c r="G281" s="13">
        <f t="shared" si="76"/>
        <v>0</v>
      </c>
      <c r="H281" s="13">
        <f t="shared" si="77"/>
        <v>0</v>
      </c>
      <c r="I281" s="70">
        <f t="shared" si="78"/>
        <v>0</v>
      </c>
      <c r="J281" s="70">
        <f t="shared" si="79"/>
        <v>0</v>
      </c>
      <c r="K281" t="str">
        <f t="shared" si="80"/>
        <v>CNJ2</v>
      </c>
      <c r="L281" t="str">
        <f t="shared" si="81"/>
        <v>MARCH-1-CNJ2</v>
      </c>
      <c r="M281" s="70">
        <f t="shared" si="82"/>
        <v>0</v>
      </c>
      <c r="N281" s="70">
        <f t="shared" si="83"/>
        <v>0</v>
      </c>
      <c r="O281" s="13">
        <f t="shared" si="84"/>
        <v>866221</v>
      </c>
      <c r="P281" s="13">
        <f t="shared" si="85"/>
        <v>884020</v>
      </c>
      <c r="Q281" s="13">
        <f t="shared" si="86"/>
        <v>874493</v>
      </c>
      <c r="R281" s="33">
        <f t="shared" si="87"/>
        <v>9.5495260447391317E-3</v>
      </c>
      <c r="S281" s="33">
        <f t="shared" si="88"/>
        <v>-1.0776905499875533E-2</v>
      </c>
      <c r="T281" t="str">
        <f t="shared" si="89"/>
        <v>MARCH-CNJ2</v>
      </c>
      <c r="U281">
        <f t="shared" si="90"/>
        <v>47335</v>
      </c>
      <c r="V281">
        <f t="shared" si="91"/>
        <v>47587</v>
      </c>
      <c r="W281">
        <f t="shared" si="92"/>
        <v>47335</v>
      </c>
      <c r="X281" s="33">
        <f t="shared" si="93"/>
        <v>0</v>
      </c>
      <c r="Y281" s="33">
        <f t="shared" si="94"/>
        <v>-5.2955639145144673E-3</v>
      </c>
    </row>
    <row r="282" spans="1:25" x14ac:dyDescent="0.25">
      <c r="A282" t="s">
        <v>37</v>
      </c>
      <c r="B282" s="63">
        <v>1</v>
      </c>
      <c r="C282" t="s">
        <v>15</v>
      </c>
      <c r="D282" s="65">
        <v>220</v>
      </c>
      <c r="E282" s="65">
        <v>220</v>
      </c>
      <c r="F282" s="65">
        <v>220</v>
      </c>
      <c r="G282" s="13">
        <f t="shared" si="76"/>
        <v>0</v>
      </c>
      <c r="H282" s="13">
        <f t="shared" si="77"/>
        <v>0</v>
      </c>
      <c r="I282" s="70">
        <f t="shared" si="78"/>
        <v>0</v>
      </c>
      <c r="J282" s="70">
        <f t="shared" si="79"/>
        <v>0</v>
      </c>
      <c r="K282" t="str">
        <f t="shared" si="80"/>
        <v>CHAWAN</v>
      </c>
      <c r="L282" t="str">
        <f t="shared" si="81"/>
        <v>MARCH-1-CHAWAN</v>
      </c>
      <c r="M282" s="70">
        <f t="shared" si="82"/>
        <v>0</v>
      </c>
      <c r="N282" s="70">
        <f t="shared" si="83"/>
        <v>0</v>
      </c>
      <c r="O282" s="13">
        <f t="shared" si="84"/>
        <v>866221</v>
      </c>
      <c r="P282" s="13">
        <f t="shared" si="85"/>
        <v>884020</v>
      </c>
      <c r="Q282" s="13">
        <f t="shared" si="86"/>
        <v>874493</v>
      </c>
      <c r="R282" s="33">
        <f t="shared" si="87"/>
        <v>9.5495260447391317E-3</v>
      </c>
      <c r="S282" s="33">
        <f t="shared" si="88"/>
        <v>-1.0776905499875533E-2</v>
      </c>
      <c r="T282" t="str">
        <f t="shared" si="89"/>
        <v>MARCH-CHAWAN</v>
      </c>
      <c r="U282">
        <f t="shared" si="90"/>
        <v>3860</v>
      </c>
      <c r="V282">
        <f t="shared" si="91"/>
        <v>3864</v>
      </c>
      <c r="W282">
        <f t="shared" si="92"/>
        <v>3740</v>
      </c>
      <c r="X282" s="33">
        <f t="shared" si="93"/>
        <v>-3.1088082901554404E-2</v>
      </c>
      <c r="Y282" s="33">
        <f t="shared" si="94"/>
        <v>-3.2091097308488581E-2</v>
      </c>
    </row>
    <row r="283" spans="1:25" x14ac:dyDescent="0.25">
      <c r="A283" t="s">
        <v>37</v>
      </c>
      <c r="B283" s="63">
        <v>1</v>
      </c>
      <c r="C283" t="s">
        <v>16</v>
      </c>
      <c r="D283" s="65">
        <v>600</v>
      </c>
      <c r="E283" s="65">
        <v>618</v>
      </c>
      <c r="F283" s="65">
        <v>600</v>
      </c>
      <c r="G283" s="13">
        <f t="shared" si="76"/>
        <v>-18</v>
      </c>
      <c r="H283" s="13">
        <f t="shared" si="77"/>
        <v>0</v>
      </c>
      <c r="I283" s="70">
        <f t="shared" si="78"/>
        <v>0</v>
      </c>
      <c r="J283" s="70">
        <f t="shared" si="79"/>
        <v>-2.9126213592232997E-2</v>
      </c>
      <c r="K283" t="str">
        <f t="shared" si="80"/>
        <v>ANUGERAH</v>
      </c>
      <c r="L283" t="str">
        <f t="shared" si="81"/>
        <v>MARCH-1-ANUGERAH</v>
      </c>
      <c r="M283" s="70">
        <f t="shared" si="82"/>
        <v>0</v>
      </c>
      <c r="N283" s="70">
        <f t="shared" si="83"/>
        <v>-0.13232650125854006</v>
      </c>
      <c r="O283" s="13">
        <f t="shared" si="84"/>
        <v>866221</v>
      </c>
      <c r="P283" s="13">
        <f t="shared" si="85"/>
        <v>884020</v>
      </c>
      <c r="Q283" s="13">
        <f t="shared" si="86"/>
        <v>874493</v>
      </c>
      <c r="R283" s="33">
        <f t="shared" si="87"/>
        <v>9.5495260447391317E-3</v>
      </c>
      <c r="S283" s="33">
        <f t="shared" si="88"/>
        <v>-1.0776905499875533E-2</v>
      </c>
      <c r="T283" t="str">
        <f t="shared" si="89"/>
        <v>MARCH-ANUGERAH</v>
      </c>
      <c r="U283">
        <f t="shared" si="90"/>
        <v>7000</v>
      </c>
      <c r="V283">
        <f t="shared" si="91"/>
        <v>7329</v>
      </c>
      <c r="W283">
        <f t="shared" si="92"/>
        <v>7031</v>
      </c>
      <c r="X283" s="33">
        <f t="shared" si="93"/>
        <v>4.4285714285714484E-3</v>
      </c>
      <c r="Y283" s="33">
        <f t="shared" si="94"/>
        <v>-4.0660390230590759E-2</v>
      </c>
    </row>
    <row r="284" spans="1:25" x14ac:dyDescent="0.25">
      <c r="A284" t="s">
        <v>37</v>
      </c>
      <c r="B284" s="63">
        <v>1</v>
      </c>
      <c r="C284" t="s">
        <v>16</v>
      </c>
      <c r="D284" s="65">
        <v>600</v>
      </c>
      <c r="E284" s="65">
        <v>618</v>
      </c>
      <c r="F284" s="65">
        <v>600</v>
      </c>
      <c r="G284" s="13">
        <f t="shared" si="76"/>
        <v>-18</v>
      </c>
      <c r="H284" s="13">
        <f t="shared" si="77"/>
        <v>0</v>
      </c>
      <c r="I284" s="70">
        <f t="shared" si="78"/>
        <v>0</v>
      </c>
      <c r="J284" s="70">
        <f t="shared" si="79"/>
        <v>-2.9126213592232997E-2</v>
      </c>
      <c r="K284" t="str">
        <f t="shared" si="80"/>
        <v>ANUGERAH</v>
      </c>
      <c r="L284" t="str">
        <f t="shared" si="81"/>
        <v>MARCH-1-ANUGERAH</v>
      </c>
      <c r="M284" s="70">
        <f t="shared" si="82"/>
        <v>0</v>
      </c>
      <c r="N284" s="70">
        <f t="shared" si="83"/>
        <v>-0.13232650125854006</v>
      </c>
      <c r="O284" s="13">
        <f t="shared" si="84"/>
        <v>866221</v>
      </c>
      <c r="P284" s="13">
        <f t="shared" si="85"/>
        <v>884020</v>
      </c>
      <c r="Q284" s="13">
        <f t="shared" si="86"/>
        <v>874493</v>
      </c>
      <c r="R284" s="33">
        <f t="shared" si="87"/>
        <v>9.5495260447391317E-3</v>
      </c>
      <c r="S284" s="33">
        <f t="shared" si="88"/>
        <v>-1.0776905499875533E-2</v>
      </c>
      <c r="T284" t="str">
        <f t="shared" si="89"/>
        <v>MARCH-ANUGERAH</v>
      </c>
      <c r="U284">
        <f t="shared" si="90"/>
        <v>7000</v>
      </c>
      <c r="V284">
        <f t="shared" si="91"/>
        <v>7329</v>
      </c>
      <c r="W284">
        <f t="shared" si="92"/>
        <v>7031</v>
      </c>
      <c r="X284" s="33">
        <f t="shared" si="93"/>
        <v>4.4285714285714484E-3</v>
      </c>
      <c r="Y284" s="33">
        <f t="shared" si="94"/>
        <v>-4.0660390230590759E-2</v>
      </c>
    </row>
    <row r="285" spans="1:25" x14ac:dyDescent="0.25">
      <c r="A285" t="s">
        <v>37</v>
      </c>
      <c r="B285" s="63">
        <v>1</v>
      </c>
      <c r="C285" t="s">
        <v>16</v>
      </c>
      <c r="D285" s="65">
        <v>600</v>
      </c>
      <c r="E285" s="65">
        <v>648</v>
      </c>
      <c r="F285" s="65">
        <v>600</v>
      </c>
      <c r="G285" s="13">
        <f t="shared" si="76"/>
        <v>-48</v>
      </c>
      <c r="H285" s="13">
        <f t="shared" si="77"/>
        <v>0</v>
      </c>
      <c r="I285" s="70">
        <f t="shared" si="78"/>
        <v>0</v>
      </c>
      <c r="J285" s="70">
        <f t="shared" si="79"/>
        <v>-7.407407407407407E-2</v>
      </c>
      <c r="K285" t="str">
        <f t="shared" si="80"/>
        <v>ANUGERAH</v>
      </c>
      <c r="L285" t="str">
        <f t="shared" si="81"/>
        <v>MARCH-1-ANUGERAH</v>
      </c>
      <c r="M285" s="70">
        <f t="shared" si="82"/>
        <v>0</v>
      </c>
      <c r="N285" s="70">
        <f t="shared" si="83"/>
        <v>-0.13232650125854006</v>
      </c>
      <c r="O285" s="13">
        <f t="shared" si="84"/>
        <v>866221</v>
      </c>
      <c r="P285" s="13">
        <f t="shared" si="85"/>
        <v>884020</v>
      </c>
      <c r="Q285" s="13">
        <f t="shared" si="86"/>
        <v>874493</v>
      </c>
      <c r="R285" s="33">
        <f t="shared" si="87"/>
        <v>9.5495260447391317E-3</v>
      </c>
      <c r="S285" s="33">
        <f t="shared" si="88"/>
        <v>-1.0776905499875533E-2</v>
      </c>
      <c r="T285" t="str">
        <f t="shared" si="89"/>
        <v>MARCH-ANUGERAH</v>
      </c>
      <c r="U285">
        <f t="shared" si="90"/>
        <v>7000</v>
      </c>
      <c r="V285">
        <f t="shared" si="91"/>
        <v>7329</v>
      </c>
      <c r="W285">
        <f t="shared" si="92"/>
        <v>7031</v>
      </c>
      <c r="X285" s="33">
        <f t="shared" si="93"/>
        <v>4.4285714285714484E-3</v>
      </c>
      <c r="Y285" s="33">
        <f t="shared" si="94"/>
        <v>-4.0660390230590759E-2</v>
      </c>
    </row>
    <row r="286" spans="1:25" x14ac:dyDescent="0.25">
      <c r="A286" t="s">
        <v>37</v>
      </c>
      <c r="B286" s="63">
        <v>2</v>
      </c>
      <c r="C286" t="s">
        <v>10</v>
      </c>
      <c r="D286" s="65">
        <v>4375</v>
      </c>
      <c r="E286" s="65">
        <v>4375</v>
      </c>
      <c r="F286" s="65">
        <v>4375</v>
      </c>
      <c r="G286" s="13">
        <f t="shared" si="76"/>
        <v>0</v>
      </c>
      <c r="H286" s="13">
        <f t="shared" si="77"/>
        <v>0</v>
      </c>
      <c r="I286" s="70">
        <f t="shared" si="78"/>
        <v>0</v>
      </c>
      <c r="J286" s="70">
        <f t="shared" si="79"/>
        <v>0</v>
      </c>
      <c r="K286" t="str">
        <f t="shared" si="80"/>
        <v>CNJ2</v>
      </c>
      <c r="L286" t="str">
        <f t="shared" si="81"/>
        <v>MARCH-2-CNJ2</v>
      </c>
      <c r="M286" s="70">
        <f t="shared" si="82"/>
        <v>0</v>
      </c>
      <c r="N286" s="70">
        <f t="shared" si="83"/>
        <v>-2.5682810696923131E-3</v>
      </c>
      <c r="O286" s="13">
        <f t="shared" si="84"/>
        <v>866221</v>
      </c>
      <c r="P286" s="13">
        <f t="shared" si="85"/>
        <v>884020</v>
      </c>
      <c r="Q286" s="13">
        <f t="shared" si="86"/>
        <v>874493</v>
      </c>
      <c r="R286" s="33">
        <f t="shared" si="87"/>
        <v>9.5495260447391317E-3</v>
      </c>
      <c r="S286" s="33">
        <f t="shared" si="88"/>
        <v>-1.0776905499875533E-2</v>
      </c>
      <c r="T286" t="str">
        <f t="shared" si="89"/>
        <v>MARCH-CNJ2</v>
      </c>
      <c r="U286">
        <f t="shared" si="90"/>
        <v>47335</v>
      </c>
      <c r="V286">
        <f t="shared" si="91"/>
        <v>47587</v>
      </c>
      <c r="W286">
        <f t="shared" si="92"/>
        <v>47335</v>
      </c>
      <c r="X286" s="33">
        <f t="shared" si="93"/>
        <v>0</v>
      </c>
      <c r="Y286" s="33">
        <f t="shared" si="94"/>
        <v>-5.2955639145144673E-3</v>
      </c>
    </row>
    <row r="287" spans="1:25" x14ac:dyDescent="0.25">
      <c r="A287" t="s">
        <v>37</v>
      </c>
      <c r="B287" s="63">
        <v>2</v>
      </c>
      <c r="C287" t="s">
        <v>10</v>
      </c>
      <c r="D287" s="65">
        <v>540</v>
      </c>
      <c r="E287" s="65">
        <v>540</v>
      </c>
      <c r="F287" s="65">
        <v>540</v>
      </c>
      <c r="G287" s="13">
        <f t="shared" si="76"/>
        <v>0</v>
      </c>
      <c r="H287" s="13">
        <f t="shared" si="77"/>
        <v>0</v>
      </c>
      <c r="I287" s="70">
        <f t="shared" si="78"/>
        <v>0</v>
      </c>
      <c r="J287" s="70">
        <f t="shared" si="79"/>
        <v>0</v>
      </c>
      <c r="K287" t="str">
        <f t="shared" si="80"/>
        <v>CNJ2</v>
      </c>
      <c r="L287" t="str">
        <f t="shared" si="81"/>
        <v>MARCH-2-CNJ2</v>
      </c>
      <c r="M287" s="70">
        <f t="shared" si="82"/>
        <v>0</v>
      </c>
      <c r="N287" s="70">
        <f t="shared" si="83"/>
        <v>-2.5682810696923131E-3</v>
      </c>
      <c r="O287" s="13">
        <f t="shared" si="84"/>
        <v>866221</v>
      </c>
      <c r="P287" s="13">
        <f t="shared" si="85"/>
        <v>884020</v>
      </c>
      <c r="Q287" s="13">
        <f t="shared" si="86"/>
        <v>874493</v>
      </c>
      <c r="R287" s="33">
        <f t="shared" si="87"/>
        <v>9.5495260447391317E-3</v>
      </c>
      <c r="S287" s="33">
        <f t="shared" si="88"/>
        <v>-1.0776905499875533E-2</v>
      </c>
      <c r="T287" t="str">
        <f t="shared" si="89"/>
        <v>MARCH-CNJ2</v>
      </c>
      <c r="U287">
        <f t="shared" si="90"/>
        <v>47335</v>
      </c>
      <c r="V287">
        <f t="shared" si="91"/>
        <v>47587</v>
      </c>
      <c r="W287">
        <f t="shared" si="92"/>
        <v>47335</v>
      </c>
      <c r="X287" s="33">
        <f t="shared" si="93"/>
        <v>0</v>
      </c>
      <c r="Y287" s="33">
        <f t="shared" si="94"/>
        <v>-5.2955639145144673E-3</v>
      </c>
    </row>
    <row r="288" spans="1:25" x14ac:dyDescent="0.25">
      <c r="A288" t="s">
        <v>37</v>
      </c>
      <c r="B288" s="63">
        <v>2</v>
      </c>
      <c r="C288" t="s">
        <v>10</v>
      </c>
      <c r="D288" s="65">
        <v>170</v>
      </c>
      <c r="E288" s="65">
        <v>170</v>
      </c>
      <c r="F288" s="65">
        <v>170</v>
      </c>
      <c r="G288" s="13">
        <f t="shared" si="76"/>
        <v>0</v>
      </c>
      <c r="H288" s="13">
        <f t="shared" si="77"/>
        <v>0</v>
      </c>
      <c r="I288" s="70">
        <f t="shared" si="78"/>
        <v>0</v>
      </c>
      <c r="J288" s="70">
        <f t="shared" si="79"/>
        <v>0</v>
      </c>
      <c r="K288" t="str">
        <f t="shared" si="80"/>
        <v>CNJ2</v>
      </c>
      <c r="L288" t="str">
        <f t="shared" si="81"/>
        <v>MARCH-2-CNJ2</v>
      </c>
      <c r="M288" s="70">
        <f t="shared" si="82"/>
        <v>0</v>
      </c>
      <c r="N288" s="70">
        <f t="shared" si="83"/>
        <v>-2.5682810696923131E-3</v>
      </c>
      <c r="O288" s="13">
        <f t="shared" si="84"/>
        <v>866221</v>
      </c>
      <c r="P288" s="13">
        <f t="shared" si="85"/>
        <v>884020</v>
      </c>
      <c r="Q288" s="13">
        <f t="shared" si="86"/>
        <v>874493</v>
      </c>
      <c r="R288" s="33">
        <f t="shared" si="87"/>
        <v>9.5495260447391317E-3</v>
      </c>
      <c r="S288" s="33">
        <f t="shared" si="88"/>
        <v>-1.0776905499875533E-2</v>
      </c>
      <c r="T288" t="str">
        <f t="shared" si="89"/>
        <v>MARCH-CNJ2</v>
      </c>
      <c r="U288">
        <f t="shared" si="90"/>
        <v>47335</v>
      </c>
      <c r="V288">
        <f t="shared" si="91"/>
        <v>47587</v>
      </c>
      <c r="W288">
        <f t="shared" si="92"/>
        <v>47335</v>
      </c>
      <c r="X288" s="33">
        <f t="shared" si="93"/>
        <v>0</v>
      </c>
      <c r="Y288" s="33">
        <f t="shared" si="94"/>
        <v>-5.2955639145144673E-3</v>
      </c>
    </row>
    <row r="289" spans="1:25" x14ac:dyDescent="0.25">
      <c r="A289" t="s">
        <v>37</v>
      </c>
      <c r="B289" s="63">
        <v>2</v>
      </c>
      <c r="C289" t="s">
        <v>10</v>
      </c>
      <c r="D289" s="65">
        <v>65</v>
      </c>
      <c r="E289" s="65">
        <v>65</v>
      </c>
      <c r="F289" s="65">
        <v>65</v>
      </c>
      <c r="G289" s="13">
        <f t="shared" si="76"/>
        <v>0</v>
      </c>
      <c r="H289" s="13">
        <f t="shared" si="77"/>
        <v>0</v>
      </c>
      <c r="I289" s="70">
        <f t="shared" si="78"/>
        <v>0</v>
      </c>
      <c r="J289" s="70">
        <f t="shared" si="79"/>
        <v>0</v>
      </c>
      <c r="K289" t="str">
        <f t="shared" si="80"/>
        <v>CNJ2</v>
      </c>
      <c r="L289" t="str">
        <f t="shared" si="81"/>
        <v>MARCH-2-CNJ2</v>
      </c>
      <c r="M289" s="70">
        <f t="shared" si="82"/>
        <v>0</v>
      </c>
      <c r="N289" s="70">
        <f t="shared" si="83"/>
        <v>-2.5682810696923131E-3</v>
      </c>
      <c r="O289" s="13">
        <f t="shared" si="84"/>
        <v>866221</v>
      </c>
      <c r="P289" s="13">
        <f t="shared" si="85"/>
        <v>884020</v>
      </c>
      <c r="Q289" s="13">
        <f t="shared" si="86"/>
        <v>874493</v>
      </c>
      <c r="R289" s="33">
        <f t="shared" si="87"/>
        <v>9.5495260447391317E-3</v>
      </c>
      <c r="S289" s="33">
        <f t="shared" si="88"/>
        <v>-1.0776905499875533E-2</v>
      </c>
      <c r="T289" t="str">
        <f t="shared" si="89"/>
        <v>MARCH-CNJ2</v>
      </c>
      <c r="U289">
        <f t="shared" si="90"/>
        <v>47335</v>
      </c>
      <c r="V289">
        <f t="shared" si="91"/>
        <v>47587</v>
      </c>
      <c r="W289">
        <f t="shared" si="92"/>
        <v>47335</v>
      </c>
      <c r="X289" s="33">
        <f t="shared" si="93"/>
        <v>0</v>
      </c>
      <c r="Y289" s="33">
        <f t="shared" si="94"/>
        <v>-5.2955639145144673E-3</v>
      </c>
    </row>
    <row r="290" spans="1:25" x14ac:dyDescent="0.25">
      <c r="A290" t="s">
        <v>37</v>
      </c>
      <c r="B290" s="63">
        <v>2</v>
      </c>
      <c r="C290" t="s">
        <v>10</v>
      </c>
      <c r="D290" s="65">
        <v>2400</v>
      </c>
      <c r="E290" s="65">
        <v>2403</v>
      </c>
      <c r="F290" s="65">
        <v>2400</v>
      </c>
      <c r="G290" s="13">
        <f t="shared" si="76"/>
        <v>-3</v>
      </c>
      <c r="H290" s="13">
        <f t="shared" si="77"/>
        <v>0</v>
      </c>
      <c r="I290" s="70">
        <f t="shared" si="78"/>
        <v>0</v>
      </c>
      <c r="J290" s="70">
        <f t="shared" si="79"/>
        <v>-1.2484394506866447E-3</v>
      </c>
      <c r="K290" t="str">
        <f t="shared" si="80"/>
        <v>CNJ2</v>
      </c>
      <c r="L290" t="str">
        <f t="shared" si="81"/>
        <v>MARCH-2-CNJ2</v>
      </c>
      <c r="M290" s="70">
        <f t="shared" si="82"/>
        <v>0</v>
      </c>
      <c r="N290" s="70">
        <f t="shared" si="83"/>
        <v>-2.5682810696923131E-3</v>
      </c>
      <c r="O290" s="13">
        <f t="shared" si="84"/>
        <v>866221</v>
      </c>
      <c r="P290" s="13">
        <f t="shared" si="85"/>
        <v>884020</v>
      </c>
      <c r="Q290" s="13">
        <f t="shared" si="86"/>
        <v>874493</v>
      </c>
      <c r="R290" s="33">
        <f t="shared" si="87"/>
        <v>9.5495260447391317E-3</v>
      </c>
      <c r="S290" s="33">
        <f t="shared" si="88"/>
        <v>-1.0776905499875533E-2</v>
      </c>
      <c r="T290" t="str">
        <f t="shared" si="89"/>
        <v>MARCH-CNJ2</v>
      </c>
      <c r="U290">
        <f t="shared" si="90"/>
        <v>47335</v>
      </c>
      <c r="V290">
        <f t="shared" si="91"/>
        <v>47587</v>
      </c>
      <c r="W290">
        <f t="shared" si="92"/>
        <v>47335</v>
      </c>
      <c r="X290" s="33">
        <f t="shared" si="93"/>
        <v>0</v>
      </c>
      <c r="Y290" s="33">
        <f t="shared" si="94"/>
        <v>-5.2955639145144673E-3</v>
      </c>
    </row>
    <row r="291" spans="1:25" x14ac:dyDescent="0.25">
      <c r="A291" t="s">
        <v>37</v>
      </c>
      <c r="B291" s="63">
        <v>2</v>
      </c>
      <c r="C291" t="s">
        <v>10</v>
      </c>
      <c r="D291" s="65">
        <v>2270</v>
      </c>
      <c r="E291" s="65">
        <v>2273</v>
      </c>
      <c r="F291" s="65">
        <v>2270</v>
      </c>
      <c r="G291" s="13">
        <f t="shared" si="76"/>
        <v>-3</v>
      </c>
      <c r="H291" s="13">
        <f t="shared" si="77"/>
        <v>0</v>
      </c>
      <c r="I291" s="70">
        <f t="shared" si="78"/>
        <v>0</v>
      </c>
      <c r="J291" s="70">
        <f t="shared" si="79"/>
        <v>-1.3198416190056683E-3</v>
      </c>
      <c r="K291" t="str">
        <f t="shared" si="80"/>
        <v>CNJ2</v>
      </c>
      <c r="L291" t="str">
        <f t="shared" si="81"/>
        <v>MARCH-2-CNJ2</v>
      </c>
      <c r="M291" s="70">
        <f t="shared" si="82"/>
        <v>0</v>
      </c>
      <c r="N291" s="70">
        <f t="shared" si="83"/>
        <v>-2.5682810696923131E-3</v>
      </c>
      <c r="O291" s="13">
        <f t="shared" si="84"/>
        <v>866221</v>
      </c>
      <c r="P291" s="13">
        <f t="shared" si="85"/>
        <v>884020</v>
      </c>
      <c r="Q291" s="13">
        <f t="shared" si="86"/>
        <v>874493</v>
      </c>
      <c r="R291" s="33">
        <f t="shared" si="87"/>
        <v>9.5495260447391317E-3</v>
      </c>
      <c r="S291" s="33">
        <f t="shared" si="88"/>
        <v>-1.0776905499875533E-2</v>
      </c>
      <c r="T291" t="str">
        <f t="shared" si="89"/>
        <v>MARCH-CNJ2</v>
      </c>
      <c r="U291">
        <f t="shared" si="90"/>
        <v>47335</v>
      </c>
      <c r="V291">
        <f t="shared" si="91"/>
        <v>47587</v>
      </c>
      <c r="W291">
        <f t="shared" si="92"/>
        <v>47335</v>
      </c>
      <c r="X291" s="33">
        <f t="shared" si="93"/>
        <v>0</v>
      </c>
      <c r="Y291" s="33">
        <f t="shared" si="94"/>
        <v>-5.2955639145144673E-3</v>
      </c>
    </row>
    <row r="292" spans="1:25" x14ac:dyDescent="0.25">
      <c r="A292" t="s">
        <v>37</v>
      </c>
      <c r="B292" s="63">
        <v>2</v>
      </c>
      <c r="C292" t="s">
        <v>68</v>
      </c>
      <c r="D292" s="65">
        <v>50</v>
      </c>
      <c r="E292" s="65">
        <v>50</v>
      </c>
      <c r="F292" s="65">
        <v>50</v>
      </c>
      <c r="G292" s="13">
        <f t="shared" si="76"/>
        <v>0</v>
      </c>
      <c r="H292" s="13">
        <f t="shared" si="77"/>
        <v>0</v>
      </c>
      <c r="I292" s="70">
        <f t="shared" si="78"/>
        <v>0</v>
      </c>
      <c r="J292" s="70">
        <f t="shared" si="79"/>
        <v>0</v>
      </c>
      <c r="K292" t="str">
        <f t="shared" si="80"/>
        <v>CLN</v>
      </c>
      <c r="L292" t="str">
        <f t="shared" si="81"/>
        <v>MARCH-2-CLN</v>
      </c>
      <c r="M292" s="70">
        <f t="shared" si="82"/>
        <v>0</v>
      </c>
      <c r="N292" s="70">
        <f t="shared" si="83"/>
        <v>0</v>
      </c>
      <c r="O292" s="13">
        <f t="shared" si="84"/>
        <v>866221</v>
      </c>
      <c r="P292" s="13">
        <f t="shared" si="85"/>
        <v>884020</v>
      </c>
      <c r="Q292" s="13">
        <f t="shared" si="86"/>
        <v>874493</v>
      </c>
      <c r="R292" s="33">
        <f t="shared" si="87"/>
        <v>9.5495260447391317E-3</v>
      </c>
      <c r="S292" s="33">
        <f t="shared" si="88"/>
        <v>-1.0776905499875533E-2</v>
      </c>
      <c r="T292" t="str">
        <f t="shared" si="89"/>
        <v>MARCH-CLN</v>
      </c>
      <c r="U292">
        <f t="shared" si="90"/>
        <v>50</v>
      </c>
      <c r="V292">
        <f t="shared" si="91"/>
        <v>50</v>
      </c>
      <c r="W292">
        <f t="shared" si="92"/>
        <v>50</v>
      </c>
      <c r="X292" s="33">
        <f t="shared" si="93"/>
        <v>0</v>
      </c>
      <c r="Y292" s="33">
        <f t="shared" si="94"/>
        <v>0</v>
      </c>
    </row>
    <row r="293" spans="1:25" x14ac:dyDescent="0.25">
      <c r="A293" t="s">
        <v>37</v>
      </c>
      <c r="B293" s="63">
        <v>2</v>
      </c>
      <c r="C293" t="s">
        <v>15</v>
      </c>
      <c r="D293" s="65">
        <v>140</v>
      </c>
      <c r="E293" s="65">
        <v>140</v>
      </c>
      <c r="F293" s="65">
        <v>140</v>
      </c>
      <c r="G293" s="13">
        <f t="shared" si="76"/>
        <v>0</v>
      </c>
      <c r="H293" s="13">
        <f t="shared" si="77"/>
        <v>0</v>
      </c>
      <c r="I293" s="70">
        <f t="shared" si="78"/>
        <v>0</v>
      </c>
      <c r="J293" s="70">
        <f t="shared" si="79"/>
        <v>0</v>
      </c>
      <c r="K293" t="str">
        <f t="shared" si="80"/>
        <v>CHAWAN</v>
      </c>
      <c r="L293" t="str">
        <f t="shared" si="81"/>
        <v>MARCH-2-CHAWAN</v>
      </c>
      <c r="M293" s="70">
        <f t="shared" si="82"/>
        <v>0</v>
      </c>
      <c r="N293" s="70">
        <f t="shared" si="83"/>
        <v>0</v>
      </c>
      <c r="O293" s="13">
        <f t="shared" si="84"/>
        <v>866221</v>
      </c>
      <c r="P293" s="13">
        <f t="shared" si="85"/>
        <v>884020</v>
      </c>
      <c r="Q293" s="13">
        <f t="shared" si="86"/>
        <v>874493</v>
      </c>
      <c r="R293" s="33">
        <f t="shared" si="87"/>
        <v>9.5495260447391317E-3</v>
      </c>
      <c r="S293" s="33">
        <f t="shared" si="88"/>
        <v>-1.0776905499875533E-2</v>
      </c>
      <c r="T293" t="str">
        <f t="shared" si="89"/>
        <v>MARCH-CHAWAN</v>
      </c>
      <c r="U293">
        <f t="shared" si="90"/>
        <v>3860</v>
      </c>
      <c r="V293">
        <f t="shared" si="91"/>
        <v>3864</v>
      </c>
      <c r="W293">
        <f t="shared" si="92"/>
        <v>3740</v>
      </c>
      <c r="X293" s="33">
        <f t="shared" si="93"/>
        <v>-3.1088082901554404E-2</v>
      </c>
      <c r="Y293" s="33">
        <f t="shared" si="94"/>
        <v>-3.2091097308488581E-2</v>
      </c>
    </row>
    <row r="294" spans="1:25" x14ac:dyDescent="0.25">
      <c r="A294" t="s">
        <v>37</v>
      </c>
      <c r="B294" s="63">
        <v>2</v>
      </c>
      <c r="C294" t="s">
        <v>14</v>
      </c>
      <c r="D294" s="65">
        <v>44496</v>
      </c>
      <c r="E294" s="65">
        <v>45333</v>
      </c>
      <c r="F294" s="65">
        <v>44475</v>
      </c>
      <c r="G294" s="13">
        <f t="shared" si="76"/>
        <v>-858</v>
      </c>
      <c r="H294" s="13">
        <f t="shared" si="77"/>
        <v>-21</v>
      </c>
      <c r="I294" s="70">
        <f t="shared" si="78"/>
        <v>-4.7195253505938339E-4</v>
      </c>
      <c r="J294" s="70">
        <f t="shared" si="79"/>
        <v>-1.8926609754483459E-2</v>
      </c>
      <c r="K294" t="str">
        <f t="shared" si="80"/>
        <v>GM2</v>
      </c>
      <c r="L294" t="str">
        <f t="shared" si="81"/>
        <v>MARCH-2-GM2</v>
      </c>
      <c r="M294" s="70">
        <f t="shared" si="82"/>
        <v>-5.7396850524646048E-2</v>
      </c>
      <c r="N294" s="70">
        <f t="shared" si="83"/>
        <v>-0.24934962923312798</v>
      </c>
      <c r="O294" s="13">
        <f t="shared" si="84"/>
        <v>866221</v>
      </c>
      <c r="P294" s="13">
        <f t="shared" si="85"/>
        <v>884020</v>
      </c>
      <c r="Q294" s="13">
        <f t="shared" si="86"/>
        <v>874493</v>
      </c>
      <c r="R294" s="33">
        <f t="shared" si="87"/>
        <v>9.5495260447391317E-3</v>
      </c>
      <c r="S294" s="33">
        <f t="shared" si="88"/>
        <v>-1.0776905499875533E-2</v>
      </c>
      <c r="T294" t="str">
        <f t="shared" si="89"/>
        <v>MARCH-GM2</v>
      </c>
      <c r="U294">
        <f t="shared" si="90"/>
        <v>428904</v>
      </c>
      <c r="V294">
        <f t="shared" si="91"/>
        <v>438726</v>
      </c>
      <c r="W294">
        <f t="shared" si="92"/>
        <v>432547</v>
      </c>
      <c r="X294" s="33">
        <f t="shared" si="93"/>
        <v>8.4937421893944709E-3</v>
      </c>
      <c r="Y294" s="33">
        <f t="shared" si="94"/>
        <v>-1.4083961287910896E-2</v>
      </c>
    </row>
    <row r="295" spans="1:25" x14ac:dyDescent="0.25">
      <c r="A295" t="s">
        <v>37</v>
      </c>
      <c r="B295" s="63">
        <v>2</v>
      </c>
      <c r="C295" t="s">
        <v>14</v>
      </c>
      <c r="D295" s="65">
        <v>7560</v>
      </c>
      <c r="E295" s="65">
        <v>7792</v>
      </c>
      <c r="F295" s="65">
        <v>7719</v>
      </c>
      <c r="G295" s="13">
        <f t="shared" si="76"/>
        <v>-73</v>
      </c>
      <c r="H295" s="13">
        <f t="shared" si="77"/>
        <v>159</v>
      </c>
      <c r="I295" s="70">
        <f t="shared" si="78"/>
        <v>2.1031746031745957E-2</v>
      </c>
      <c r="J295" s="70">
        <f t="shared" si="79"/>
        <v>-9.3685831622176696E-3</v>
      </c>
      <c r="K295" t="str">
        <f t="shared" si="80"/>
        <v>GM2</v>
      </c>
      <c r="L295" t="str">
        <f t="shared" si="81"/>
        <v>MARCH-2-GM2</v>
      </c>
      <c r="M295" s="70">
        <f t="shared" si="82"/>
        <v>-5.7396850524646048E-2</v>
      </c>
      <c r="N295" s="70">
        <f t="shared" si="83"/>
        <v>-0.24934962923312798</v>
      </c>
      <c r="O295" s="13">
        <f t="shared" si="84"/>
        <v>866221</v>
      </c>
      <c r="P295" s="13">
        <f t="shared" si="85"/>
        <v>884020</v>
      </c>
      <c r="Q295" s="13">
        <f t="shared" si="86"/>
        <v>874493</v>
      </c>
      <c r="R295" s="33">
        <f t="shared" si="87"/>
        <v>9.5495260447391317E-3</v>
      </c>
      <c r="S295" s="33">
        <f t="shared" si="88"/>
        <v>-1.0776905499875533E-2</v>
      </c>
      <c r="T295" t="str">
        <f t="shared" si="89"/>
        <v>MARCH-GM2</v>
      </c>
      <c r="U295">
        <f t="shared" si="90"/>
        <v>428904</v>
      </c>
      <c r="V295">
        <f t="shared" si="91"/>
        <v>438726</v>
      </c>
      <c r="W295">
        <f t="shared" si="92"/>
        <v>432547</v>
      </c>
      <c r="X295" s="33">
        <f t="shared" si="93"/>
        <v>8.4937421893944709E-3</v>
      </c>
      <c r="Y295" s="33">
        <f t="shared" si="94"/>
        <v>-1.4083961287910896E-2</v>
      </c>
    </row>
    <row r="296" spans="1:25" x14ac:dyDescent="0.25">
      <c r="A296" t="s">
        <v>37</v>
      </c>
      <c r="B296" s="63">
        <v>2</v>
      </c>
      <c r="C296" t="s">
        <v>14</v>
      </c>
      <c r="D296" s="65">
        <v>23220</v>
      </c>
      <c r="E296" s="65">
        <v>23958</v>
      </c>
      <c r="F296" s="65">
        <v>23766</v>
      </c>
      <c r="G296" s="13">
        <f t="shared" si="76"/>
        <v>-192</v>
      </c>
      <c r="H296" s="13">
        <f t="shared" si="77"/>
        <v>546</v>
      </c>
      <c r="I296" s="70">
        <f t="shared" si="78"/>
        <v>2.3514211886304981E-2</v>
      </c>
      <c r="J296" s="70">
        <f t="shared" si="79"/>
        <v>-8.0140245429501933E-3</v>
      </c>
      <c r="K296" t="str">
        <f t="shared" si="80"/>
        <v>GM2</v>
      </c>
      <c r="L296" t="str">
        <f t="shared" si="81"/>
        <v>MARCH-2-GM2</v>
      </c>
      <c r="M296" s="70">
        <f t="shared" si="82"/>
        <v>-5.7396850524646048E-2</v>
      </c>
      <c r="N296" s="70">
        <f t="shared" si="83"/>
        <v>-0.24934962923312798</v>
      </c>
      <c r="O296" s="13">
        <f t="shared" si="84"/>
        <v>866221</v>
      </c>
      <c r="P296" s="13">
        <f t="shared" si="85"/>
        <v>884020</v>
      </c>
      <c r="Q296" s="13">
        <f t="shared" si="86"/>
        <v>874493</v>
      </c>
      <c r="R296" s="33">
        <f t="shared" si="87"/>
        <v>9.5495260447391317E-3</v>
      </c>
      <c r="S296" s="33">
        <f t="shared" si="88"/>
        <v>-1.0776905499875533E-2</v>
      </c>
      <c r="T296" t="str">
        <f t="shared" si="89"/>
        <v>MARCH-GM2</v>
      </c>
      <c r="U296">
        <f t="shared" si="90"/>
        <v>428904</v>
      </c>
      <c r="V296">
        <f t="shared" si="91"/>
        <v>438726</v>
      </c>
      <c r="W296">
        <f t="shared" si="92"/>
        <v>432547</v>
      </c>
      <c r="X296" s="33">
        <f t="shared" si="93"/>
        <v>8.4937421893944709E-3</v>
      </c>
      <c r="Y296" s="33">
        <f t="shared" si="94"/>
        <v>-1.4083961287910896E-2</v>
      </c>
    </row>
    <row r="297" spans="1:25" x14ac:dyDescent="0.25">
      <c r="A297" t="s">
        <v>37</v>
      </c>
      <c r="B297" s="63">
        <v>2</v>
      </c>
      <c r="C297" t="s">
        <v>14</v>
      </c>
      <c r="D297" s="65">
        <v>3888</v>
      </c>
      <c r="E297" s="65">
        <v>4010</v>
      </c>
      <c r="F297" s="65">
        <v>3957</v>
      </c>
      <c r="G297" s="13">
        <f t="shared" si="76"/>
        <v>-53</v>
      </c>
      <c r="H297" s="13">
        <f t="shared" si="77"/>
        <v>69</v>
      </c>
      <c r="I297" s="70">
        <f t="shared" si="78"/>
        <v>1.7746913580246826E-2</v>
      </c>
      <c r="J297" s="70">
        <f t="shared" si="79"/>
        <v>-1.3216957605985069E-2</v>
      </c>
      <c r="K297" t="str">
        <f t="shared" si="80"/>
        <v>GM2</v>
      </c>
      <c r="L297" t="str">
        <f t="shared" si="81"/>
        <v>MARCH-2-GM2</v>
      </c>
      <c r="M297" s="70">
        <f t="shared" si="82"/>
        <v>-5.7396850524646048E-2</v>
      </c>
      <c r="N297" s="70">
        <f t="shared" si="83"/>
        <v>-0.24934962923312798</v>
      </c>
      <c r="O297" s="13">
        <f t="shared" si="84"/>
        <v>866221</v>
      </c>
      <c r="P297" s="13">
        <f t="shared" si="85"/>
        <v>884020</v>
      </c>
      <c r="Q297" s="13">
        <f t="shared" si="86"/>
        <v>874493</v>
      </c>
      <c r="R297" s="33">
        <f t="shared" si="87"/>
        <v>9.5495260447391317E-3</v>
      </c>
      <c r="S297" s="33">
        <f t="shared" si="88"/>
        <v>-1.0776905499875533E-2</v>
      </c>
      <c r="T297" t="str">
        <f t="shared" si="89"/>
        <v>MARCH-GM2</v>
      </c>
      <c r="U297">
        <f t="shared" si="90"/>
        <v>428904</v>
      </c>
      <c r="V297">
        <f t="shared" si="91"/>
        <v>438726</v>
      </c>
      <c r="W297">
        <f t="shared" si="92"/>
        <v>432547</v>
      </c>
      <c r="X297" s="33">
        <f t="shared" si="93"/>
        <v>8.4937421893944709E-3</v>
      </c>
      <c r="Y297" s="33">
        <f t="shared" si="94"/>
        <v>-1.4083961287910896E-2</v>
      </c>
    </row>
    <row r="298" spans="1:25" x14ac:dyDescent="0.25">
      <c r="A298" t="s">
        <v>37</v>
      </c>
      <c r="B298" s="63">
        <v>2</v>
      </c>
      <c r="C298" t="s">
        <v>11</v>
      </c>
      <c r="D298" s="65">
        <v>33984</v>
      </c>
      <c r="E298" s="65">
        <v>34519</v>
      </c>
      <c r="F298" s="65">
        <v>34216</v>
      </c>
      <c r="G298" s="13">
        <f t="shared" si="76"/>
        <v>-303</v>
      </c>
      <c r="H298" s="13">
        <f t="shared" si="77"/>
        <v>232</v>
      </c>
      <c r="I298" s="70">
        <f t="shared" si="78"/>
        <v>6.8267419962335651E-3</v>
      </c>
      <c r="J298" s="70">
        <f t="shared" si="79"/>
        <v>-8.7777745589385781E-3</v>
      </c>
      <c r="K298" t="str">
        <f t="shared" si="80"/>
        <v>MAJA1</v>
      </c>
      <c r="L298" t="str">
        <f t="shared" si="81"/>
        <v>MARCH-2-MAJA1</v>
      </c>
      <c r="M298" s="70">
        <f t="shared" si="82"/>
        <v>3.2675223122901942E-2</v>
      </c>
      <c r="N298" s="70">
        <f t="shared" si="83"/>
        <v>-6.036770334376873E-2</v>
      </c>
      <c r="O298" s="13">
        <f t="shared" si="84"/>
        <v>866221</v>
      </c>
      <c r="P298" s="13">
        <f t="shared" si="85"/>
        <v>884020</v>
      </c>
      <c r="Q298" s="13">
        <f t="shared" si="86"/>
        <v>874493</v>
      </c>
      <c r="R298" s="33">
        <f t="shared" si="87"/>
        <v>9.5495260447391317E-3</v>
      </c>
      <c r="S298" s="33">
        <f t="shared" si="88"/>
        <v>-1.0776905499875533E-2</v>
      </c>
      <c r="T298" t="str">
        <f t="shared" si="89"/>
        <v>MARCH-MAJA1</v>
      </c>
      <c r="U298">
        <f t="shared" si="90"/>
        <v>176476</v>
      </c>
      <c r="V298">
        <f t="shared" si="91"/>
        <v>179617</v>
      </c>
      <c r="W298">
        <f t="shared" si="92"/>
        <v>177668</v>
      </c>
      <c r="X298" s="33">
        <f t="shared" si="93"/>
        <v>6.7544595299078303E-3</v>
      </c>
      <c r="Y298" s="33">
        <f t="shared" si="94"/>
        <v>-1.0850866009342153E-2</v>
      </c>
    </row>
    <row r="299" spans="1:25" x14ac:dyDescent="0.25">
      <c r="A299" t="s">
        <v>37</v>
      </c>
      <c r="B299" s="63">
        <v>2</v>
      </c>
      <c r="C299" t="s">
        <v>13</v>
      </c>
      <c r="D299" s="65">
        <v>44604</v>
      </c>
      <c r="E299" s="65">
        <v>45609</v>
      </c>
      <c r="F299" s="65">
        <v>45456</v>
      </c>
      <c r="G299" s="13">
        <f t="shared" si="76"/>
        <v>-153</v>
      </c>
      <c r="H299" s="13">
        <f t="shared" si="77"/>
        <v>852</v>
      </c>
      <c r="I299" s="70">
        <f t="shared" si="78"/>
        <v>1.9101425881086875E-2</v>
      </c>
      <c r="J299" s="70">
        <f t="shared" si="79"/>
        <v>-3.3546010655791658E-3</v>
      </c>
      <c r="K299" t="str">
        <f t="shared" si="80"/>
        <v>KALIBENDA</v>
      </c>
      <c r="L299" t="str">
        <f t="shared" si="81"/>
        <v>MARCH-2-KALIBENDA</v>
      </c>
      <c r="M299" s="70">
        <f t="shared" si="82"/>
        <v>7.0328502472241095E-2</v>
      </c>
      <c r="N299" s="70">
        <f t="shared" si="83"/>
        <v>-1.017306685052799E-2</v>
      </c>
      <c r="O299" s="13">
        <f t="shared" si="84"/>
        <v>866221</v>
      </c>
      <c r="P299" s="13">
        <f t="shared" si="85"/>
        <v>884020</v>
      </c>
      <c r="Q299" s="13">
        <f t="shared" si="86"/>
        <v>874493</v>
      </c>
      <c r="R299" s="33">
        <f t="shared" si="87"/>
        <v>9.5495260447391317E-3</v>
      </c>
      <c r="S299" s="33">
        <f t="shared" si="88"/>
        <v>-1.0776905499875533E-2</v>
      </c>
      <c r="T299" t="str">
        <f t="shared" si="89"/>
        <v>MARCH-KALIBENDA</v>
      </c>
      <c r="U299">
        <f t="shared" si="90"/>
        <v>171396</v>
      </c>
      <c r="V299">
        <f t="shared" si="91"/>
        <v>175448</v>
      </c>
      <c r="W299">
        <f t="shared" si="92"/>
        <v>174828</v>
      </c>
      <c r="X299" s="33">
        <f t="shared" si="93"/>
        <v>2.0023804522859345E-2</v>
      </c>
      <c r="Y299" s="33">
        <f t="shared" si="94"/>
        <v>-3.5338105877524839E-3</v>
      </c>
    </row>
    <row r="300" spans="1:25" x14ac:dyDescent="0.25">
      <c r="A300" t="s">
        <v>37</v>
      </c>
      <c r="B300" s="63">
        <v>2</v>
      </c>
      <c r="C300" t="s">
        <v>13</v>
      </c>
      <c r="D300" s="65">
        <v>44496</v>
      </c>
      <c r="E300" s="65">
        <v>45834</v>
      </c>
      <c r="F300" s="65">
        <v>45663</v>
      </c>
      <c r="G300" s="13">
        <f t="shared" si="76"/>
        <v>-171</v>
      </c>
      <c r="H300" s="13">
        <f t="shared" si="77"/>
        <v>1167</v>
      </c>
      <c r="I300" s="70">
        <f t="shared" si="78"/>
        <v>2.6227076591154308E-2</v>
      </c>
      <c r="J300" s="70">
        <f t="shared" si="79"/>
        <v>-3.7308548239298744E-3</v>
      </c>
      <c r="K300" t="str">
        <f t="shared" si="80"/>
        <v>KALIBENDA</v>
      </c>
      <c r="L300" t="str">
        <f t="shared" si="81"/>
        <v>MARCH-2-KALIBENDA</v>
      </c>
      <c r="M300" s="70">
        <f t="shared" si="82"/>
        <v>7.0328502472241095E-2</v>
      </c>
      <c r="N300" s="70">
        <f t="shared" si="83"/>
        <v>-1.017306685052799E-2</v>
      </c>
      <c r="O300" s="13">
        <f t="shared" si="84"/>
        <v>866221</v>
      </c>
      <c r="P300" s="13">
        <f t="shared" si="85"/>
        <v>884020</v>
      </c>
      <c r="Q300" s="13">
        <f t="shared" si="86"/>
        <v>874493</v>
      </c>
      <c r="R300" s="33">
        <f t="shared" si="87"/>
        <v>9.5495260447391317E-3</v>
      </c>
      <c r="S300" s="33">
        <f t="shared" si="88"/>
        <v>-1.0776905499875533E-2</v>
      </c>
      <c r="T300" t="str">
        <f t="shared" si="89"/>
        <v>MARCH-KALIBENDA</v>
      </c>
      <c r="U300">
        <f t="shared" si="90"/>
        <v>171396</v>
      </c>
      <c r="V300">
        <f t="shared" si="91"/>
        <v>175448</v>
      </c>
      <c r="W300">
        <f t="shared" si="92"/>
        <v>174828</v>
      </c>
      <c r="X300" s="33">
        <f t="shared" si="93"/>
        <v>2.0023804522859345E-2</v>
      </c>
      <c r="Y300" s="33">
        <f t="shared" si="94"/>
        <v>-3.5338105877524839E-3</v>
      </c>
    </row>
    <row r="301" spans="1:25" x14ac:dyDescent="0.25">
      <c r="A301" t="s">
        <v>37</v>
      </c>
      <c r="B301" s="63">
        <v>2</v>
      </c>
      <c r="C301" t="s">
        <v>13</v>
      </c>
      <c r="D301" s="65">
        <v>7560</v>
      </c>
      <c r="E301" s="65">
        <v>7773</v>
      </c>
      <c r="F301" s="65">
        <v>7749</v>
      </c>
      <c r="G301" s="13">
        <f t="shared" si="76"/>
        <v>-24</v>
      </c>
      <c r="H301" s="13">
        <f t="shared" si="77"/>
        <v>189</v>
      </c>
      <c r="I301" s="70">
        <f t="shared" si="78"/>
        <v>2.4999999999999911E-2</v>
      </c>
      <c r="J301" s="70">
        <f t="shared" si="79"/>
        <v>-3.0876109610189495E-3</v>
      </c>
      <c r="K301" t="str">
        <f t="shared" si="80"/>
        <v>KALIBENDA</v>
      </c>
      <c r="L301" t="str">
        <f t="shared" si="81"/>
        <v>MARCH-2-KALIBENDA</v>
      </c>
      <c r="M301" s="70">
        <f t="shared" si="82"/>
        <v>7.0328502472241095E-2</v>
      </c>
      <c r="N301" s="70">
        <f t="shared" si="83"/>
        <v>-1.017306685052799E-2</v>
      </c>
      <c r="O301" s="13">
        <f t="shared" si="84"/>
        <v>866221</v>
      </c>
      <c r="P301" s="13">
        <f t="shared" si="85"/>
        <v>884020</v>
      </c>
      <c r="Q301" s="13">
        <f t="shared" si="86"/>
        <v>874493</v>
      </c>
      <c r="R301" s="33">
        <f t="shared" si="87"/>
        <v>9.5495260447391317E-3</v>
      </c>
      <c r="S301" s="33">
        <f t="shared" si="88"/>
        <v>-1.0776905499875533E-2</v>
      </c>
      <c r="T301" t="str">
        <f t="shared" si="89"/>
        <v>MARCH-KALIBENDA</v>
      </c>
      <c r="U301">
        <f t="shared" si="90"/>
        <v>171396</v>
      </c>
      <c r="V301">
        <f t="shared" si="91"/>
        <v>175448</v>
      </c>
      <c r="W301">
        <f t="shared" si="92"/>
        <v>174828</v>
      </c>
      <c r="X301" s="33">
        <f t="shared" si="93"/>
        <v>2.0023804522859345E-2</v>
      </c>
      <c r="Y301" s="33">
        <f t="shared" si="94"/>
        <v>-3.5338105877524839E-3</v>
      </c>
    </row>
    <row r="302" spans="1:25" x14ac:dyDescent="0.25">
      <c r="A302" t="s">
        <v>37</v>
      </c>
      <c r="B302" s="63">
        <v>2</v>
      </c>
      <c r="C302" t="s">
        <v>14</v>
      </c>
      <c r="D302" s="65">
        <v>23328</v>
      </c>
      <c r="E302" s="65">
        <v>24126</v>
      </c>
      <c r="F302" s="65">
        <v>23802</v>
      </c>
      <c r="G302" s="13">
        <f t="shared" si="76"/>
        <v>-324</v>
      </c>
      <c r="H302" s="13">
        <f t="shared" si="77"/>
        <v>474</v>
      </c>
      <c r="I302" s="70">
        <f t="shared" si="78"/>
        <v>2.0318930041152372E-2</v>
      </c>
      <c r="J302" s="70">
        <f t="shared" si="79"/>
        <v>-1.3429495150460102E-2</v>
      </c>
      <c r="K302" t="str">
        <f t="shared" si="80"/>
        <v>GM2</v>
      </c>
      <c r="L302" t="str">
        <f t="shared" si="81"/>
        <v>MARCH-2-GM2</v>
      </c>
      <c r="M302" s="70">
        <f t="shared" si="82"/>
        <v>-5.7396850524646048E-2</v>
      </c>
      <c r="N302" s="70">
        <f t="shared" si="83"/>
        <v>-0.24934962923312798</v>
      </c>
      <c r="O302" s="13">
        <f t="shared" si="84"/>
        <v>866221</v>
      </c>
      <c r="P302" s="13">
        <f t="shared" si="85"/>
        <v>884020</v>
      </c>
      <c r="Q302" s="13">
        <f t="shared" si="86"/>
        <v>874493</v>
      </c>
      <c r="R302" s="33">
        <f t="shared" si="87"/>
        <v>9.5495260447391317E-3</v>
      </c>
      <c r="S302" s="33">
        <f t="shared" si="88"/>
        <v>-1.0776905499875533E-2</v>
      </c>
      <c r="T302" t="str">
        <f t="shared" si="89"/>
        <v>MARCH-GM2</v>
      </c>
      <c r="U302">
        <f t="shared" si="90"/>
        <v>428904</v>
      </c>
      <c r="V302">
        <f t="shared" si="91"/>
        <v>438726</v>
      </c>
      <c r="W302">
        <f t="shared" si="92"/>
        <v>432547</v>
      </c>
      <c r="X302" s="33">
        <f t="shared" si="93"/>
        <v>8.4937421893944709E-3</v>
      </c>
      <c r="Y302" s="33">
        <f t="shared" si="94"/>
        <v>-1.4083961287910896E-2</v>
      </c>
    </row>
    <row r="303" spans="1:25" x14ac:dyDescent="0.25">
      <c r="A303" t="s">
        <v>37</v>
      </c>
      <c r="B303" s="63">
        <v>2</v>
      </c>
      <c r="C303" t="s">
        <v>14</v>
      </c>
      <c r="D303" s="65">
        <v>3996</v>
      </c>
      <c r="E303" s="65">
        <v>3951</v>
      </c>
      <c r="F303" s="65">
        <v>3564</v>
      </c>
      <c r="G303" s="13">
        <f t="shared" si="76"/>
        <v>-387</v>
      </c>
      <c r="H303" s="13">
        <f t="shared" si="77"/>
        <v>-432</v>
      </c>
      <c r="I303" s="70">
        <f t="shared" si="78"/>
        <v>-0.10810810810810811</v>
      </c>
      <c r="J303" s="70">
        <f t="shared" si="79"/>
        <v>-9.7949886104783612E-2</v>
      </c>
      <c r="K303" t="str">
        <f t="shared" si="80"/>
        <v>GM2</v>
      </c>
      <c r="L303" t="str">
        <f t="shared" si="81"/>
        <v>MARCH-2-GM2</v>
      </c>
      <c r="M303" s="70">
        <f t="shared" si="82"/>
        <v>-5.7396850524646048E-2</v>
      </c>
      <c r="N303" s="70">
        <f t="shared" si="83"/>
        <v>-0.24934962923312798</v>
      </c>
      <c r="O303" s="13">
        <f t="shared" si="84"/>
        <v>866221</v>
      </c>
      <c r="P303" s="13">
        <f t="shared" si="85"/>
        <v>884020</v>
      </c>
      <c r="Q303" s="13">
        <f t="shared" si="86"/>
        <v>874493</v>
      </c>
      <c r="R303" s="33">
        <f t="shared" si="87"/>
        <v>9.5495260447391317E-3</v>
      </c>
      <c r="S303" s="33">
        <f t="shared" si="88"/>
        <v>-1.0776905499875533E-2</v>
      </c>
      <c r="T303" t="str">
        <f t="shared" si="89"/>
        <v>MARCH-GM2</v>
      </c>
      <c r="U303">
        <f t="shared" si="90"/>
        <v>428904</v>
      </c>
      <c r="V303">
        <f t="shared" si="91"/>
        <v>438726</v>
      </c>
      <c r="W303">
        <f t="shared" si="92"/>
        <v>432547</v>
      </c>
      <c r="X303" s="33">
        <f t="shared" si="93"/>
        <v>8.4937421893944709E-3</v>
      </c>
      <c r="Y303" s="33">
        <f t="shared" si="94"/>
        <v>-1.4083961287910896E-2</v>
      </c>
    </row>
    <row r="304" spans="1:25" x14ac:dyDescent="0.25">
      <c r="A304" t="s">
        <v>37</v>
      </c>
      <c r="B304" s="63">
        <v>2</v>
      </c>
      <c r="C304" t="s">
        <v>14</v>
      </c>
      <c r="D304" s="65">
        <v>44172</v>
      </c>
      <c r="E304" s="65">
        <v>45410</v>
      </c>
      <c r="F304" s="65">
        <v>44625</v>
      </c>
      <c r="G304" s="13">
        <f t="shared" si="76"/>
        <v>-785</v>
      </c>
      <c r="H304" s="13">
        <f t="shared" si="77"/>
        <v>453</v>
      </c>
      <c r="I304" s="70">
        <f t="shared" si="78"/>
        <v>1.0255365389839621E-2</v>
      </c>
      <c r="J304" s="70">
        <f t="shared" si="79"/>
        <v>-1.7286941202378281E-2</v>
      </c>
      <c r="K304" t="str">
        <f t="shared" si="80"/>
        <v>GM2</v>
      </c>
      <c r="L304" t="str">
        <f t="shared" si="81"/>
        <v>MARCH-2-GM2</v>
      </c>
      <c r="M304" s="70">
        <f t="shared" si="82"/>
        <v>-5.7396850524646048E-2</v>
      </c>
      <c r="N304" s="70">
        <f t="shared" si="83"/>
        <v>-0.24934962923312798</v>
      </c>
      <c r="O304" s="13">
        <f t="shared" si="84"/>
        <v>866221</v>
      </c>
      <c r="P304" s="13">
        <f t="shared" si="85"/>
        <v>884020</v>
      </c>
      <c r="Q304" s="13">
        <f t="shared" si="86"/>
        <v>874493</v>
      </c>
      <c r="R304" s="33">
        <f t="shared" si="87"/>
        <v>9.5495260447391317E-3</v>
      </c>
      <c r="S304" s="33">
        <f t="shared" si="88"/>
        <v>-1.0776905499875533E-2</v>
      </c>
      <c r="T304" t="str">
        <f t="shared" si="89"/>
        <v>MARCH-GM2</v>
      </c>
      <c r="U304">
        <f t="shared" si="90"/>
        <v>428904</v>
      </c>
      <c r="V304">
        <f t="shared" si="91"/>
        <v>438726</v>
      </c>
      <c r="W304">
        <f t="shared" si="92"/>
        <v>432547</v>
      </c>
      <c r="X304" s="33">
        <f t="shared" si="93"/>
        <v>8.4937421893944709E-3</v>
      </c>
      <c r="Y304" s="33">
        <f t="shared" si="94"/>
        <v>-1.4083961287910896E-2</v>
      </c>
    </row>
    <row r="305" spans="1:25" x14ac:dyDescent="0.25">
      <c r="A305" t="s">
        <v>37</v>
      </c>
      <c r="B305" s="63">
        <v>2</v>
      </c>
      <c r="C305" t="s">
        <v>14</v>
      </c>
      <c r="D305" s="65">
        <v>7452</v>
      </c>
      <c r="E305" s="65">
        <v>7664</v>
      </c>
      <c r="F305" s="65">
        <v>7623</v>
      </c>
      <c r="G305" s="13">
        <f t="shared" si="76"/>
        <v>-41</v>
      </c>
      <c r="H305" s="13">
        <f t="shared" si="77"/>
        <v>171</v>
      </c>
      <c r="I305" s="70">
        <f t="shared" si="78"/>
        <v>2.2946859903381744E-2</v>
      </c>
      <c r="J305" s="70">
        <f t="shared" si="79"/>
        <v>-5.3496868475991777E-3</v>
      </c>
      <c r="K305" t="str">
        <f t="shared" si="80"/>
        <v>GM2</v>
      </c>
      <c r="L305" t="str">
        <f t="shared" si="81"/>
        <v>MARCH-2-GM2</v>
      </c>
      <c r="M305" s="70">
        <f t="shared" si="82"/>
        <v>-5.7396850524646048E-2</v>
      </c>
      <c r="N305" s="70">
        <f t="shared" si="83"/>
        <v>-0.24934962923312798</v>
      </c>
      <c r="O305" s="13">
        <f t="shared" si="84"/>
        <v>866221</v>
      </c>
      <c r="P305" s="13">
        <f t="shared" si="85"/>
        <v>884020</v>
      </c>
      <c r="Q305" s="13">
        <f t="shared" si="86"/>
        <v>874493</v>
      </c>
      <c r="R305" s="33">
        <f t="shared" si="87"/>
        <v>9.5495260447391317E-3</v>
      </c>
      <c r="S305" s="33">
        <f t="shared" si="88"/>
        <v>-1.0776905499875533E-2</v>
      </c>
      <c r="T305" t="str">
        <f t="shared" si="89"/>
        <v>MARCH-GM2</v>
      </c>
      <c r="U305">
        <f t="shared" si="90"/>
        <v>428904</v>
      </c>
      <c r="V305">
        <f t="shared" si="91"/>
        <v>438726</v>
      </c>
      <c r="W305">
        <f t="shared" si="92"/>
        <v>432547</v>
      </c>
      <c r="X305" s="33">
        <f t="shared" si="93"/>
        <v>8.4937421893944709E-3</v>
      </c>
      <c r="Y305" s="33">
        <f t="shared" si="94"/>
        <v>-1.4083961287910896E-2</v>
      </c>
    </row>
    <row r="306" spans="1:25" x14ac:dyDescent="0.25">
      <c r="A306" t="s">
        <v>37</v>
      </c>
      <c r="B306" s="63">
        <v>2</v>
      </c>
      <c r="C306" t="s">
        <v>11</v>
      </c>
      <c r="D306" s="65">
        <v>9936</v>
      </c>
      <c r="E306" s="65">
        <v>10233</v>
      </c>
      <c r="F306" s="65">
        <v>10125</v>
      </c>
      <c r="G306" s="13">
        <f t="shared" si="76"/>
        <v>-108</v>
      </c>
      <c r="H306" s="13">
        <f t="shared" si="77"/>
        <v>189</v>
      </c>
      <c r="I306" s="70">
        <f t="shared" si="78"/>
        <v>1.9021739130434812E-2</v>
      </c>
      <c r="J306" s="70">
        <f t="shared" si="79"/>
        <v>-1.0554089709762571E-2</v>
      </c>
      <c r="K306" t="str">
        <f t="shared" si="80"/>
        <v>MAJA1</v>
      </c>
      <c r="L306" t="str">
        <f t="shared" si="81"/>
        <v>MARCH-2-MAJA1</v>
      </c>
      <c r="M306" s="70">
        <f t="shared" si="82"/>
        <v>3.2675223122901942E-2</v>
      </c>
      <c r="N306" s="70">
        <f t="shared" si="83"/>
        <v>-6.036770334376873E-2</v>
      </c>
      <c r="O306" s="13">
        <f t="shared" si="84"/>
        <v>866221</v>
      </c>
      <c r="P306" s="13">
        <f t="shared" si="85"/>
        <v>884020</v>
      </c>
      <c r="Q306" s="13">
        <f t="shared" si="86"/>
        <v>874493</v>
      </c>
      <c r="R306" s="33">
        <f t="shared" si="87"/>
        <v>9.5495260447391317E-3</v>
      </c>
      <c r="S306" s="33">
        <f t="shared" si="88"/>
        <v>-1.0776905499875533E-2</v>
      </c>
      <c r="T306" t="str">
        <f t="shared" si="89"/>
        <v>MARCH-MAJA1</v>
      </c>
      <c r="U306">
        <f t="shared" si="90"/>
        <v>176476</v>
      </c>
      <c r="V306">
        <f t="shared" si="91"/>
        <v>179617</v>
      </c>
      <c r="W306">
        <f t="shared" si="92"/>
        <v>177668</v>
      </c>
      <c r="X306" s="33">
        <f t="shared" si="93"/>
        <v>6.7544595299078303E-3</v>
      </c>
      <c r="Y306" s="33">
        <f t="shared" si="94"/>
        <v>-1.0850866009342153E-2</v>
      </c>
    </row>
    <row r="307" spans="1:25" x14ac:dyDescent="0.25">
      <c r="A307" t="s">
        <v>37</v>
      </c>
      <c r="B307" s="63">
        <v>2</v>
      </c>
      <c r="C307" t="s">
        <v>11</v>
      </c>
      <c r="D307" s="65">
        <v>1080</v>
      </c>
      <c r="E307" s="65">
        <v>1116</v>
      </c>
      <c r="F307" s="65">
        <v>1080</v>
      </c>
      <c r="G307" s="13">
        <f t="shared" si="76"/>
        <v>-36</v>
      </c>
      <c r="H307" s="13">
        <f t="shared" si="77"/>
        <v>0</v>
      </c>
      <c r="I307" s="70">
        <f t="shared" si="78"/>
        <v>0</v>
      </c>
      <c r="J307" s="70">
        <f t="shared" si="79"/>
        <v>-3.2258064516129004E-2</v>
      </c>
      <c r="K307" t="str">
        <f t="shared" si="80"/>
        <v>MAJA1</v>
      </c>
      <c r="L307" t="str">
        <f t="shared" si="81"/>
        <v>MARCH-2-MAJA1</v>
      </c>
      <c r="M307" s="70">
        <f t="shared" si="82"/>
        <v>3.2675223122901942E-2</v>
      </c>
      <c r="N307" s="70">
        <f t="shared" si="83"/>
        <v>-6.036770334376873E-2</v>
      </c>
      <c r="O307" s="13">
        <f t="shared" si="84"/>
        <v>866221</v>
      </c>
      <c r="P307" s="13">
        <f t="shared" si="85"/>
        <v>884020</v>
      </c>
      <c r="Q307" s="13">
        <f t="shared" si="86"/>
        <v>874493</v>
      </c>
      <c r="R307" s="33">
        <f t="shared" si="87"/>
        <v>9.5495260447391317E-3</v>
      </c>
      <c r="S307" s="33">
        <f t="shared" si="88"/>
        <v>-1.0776905499875533E-2</v>
      </c>
      <c r="T307" t="str">
        <f t="shared" si="89"/>
        <v>MARCH-MAJA1</v>
      </c>
      <c r="U307">
        <f t="shared" si="90"/>
        <v>176476</v>
      </c>
      <c r="V307">
        <f t="shared" si="91"/>
        <v>179617</v>
      </c>
      <c r="W307">
        <f t="shared" si="92"/>
        <v>177668</v>
      </c>
      <c r="X307" s="33">
        <f t="shared" si="93"/>
        <v>6.7544595299078303E-3</v>
      </c>
      <c r="Y307" s="33">
        <f t="shared" si="94"/>
        <v>-1.0850866009342153E-2</v>
      </c>
    </row>
    <row r="308" spans="1:25" x14ac:dyDescent="0.25">
      <c r="A308" t="s">
        <v>37</v>
      </c>
      <c r="B308" s="63">
        <v>2</v>
      </c>
      <c r="C308" t="s">
        <v>11</v>
      </c>
      <c r="D308" s="65">
        <v>33984</v>
      </c>
      <c r="E308" s="65">
        <v>34519</v>
      </c>
      <c r="F308" s="65">
        <v>34216</v>
      </c>
      <c r="G308" s="13">
        <f t="shared" si="76"/>
        <v>-303</v>
      </c>
      <c r="H308" s="13">
        <f t="shared" si="77"/>
        <v>232</v>
      </c>
      <c r="I308" s="70">
        <f t="shared" si="78"/>
        <v>6.8267419962335651E-3</v>
      </c>
      <c r="J308" s="70">
        <f t="shared" si="79"/>
        <v>-8.7777745589385781E-3</v>
      </c>
      <c r="K308" t="str">
        <f t="shared" si="80"/>
        <v>MAJA1</v>
      </c>
      <c r="L308" t="str">
        <f t="shared" si="81"/>
        <v>MARCH-2-MAJA1</v>
      </c>
      <c r="M308" s="70">
        <f t="shared" si="82"/>
        <v>3.2675223122901942E-2</v>
      </c>
      <c r="N308" s="70">
        <f t="shared" si="83"/>
        <v>-6.036770334376873E-2</v>
      </c>
      <c r="O308" s="13">
        <f t="shared" si="84"/>
        <v>866221</v>
      </c>
      <c r="P308" s="13">
        <f t="shared" si="85"/>
        <v>884020</v>
      </c>
      <c r="Q308" s="13">
        <f t="shared" si="86"/>
        <v>874493</v>
      </c>
      <c r="R308" s="33">
        <f t="shared" si="87"/>
        <v>9.5495260447391317E-3</v>
      </c>
      <c r="S308" s="33">
        <f t="shared" si="88"/>
        <v>-1.0776905499875533E-2</v>
      </c>
      <c r="T308" t="str">
        <f t="shared" si="89"/>
        <v>MARCH-MAJA1</v>
      </c>
      <c r="U308">
        <f t="shared" si="90"/>
        <v>176476</v>
      </c>
      <c r="V308">
        <f t="shared" si="91"/>
        <v>179617</v>
      </c>
      <c r="W308">
        <f t="shared" si="92"/>
        <v>177668</v>
      </c>
      <c r="X308" s="33">
        <f t="shared" si="93"/>
        <v>6.7544595299078303E-3</v>
      </c>
      <c r="Y308" s="33">
        <f t="shared" si="94"/>
        <v>-1.0850866009342153E-2</v>
      </c>
    </row>
    <row r="309" spans="1:25" x14ac:dyDescent="0.25">
      <c r="A309" t="s">
        <v>37</v>
      </c>
      <c r="B309" s="63">
        <v>2</v>
      </c>
      <c r="C309" t="s">
        <v>14</v>
      </c>
      <c r="D309" s="65">
        <v>33696</v>
      </c>
      <c r="E309" s="65">
        <v>33912</v>
      </c>
      <c r="F309" s="65">
        <v>33320</v>
      </c>
      <c r="G309" s="13">
        <f t="shared" si="76"/>
        <v>-592</v>
      </c>
      <c r="H309" s="13">
        <f t="shared" si="77"/>
        <v>-376</v>
      </c>
      <c r="I309" s="70">
        <f t="shared" si="78"/>
        <v>-1.1158594491927798E-2</v>
      </c>
      <c r="J309" s="70">
        <f t="shared" si="79"/>
        <v>-1.7456947393253097E-2</v>
      </c>
      <c r="K309" t="str">
        <f t="shared" si="80"/>
        <v>GM2</v>
      </c>
      <c r="L309" t="str">
        <f t="shared" si="81"/>
        <v>MARCH-2-GM2</v>
      </c>
      <c r="M309" s="70">
        <f t="shared" si="82"/>
        <v>-5.7396850524646048E-2</v>
      </c>
      <c r="N309" s="70">
        <f t="shared" si="83"/>
        <v>-0.24934962923312798</v>
      </c>
      <c r="O309" s="13">
        <f t="shared" si="84"/>
        <v>866221</v>
      </c>
      <c r="P309" s="13">
        <f t="shared" si="85"/>
        <v>884020</v>
      </c>
      <c r="Q309" s="13">
        <f t="shared" si="86"/>
        <v>874493</v>
      </c>
      <c r="R309" s="33">
        <f t="shared" si="87"/>
        <v>9.5495260447391317E-3</v>
      </c>
      <c r="S309" s="33">
        <f t="shared" si="88"/>
        <v>-1.0776905499875533E-2</v>
      </c>
      <c r="T309" t="str">
        <f t="shared" si="89"/>
        <v>MARCH-GM2</v>
      </c>
      <c r="U309">
        <f t="shared" si="90"/>
        <v>428904</v>
      </c>
      <c r="V309">
        <f t="shared" si="91"/>
        <v>438726</v>
      </c>
      <c r="W309">
        <f t="shared" si="92"/>
        <v>432547</v>
      </c>
      <c r="X309" s="33">
        <f t="shared" si="93"/>
        <v>8.4937421893944709E-3</v>
      </c>
      <c r="Y309" s="33">
        <f t="shared" si="94"/>
        <v>-1.4083961287910896E-2</v>
      </c>
    </row>
    <row r="310" spans="1:25" x14ac:dyDescent="0.25">
      <c r="A310" t="s">
        <v>37</v>
      </c>
      <c r="B310" s="63">
        <v>2</v>
      </c>
      <c r="C310" t="s">
        <v>14</v>
      </c>
      <c r="D310" s="65">
        <v>5760</v>
      </c>
      <c r="E310" s="65">
        <v>5729</v>
      </c>
      <c r="F310" s="65">
        <v>5452</v>
      </c>
      <c r="G310" s="13">
        <f t="shared" si="76"/>
        <v>-277</v>
      </c>
      <c r="H310" s="13">
        <f t="shared" si="77"/>
        <v>-308</v>
      </c>
      <c r="I310" s="70">
        <f t="shared" si="78"/>
        <v>-5.3472222222222254E-2</v>
      </c>
      <c r="J310" s="70">
        <f t="shared" si="79"/>
        <v>-4.8350497469017317E-2</v>
      </c>
      <c r="K310" t="str">
        <f t="shared" si="80"/>
        <v>GM2</v>
      </c>
      <c r="L310" t="str">
        <f t="shared" si="81"/>
        <v>MARCH-2-GM2</v>
      </c>
      <c r="M310" s="70">
        <f t="shared" si="82"/>
        <v>-5.7396850524646048E-2</v>
      </c>
      <c r="N310" s="70">
        <f t="shared" si="83"/>
        <v>-0.24934962923312798</v>
      </c>
      <c r="O310" s="13">
        <f t="shared" si="84"/>
        <v>866221</v>
      </c>
      <c r="P310" s="13">
        <f t="shared" si="85"/>
        <v>884020</v>
      </c>
      <c r="Q310" s="13">
        <f t="shared" si="86"/>
        <v>874493</v>
      </c>
      <c r="R310" s="33">
        <f t="shared" si="87"/>
        <v>9.5495260447391317E-3</v>
      </c>
      <c r="S310" s="33">
        <f t="shared" si="88"/>
        <v>-1.0776905499875533E-2</v>
      </c>
      <c r="T310" t="str">
        <f t="shared" si="89"/>
        <v>MARCH-GM2</v>
      </c>
      <c r="U310">
        <f t="shared" si="90"/>
        <v>428904</v>
      </c>
      <c r="V310">
        <f t="shared" si="91"/>
        <v>438726</v>
      </c>
      <c r="W310">
        <f t="shared" si="92"/>
        <v>432547</v>
      </c>
      <c r="X310" s="33">
        <f t="shared" si="93"/>
        <v>8.4937421893944709E-3</v>
      </c>
      <c r="Y310" s="33">
        <f t="shared" si="94"/>
        <v>-1.4083961287910896E-2</v>
      </c>
    </row>
    <row r="311" spans="1:25" x14ac:dyDescent="0.25">
      <c r="A311" t="s">
        <v>37</v>
      </c>
      <c r="B311" s="63">
        <v>2</v>
      </c>
      <c r="C311" t="s">
        <v>17</v>
      </c>
      <c r="D311" s="65">
        <v>10500</v>
      </c>
      <c r="E311" s="65">
        <v>10539</v>
      </c>
      <c r="F311" s="65">
        <v>10536</v>
      </c>
      <c r="G311" s="13">
        <f t="shared" si="76"/>
        <v>-3</v>
      </c>
      <c r="H311" s="13">
        <f t="shared" si="77"/>
        <v>36</v>
      </c>
      <c r="I311" s="70">
        <f t="shared" si="78"/>
        <v>3.4285714285713365E-3</v>
      </c>
      <c r="J311" s="70">
        <f t="shared" si="79"/>
        <v>-2.8465698832902397E-4</v>
      </c>
      <c r="K311" t="str">
        <f t="shared" si="80"/>
        <v>CBA</v>
      </c>
      <c r="L311" t="str">
        <f t="shared" si="81"/>
        <v>MARCH-2-CBA</v>
      </c>
      <c r="M311" s="70">
        <f t="shared" si="82"/>
        <v>7.5043693009118062E-3</v>
      </c>
      <c r="N311" s="70">
        <f t="shared" si="83"/>
        <v>-1.5054477960195989E-2</v>
      </c>
      <c r="O311" s="13">
        <f t="shared" si="84"/>
        <v>866221</v>
      </c>
      <c r="P311" s="13">
        <f t="shared" si="85"/>
        <v>884020</v>
      </c>
      <c r="Q311" s="13">
        <f t="shared" si="86"/>
        <v>874493</v>
      </c>
      <c r="R311" s="33">
        <f t="shared" si="87"/>
        <v>9.5495260447391317E-3</v>
      </c>
      <c r="S311" s="33">
        <f t="shared" si="88"/>
        <v>-1.0776905499875533E-2</v>
      </c>
      <c r="T311" t="str">
        <f t="shared" si="89"/>
        <v>MARCH-CBA</v>
      </c>
      <c r="U311">
        <f t="shared" si="90"/>
        <v>31200</v>
      </c>
      <c r="V311">
        <f t="shared" si="91"/>
        <v>31399</v>
      </c>
      <c r="W311">
        <f t="shared" si="92"/>
        <v>31294</v>
      </c>
      <c r="X311" s="33">
        <f t="shared" si="93"/>
        <v>3.0128205128205909E-3</v>
      </c>
      <c r="Y311" s="33">
        <f t="shared" si="94"/>
        <v>-3.3440555431701879E-3</v>
      </c>
    </row>
    <row r="312" spans="1:25" x14ac:dyDescent="0.25">
      <c r="A312" t="s">
        <v>37</v>
      </c>
      <c r="B312" s="63">
        <v>2</v>
      </c>
      <c r="C312" t="s">
        <v>17</v>
      </c>
      <c r="D312" s="65">
        <v>16000</v>
      </c>
      <c r="E312" s="65">
        <v>16100</v>
      </c>
      <c r="F312" s="65">
        <v>16055</v>
      </c>
      <c r="G312" s="13">
        <f t="shared" si="76"/>
        <v>-45</v>
      </c>
      <c r="H312" s="13">
        <f t="shared" si="77"/>
        <v>55</v>
      </c>
      <c r="I312" s="70">
        <f t="shared" si="78"/>
        <v>3.4374999999999822E-3</v>
      </c>
      <c r="J312" s="70">
        <f t="shared" si="79"/>
        <v>-2.7950310559006208E-3</v>
      </c>
      <c r="K312" t="str">
        <f t="shared" si="80"/>
        <v>CBA</v>
      </c>
      <c r="L312" t="str">
        <f t="shared" si="81"/>
        <v>MARCH-2-CBA</v>
      </c>
      <c r="M312" s="70">
        <f t="shared" si="82"/>
        <v>7.5043693009118062E-3</v>
      </c>
      <c r="N312" s="70">
        <f t="shared" si="83"/>
        <v>-1.5054477960195989E-2</v>
      </c>
      <c r="O312" s="13">
        <f t="shared" si="84"/>
        <v>866221</v>
      </c>
      <c r="P312" s="13">
        <f t="shared" si="85"/>
        <v>884020</v>
      </c>
      <c r="Q312" s="13">
        <f t="shared" si="86"/>
        <v>874493</v>
      </c>
      <c r="R312" s="33">
        <f t="shared" si="87"/>
        <v>9.5495260447391317E-3</v>
      </c>
      <c r="S312" s="33">
        <f t="shared" si="88"/>
        <v>-1.0776905499875533E-2</v>
      </c>
      <c r="T312" t="str">
        <f t="shared" si="89"/>
        <v>MARCH-CBA</v>
      </c>
      <c r="U312">
        <f t="shared" si="90"/>
        <v>31200</v>
      </c>
      <c r="V312">
        <f t="shared" si="91"/>
        <v>31399</v>
      </c>
      <c r="W312">
        <f t="shared" si="92"/>
        <v>31294</v>
      </c>
      <c r="X312" s="33">
        <f t="shared" si="93"/>
        <v>3.0128205128205909E-3</v>
      </c>
      <c r="Y312" s="33">
        <f t="shared" si="94"/>
        <v>-3.3440555431701879E-3</v>
      </c>
    </row>
    <row r="313" spans="1:25" x14ac:dyDescent="0.25">
      <c r="A313" t="s">
        <v>37</v>
      </c>
      <c r="B313" s="63">
        <v>2</v>
      </c>
      <c r="C313" t="s">
        <v>17</v>
      </c>
      <c r="D313" s="65">
        <v>4700</v>
      </c>
      <c r="E313" s="65">
        <v>4760</v>
      </c>
      <c r="F313" s="65">
        <v>4703</v>
      </c>
      <c r="G313" s="13">
        <f t="shared" si="76"/>
        <v>-57</v>
      </c>
      <c r="H313" s="13">
        <f t="shared" si="77"/>
        <v>3</v>
      </c>
      <c r="I313" s="70">
        <f t="shared" si="78"/>
        <v>6.3829787234048752E-4</v>
      </c>
      <c r="J313" s="70">
        <f t="shared" si="79"/>
        <v>-1.1974789915966344E-2</v>
      </c>
      <c r="K313" t="str">
        <f t="shared" si="80"/>
        <v>CBA</v>
      </c>
      <c r="L313" t="str">
        <f t="shared" si="81"/>
        <v>MARCH-2-CBA</v>
      </c>
      <c r="M313" s="70">
        <f t="shared" si="82"/>
        <v>7.5043693009118062E-3</v>
      </c>
      <c r="N313" s="70">
        <f t="shared" si="83"/>
        <v>-1.5054477960195989E-2</v>
      </c>
      <c r="O313" s="13">
        <f t="shared" si="84"/>
        <v>866221</v>
      </c>
      <c r="P313" s="13">
        <f t="shared" si="85"/>
        <v>884020</v>
      </c>
      <c r="Q313" s="13">
        <f t="shared" si="86"/>
        <v>874493</v>
      </c>
      <c r="R313" s="33">
        <f t="shared" si="87"/>
        <v>9.5495260447391317E-3</v>
      </c>
      <c r="S313" s="33">
        <f t="shared" si="88"/>
        <v>-1.0776905499875533E-2</v>
      </c>
      <c r="T313" t="str">
        <f t="shared" si="89"/>
        <v>MARCH-CBA</v>
      </c>
      <c r="U313">
        <f t="shared" si="90"/>
        <v>31200</v>
      </c>
      <c r="V313">
        <f t="shared" si="91"/>
        <v>31399</v>
      </c>
      <c r="W313">
        <f t="shared" si="92"/>
        <v>31294</v>
      </c>
      <c r="X313" s="33">
        <f t="shared" si="93"/>
        <v>3.0128205128205909E-3</v>
      </c>
      <c r="Y313" s="33">
        <f t="shared" si="94"/>
        <v>-3.3440555431701879E-3</v>
      </c>
    </row>
    <row r="314" spans="1:25" x14ac:dyDescent="0.25">
      <c r="A314" t="s">
        <v>37</v>
      </c>
      <c r="B314" s="63">
        <v>3</v>
      </c>
      <c r="C314" t="s">
        <v>11</v>
      </c>
      <c r="D314" s="65">
        <v>8064</v>
      </c>
      <c r="E314" s="65">
        <v>8127</v>
      </c>
      <c r="F314" s="65">
        <v>8064</v>
      </c>
      <c r="G314" s="13">
        <f t="shared" si="76"/>
        <v>-63</v>
      </c>
      <c r="H314" s="13">
        <f t="shared" si="77"/>
        <v>0</v>
      </c>
      <c r="I314" s="70">
        <f t="shared" si="78"/>
        <v>0</v>
      </c>
      <c r="J314" s="70">
        <f t="shared" si="79"/>
        <v>-7.7519379844961378E-3</v>
      </c>
      <c r="K314" t="str">
        <f t="shared" si="80"/>
        <v>MAJA1</v>
      </c>
      <c r="L314" t="str">
        <f t="shared" si="81"/>
        <v>MARCH-3-MAJA1</v>
      </c>
      <c r="M314" s="70">
        <f t="shared" si="82"/>
        <v>0.17958272815298937</v>
      </c>
      <c r="N314" s="70">
        <f t="shared" si="83"/>
        <v>-0.24564253954437187</v>
      </c>
      <c r="O314" s="13">
        <f t="shared" si="84"/>
        <v>866221</v>
      </c>
      <c r="P314" s="13">
        <f t="shared" si="85"/>
        <v>884020</v>
      </c>
      <c r="Q314" s="13">
        <f t="shared" si="86"/>
        <v>874493</v>
      </c>
      <c r="R314" s="33">
        <f t="shared" si="87"/>
        <v>9.5495260447391317E-3</v>
      </c>
      <c r="S314" s="33">
        <f t="shared" si="88"/>
        <v>-1.0776905499875533E-2</v>
      </c>
      <c r="T314" t="str">
        <f t="shared" si="89"/>
        <v>MARCH-MAJA1</v>
      </c>
      <c r="U314">
        <f t="shared" si="90"/>
        <v>176476</v>
      </c>
      <c r="V314">
        <f t="shared" si="91"/>
        <v>179617</v>
      </c>
      <c r="W314">
        <f t="shared" si="92"/>
        <v>177668</v>
      </c>
      <c r="X314" s="33">
        <f t="shared" si="93"/>
        <v>6.7544595299078303E-3</v>
      </c>
      <c r="Y314" s="33">
        <f t="shared" si="94"/>
        <v>-1.0850866009342153E-2</v>
      </c>
    </row>
    <row r="315" spans="1:25" x14ac:dyDescent="0.25">
      <c r="A315" t="s">
        <v>37</v>
      </c>
      <c r="B315" s="63">
        <v>3</v>
      </c>
      <c r="C315" t="s">
        <v>14</v>
      </c>
      <c r="D315" s="65">
        <v>6912</v>
      </c>
      <c r="E315" s="65">
        <v>7077</v>
      </c>
      <c r="F315" s="65">
        <v>7011</v>
      </c>
      <c r="G315" s="13">
        <f t="shared" si="76"/>
        <v>-66</v>
      </c>
      <c r="H315" s="13">
        <f t="shared" si="77"/>
        <v>99</v>
      </c>
      <c r="I315" s="70">
        <f t="shared" si="78"/>
        <v>1.4322916666666741E-2</v>
      </c>
      <c r="J315" s="70">
        <f t="shared" si="79"/>
        <v>-9.3259855871131725E-3</v>
      </c>
      <c r="K315" t="str">
        <f t="shared" si="80"/>
        <v>GM2</v>
      </c>
      <c r="L315" t="str">
        <f t="shared" si="81"/>
        <v>MARCH-3-GM2</v>
      </c>
      <c r="M315" s="70">
        <f t="shared" si="82"/>
        <v>0.19126240920819415</v>
      </c>
      <c r="N315" s="70">
        <f t="shared" si="83"/>
        <v>-0.43512856298155855</v>
      </c>
      <c r="O315" s="13">
        <f t="shared" si="84"/>
        <v>866221</v>
      </c>
      <c r="P315" s="13">
        <f t="shared" si="85"/>
        <v>884020</v>
      </c>
      <c r="Q315" s="13">
        <f t="shared" si="86"/>
        <v>874493</v>
      </c>
      <c r="R315" s="33">
        <f t="shared" si="87"/>
        <v>9.5495260447391317E-3</v>
      </c>
      <c r="S315" s="33">
        <f t="shared" si="88"/>
        <v>-1.0776905499875533E-2</v>
      </c>
      <c r="T315" t="str">
        <f t="shared" si="89"/>
        <v>MARCH-GM2</v>
      </c>
      <c r="U315">
        <f t="shared" si="90"/>
        <v>428904</v>
      </c>
      <c r="V315">
        <f t="shared" si="91"/>
        <v>438726</v>
      </c>
      <c r="W315">
        <f t="shared" si="92"/>
        <v>432547</v>
      </c>
      <c r="X315" s="33">
        <f t="shared" si="93"/>
        <v>8.4937421893944709E-3</v>
      </c>
      <c r="Y315" s="33">
        <f t="shared" si="94"/>
        <v>-1.4083961287910896E-2</v>
      </c>
    </row>
    <row r="316" spans="1:25" x14ac:dyDescent="0.25">
      <c r="A316" t="s">
        <v>37</v>
      </c>
      <c r="B316" s="63">
        <v>3</v>
      </c>
      <c r="C316" t="s">
        <v>14</v>
      </c>
      <c r="D316" s="65">
        <v>4428</v>
      </c>
      <c r="E316" s="65">
        <v>4531</v>
      </c>
      <c r="F316" s="65">
        <v>4443</v>
      </c>
      <c r="G316" s="13">
        <f t="shared" si="76"/>
        <v>-88</v>
      </c>
      <c r="H316" s="13">
        <f t="shared" si="77"/>
        <v>15</v>
      </c>
      <c r="I316" s="70">
        <f t="shared" si="78"/>
        <v>3.3875338753388551E-3</v>
      </c>
      <c r="J316" s="70">
        <f t="shared" si="79"/>
        <v>-1.9421761200618004E-2</v>
      </c>
      <c r="K316" t="str">
        <f t="shared" si="80"/>
        <v>GM2</v>
      </c>
      <c r="L316" t="str">
        <f t="shared" si="81"/>
        <v>MARCH-3-GM2</v>
      </c>
      <c r="M316" s="70">
        <f t="shared" si="82"/>
        <v>0.19126240920819415</v>
      </c>
      <c r="N316" s="70">
        <f t="shared" si="83"/>
        <v>-0.43512856298155855</v>
      </c>
      <c r="O316" s="13">
        <f t="shared" si="84"/>
        <v>866221</v>
      </c>
      <c r="P316" s="13">
        <f t="shared" si="85"/>
        <v>884020</v>
      </c>
      <c r="Q316" s="13">
        <f t="shared" si="86"/>
        <v>874493</v>
      </c>
      <c r="R316" s="33">
        <f t="shared" si="87"/>
        <v>9.5495260447391317E-3</v>
      </c>
      <c r="S316" s="33">
        <f t="shared" si="88"/>
        <v>-1.0776905499875533E-2</v>
      </c>
      <c r="T316" t="str">
        <f t="shared" si="89"/>
        <v>MARCH-GM2</v>
      </c>
      <c r="U316">
        <f t="shared" si="90"/>
        <v>428904</v>
      </c>
      <c r="V316">
        <f t="shared" si="91"/>
        <v>438726</v>
      </c>
      <c r="W316">
        <f t="shared" si="92"/>
        <v>432547</v>
      </c>
      <c r="X316" s="33">
        <f t="shared" si="93"/>
        <v>8.4937421893944709E-3</v>
      </c>
      <c r="Y316" s="33">
        <f t="shared" si="94"/>
        <v>-1.4083961287910896E-2</v>
      </c>
    </row>
    <row r="317" spans="1:25" x14ac:dyDescent="0.25">
      <c r="A317" t="s">
        <v>37</v>
      </c>
      <c r="B317" s="63">
        <v>3</v>
      </c>
      <c r="C317" t="s">
        <v>14</v>
      </c>
      <c r="D317" s="65">
        <v>1080</v>
      </c>
      <c r="E317" s="65">
        <v>1104</v>
      </c>
      <c r="F317" s="65">
        <v>1089</v>
      </c>
      <c r="G317" s="13">
        <f t="shared" si="76"/>
        <v>-15</v>
      </c>
      <c r="H317" s="13">
        <f t="shared" si="77"/>
        <v>9</v>
      </c>
      <c r="I317" s="70">
        <f t="shared" si="78"/>
        <v>8.3333333333333037E-3</v>
      </c>
      <c r="J317" s="70">
        <f t="shared" si="79"/>
        <v>-1.3586956521739135E-2</v>
      </c>
      <c r="K317" t="str">
        <f t="shared" si="80"/>
        <v>GM2</v>
      </c>
      <c r="L317" t="str">
        <f t="shared" si="81"/>
        <v>MARCH-3-GM2</v>
      </c>
      <c r="M317" s="70">
        <f t="shared" si="82"/>
        <v>0.19126240920819415</v>
      </c>
      <c r="N317" s="70">
        <f t="shared" si="83"/>
        <v>-0.43512856298155855</v>
      </c>
      <c r="O317" s="13">
        <f t="shared" si="84"/>
        <v>866221</v>
      </c>
      <c r="P317" s="13">
        <f t="shared" si="85"/>
        <v>884020</v>
      </c>
      <c r="Q317" s="13">
        <f t="shared" si="86"/>
        <v>874493</v>
      </c>
      <c r="R317" s="33">
        <f t="shared" si="87"/>
        <v>9.5495260447391317E-3</v>
      </c>
      <c r="S317" s="33">
        <f t="shared" si="88"/>
        <v>-1.0776905499875533E-2</v>
      </c>
      <c r="T317" t="str">
        <f t="shared" si="89"/>
        <v>MARCH-GM2</v>
      </c>
      <c r="U317">
        <f t="shared" si="90"/>
        <v>428904</v>
      </c>
      <c r="V317">
        <f t="shared" si="91"/>
        <v>438726</v>
      </c>
      <c r="W317">
        <f t="shared" si="92"/>
        <v>432547</v>
      </c>
      <c r="X317" s="33">
        <f t="shared" si="93"/>
        <v>8.4937421893944709E-3</v>
      </c>
      <c r="Y317" s="33">
        <f t="shared" si="94"/>
        <v>-1.4083961287910896E-2</v>
      </c>
    </row>
    <row r="318" spans="1:25" x14ac:dyDescent="0.25">
      <c r="A318" t="s">
        <v>37</v>
      </c>
      <c r="B318" s="63">
        <v>3</v>
      </c>
      <c r="C318" t="s">
        <v>14</v>
      </c>
      <c r="D318" s="65">
        <v>3672</v>
      </c>
      <c r="E318" s="65">
        <v>3796</v>
      </c>
      <c r="F318" s="65">
        <v>3738</v>
      </c>
      <c r="G318" s="13">
        <f t="shared" si="76"/>
        <v>-58</v>
      </c>
      <c r="H318" s="13">
        <f t="shared" si="77"/>
        <v>66</v>
      </c>
      <c r="I318" s="70">
        <f t="shared" si="78"/>
        <v>1.7973856209150263E-2</v>
      </c>
      <c r="J318" s="70">
        <f t="shared" si="79"/>
        <v>-1.5279241306638602E-2</v>
      </c>
      <c r="K318" t="str">
        <f t="shared" si="80"/>
        <v>GM2</v>
      </c>
      <c r="L318" t="str">
        <f t="shared" si="81"/>
        <v>MARCH-3-GM2</v>
      </c>
      <c r="M318" s="70">
        <f t="shared" si="82"/>
        <v>0.19126240920819415</v>
      </c>
      <c r="N318" s="70">
        <f t="shared" si="83"/>
        <v>-0.43512856298155855</v>
      </c>
      <c r="O318" s="13">
        <f t="shared" si="84"/>
        <v>866221</v>
      </c>
      <c r="P318" s="13">
        <f t="shared" si="85"/>
        <v>884020</v>
      </c>
      <c r="Q318" s="13">
        <f t="shared" si="86"/>
        <v>874493</v>
      </c>
      <c r="R318" s="33">
        <f t="shared" si="87"/>
        <v>9.5495260447391317E-3</v>
      </c>
      <c r="S318" s="33">
        <f t="shared" si="88"/>
        <v>-1.0776905499875533E-2</v>
      </c>
      <c r="T318" t="str">
        <f t="shared" si="89"/>
        <v>MARCH-GM2</v>
      </c>
      <c r="U318">
        <f t="shared" si="90"/>
        <v>428904</v>
      </c>
      <c r="V318">
        <f t="shared" si="91"/>
        <v>438726</v>
      </c>
      <c r="W318">
        <f t="shared" si="92"/>
        <v>432547</v>
      </c>
      <c r="X318" s="33">
        <f t="shared" si="93"/>
        <v>8.4937421893944709E-3</v>
      </c>
      <c r="Y318" s="33">
        <f t="shared" si="94"/>
        <v>-1.4083961287910896E-2</v>
      </c>
    </row>
    <row r="319" spans="1:25" x14ac:dyDescent="0.25">
      <c r="A319" t="s">
        <v>37</v>
      </c>
      <c r="B319" s="63">
        <v>3</v>
      </c>
      <c r="C319" t="s">
        <v>11</v>
      </c>
      <c r="D319" s="65">
        <v>5832</v>
      </c>
      <c r="E319" s="65">
        <v>6010</v>
      </c>
      <c r="F319" s="65">
        <v>5892</v>
      </c>
      <c r="G319" s="13">
        <f t="shared" si="76"/>
        <v>-118</v>
      </c>
      <c r="H319" s="13">
        <f t="shared" si="77"/>
        <v>60</v>
      </c>
      <c r="I319" s="70">
        <f t="shared" si="78"/>
        <v>1.0288065843621297E-2</v>
      </c>
      <c r="J319" s="70">
        <f t="shared" si="79"/>
        <v>-1.9633943427620593E-2</v>
      </c>
      <c r="K319" t="str">
        <f t="shared" si="80"/>
        <v>MAJA1</v>
      </c>
      <c r="L319" t="str">
        <f t="shared" si="81"/>
        <v>MARCH-3-MAJA1</v>
      </c>
      <c r="M319" s="70">
        <f t="shared" si="82"/>
        <v>0.17958272815298937</v>
      </c>
      <c r="N319" s="70">
        <f t="shared" si="83"/>
        <v>-0.24564253954437187</v>
      </c>
      <c r="O319" s="13">
        <f t="shared" si="84"/>
        <v>866221</v>
      </c>
      <c r="P319" s="13">
        <f t="shared" si="85"/>
        <v>884020</v>
      </c>
      <c r="Q319" s="13">
        <f t="shared" si="86"/>
        <v>874493</v>
      </c>
      <c r="R319" s="33">
        <f t="shared" si="87"/>
        <v>9.5495260447391317E-3</v>
      </c>
      <c r="S319" s="33">
        <f t="shared" si="88"/>
        <v>-1.0776905499875533E-2</v>
      </c>
      <c r="T319" t="str">
        <f t="shared" si="89"/>
        <v>MARCH-MAJA1</v>
      </c>
      <c r="U319">
        <f t="shared" si="90"/>
        <v>176476</v>
      </c>
      <c r="V319">
        <f t="shared" si="91"/>
        <v>179617</v>
      </c>
      <c r="W319">
        <f t="shared" si="92"/>
        <v>177668</v>
      </c>
      <c r="X319" s="33">
        <f t="shared" si="93"/>
        <v>6.7544595299078303E-3</v>
      </c>
      <c r="Y319" s="33">
        <f t="shared" si="94"/>
        <v>-1.0850866009342153E-2</v>
      </c>
    </row>
    <row r="320" spans="1:25" x14ac:dyDescent="0.25">
      <c r="A320" t="s">
        <v>37</v>
      </c>
      <c r="B320" s="63">
        <v>3</v>
      </c>
      <c r="C320" t="s">
        <v>11</v>
      </c>
      <c r="D320" s="65">
        <v>1080</v>
      </c>
      <c r="E320" s="65">
        <v>1114</v>
      </c>
      <c r="F320" s="65">
        <v>1101</v>
      </c>
      <c r="G320" s="13">
        <f t="shared" si="76"/>
        <v>-13</v>
      </c>
      <c r="H320" s="13">
        <f t="shared" si="77"/>
        <v>21</v>
      </c>
      <c r="I320" s="70">
        <f t="shared" si="78"/>
        <v>1.9444444444444375E-2</v>
      </c>
      <c r="J320" s="70">
        <f t="shared" si="79"/>
        <v>-1.1669658886894085E-2</v>
      </c>
      <c r="K320" t="str">
        <f t="shared" si="80"/>
        <v>MAJA1</v>
      </c>
      <c r="L320" t="str">
        <f t="shared" si="81"/>
        <v>MARCH-3-MAJA1</v>
      </c>
      <c r="M320" s="70">
        <f t="shared" si="82"/>
        <v>0.17958272815298937</v>
      </c>
      <c r="N320" s="70">
        <f t="shared" si="83"/>
        <v>-0.24564253954437187</v>
      </c>
      <c r="O320" s="13">
        <f t="shared" si="84"/>
        <v>866221</v>
      </c>
      <c r="P320" s="13">
        <f t="shared" si="85"/>
        <v>884020</v>
      </c>
      <c r="Q320" s="13">
        <f t="shared" si="86"/>
        <v>874493</v>
      </c>
      <c r="R320" s="33">
        <f t="shared" si="87"/>
        <v>9.5495260447391317E-3</v>
      </c>
      <c r="S320" s="33">
        <f t="shared" si="88"/>
        <v>-1.0776905499875533E-2</v>
      </c>
      <c r="T320" t="str">
        <f t="shared" si="89"/>
        <v>MARCH-MAJA1</v>
      </c>
      <c r="U320">
        <f t="shared" si="90"/>
        <v>176476</v>
      </c>
      <c r="V320">
        <f t="shared" si="91"/>
        <v>179617</v>
      </c>
      <c r="W320">
        <f t="shared" si="92"/>
        <v>177668</v>
      </c>
      <c r="X320" s="33">
        <f t="shared" si="93"/>
        <v>6.7544595299078303E-3</v>
      </c>
      <c r="Y320" s="33">
        <f t="shared" si="94"/>
        <v>-1.0850866009342153E-2</v>
      </c>
    </row>
    <row r="321" spans="1:25" x14ac:dyDescent="0.25">
      <c r="A321" t="s">
        <v>37</v>
      </c>
      <c r="B321" s="63">
        <v>3</v>
      </c>
      <c r="C321" t="s">
        <v>14</v>
      </c>
      <c r="D321" s="65">
        <v>5400</v>
      </c>
      <c r="E321" s="65">
        <v>5528</v>
      </c>
      <c r="F321" s="65">
        <v>5373</v>
      </c>
      <c r="G321" s="13">
        <f t="shared" si="76"/>
        <v>-155</v>
      </c>
      <c r="H321" s="13">
        <f t="shared" si="77"/>
        <v>-27</v>
      </c>
      <c r="I321" s="70">
        <f t="shared" si="78"/>
        <v>-5.0000000000000044E-3</v>
      </c>
      <c r="J321" s="70">
        <f t="shared" si="79"/>
        <v>-2.8039073806078174E-2</v>
      </c>
      <c r="K321" t="str">
        <f t="shared" si="80"/>
        <v>GM2</v>
      </c>
      <c r="L321" t="str">
        <f t="shared" si="81"/>
        <v>MARCH-3-GM2</v>
      </c>
      <c r="M321" s="70">
        <f t="shared" si="82"/>
        <v>0.19126240920819415</v>
      </c>
      <c r="N321" s="70">
        <f t="shared" si="83"/>
        <v>-0.43512856298155855</v>
      </c>
      <c r="O321" s="13">
        <f t="shared" si="84"/>
        <v>866221</v>
      </c>
      <c r="P321" s="13">
        <f t="shared" si="85"/>
        <v>884020</v>
      </c>
      <c r="Q321" s="13">
        <f t="shared" si="86"/>
        <v>874493</v>
      </c>
      <c r="R321" s="33">
        <f t="shared" si="87"/>
        <v>9.5495260447391317E-3</v>
      </c>
      <c r="S321" s="33">
        <f t="shared" si="88"/>
        <v>-1.0776905499875533E-2</v>
      </c>
      <c r="T321" t="str">
        <f t="shared" si="89"/>
        <v>MARCH-GM2</v>
      </c>
      <c r="U321">
        <f t="shared" si="90"/>
        <v>428904</v>
      </c>
      <c r="V321">
        <f t="shared" si="91"/>
        <v>438726</v>
      </c>
      <c r="W321">
        <f t="shared" si="92"/>
        <v>432547</v>
      </c>
      <c r="X321" s="33">
        <f t="shared" si="93"/>
        <v>8.4937421893944709E-3</v>
      </c>
      <c r="Y321" s="33">
        <f t="shared" si="94"/>
        <v>-1.4083961287910896E-2</v>
      </c>
    </row>
    <row r="322" spans="1:25" x14ac:dyDescent="0.25">
      <c r="A322" t="s">
        <v>37</v>
      </c>
      <c r="B322" s="63">
        <v>3</v>
      </c>
      <c r="C322" t="s">
        <v>14</v>
      </c>
      <c r="D322" s="65">
        <v>6912</v>
      </c>
      <c r="E322" s="65">
        <v>7140</v>
      </c>
      <c r="F322" s="65">
        <v>7050</v>
      </c>
      <c r="G322" s="13">
        <f t="shared" ref="G322:G385" si="95">F322-E322</f>
        <v>-90</v>
      </c>
      <c r="H322" s="13">
        <f t="shared" ref="H322:H385" si="96">F322-D322</f>
        <v>138</v>
      </c>
      <c r="I322" s="70">
        <f t="shared" ref="I322:I385" si="97">F322/D322-1</f>
        <v>1.9965277777777679E-2</v>
      </c>
      <c r="J322" s="70">
        <f t="shared" ref="J322:J385" si="98">F322/E322-1</f>
        <v>-1.2605042016806678E-2</v>
      </c>
      <c r="K322" t="str">
        <f t="shared" ref="K322:K385" si="99">CLEAN(SUBSTITUTE(C322," ",""))</f>
        <v>GM2</v>
      </c>
      <c r="L322" t="str">
        <f t="shared" ref="L322:L385" si="100">A322&amp;"-"&amp;B322&amp;"-"&amp;K322</f>
        <v>MARCH-3-GM2</v>
      </c>
      <c r="M322" s="70">
        <f t="shared" ref="M322:M385" si="101">SUMIF($L$2:$L$1396,L322,$I$2:$I$1396)</f>
        <v>0.19126240920819415</v>
      </c>
      <c r="N322" s="70">
        <f t="shared" ref="N322:N385" si="102">SUMIF($L$2:$L$1396,L322,$J$2:$J$1396)</f>
        <v>-0.43512856298155855</v>
      </c>
      <c r="O322" s="13">
        <f t="shared" ref="O322:O385" si="103">SUMIF($A$2:$A$1396,A322,$D$2:$D$1396)</f>
        <v>866221</v>
      </c>
      <c r="P322" s="13">
        <f t="shared" ref="P322:P385" si="104">SUMIF($A$2:$A$1396,A322,$E$2:$E$1396)</f>
        <v>884020</v>
      </c>
      <c r="Q322" s="13">
        <f t="shared" ref="Q322:Q385" si="105">SUMIF($A$2:$A$1396,A322,$F$2:$F$1396)</f>
        <v>874493</v>
      </c>
      <c r="R322" s="33">
        <f t="shared" ref="R322:R385" si="106">Q322/O322-1</f>
        <v>9.5495260447391317E-3</v>
      </c>
      <c r="S322" s="33">
        <f t="shared" ref="S322:S385" si="107">Q322/P322-1</f>
        <v>-1.0776905499875533E-2</v>
      </c>
      <c r="T322" t="str">
        <f t="shared" si="89"/>
        <v>MARCH-GM2</v>
      </c>
      <c r="U322">
        <f t="shared" si="90"/>
        <v>428904</v>
      </c>
      <c r="V322">
        <f t="shared" si="91"/>
        <v>438726</v>
      </c>
      <c r="W322">
        <f t="shared" si="92"/>
        <v>432547</v>
      </c>
      <c r="X322" s="33">
        <f t="shared" si="93"/>
        <v>8.4937421893944709E-3</v>
      </c>
      <c r="Y322" s="33">
        <f t="shared" si="94"/>
        <v>-1.4083961287910896E-2</v>
      </c>
    </row>
    <row r="323" spans="1:25" x14ac:dyDescent="0.25">
      <c r="A323" t="s">
        <v>37</v>
      </c>
      <c r="B323" s="63">
        <v>3</v>
      </c>
      <c r="C323" t="s">
        <v>14</v>
      </c>
      <c r="D323" s="65">
        <v>7488</v>
      </c>
      <c r="E323" s="65">
        <v>7736</v>
      </c>
      <c r="F323" s="65">
        <v>7524</v>
      </c>
      <c r="G323" s="13">
        <f t="shared" si="95"/>
        <v>-212</v>
      </c>
      <c r="H323" s="13">
        <f t="shared" si="96"/>
        <v>36</v>
      </c>
      <c r="I323" s="70">
        <f t="shared" si="97"/>
        <v>4.8076923076922906E-3</v>
      </c>
      <c r="J323" s="70">
        <f t="shared" si="98"/>
        <v>-2.7404343329886283E-2</v>
      </c>
      <c r="K323" t="str">
        <f t="shared" si="99"/>
        <v>GM2</v>
      </c>
      <c r="L323" t="str">
        <f t="shared" si="100"/>
        <v>MARCH-3-GM2</v>
      </c>
      <c r="M323" s="70">
        <f t="shared" si="101"/>
        <v>0.19126240920819415</v>
      </c>
      <c r="N323" s="70">
        <f t="shared" si="102"/>
        <v>-0.43512856298155855</v>
      </c>
      <c r="O323" s="13">
        <f t="shared" si="103"/>
        <v>866221</v>
      </c>
      <c r="P323" s="13">
        <f t="shared" si="104"/>
        <v>884020</v>
      </c>
      <c r="Q323" s="13">
        <f t="shared" si="105"/>
        <v>874493</v>
      </c>
      <c r="R323" s="33">
        <f t="shared" si="106"/>
        <v>9.5495260447391317E-3</v>
      </c>
      <c r="S323" s="33">
        <f t="shared" si="107"/>
        <v>-1.0776905499875533E-2</v>
      </c>
      <c r="T323" t="str">
        <f t="shared" ref="T323:T386" si="108">A323&amp;"-"&amp;K323</f>
        <v>MARCH-GM2</v>
      </c>
      <c r="U323">
        <f t="shared" ref="U323:U386" si="109">SUMIF($T$2:$T$1396,T323,$D$2:$D$1396)</f>
        <v>428904</v>
      </c>
      <c r="V323">
        <f t="shared" ref="V323:V386" si="110">SUMIF($T$2:$T$1396,T323,$E$2:$E$1396)</f>
        <v>438726</v>
      </c>
      <c r="W323">
        <f t="shared" ref="W323:W386" si="111">SUMIF($T$2:$T$1396,T323,$F$2:$F$1396)</f>
        <v>432547</v>
      </c>
      <c r="X323" s="33">
        <f t="shared" ref="X323:X386" si="112">W323/U323-1</f>
        <v>8.4937421893944709E-3</v>
      </c>
      <c r="Y323" s="33">
        <f t="shared" ref="Y323:Y386" si="113">W323/V323-1</f>
        <v>-1.4083961287910896E-2</v>
      </c>
    </row>
    <row r="324" spans="1:25" x14ac:dyDescent="0.25">
      <c r="A324" t="s">
        <v>37</v>
      </c>
      <c r="B324" s="63">
        <v>3</v>
      </c>
      <c r="C324" t="s">
        <v>14</v>
      </c>
      <c r="D324" s="65">
        <v>1584</v>
      </c>
      <c r="E324" s="65">
        <v>1633</v>
      </c>
      <c r="F324" s="65">
        <v>1584</v>
      </c>
      <c r="G324" s="13">
        <f t="shared" si="95"/>
        <v>-49</v>
      </c>
      <c r="H324" s="13">
        <f t="shared" si="96"/>
        <v>0</v>
      </c>
      <c r="I324" s="70">
        <f t="shared" si="97"/>
        <v>0</v>
      </c>
      <c r="J324" s="70">
        <f t="shared" si="98"/>
        <v>-3.0006123698714027E-2</v>
      </c>
      <c r="K324" t="str">
        <f t="shared" si="99"/>
        <v>GM2</v>
      </c>
      <c r="L324" t="str">
        <f t="shared" si="100"/>
        <v>MARCH-3-GM2</v>
      </c>
      <c r="M324" s="70">
        <f t="shared" si="101"/>
        <v>0.19126240920819415</v>
      </c>
      <c r="N324" s="70">
        <f t="shared" si="102"/>
        <v>-0.43512856298155855</v>
      </c>
      <c r="O324" s="13">
        <f t="shared" si="103"/>
        <v>866221</v>
      </c>
      <c r="P324" s="13">
        <f t="shared" si="104"/>
        <v>884020</v>
      </c>
      <c r="Q324" s="13">
        <f t="shared" si="105"/>
        <v>874493</v>
      </c>
      <c r="R324" s="33">
        <f t="shared" si="106"/>
        <v>9.5495260447391317E-3</v>
      </c>
      <c r="S324" s="33">
        <f t="shared" si="107"/>
        <v>-1.0776905499875533E-2</v>
      </c>
      <c r="T324" t="str">
        <f t="shared" si="108"/>
        <v>MARCH-GM2</v>
      </c>
      <c r="U324">
        <f t="shared" si="109"/>
        <v>428904</v>
      </c>
      <c r="V324">
        <f t="shared" si="110"/>
        <v>438726</v>
      </c>
      <c r="W324">
        <f t="shared" si="111"/>
        <v>432547</v>
      </c>
      <c r="X324" s="33">
        <f t="shared" si="112"/>
        <v>8.4937421893944709E-3</v>
      </c>
      <c r="Y324" s="33">
        <f t="shared" si="113"/>
        <v>-1.4083961287910896E-2</v>
      </c>
    </row>
    <row r="325" spans="1:25" x14ac:dyDescent="0.25">
      <c r="A325" t="s">
        <v>37</v>
      </c>
      <c r="B325" s="63">
        <v>3</v>
      </c>
      <c r="C325" t="s">
        <v>14</v>
      </c>
      <c r="D325" s="65">
        <v>4320</v>
      </c>
      <c r="E325" s="65">
        <v>4457</v>
      </c>
      <c r="F325" s="65">
        <v>4248</v>
      </c>
      <c r="G325" s="13">
        <f t="shared" si="95"/>
        <v>-209</v>
      </c>
      <c r="H325" s="13">
        <f t="shared" si="96"/>
        <v>-72</v>
      </c>
      <c r="I325" s="70">
        <f t="shared" si="97"/>
        <v>-1.6666666666666718E-2</v>
      </c>
      <c r="J325" s="70">
        <f t="shared" si="98"/>
        <v>-4.6892528606686135E-2</v>
      </c>
      <c r="K325" t="str">
        <f t="shared" si="99"/>
        <v>GM2</v>
      </c>
      <c r="L325" t="str">
        <f t="shared" si="100"/>
        <v>MARCH-3-GM2</v>
      </c>
      <c r="M325" s="70">
        <f t="shared" si="101"/>
        <v>0.19126240920819415</v>
      </c>
      <c r="N325" s="70">
        <f t="shared" si="102"/>
        <v>-0.43512856298155855</v>
      </c>
      <c r="O325" s="13">
        <f t="shared" si="103"/>
        <v>866221</v>
      </c>
      <c r="P325" s="13">
        <f t="shared" si="104"/>
        <v>884020</v>
      </c>
      <c r="Q325" s="13">
        <f t="shared" si="105"/>
        <v>874493</v>
      </c>
      <c r="R325" s="33">
        <f t="shared" si="106"/>
        <v>9.5495260447391317E-3</v>
      </c>
      <c r="S325" s="33">
        <f t="shared" si="107"/>
        <v>-1.0776905499875533E-2</v>
      </c>
      <c r="T325" t="str">
        <f t="shared" si="108"/>
        <v>MARCH-GM2</v>
      </c>
      <c r="U325">
        <f t="shared" si="109"/>
        <v>428904</v>
      </c>
      <c r="V325">
        <f t="shared" si="110"/>
        <v>438726</v>
      </c>
      <c r="W325">
        <f t="shared" si="111"/>
        <v>432547</v>
      </c>
      <c r="X325" s="33">
        <f t="shared" si="112"/>
        <v>8.4937421893944709E-3</v>
      </c>
      <c r="Y325" s="33">
        <f t="shared" si="113"/>
        <v>-1.4083961287910896E-2</v>
      </c>
    </row>
    <row r="326" spans="1:25" x14ac:dyDescent="0.25">
      <c r="A326" t="s">
        <v>37</v>
      </c>
      <c r="B326" s="63">
        <v>3</v>
      </c>
      <c r="C326" t="s">
        <v>14</v>
      </c>
      <c r="D326" s="65">
        <v>5076</v>
      </c>
      <c r="E326" s="65">
        <v>5230</v>
      </c>
      <c r="F326" s="65">
        <v>5172</v>
      </c>
      <c r="G326" s="13">
        <f t="shared" si="95"/>
        <v>-58</v>
      </c>
      <c r="H326" s="13">
        <f t="shared" si="96"/>
        <v>96</v>
      </c>
      <c r="I326" s="70">
        <f t="shared" si="97"/>
        <v>1.891252955082745E-2</v>
      </c>
      <c r="J326" s="70">
        <f t="shared" si="98"/>
        <v>-1.1089866156787753E-2</v>
      </c>
      <c r="K326" t="str">
        <f t="shared" si="99"/>
        <v>GM2</v>
      </c>
      <c r="L326" t="str">
        <f t="shared" si="100"/>
        <v>MARCH-3-GM2</v>
      </c>
      <c r="M326" s="70">
        <f t="shared" si="101"/>
        <v>0.19126240920819415</v>
      </c>
      <c r="N326" s="70">
        <f t="shared" si="102"/>
        <v>-0.43512856298155855</v>
      </c>
      <c r="O326" s="13">
        <f t="shared" si="103"/>
        <v>866221</v>
      </c>
      <c r="P326" s="13">
        <f t="shared" si="104"/>
        <v>884020</v>
      </c>
      <c r="Q326" s="13">
        <f t="shared" si="105"/>
        <v>874493</v>
      </c>
      <c r="R326" s="33">
        <f t="shared" si="106"/>
        <v>9.5495260447391317E-3</v>
      </c>
      <c r="S326" s="33">
        <f t="shared" si="107"/>
        <v>-1.0776905499875533E-2</v>
      </c>
      <c r="T326" t="str">
        <f t="shared" si="108"/>
        <v>MARCH-GM2</v>
      </c>
      <c r="U326">
        <f t="shared" si="109"/>
        <v>428904</v>
      </c>
      <c r="V326">
        <f t="shared" si="110"/>
        <v>438726</v>
      </c>
      <c r="W326">
        <f t="shared" si="111"/>
        <v>432547</v>
      </c>
      <c r="X326" s="33">
        <f t="shared" si="112"/>
        <v>8.4937421893944709E-3</v>
      </c>
      <c r="Y326" s="33">
        <f t="shared" si="113"/>
        <v>-1.4083961287910896E-2</v>
      </c>
    </row>
    <row r="327" spans="1:25" x14ac:dyDescent="0.25">
      <c r="A327" t="s">
        <v>37</v>
      </c>
      <c r="B327" s="63">
        <v>3</v>
      </c>
      <c r="C327" t="s">
        <v>11</v>
      </c>
      <c r="D327" s="65">
        <v>3780</v>
      </c>
      <c r="E327" s="65">
        <v>3858</v>
      </c>
      <c r="F327" s="65">
        <v>3780</v>
      </c>
      <c r="G327" s="13">
        <f t="shared" si="95"/>
        <v>-78</v>
      </c>
      <c r="H327" s="13">
        <f t="shared" si="96"/>
        <v>0</v>
      </c>
      <c r="I327" s="70">
        <f t="shared" si="97"/>
        <v>0</v>
      </c>
      <c r="J327" s="70">
        <f t="shared" si="98"/>
        <v>-2.0217729393468109E-2</v>
      </c>
      <c r="K327" t="str">
        <f t="shared" si="99"/>
        <v>MAJA1</v>
      </c>
      <c r="L327" t="str">
        <f t="shared" si="100"/>
        <v>MARCH-3-MAJA1</v>
      </c>
      <c r="M327" s="70">
        <f t="shared" si="101"/>
        <v>0.17958272815298937</v>
      </c>
      <c r="N327" s="70">
        <f t="shared" si="102"/>
        <v>-0.24564253954437187</v>
      </c>
      <c r="O327" s="13">
        <f t="shared" si="103"/>
        <v>866221</v>
      </c>
      <c r="P327" s="13">
        <f t="shared" si="104"/>
        <v>884020</v>
      </c>
      <c r="Q327" s="13">
        <f t="shared" si="105"/>
        <v>874493</v>
      </c>
      <c r="R327" s="33">
        <f t="shared" si="106"/>
        <v>9.5495260447391317E-3</v>
      </c>
      <c r="S327" s="33">
        <f t="shared" si="107"/>
        <v>-1.0776905499875533E-2</v>
      </c>
      <c r="T327" t="str">
        <f t="shared" si="108"/>
        <v>MARCH-MAJA1</v>
      </c>
      <c r="U327">
        <f t="shared" si="109"/>
        <v>176476</v>
      </c>
      <c r="V327">
        <f t="shared" si="110"/>
        <v>179617</v>
      </c>
      <c r="W327">
        <f t="shared" si="111"/>
        <v>177668</v>
      </c>
      <c r="X327" s="33">
        <f t="shared" si="112"/>
        <v>6.7544595299078303E-3</v>
      </c>
      <c r="Y327" s="33">
        <f t="shared" si="113"/>
        <v>-1.0850866009342153E-2</v>
      </c>
    </row>
    <row r="328" spans="1:25" x14ac:dyDescent="0.25">
      <c r="A328" t="s">
        <v>37</v>
      </c>
      <c r="B328" s="63">
        <v>3</v>
      </c>
      <c r="C328" t="s">
        <v>14</v>
      </c>
      <c r="D328" s="65">
        <v>12960</v>
      </c>
      <c r="E328" s="65">
        <v>13353</v>
      </c>
      <c r="F328" s="65">
        <v>13287</v>
      </c>
      <c r="G328" s="13">
        <f t="shared" si="95"/>
        <v>-66</v>
      </c>
      <c r="H328" s="13">
        <f t="shared" si="96"/>
        <v>327</v>
      </c>
      <c r="I328" s="70">
        <f t="shared" si="97"/>
        <v>2.5231481481481577E-2</v>
      </c>
      <c r="J328" s="70">
        <f t="shared" si="98"/>
        <v>-4.942709503482412E-3</v>
      </c>
      <c r="K328" t="str">
        <f t="shared" si="99"/>
        <v>GM2</v>
      </c>
      <c r="L328" t="str">
        <f t="shared" si="100"/>
        <v>MARCH-3-GM2</v>
      </c>
      <c r="M328" s="70">
        <f t="shared" si="101"/>
        <v>0.19126240920819415</v>
      </c>
      <c r="N328" s="70">
        <f t="shared" si="102"/>
        <v>-0.43512856298155855</v>
      </c>
      <c r="O328" s="13">
        <f t="shared" si="103"/>
        <v>866221</v>
      </c>
      <c r="P328" s="13">
        <f t="shared" si="104"/>
        <v>884020</v>
      </c>
      <c r="Q328" s="13">
        <f t="shared" si="105"/>
        <v>874493</v>
      </c>
      <c r="R328" s="33">
        <f t="shared" si="106"/>
        <v>9.5495260447391317E-3</v>
      </c>
      <c r="S328" s="33">
        <f t="shared" si="107"/>
        <v>-1.0776905499875533E-2</v>
      </c>
      <c r="T328" t="str">
        <f t="shared" si="108"/>
        <v>MARCH-GM2</v>
      </c>
      <c r="U328">
        <f t="shared" si="109"/>
        <v>428904</v>
      </c>
      <c r="V328">
        <f t="shared" si="110"/>
        <v>438726</v>
      </c>
      <c r="W328">
        <f t="shared" si="111"/>
        <v>432547</v>
      </c>
      <c r="X328" s="33">
        <f t="shared" si="112"/>
        <v>8.4937421893944709E-3</v>
      </c>
      <c r="Y328" s="33">
        <f t="shared" si="113"/>
        <v>-1.4083961287910896E-2</v>
      </c>
    </row>
    <row r="329" spans="1:25" x14ac:dyDescent="0.25">
      <c r="A329" t="s">
        <v>37</v>
      </c>
      <c r="B329" s="63">
        <v>3</v>
      </c>
      <c r="C329" t="s">
        <v>14</v>
      </c>
      <c r="D329" s="65">
        <v>3672</v>
      </c>
      <c r="E329" s="65">
        <v>3683</v>
      </c>
      <c r="F329" s="65">
        <v>3648</v>
      </c>
      <c r="G329" s="13">
        <f t="shared" si="95"/>
        <v>-35</v>
      </c>
      <c r="H329" s="13">
        <f t="shared" si="96"/>
        <v>-24</v>
      </c>
      <c r="I329" s="70">
        <f t="shared" si="97"/>
        <v>-6.5359477124182774E-3</v>
      </c>
      <c r="J329" s="70">
        <f t="shared" si="98"/>
        <v>-9.5031224545207849E-3</v>
      </c>
      <c r="K329" t="str">
        <f t="shared" si="99"/>
        <v>GM2</v>
      </c>
      <c r="L329" t="str">
        <f t="shared" si="100"/>
        <v>MARCH-3-GM2</v>
      </c>
      <c r="M329" s="70">
        <f t="shared" si="101"/>
        <v>0.19126240920819415</v>
      </c>
      <c r="N329" s="70">
        <f t="shared" si="102"/>
        <v>-0.43512856298155855</v>
      </c>
      <c r="O329" s="13">
        <f t="shared" si="103"/>
        <v>866221</v>
      </c>
      <c r="P329" s="13">
        <f t="shared" si="104"/>
        <v>884020</v>
      </c>
      <c r="Q329" s="13">
        <f t="shared" si="105"/>
        <v>874493</v>
      </c>
      <c r="R329" s="33">
        <f t="shared" si="106"/>
        <v>9.5495260447391317E-3</v>
      </c>
      <c r="S329" s="33">
        <f t="shared" si="107"/>
        <v>-1.0776905499875533E-2</v>
      </c>
      <c r="T329" t="str">
        <f t="shared" si="108"/>
        <v>MARCH-GM2</v>
      </c>
      <c r="U329">
        <f t="shared" si="109"/>
        <v>428904</v>
      </c>
      <c r="V329">
        <f t="shared" si="110"/>
        <v>438726</v>
      </c>
      <c r="W329">
        <f t="shared" si="111"/>
        <v>432547</v>
      </c>
      <c r="X329" s="33">
        <f t="shared" si="112"/>
        <v>8.4937421893944709E-3</v>
      </c>
      <c r="Y329" s="33">
        <f t="shared" si="113"/>
        <v>-1.4083961287910896E-2</v>
      </c>
    </row>
    <row r="330" spans="1:25" x14ac:dyDescent="0.25">
      <c r="A330" t="s">
        <v>37</v>
      </c>
      <c r="B330" s="63">
        <v>3</v>
      </c>
      <c r="C330" t="s">
        <v>11</v>
      </c>
      <c r="D330" s="65">
        <v>3672</v>
      </c>
      <c r="E330" s="65">
        <v>3819</v>
      </c>
      <c r="F330" s="65">
        <v>3759</v>
      </c>
      <c r="G330" s="13">
        <f t="shared" si="95"/>
        <v>-60</v>
      </c>
      <c r="H330" s="13">
        <f t="shared" si="96"/>
        <v>87</v>
      </c>
      <c r="I330" s="70">
        <f t="shared" si="97"/>
        <v>2.3692810457516256E-2</v>
      </c>
      <c r="J330" s="70">
        <f t="shared" si="98"/>
        <v>-1.5710919088766651E-2</v>
      </c>
      <c r="K330" t="str">
        <f t="shared" si="99"/>
        <v>MAJA1</v>
      </c>
      <c r="L330" t="str">
        <f t="shared" si="100"/>
        <v>MARCH-3-MAJA1</v>
      </c>
      <c r="M330" s="70">
        <f t="shared" si="101"/>
        <v>0.17958272815298937</v>
      </c>
      <c r="N330" s="70">
        <f t="shared" si="102"/>
        <v>-0.24564253954437187</v>
      </c>
      <c r="O330" s="13">
        <f t="shared" si="103"/>
        <v>866221</v>
      </c>
      <c r="P330" s="13">
        <f t="shared" si="104"/>
        <v>884020</v>
      </c>
      <c r="Q330" s="13">
        <f t="shared" si="105"/>
        <v>874493</v>
      </c>
      <c r="R330" s="33">
        <f t="shared" si="106"/>
        <v>9.5495260447391317E-3</v>
      </c>
      <c r="S330" s="33">
        <f t="shared" si="107"/>
        <v>-1.0776905499875533E-2</v>
      </c>
      <c r="T330" t="str">
        <f t="shared" si="108"/>
        <v>MARCH-MAJA1</v>
      </c>
      <c r="U330">
        <f t="shared" si="109"/>
        <v>176476</v>
      </c>
      <c r="V330">
        <f t="shared" si="110"/>
        <v>179617</v>
      </c>
      <c r="W330">
        <f t="shared" si="111"/>
        <v>177668</v>
      </c>
      <c r="X330" s="33">
        <f t="shared" si="112"/>
        <v>6.7544595299078303E-3</v>
      </c>
      <c r="Y330" s="33">
        <f t="shared" si="113"/>
        <v>-1.0850866009342153E-2</v>
      </c>
    </row>
    <row r="331" spans="1:25" x14ac:dyDescent="0.25">
      <c r="A331" t="s">
        <v>37</v>
      </c>
      <c r="B331" s="63">
        <v>3</v>
      </c>
      <c r="C331" t="s">
        <v>11</v>
      </c>
      <c r="D331" s="65">
        <v>2592</v>
      </c>
      <c r="E331" s="65">
        <v>2748</v>
      </c>
      <c r="F331" s="65">
        <v>2685</v>
      </c>
      <c r="G331" s="13">
        <f t="shared" si="95"/>
        <v>-63</v>
      </c>
      <c r="H331" s="13">
        <f t="shared" si="96"/>
        <v>93</v>
      </c>
      <c r="I331" s="70">
        <f t="shared" si="97"/>
        <v>3.5879629629629539E-2</v>
      </c>
      <c r="J331" s="70">
        <f t="shared" si="98"/>
        <v>-2.2925764192139764E-2</v>
      </c>
      <c r="K331" t="str">
        <f t="shared" si="99"/>
        <v>MAJA1</v>
      </c>
      <c r="L331" t="str">
        <f t="shared" si="100"/>
        <v>MARCH-3-MAJA1</v>
      </c>
      <c r="M331" s="70">
        <f t="shared" si="101"/>
        <v>0.17958272815298937</v>
      </c>
      <c r="N331" s="70">
        <f t="shared" si="102"/>
        <v>-0.24564253954437187</v>
      </c>
      <c r="O331" s="13">
        <f t="shared" si="103"/>
        <v>866221</v>
      </c>
      <c r="P331" s="13">
        <f t="shared" si="104"/>
        <v>884020</v>
      </c>
      <c r="Q331" s="13">
        <f t="shared" si="105"/>
        <v>874493</v>
      </c>
      <c r="R331" s="33">
        <f t="shared" si="106"/>
        <v>9.5495260447391317E-3</v>
      </c>
      <c r="S331" s="33">
        <f t="shared" si="107"/>
        <v>-1.0776905499875533E-2</v>
      </c>
      <c r="T331" t="str">
        <f t="shared" si="108"/>
        <v>MARCH-MAJA1</v>
      </c>
      <c r="U331">
        <f t="shared" si="109"/>
        <v>176476</v>
      </c>
      <c r="V331">
        <f t="shared" si="110"/>
        <v>179617</v>
      </c>
      <c r="W331">
        <f t="shared" si="111"/>
        <v>177668</v>
      </c>
      <c r="X331" s="33">
        <f t="shared" si="112"/>
        <v>6.7544595299078303E-3</v>
      </c>
      <c r="Y331" s="33">
        <f t="shared" si="113"/>
        <v>-1.0850866009342153E-2</v>
      </c>
    </row>
    <row r="332" spans="1:25" x14ac:dyDescent="0.25">
      <c r="A332" t="s">
        <v>37</v>
      </c>
      <c r="B332" s="63">
        <v>3</v>
      </c>
      <c r="C332" t="s">
        <v>11</v>
      </c>
      <c r="D332" s="65">
        <v>1080</v>
      </c>
      <c r="E332" s="65">
        <v>1150</v>
      </c>
      <c r="F332" s="65">
        <v>1119</v>
      </c>
      <c r="G332" s="13">
        <f t="shared" si="95"/>
        <v>-31</v>
      </c>
      <c r="H332" s="13">
        <f t="shared" si="96"/>
        <v>39</v>
      </c>
      <c r="I332" s="70">
        <f t="shared" si="97"/>
        <v>3.6111111111111205E-2</v>
      </c>
      <c r="J332" s="70">
        <f t="shared" si="98"/>
        <v>-2.6956521739130435E-2</v>
      </c>
      <c r="K332" t="str">
        <f t="shared" si="99"/>
        <v>MAJA1</v>
      </c>
      <c r="L332" t="str">
        <f t="shared" si="100"/>
        <v>MARCH-3-MAJA1</v>
      </c>
      <c r="M332" s="70">
        <f t="shared" si="101"/>
        <v>0.17958272815298937</v>
      </c>
      <c r="N332" s="70">
        <f t="shared" si="102"/>
        <v>-0.24564253954437187</v>
      </c>
      <c r="O332" s="13">
        <f t="shared" si="103"/>
        <v>866221</v>
      </c>
      <c r="P332" s="13">
        <f t="shared" si="104"/>
        <v>884020</v>
      </c>
      <c r="Q332" s="13">
        <f t="shared" si="105"/>
        <v>874493</v>
      </c>
      <c r="R332" s="33">
        <f t="shared" si="106"/>
        <v>9.5495260447391317E-3</v>
      </c>
      <c r="S332" s="33">
        <f t="shared" si="107"/>
        <v>-1.0776905499875533E-2</v>
      </c>
      <c r="T332" t="str">
        <f t="shared" si="108"/>
        <v>MARCH-MAJA1</v>
      </c>
      <c r="U332">
        <f t="shared" si="109"/>
        <v>176476</v>
      </c>
      <c r="V332">
        <f t="shared" si="110"/>
        <v>179617</v>
      </c>
      <c r="W332">
        <f t="shared" si="111"/>
        <v>177668</v>
      </c>
      <c r="X332" s="33">
        <f t="shared" si="112"/>
        <v>6.7544595299078303E-3</v>
      </c>
      <c r="Y332" s="33">
        <f t="shared" si="113"/>
        <v>-1.0850866009342153E-2</v>
      </c>
    </row>
    <row r="333" spans="1:25" x14ac:dyDescent="0.25">
      <c r="A333" t="s">
        <v>37</v>
      </c>
      <c r="B333" s="63">
        <v>3</v>
      </c>
      <c r="C333" t="s">
        <v>11</v>
      </c>
      <c r="D333" s="65">
        <v>4752</v>
      </c>
      <c r="E333" s="65">
        <v>4947</v>
      </c>
      <c r="F333" s="65">
        <v>4851</v>
      </c>
      <c r="G333" s="13">
        <f t="shared" si="95"/>
        <v>-96</v>
      </c>
      <c r="H333" s="13">
        <f t="shared" si="96"/>
        <v>99</v>
      </c>
      <c r="I333" s="70">
        <f t="shared" si="97"/>
        <v>2.0833333333333259E-2</v>
      </c>
      <c r="J333" s="70">
        <f t="shared" si="98"/>
        <v>-1.9405700424499739E-2</v>
      </c>
      <c r="K333" t="str">
        <f t="shared" si="99"/>
        <v>MAJA1</v>
      </c>
      <c r="L333" t="str">
        <f t="shared" si="100"/>
        <v>MARCH-3-MAJA1</v>
      </c>
      <c r="M333" s="70">
        <f t="shared" si="101"/>
        <v>0.17958272815298937</v>
      </c>
      <c r="N333" s="70">
        <f t="shared" si="102"/>
        <v>-0.24564253954437187</v>
      </c>
      <c r="O333" s="13">
        <f t="shared" si="103"/>
        <v>866221</v>
      </c>
      <c r="P333" s="13">
        <f t="shared" si="104"/>
        <v>884020</v>
      </c>
      <c r="Q333" s="13">
        <f t="shared" si="105"/>
        <v>874493</v>
      </c>
      <c r="R333" s="33">
        <f t="shared" si="106"/>
        <v>9.5495260447391317E-3</v>
      </c>
      <c r="S333" s="33">
        <f t="shared" si="107"/>
        <v>-1.0776905499875533E-2</v>
      </c>
      <c r="T333" t="str">
        <f t="shared" si="108"/>
        <v>MARCH-MAJA1</v>
      </c>
      <c r="U333">
        <f t="shared" si="109"/>
        <v>176476</v>
      </c>
      <c r="V333">
        <f t="shared" si="110"/>
        <v>179617</v>
      </c>
      <c r="W333">
        <f t="shared" si="111"/>
        <v>177668</v>
      </c>
      <c r="X333" s="33">
        <f t="shared" si="112"/>
        <v>6.7544595299078303E-3</v>
      </c>
      <c r="Y333" s="33">
        <f t="shared" si="113"/>
        <v>-1.0850866009342153E-2</v>
      </c>
    </row>
    <row r="334" spans="1:25" x14ac:dyDescent="0.25">
      <c r="A334" t="s">
        <v>37</v>
      </c>
      <c r="B334" s="63">
        <v>3</v>
      </c>
      <c r="C334" t="s">
        <v>11</v>
      </c>
      <c r="D334" s="65">
        <v>1080</v>
      </c>
      <c r="E334" s="65">
        <v>1125</v>
      </c>
      <c r="F334" s="65">
        <v>1116</v>
      </c>
      <c r="G334" s="13">
        <f t="shared" si="95"/>
        <v>-9</v>
      </c>
      <c r="H334" s="13">
        <f t="shared" si="96"/>
        <v>36</v>
      </c>
      <c r="I334" s="70">
        <f t="shared" si="97"/>
        <v>3.3333333333333437E-2</v>
      </c>
      <c r="J334" s="70">
        <f t="shared" si="98"/>
        <v>-8.0000000000000071E-3</v>
      </c>
      <c r="K334" t="str">
        <f t="shared" si="99"/>
        <v>MAJA1</v>
      </c>
      <c r="L334" t="str">
        <f t="shared" si="100"/>
        <v>MARCH-3-MAJA1</v>
      </c>
      <c r="M334" s="70">
        <f t="shared" si="101"/>
        <v>0.17958272815298937</v>
      </c>
      <c r="N334" s="70">
        <f t="shared" si="102"/>
        <v>-0.24564253954437187</v>
      </c>
      <c r="O334" s="13">
        <f t="shared" si="103"/>
        <v>866221</v>
      </c>
      <c r="P334" s="13">
        <f t="shared" si="104"/>
        <v>884020</v>
      </c>
      <c r="Q334" s="13">
        <f t="shared" si="105"/>
        <v>874493</v>
      </c>
      <c r="R334" s="33">
        <f t="shared" si="106"/>
        <v>9.5495260447391317E-3</v>
      </c>
      <c r="S334" s="33">
        <f t="shared" si="107"/>
        <v>-1.0776905499875533E-2</v>
      </c>
      <c r="T334" t="str">
        <f t="shared" si="108"/>
        <v>MARCH-MAJA1</v>
      </c>
      <c r="U334">
        <f t="shared" si="109"/>
        <v>176476</v>
      </c>
      <c r="V334">
        <f t="shared" si="110"/>
        <v>179617</v>
      </c>
      <c r="W334">
        <f t="shared" si="111"/>
        <v>177668</v>
      </c>
      <c r="X334" s="33">
        <f t="shared" si="112"/>
        <v>6.7544595299078303E-3</v>
      </c>
      <c r="Y334" s="33">
        <f t="shared" si="113"/>
        <v>-1.0850866009342153E-2</v>
      </c>
    </row>
    <row r="335" spans="1:25" x14ac:dyDescent="0.25">
      <c r="A335" t="s">
        <v>37</v>
      </c>
      <c r="B335" s="63">
        <v>3</v>
      </c>
      <c r="C335" t="s">
        <v>14</v>
      </c>
      <c r="D335" s="65">
        <v>4320</v>
      </c>
      <c r="E335" s="65">
        <v>4471</v>
      </c>
      <c r="F335" s="65">
        <v>4407</v>
      </c>
      <c r="G335" s="13">
        <f t="shared" si="95"/>
        <v>-64</v>
      </c>
      <c r="H335" s="13">
        <f t="shared" si="96"/>
        <v>87</v>
      </c>
      <c r="I335" s="70">
        <f t="shared" si="97"/>
        <v>2.0138888888888928E-2</v>
      </c>
      <c r="J335" s="70">
        <f t="shared" si="98"/>
        <v>-1.4314471035562493E-2</v>
      </c>
      <c r="K335" t="str">
        <f t="shared" si="99"/>
        <v>GM2</v>
      </c>
      <c r="L335" t="str">
        <f t="shared" si="100"/>
        <v>MARCH-3-GM2</v>
      </c>
      <c r="M335" s="70">
        <f t="shared" si="101"/>
        <v>0.19126240920819415</v>
      </c>
      <c r="N335" s="70">
        <f t="shared" si="102"/>
        <v>-0.43512856298155855</v>
      </c>
      <c r="O335" s="13">
        <f t="shared" si="103"/>
        <v>866221</v>
      </c>
      <c r="P335" s="13">
        <f t="shared" si="104"/>
        <v>884020</v>
      </c>
      <c r="Q335" s="13">
        <f t="shared" si="105"/>
        <v>874493</v>
      </c>
      <c r="R335" s="33">
        <f t="shared" si="106"/>
        <v>9.5495260447391317E-3</v>
      </c>
      <c r="S335" s="33">
        <f t="shared" si="107"/>
        <v>-1.0776905499875533E-2</v>
      </c>
      <c r="T335" t="str">
        <f t="shared" si="108"/>
        <v>MARCH-GM2</v>
      </c>
      <c r="U335">
        <f t="shared" si="109"/>
        <v>428904</v>
      </c>
      <c r="V335">
        <f t="shared" si="110"/>
        <v>438726</v>
      </c>
      <c r="W335">
        <f t="shared" si="111"/>
        <v>432547</v>
      </c>
      <c r="X335" s="33">
        <f t="shared" si="112"/>
        <v>8.4937421893944709E-3</v>
      </c>
      <c r="Y335" s="33">
        <f t="shared" si="113"/>
        <v>-1.4083961287910896E-2</v>
      </c>
    </row>
    <row r="336" spans="1:25" x14ac:dyDescent="0.25">
      <c r="A336" t="s">
        <v>37</v>
      </c>
      <c r="B336" s="63">
        <v>3</v>
      </c>
      <c r="C336" t="s">
        <v>14</v>
      </c>
      <c r="D336" s="65">
        <v>1080</v>
      </c>
      <c r="E336" s="65">
        <v>1120</v>
      </c>
      <c r="F336" s="65">
        <v>1104</v>
      </c>
      <c r="G336" s="13">
        <f t="shared" si="95"/>
        <v>-16</v>
      </c>
      <c r="H336" s="13">
        <f t="shared" si="96"/>
        <v>24</v>
      </c>
      <c r="I336" s="70">
        <f t="shared" si="97"/>
        <v>2.2222222222222143E-2</v>
      </c>
      <c r="J336" s="70">
        <f t="shared" si="98"/>
        <v>-1.4285714285714235E-2</v>
      </c>
      <c r="K336" t="str">
        <f t="shared" si="99"/>
        <v>GM2</v>
      </c>
      <c r="L336" t="str">
        <f t="shared" si="100"/>
        <v>MARCH-3-GM2</v>
      </c>
      <c r="M336" s="70">
        <f t="shared" si="101"/>
        <v>0.19126240920819415</v>
      </c>
      <c r="N336" s="70">
        <f t="shared" si="102"/>
        <v>-0.43512856298155855</v>
      </c>
      <c r="O336" s="13">
        <f t="shared" si="103"/>
        <v>866221</v>
      </c>
      <c r="P336" s="13">
        <f t="shared" si="104"/>
        <v>884020</v>
      </c>
      <c r="Q336" s="13">
        <f t="shared" si="105"/>
        <v>874493</v>
      </c>
      <c r="R336" s="33">
        <f t="shared" si="106"/>
        <v>9.5495260447391317E-3</v>
      </c>
      <c r="S336" s="33">
        <f t="shared" si="107"/>
        <v>-1.0776905499875533E-2</v>
      </c>
      <c r="T336" t="str">
        <f t="shared" si="108"/>
        <v>MARCH-GM2</v>
      </c>
      <c r="U336">
        <f t="shared" si="109"/>
        <v>428904</v>
      </c>
      <c r="V336">
        <f t="shared" si="110"/>
        <v>438726</v>
      </c>
      <c r="W336">
        <f t="shared" si="111"/>
        <v>432547</v>
      </c>
      <c r="X336" s="33">
        <f t="shared" si="112"/>
        <v>8.4937421893944709E-3</v>
      </c>
      <c r="Y336" s="33">
        <f t="shared" si="113"/>
        <v>-1.4083961287910896E-2</v>
      </c>
    </row>
    <row r="337" spans="1:25" x14ac:dyDescent="0.25">
      <c r="A337" t="s">
        <v>37</v>
      </c>
      <c r="B337" s="63">
        <v>3</v>
      </c>
      <c r="C337" t="s">
        <v>14</v>
      </c>
      <c r="D337" s="65">
        <v>5184</v>
      </c>
      <c r="E337" s="65">
        <v>5386</v>
      </c>
      <c r="F337" s="65">
        <v>5168</v>
      </c>
      <c r="G337" s="13">
        <f t="shared" si="95"/>
        <v>-218</v>
      </c>
      <c r="H337" s="13">
        <f t="shared" si="96"/>
        <v>-16</v>
      </c>
      <c r="I337" s="70">
        <f t="shared" si="97"/>
        <v>-3.0864197530864335E-3</v>
      </c>
      <c r="J337" s="70">
        <f t="shared" si="98"/>
        <v>-4.0475306349795792E-2</v>
      </c>
      <c r="K337" t="str">
        <f t="shared" si="99"/>
        <v>GM2</v>
      </c>
      <c r="L337" t="str">
        <f t="shared" si="100"/>
        <v>MARCH-3-GM2</v>
      </c>
      <c r="M337" s="70">
        <f t="shared" si="101"/>
        <v>0.19126240920819415</v>
      </c>
      <c r="N337" s="70">
        <f t="shared" si="102"/>
        <v>-0.43512856298155855</v>
      </c>
      <c r="O337" s="13">
        <f t="shared" si="103"/>
        <v>866221</v>
      </c>
      <c r="P337" s="13">
        <f t="shared" si="104"/>
        <v>884020</v>
      </c>
      <c r="Q337" s="13">
        <f t="shared" si="105"/>
        <v>874493</v>
      </c>
      <c r="R337" s="33">
        <f t="shared" si="106"/>
        <v>9.5495260447391317E-3</v>
      </c>
      <c r="S337" s="33">
        <f t="shared" si="107"/>
        <v>-1.0776905499875533E-2</v>
      </c>
      <c r="T337" t="str">
        <f t="shared" si="108"/>
        <v>MARCH-GM2</v>
      </c>
      <c r="U337">
        <f t="shared" si="109"/>
        <v>428904</v>
      </c>
      <c r="V337">
        <f t="shared" si="110"/>
        <v>438726</v>
      </c>
      <c r="W337">
        <f t="shared" si="111"/>
        <v>432547</v>
      </c>
      <c r="X337" s="33">
        <f t="shared" si="112"/>
        <v>8.4937421893944709E-3</v>
      </c>
      <c r="Y337" s="33">
        <f t="shared" si="113"/>
        <v>-1.4083961287910896E-2</v>
      </c>
    </row>
    <row r="338" spans="1:25" x14ac:dyDescent="0.25">
      <c r="A338" t="s">
        <v>37</v>
      </c>
      <c r="B338" s="63">
        <v>3</v>
      </c>
      <c r="C338" t="s">
        <v>14</v>
      </c>
      <c r="D338" s="65">
        <v>1440</v>
      </c>
      <c r="E338" s="65">
        <v>1488</v>
      </c>
      <c r="F338" s="65">
        <v>1440</v>
      </c>
      <c r="G338" s="13">
        <f t="shared" si="95"/>
        <v>-48</v>
      </c>
      <c r="H338" s="13">
        <f t="shared" si="96"/>
        <v>0</v>
      </c>
      <c r="I338" s="70">
        <f t="shared" si="97"/>
        <v>0</v>
      </c>
      <c r="J338" s="70">
        <f t="shared" si="98"/>
        <v>-3.2258064516129004E-2</v>
      </c>
      <c r="K338" t="str">
        <f t="shared" si="99"/>
        <v>GM2</v>
      </c>
      <c r="L338" t="str">
        <f t="shared" si="100"/>
        <v>MARCH-3-GM2</v>
      </c>
      <c r="M338" s="70">
        <f t="shared" si="101"/>
        <v>0.19126240920819415</v>
      </c>
      <c r="N338" s="70">
        <f t="shared" si="102"/>
        <v>-0.43512856298155855</v>
      </c>
      <c r="O338" s="13">
        <f t="shared" si="103"/>
        <v>866221</v>
      </c>
      <c r="P338" s="13">
        <f t="shared" si="104"/>
        <v>884020</v>
      </c>
      <c r="Q338" s="13">
        <f t="shared" si="105"/>
        <v>874493</v>
      </c>
      <c r="R338" s="33">
        <f t="shared" si="106"/>
        <v>9.5495260447391317E-3</v>
      </c>
      <c r="S338" s="33">
        <f t="shared" si="107"/>
        <v>-1.0776905499875533E-2</v>
      </c>
      <c r="T338" t="str">
        <f t="shared" si="108"/>
        <v>MARCH-GM2</v>
      </c>
      <c r="U338">
        <f t="shared" si="109"/>
        <v>428904</v>
      </c>
      <c r="V338">
        <f t="shared" si="110"/>
        <v>438726</v>
      </c>
      <c r="W338">
        <f t="shared" si="111"/>
        <v>432547</v>
      </c>
      <c r="X338" s="33">
        <f t="shared" si="112"/>
        <v>8.4937421893944709E-3</v>
      </c>
      <c r="Y338" s="33">
        <f t="shared" si="113"/>
        <v>-1.4083961287910896E-2</v>
      </c>
    </row>
    <row r="339" spans="1:25" x14ac:dyDescent="0.25">
      <c r="A339" t="s">
        <v>37</v>
      </c>
      <c r="B339" s="63">
        <v>3</v>
      </c>
      <c r="C339" t="s">
        <v>14</v>
      </c>
      <c r="D339" s="65">
        <v>5616</v>
      </c>
      <c r="E339" s="65">
        <v>5766</v>
      </c>
      <c r="F339" s="65">
        <v>5600</v>
      </c>
      <c r="G339" s="13">
        <f t="shared" si="95"/>
        <v>-166</v>
      </c>
      <c r="H339" s="13">
        <f t="shared" si="96"/>
        <v>-16</v>
      </c>
      <c r="I339" s="70">
        <f t="shared" si="97"/>
        <v>-2.8490028490028019E-3</v>
      </c>
      <c r="J339" s="70">
        <f t="shared" si="98"/>
        <v>-2.878945542837319E-2</v>
      </c>
      <c r="K339" t="str">
        <f t="shared" si="99"/>
        <v>GM2</v>
      </c>
      <c r="L339" t="str">
        <f t="shared" si="100"/>
        <v>MARCH-3-GM2</v>
      </c>
      <c r="M339" s="70">
        <f t="shared" si="101"/>
        <v>0.19126240920819415</v>
      </c>
      <c r="N339" s="70">
        <f t="shared" si="102"/>
        <v>-0.43512856298155855</v>
      </c>
      <c r="O339" s="13">
        <f t="shared" si="103"/>
        <v>866221</v>
      </c>
      <c r="P339" s="13">
        <f t="shared" si="104"/>
        <v>884020</v>
      </c>
      <c r="Q339" s="13">
        <f t="shared" si="105"/>
        <v>874493</v>
      </c>
      <c r="R339" s="33">
        <f t="shared" si="106"/>
        <v>9.5495260447391317E-3</v>
      </c>
      <c r="S339" s="33">
        <f t="shared" si="107"/>
        <v>-1.0776905499875533E-2</v>
      </c>
      <c r="T339" t="str">
        <f t="shared" si="108"/>
        <v>MARCH-GM2</v>
      </c>
      <c r="U339">
        <f t="shared" si="109"/>
        <v>428904</v>
      </c>
      <c r="V339">
        <f t="shared" si="110"/>
        <v>438726</v>
      </c>
      <c r="W339">
        <f t="shared" si="111"/>
        <v>432547</v>
      </c>
      <c r="X339" s="33">
        <f t="shared" si="112"/>
        <v>8.4937421893944709E-3</v>
      </c>
      <c r="Y339" s="33">
        <f t="shared" si="113"/>
        <v>-1.4083961287910896E-2</v>
      </c>
    </row>
    <row r="340" spans="1:25" x14ac:dyDescent="0.25">
      <c r="A340" t="s">
        <v>37</v>
      </c>
      <c r="B340" s="63">
        <v>3</v>
      </c>
      <c r="C340" t="s">
        <v>14</v>
      </c>
      <c r="D340" s="65">
        <v>720</v>
      </c>
      <c r="E340" s="65">
        <v>755</v>
      </c>
      <c r="F340" s="65">
        <v>720</v>
      </c>
      <c r="G340" s="13">
        <f t="shared" si="95"/>
        <v>-35</v>
      </c>
      <c r="H340" s="13">
        <f t="shared" si="96"/>
        <v>0</v>
      </c>
      <c r="I340" s="70">
        <f t="shared" si="97"/>
        <v>0</v>
      </c>
      <c r="J340" s="70">
        <f t="shared" si="98"/>
        <v>-4.635761589403975E-2</v>
      </c>
      <c r="K340" t="str">
        <f t="shared" si="99"/>
        <v>GM2</v>
      </c>
      <c r="L340" t="str">
        <f t="shared" si="100"/>
        <v>MARCH-3-GM2</v>
      </c>
      <c r="M340" s="70">
        <f t="shared" si="101"/>
        <v>0.19126240920819415</v>
      </c>
      <c r="N340" s="70">
        <f t="shared" si="102"/>
        <v>-0.43512856298155855</v>
      </c>
      <c r="O340" s="13">
        <f t="shared" si="103"/>
        <v>866221</v>
      </c>
      <c r="P340" s="13">
        <f t="shared" si="104"/>
        <v>884020</v>
      </c>
      <c r="Q340" s="13">
        <f t="shared" si="105"/>
        <v>874493</v>
      </c>
      <c r="R340" s="33">
        <f t="shared" si="106"/>
        <v>9.5495260447391317E-3</v>
      </c>
      <c r="S340" s="33">
        <f t="shared" si="107"/>
        <v>-1.0776905499875533E-2</v>
      </c>
      <c r="T340" t="str">
        <f t="shared" si="108"/>
        <v>MARCH-GM2</v>
      </c>
      <c r="U340">
        <f t="shared" si="109"/>
        <v>428904</v>
      </c>
      <c r="V340">
        <f t="shared" si="110"/>
        <v>438726</v>
      </c>
      <c r="W340">
        <f t="shared" si="111"/>
        <v>432547</v>
      </c>
      <c r="X340" s="33">
        <f t="shared" si="112"/>
        <v>8.4937421893944709E-3</v>
      </c>
      <c r="Y340" s="33">
        <f t="shared" si="113"/>
        <v>-1.4083961287910896E-2</v>
      </c>
    </row>
    <row r="341" spans="1:25" x14ac:dyDescent="0.25">
      <c r="A341" t="s">
        <v>37</v>
      </c>
      <c r="B341" s="63">
        <v>3</v>
      </c>
      <c r="C341" t="s">
        <v>10</v>
      </c>
      <c r="D341" s="65">
        <v>1415</v>
      </c>
      <c r="E341" s="65">
        <v>1415</v>
      </c>
      <c r="F341" s="65">
        <v>1415</v>
      </c>
      <c r="G341" s="13">
        <f t="shared" si="95"/>
        <v>0</v>
      </c>
      <c r="H341" s="13">
        <f t="shared" si="96"/>
        <v>0</v>
      </c>
      <c r="I341" s="70">
        <f t="shared" si="97"/>
        <v>0</v>
      </c>
      <c r="J341" s="70">
        <f t="shared" si="98"/>
        <v>0</v>
      </c>
      <c r="K341" t="str">
        <f t="shared" si="99"/>
        <v>CNJ2</v>
      </c>
      <c r="L341" t="str">
        <f t="shared" si="100"/>
        <v>MARCH-3-CNJ2</v>
      </c>
      <c r="M341" s="70">
        <f t="shared" si="101"/>
        <v>0</v>
      </c>
      <c r="N341" s="70">
        <f t="shared" si="102"/>
        <v>-8.6035026722397046E-2</v>
      </c>
      <c r="O341" s="13">
        <f t="shared" si="103"/>
        <v>866221</v>
      </c>
      <c r="P341" s="13">
        <f t="shared" si="104"/>
        <v>884020</v>
      </c>
      <c r="Q341" s="13">
        <f t="shared" si="105"/>
        <v>874493</v>
      </c>
      <c r="R341" s="33">
        <f t="shared" si="106"/>
        <v>9.5495260447391317E-3</v>
      </c>
      <c r="S341" s="33">
        <f t="shared" si="107"/>
        <v>-1.0776905499875533E-2</v>
      </c>
      <c r="T341" t="str">
        <f t="shared" si="108"/>
        <v>MARCH-CNJ2</v>
      </c>
      <c r="U341">
        <f t="shared" si="109"/>
        <v>47335</v>
      </c>
      <c r="V341">
        <f t="shared" si="110"/>
        <v>47587</v>
      </c>
      <c r="W341">
        <f t="shared" si="111"/>
        <v>47335</v>
      </c>
      <c r="X341" s="33">
        <f t="shared" si="112"/>
        <v>0</v>
      </c>
      <c r="Y341" s="33">
        <f t="shared" si="113"/>
        <v>-5.2955639145144673E-3</v>
      </c>
    </row>
    <row r="342" spans="1:25" x14ac:dyDescent="0.25">
      <c r="A342" t="s">
        <v>37</v>
      </c>
      <c r="B342" s="63">
        <v>3</v>
      </c>
      <c r="C342" t="s">
        <v>10</v>
      </c>
      <c r="D342" s="65">
        <v>440</v>
      </c>
      <c r="E342" s="65">
        <v>440</v>
      </c>
      <c r="F342" s="65">
        <v>440</v>
      </c>
      <c r="G342" s="13">
        <f t="shared" si="95"/>
        <v>0</v>
      </c>
      <c r="H342" s="13">
        <f t="shared" si="96"/>
        <v>0</v>
      </c>
      <c r="I342" s="70">
        <f t="shared" si="97"/>
        <v>0</v>
      </c>
      <c r="J342" s="70">
        <f t="shared" si="98"/>
        <v>0</v>
      </c>
      <c r="K342" t="str">
        <f t="shared" si="99"/>
        <v>CNJ2</v>
      </c>
      <c r="L342" t="str">
        <f t="shared" si="100"/>
        <v>MARCH-3-CNJ2</v>
      </c>
      <c r="M342" s="70">
        <f t="shared" si="101"/>
        <v>0</v>
      </c>
      <c r="N342" s="70">
        <f t="shared" si="102"/>
        <v>-8.6035026722397046E-2</v>
      </c>
      <c r="O342" s="13">
        <f t="shared" si="103"/>
        <v>866221</v>
      </c>
      <c r="P342" s="13">
        <f t="shared" si="104"/>
        <v>884020</v>
      </c>
      <c r="Q342" s="13">
        <f t="shared" si="105"/>
        <v>874493</v>
      </c>
      <c r="R342" s="33">
        <f t="shared" si="106"/>
        <v>9.5495260447391317E-3</v>
      </c>
      <c r="S342" s="33">
        <f t="shared" si="107"/>
        <v>-1.0776905499875533E-2</v>
      </c>
      <c r="T342" t="str">
        <f t="shared" si="108"/>
        <v>MARCH-CNJ2</v>
      </c>
      <c r="U342">
        <f t="shared" si="109"/>
        <v>47335</v>
      </c>
      <c r="V342">
        <f t="shared" si="110"/>
        <v>47587</v>
      </c>
      <c r="W342">
        <f t="shared" si="111"/>
        <v>47335</v>
      </c>
      <c r="X342" s="33">
        <f t="shared" si="112"/>
        <v>0</v>
      </c>
      <c r="Y342" s="33">
        <f t="shared" si="113"/>
        <v>-5.2955639145144673E-3</v>
      </c>
    </row>
    <row r="343" spans="1:25" x14ac:dyDescent="0.25">
      <c r="A343" t="s">
        <v>37</v>
      </c>
      <c r="B343" s="63">
        <v>3</v>
      </c>
      <c r="C343" t="s">
        <v>10</v>
      </c>
      <c r="D343" s="65">
        <v>195</v>
      </c>
      <c r="E343" s="65">
        <v>195</v>
      </c>
      <c r="F343" s="65">
        <v>195</v>
      </c>
      <c r="G343" s="13">
        <f t="shared" si="95"/>
        <v>0</v>
      </c>
      <c r="H343" s="13">
        <f t="shared" si="96"/>
        <v>0</v>
      </c>
      <c r="I343" s="70">
        <f t="shared" si="97"/>
        <v>0</v>
      </c>
      <c r="J343" s="70">
        <f t="shared" si="98"/>
        <v>0</v>
      </c>
      <c r="K343" t="str">
        <f t="shared" si="99"/>
        <v>CNJ2</v>
      </c>
      <c r="L343" t="str">
        <f t="shared" si="100"/>
        <v>MARCH-3-CNJ2</v>
      </c>
      <c r="M343" s="70">
        <f t="shared" si="101"/>
        <v>0</v>
      </c>
      <c r="N343" s="70">
        <f t="shared" si="102"/>
        <v>-8.6035026722397046E-2</v>
      </c>
      <c r="O343" s="13">
        <f t="shared" si="103"/>
        <v>866221</v>
      </c>
      <c r="P343" s="13">
        <f t="shared" si="104"/>
        <v>884020</v>
      </c>
      <c r="Q343" s="13">
        <f t="shared" si="105"/>
        <v>874493</v>
      </c>
      <c r="R343" s="33">
        <f t="shared" si="106"/>
        <v>9.5495260447391317E-3</v>
      </c>
      <c r="S343" s="33">
        <f t="shared" si="107"/>
        <v>-1.0776905499875533E-2</v>
      </c>
      <c r="T343" t="str">
        <f t="shared" si="108"/>
        <v>MARCH-CNJ2</v>
      </c>
      <c r="U343">
        <f t="shared" si="109"/>
        <v>47335</v>
      </c>
      <c r="V343">
        <f t="shared" si="110"/>
        <v>47587</v>
      </c>
      <c r="W343">
        <f t="shared" si="111"/>
        <v>47335</v>
      </c>
      <c r="X343" s="33">
        <f t="shared" si="112"/>
        <v>0</v>
      </c>
      <c r="Y343" s="33">
        <f t="shared" si="113"/>
        <v>-5.2955639145144673E-3</v>
      </c>
    </row>
    <row r="344" spans="1:25" x14ac:dyDescent="0.25">
      <c r="A344" t="s">
        <v>37</v>
      </c>
      <c r="B344" s="63">
        <v>3</v>
      </c>
      <c r="C344" t="s">
        <v>10</v>
      </c>
      <c r="D344" s="65">
        <v>4220</v>
      </c>
      <c r="E344" s="65">
        <v>4230</v>
      </c>
      <c r="F344" s="65">
        <v>4220</v>
      </c>
      <c r="G344" s="13">
        <f t="shared" si="95"/>
        <v>-10</v>
      </c>
      <c r="H344" s="13">
        <f t="shared" si="96"/>
        <v>0</v>
      </c>
      <c r="I344" s="70">
        <f t="shared" si="97"/>
        <v>0</v>
      </c>
      <c r="J344" s="70">
        <f t="shared" si="98"/>
        <v>-2.3640661938534313E-3</v>
      </c>
      <c r="K344" t="str">
        <f t="shared" si="99"/>
        <v>CNJ2</v>
      </c>
      <c r="L344" t="str">
        <f t="shared" si="100"/>
        <v>MARCH-3-CNJ2</v>
      </c>
      <c r="M344" s="70">
        <f t="shared" si="101"/>
        <v>0</v>
      </c>
      <c r="N344" s="70">
        <f t="shared" si="102"/>
        <v>-8.6035026722397046E-2</v>
      </c>
      <c r="O344" s="13">
        <f t="shared" si="103"/>
        <v>866221</v>
      </c>
      <c r="P344" s="13">
        <f t="shared" si="104"/>
        <v>884020</v>
      </c>
      <c r="Q344" s="13">
        <f t="shared" si="105"/>
        <v>874493</v>
      </c>
      <c r="R344" s="33">
        <f t="shared" si="106"/>
        <v>9.5495260447391317E-3</v>
      </c>
      <c r="S344" s="33">
        <f t="shared" si="107"/>
        <v>-1.0776905499875533E-2</v>
      </c>
      <c r="T344" t="str">
        <f t="shared" si="108"/>
        <v>MARCH-CNJ2</v>
      </c>
      <c r="U344">
        <f t="shared" si="109"/>
        <v>47335</v>
      </c>
      <c r="V344">
        <f t="shared" si="110"/>
        <v>47587</v>
      </c>
      <c r="W344">
        <f t="shared" si="111"/>
        <v>47335</v>
      </c>
      <c r="X344" s="33">
        <f t="shared" si="112"/>
        <v>0</v>
      </c>
      <c r="Y344" s="33">
        <f t="shared" si="113"/>
        <v>-5.2955639145144673E-3</v>
      </c>
    </row>
    <row r="345" spans="1:25" x14ac:dyDescent="0.25">
      <c r="A345" t="s">
        <v>37</v>
      </c>
      <c r="B345" s="63">
        <v>3</v>
      </c>
      <c r="C345" t="s">
        <v>10</v>
      </c>
      <c r="D345" s="65">
        <v>3720</v>
      </c>
      <c r="E345" s="65">
        <v>3750</v>
      </c>
      <c r="F345" s="65">
        <v>3720</v>
      </c>
      <c r="G345" s="13">
        <f t="shared" si="95"/>
        <v>-30</v>
      </c>
      <c r="H345" s="13">
        <f t="shared" si="96"/>
        <v>0</v>
      </c>
      <c r="I345" s="70">
        <f t="shared" si="97"/>
        <v>0</v>
      </c>
      <c r="J345" s="70">
        <f t="shared" si="98"/>
        <v>-8.0000000000000071E-3</v>
      </c>
      <c r="K345" t="str">
        <f t="shared" si="99"/>
        <v>CNJ2</v>
      </c>
      <c r="L345" t="str">
        <f t="shared" si="100"/>
        <v>MARCH-3-CNJ2</v>
      </c>
      <c r="M345" s="70">
        <f t="shared" si="101"/>
        <v>0</v>
      </c>
      <c r="N345" s="70">
        <f t="shared" si="102"/>
        <v>-8.6035026722397046E-2</v>
      </c>
      <c r="O345" s="13">
        <f t="shared" si="103"/>
        <v>866221</v>
      </c>
      <c r="P345" s="13">
        <f t="shared" si="104"/>
        <v>884020</v>
      </c>
      <c r="Q345" s="13">
        <f t="shared" si="105"/>
        <v>874493</v>
      </c>
      <c r="R345" s="33">
        <f t="shared" si="106"/>
        <v>9.5495260447391317E-3</v>
      </c>
      <c r="S345" s="33">
        <f t="shared" si="107"/>
        <v>-1.0776905499875533E-2</v>
      </c>
      <c r="T345" t="str">
        <f t="shared" si="108"/>
        <v>MARCH-CNJ2</v>
      </c>
      <c r="U345">
        <f t="shared" si="109"/>
        <v>47335</v>
      </c>
      <c r="V345">
        <f t="shared" si="110"/>
        <v>47587</v>
      </c>
      <c r="W345">
        <f t="shared" si="111"/>
        <v>47335</v>
      </c>
      <c r="X345" s="33">
        <f t="shared" si="112"/>
        <v>0</v>
      </c>
      <c r="Y345" s="33">
        <f t="shared" si="113"/>
        <v>-5.2955639145144673E-3</v>
      </c>
    </row>
    <row r="346" spans="1:25" x14ac:dyDescent="0.25">
      <c r="A346" t="s">
        <v>37</v>
      </c>
      <c r="B346" s="63">
        <v>3</v>
      </c>
      <c r="C346" t="s">
        <v>11</v>
      </c>
      <c r="D346" s="65">
        <v>4608</v>
      </c>
      <c r="E346" s="65">
        <v>4691</v>
      </c>
      <c r="F346" s="65">
        <v>4608</v>
      </c>
      <c r="G346" s="13">
        <f t="shared" si="95"/>
        <v>-83</v>
      </c>
      <c r="H346" s="13">
        <f t="shared" si="96"/>
        <v>0</v>
      </c>
      <c r="I346" s="70">
        <f t="shared" si="97"/>
        <v>0</v>
      </c>
      <c r="J346" s="70">
        <f t="shared" si="98"/>
        <v>-1.769345555318691E-2</v>
      </c>
      <c r="K346" t="str">
        <f t="shared" si="99"/>
        <v>MAJA1</v>
      </c>
      <c r="L346" t="str">
        <f t="shared" si="100"/>
        <v>MARCH-3-MAJA1</v>
      </c>
      <c r="M346" s="70">
        <f t="shared" si="101"/>
        <v>0.17958272815298937</v>
      </c>
      <c r="N346" s="70">
        <f t="shared" si="102"/>
        <v>-0.24564253954437187</v>
      </c>
      <c r="O346" s="13">
        <f t="shared" si="103"/>
        <v>866221</v>
      </c>
      <c r="P346" s="13">
        <f t="shared" si="104"/>
        <v>884020</v>
      </c>
      <c r="Q346" s="13">
        <f t="shared" si="105"/>
        <v>874493</v>
      </c>
      <c r="R346" s="33">
        <f t="shared" si="106"/>
        <v>9.5495260447391317E-3</v>
      </c>
      <c r="S346" s="33">
        <f t="shared" si="107"/>
        <v>-1.0776905499875533E-2</v>
      </c>
      <c r="T346" t="str">
        <f t="shared" si="108"/>
        <v>MARCH-MAJA1</v>
      </c>
      <c r="U346">
        <f t="shared" si="109"/>
        <v>176476</v>
      </c>
      <c r="V346">
        <f t="shared" si="110"/>
        <v>179617</v>
      </c>
      <c r="W346">
        <f t="shared" si="111"/>
        <v>177668</v>
      </c>
      <c r="X346" s="33">
        <f t="shared" si="112"/>
        <v>6.7544595299078303E-3</v>
      </c>
      <c r="Y346" s="33">
        <f t="shared" si="113"/>
        <v>-1.0850866009342153E-2</v>
      </c>
    </row>
    <row r="347" spans="1:25" x14ac:dyDescent="0.25">
      <c r="A347" t="s">
        <v>37</v>
      </c>
      <c r="B347" s="63">
        <v>3</v>
      </c>
      <c r="C347" t="s">
        <v>11</v>
      </c>
      <c r="D347" s="65">
        <v>4464</v>
      </c>
      <c r="E347" s="65">
        <v>4488</v>
      </c>
      <c r="F347" s="65">
        <v>4464</v>
      </c>
      <c r="G347" s="13">
        <f t="shared" si="95"/>
        <v>-24</v>
      </c>
      <c r="H347" s="13">
        <f t="shared" si="96"/>
        <v>0</v>
      </c>
      <c r="I347" s="70">
        <f t="shared" si="97"/>
        <v>0</v>
      </c>
      <c r="J347" s="70">
        <f t="shared" si="98"/>
        <v>-5.3475935828877219E-3</v>
      </c>
      <c r="K347" t="str">
        <f t="shared" si="99"/>
        <v>MAJA1</v>
      </c>
      <c r="L347" t="str">
        <f t="shared" si="100"/>
        <v>MARCH-3-MAJA1</v>
      </c>
      <c r="M347" s="70">
        <f t="shared" si="101"/>
        <v>0.17958272815298937</v>
      </c>
      <c r="N347" s="70">
        <f t="shared" si="102"/>
        <v>-0.24564253954437187</v>
      </c>
      <c r="O347" s="13">
        <f t="shared" si="103"/>
        <v>866221</v>
      </c>
      <c r="P347" s="13">
        <f t="shared" si="104"/>
        <v>884020</v>
      </c>
      <c r="Q347" s="13">
        <f t="shared" si="105"/>
        <v>874493</v>
      </c>
      <c r="R347" s="33">
        <f t="shared" si="106"/>
        <v>9.5495260447391317E-3</v>
      </c>
      <c r="S347" s="33">
        <f t="shared" si="107"/>
        <v>-1.0776905499875533E-2</v>
      </c>
      <c r="T347" t="str">
        <f t="shared" si="108"/>
        <v>MARCH-MAJA1</v>
      </c>
      <c r="U347">
        <f t="shared" si="109"/>
        <v>176476</v>
      </c>
      <c r="V347">
        <f t="shared" si="110"/>
        <v>179617</v>
      </c>
      <c r="W347">
        <f t="shared" si="111"/>
        <v>177668</v>
      </c>
      <c r="X347" s="33">
        <f t="shared" si="112"/>
        <v>6.7544595299078303E-3</v>
      </c>
      <c r="Y347" s="33">
        <f t="shared" si="113"/>
        <v>-1.0850866009342153E-2</v>
      </c>
    </row>
    <row r="348" spans="1:25" x14ac:dyDescent="0.25">
      <c r="A348" t="s">
        <v>37</v>
      </c>
      <c r="B348" s="63">
        <v>3</v>
      </c>
      <c r="C348" t="s">
        <v>11</v>
      </c>
      <c r="D348" s="65">
        <v>4248</v>
      </c>
      <c r="E348" s="65">
        <v>4542</v>
      </c>
      <c r="F348" s="65">
        <v>4248</v>
      </c>
      <c r="G348" s="13">
        <f t="shared" si="95"/>
        <v>-294</v>
      </c>
      <c r="H348" s="13">
        <f t="shared" si="96"/>
        <v>0</v>
      </c>
      <c r="I348" s="70">
        <f t="shared" si="97"/>
        <v>0</v>
      </c>
      <c r="J348" s="70">
        <f t="shared" si="98"/>
        <v>-6.4729194187582606E-2</v>
      </c>
      <c r="K348" t="str">
        <f t="shared" si="99"/>
        <v>MAJA1</v>
      </c>
      <c r="L348" t="str">
        <f t="shared" si="100"/>
        <v>MARCH-3-MAJA1</v>
      </c>
      <c r="M348" s="70">
        <f t="shared" si="101"/>
        <v>0.17958272815298937</v>
      </c>
      <c r="N348" s="70">
        <f t="shared" si="102"/>
        <v>-0.24564253954437187</v>
      </c>
      <c r="O348" s="13">
        <f t="shared" si="103"/>
        <v>866221</v>
      </c>
      <c r="P348" s="13">
        <f t="shared" si="104"/>
        <v>884020</v>
      </c>
      <c r="Q348" s="13">
        <f t="shared" si="105"/>
        <v>874493</v>
      </c>
      <c r="R348" s="33">
        <f t="shared" si="106"/>
        <v>9.5495260447391317E-3</v>
      </c>
      <c r="S348" s="33">
        <f t="shared" si="107"/>
        <v>-1.0776905499875533E-2</v>
      </c>
      <c r="T348" t="str">
        <f t="shared" si="108"/>
        <v>MARCH-MAJA1</v>
      </c>
      <c r="U348">
        <f t="shared" si="109"/>
        <v>176476</v>
      </c>
      <c r="V348">
        <f t="shared" si="110"/>
        <v>179617</v>
      </c>
      <c r="W348">
        <f t="shared" si="111"/>
        <v>177668</v>
      </c>
      <c r="X348" s="33">
        <f t="shared" si="112"/>
        <v>6.7544595299078303E-3</v>
      </c>
      <c r="Y348" s="33">
        <f t="shared" si="113"/>
        <v>-1.0850866009342153E-2</v>
      </c>
    </row>
    <row r="349" spans="1:25" x14ac:dyDescent="0.25">
      <c r="A349" t="s">
        <v>37</v>
      </c>
      <c r="B349" s="63">
        <v>3</v>
      </c>
      <c r="C349" t="s">
        <v>13</v>
      </c>
      <c r="D349" s="65">
        <v>74736</v>
      </c>
      <c r="E349" s="65">
        <v>76232</v>
      </c>
      <c r="F349" s="65">
        <v>75960</v>
      </c>
      <c r="G349" s="13">
        <f t="shared" si="95"/>
        <v>-272</v>
      </c>
      <c r="H349" s="13">
        <f t="shared" si="96"/>
        <v>1224</v>
      </c>
      <c r="I349" s="70">
        <f t="shared" si="97"/>
        <v>1.6377649325626242E-2</v>
      </c>
      <c r="J349" s="70">
        <f t="shared" si="98"/>
        <v>-3.5680554098016515E-3</v>
      </c>
      <c r="K349" t="str">
        <f t="shared" si="99"/>
        <v>KALIBENDA</v>
      </c>
      <c r="L349" t="str">
        <f t="shared" si="100"/>
        <v>MARCH-3-KALIBENDA</v>
      </c>
      <c r="M349" s="70">
        <f t="shared" si="101"/>
        <v>1.6377649325626242E-2</v>
      </c>
      <c r="N349" s="70">
        <f t="shared" si="102"/>
        <v>-3.5680554098016515E-3</v>
      </c>
      <c r="O349" s="13">
        <f t="shared" si="103"/>
        <v>866221</v>
      </c>
      <c r="P349" s="13">
        <f t="shared" si="104"/>
        <v>884020</v>
      </c>
      <c r="Q349" s="13">
        <f t="shared" si="105"/>
        <v>874493</v>
      </c>
      <c r="R349" s="33">
        <f t="shared" si="106"/>
        <v>9.5495260447391317E-3</v>
      </c>
      <c r="S349" s="33">
        <f t="shared" si="107"/>
        <v>-1.0776905499875533E-2</v>
      </c>
      <c r="T349" t="str">
        <f t="shared" si="108"/>
        <v>MARCH-KALIBENDA</v>
      </c>
      <c r="U349">
        <f t="shared" si="109"/>
        <v>171396</v>
      </c>
      <c r="V349">
        <f t="shared" si="110"/>
        <v>175448</v>
      </c>
      <c r="W349">
        <f t="shared" si="111"/>
        <v>174828</v>
      </c>
      <c r="X349" s="33">
        <f t="shared" si="112"/>
        <v>2.0023804522859345E-2</v>
      </c>
      <c r="Y349" s="33">
        <f t="shared" si="113"/>
        <v>-3.5338105877524839E-3</v>
      </c>
    </row>
    <row r="350" spans="1:25" x14ac:dyDescent="0.25">
      <c r="A350" t="s">
        <v>37</v>
      </c>
      <c r="B350" s="63">
        <v>3</v>
      </c>
      <c r="C350" t="s">
        <v>14</v>
      </c>
      <c r="D350" s="65">
        <v>35568</v>
      </c>
      <c r="E350" s="65">
        <v>36323</v>
      </c>
      <c r="F350" s="65">
        <v>36108</v>
      </c>
      <c r="G350" s="13">
        <f t="shared" si="95"/>
        <v>-215</v>
      </c>
      <c r="H350" s="13">
        <f t="shared" si="96"/>
        <v>540</v>
      </c>
      <c r="I350" s="70">
        <f t="shared" si="97"/>
        <v>1.5182186234817818E-2</v>
      </c>
      <c r="J350" s="70">
        <f t="shared" si="98"/>
        <v>-5.9191146105773695E-3</v>
      </c>
      <c r="K350" t="str">
        <f t="shared" si="99"/>
        <v>GM2</v>
      </c>
      <c r="L350" t="str">
        <f t="shared" si="100"/>
        <v>MARCH-3-GM2</v>
      </c>
      <c r="M350" s="70">
        <f t="shared" si="101"/>
        <v>0.19126240920819415</v>
      </c>
      <c r="N350" s="70">
        <f t="shared" si="102"/>
        <v>-0.43512856298155855</v>
      </c>
      <c r="O350" s="13">
        <f t="shared" si="103"/>
        <v>866221</v>
      </c>
      <c r="P350" s="13">
        <f t="shared" si="104"/>
        <v>884020</v>
      </c>
      <c r="Q350" s="13">
        <f t="shared" si="105"/>
        <v>874493</v>
      </c>
      <c r="R350" s="33">
        <f t="shared" si="106"/>
        <v>9.5495260447391317E-3</v>
      </c>
      <c r="S350" s="33">
        <f t="shared" si="107"/>
        <v>-1.0776905499875533E-2</v>
      </c>
      <c r="T350" t="str">
        <f t="shared" si="108"/>
        <v>MARCH-GM2</v>
      </c>
      <c r="U350">
        <f t="shared" si="109"/>
        <v>428904</v>
      </c>
      <c r="V350">
        <f t="shared" si="110"/>
        <v>438726</v>
      </c>
      <c r="W350">
        <f t="shared" si="111"/>
        <v>432547</v>
      </c>
      <c r="X350" s="33">
        <f t="shared" si="112"/>
        <v>8.4937421893944709E-3</v>
      </c>
      <c r="Y350" s="33">
        <f t="shared" si="113"/>
        <v>-1.4083961287910896E-2</v>
      </c>
    </row>
    <row r="351" spans="1:25" x14ac:dyDescent="0.25">
      <c r="A351" t="s">
        <v>37</v>
      </c>
      <c r="B351" s="63">
        <v>3</v>
      </c>
      <c r="C351" t="s">
        <v>14</v>
      </c>
      <c r="D351" s="65">
        <v>19152</v>
      </c>
      <c r="E351" s="65">
        <v>19424</v>
      </c>
      <c r="F351" s="65">
        <v>19268</v>
      </c>
      <c r="G351" s="13">
        <f t="shared" si="95"/>
        <v>-156</v>
      </c>
      <c r="H351" s="13">
        <f t="shared" si="96"/>
        <v>116</v>
      </c>
      <c r="I351" s="70">
        <f t="shared" si="97"/>
        <v>6.0568086883876493E-3</v>
      </c>
      <c r="J351" s="70">
        <f t="shared" si="98"/>
        <v>-8.0313014827018137E-3</v>
      </c>
      <c r="K351" t="str">
        <f t="shared" si="99"/>
        <v>GM2</v>
      </c>
      <c r="L351" t="str">
        <f t="shared" si="100"/>
        <v>MARCH-3-GM2</v>
      </c>
      <c r="M351" s="70">
        <f t="shared" si="101"/>
        <v>0.19126240920819415</v>
      </c>
      <c r="N351" s="70">
        <f t="shared" si="102"/>
        <v>-0.43512856298155855</v>
      </c>
      <c r="O351" s="13">
        <f t="shared" si="103"/>
        <v>866221</v>
      </c>
      <c r="P351" s="13">
        <f t="shared" si="104"/>
        <v>884020</v>
      </c>
      <c r="Q351" s="13">
        <f t="shared" si="105"/>
        <v>874493</v>
      </c>
      <c r="R351" s="33">
        <f t="shared" si="106"/>
        <v>9.5495260447391317E-3</v>
      </c>
      <c r="S351" s="33">
        <f t="shared" si="107"/>
        <v>-1.0776905499875533E-2</v>
      </c>
      <c r="T351" t="str">
        <f t="shared" si="108"/>
        <v>MARCH-GM2</v>
      </c>
      <c r="U351">
        <f t="shared" si="109"/>
        <v>428904</v>
      </c>
      <c r="V351">
        <f t="shared" si="110"/>
        <v>438726</v>
      </c>
      <c r="W351">
        <f t="shared" si="111"/>
        <v>432547</v>
      </c>
      <c r="X351" s="33">
        <f t="shared" si="112"/>
        <v>8.4937421893944709E-3</v>
      </c>
      <c r="Y351" s="33">
        <f t="shared" si="113"/>
        <v>-1.4083961287910896E-2</v>
      </c>
    </row>
    <row r="352" spans="1:25" x14ac:dyDescent="0.25">
      <c r="A352" t="s">
        <v>37</v>
      </c>
      <c r="B352" s="63">
        <v>3</v>
      </c>
      <c r="C352" t="s">
        <v>14</v>
      </c>
      <c r="D352" s="65">
        <v>38592</v>
      </c>
      <c r="E352" s="65">
        <v>39471</v>
      </c>
      <c r="F352" s="65">
        <v>39100</v>
      </c>
      <c r="G352" s="13">
        <f t="shared" si="95"/>
        <v>-371</v>
      </c>
      <c r="H352" s="13">
        <f t="shared" si="96"/>
        <v>508</v>
      </c>
      <c r="I352" s="70">
        <f t="shared" si="97"/>
        <v>1.3163349917081346E-2</v>
      </c>
      <c r="J352" s="70">
        <f t="shared" si="98"/>
        <v>-9.3993058194623558E-3</v>
      </c>
      <c r="K352" t="str">
        <f t="shared" si="99"/>
        <v>GM2</v>
      </c>
      <c r="L352" t="str">
        <f t="shared" si="100"/>
        <v>MARCH-3-GM2</v>
      </c>
      <c r="M352" s="70">
        <f t="shared" si="101"/>
        <v>0.19126240920819415</v>
      </c>
      <c r="N352" s="70">
        <f t="shared" si="102"/>
        <v>-0.43512856298155855</v>
      </c>
      <c r="O352" s="13">
        <f t="shared" si="103"/>
        <v>866221</v>
      </c>
      <c r="P352" s="13">
        <f t="shared" si="104"/>
        <v>884020</v>
      </c>
      <c r="Q352" s="13">
        <f t="shared" si="105"/>
        <v>874493</v>
      </c>
      <c r="R352" s="33">
        <f t="shared" si="106"/>
        <v>9.5495260447391317E-3</v>
      </c>
      <c r="S352" s="33">
        <f t="shared" si="107"/>
        <v>-1.0776905499875533E-2</v>
      </c>
      <c r="T352" t="str">
        <f t="shared" si="108"/>
        <v>MARCH-GM2</v>
      </c>
      <c r="U352">
        <f t="shared" si="109"/>
        <v>428904</v>
      </c>
      <c r="V352">
        <f t="shared" si="110"/>
        <v>438726</v>
      </c>
      <c r="W352">
        <f t="shared" si="111"/>
        <v>432547</v>
      </c>
      <c r="X352" s="33">
        <f t="shared" si="112"/>
        <v>8.4937421893944709E-3</v>
      </c>
      <c r="Y352" s="33">
        <f t="shared" si="113"/>
        <v>-1.4083961287910896E-2</v>
      </c>
    </row>
    <row r="353" spans="1:25" x14ac:dyDescent="0.25">
      <c r="A353" t="s">
        <v>37</v>
      </c>
      <c r="B353" s="63">
        <v>3</v>
      </c>
      <c r="C353" t="s">
        <v>14</v>
      </c>
      <c r="D353" s="65">
        <v>27972</v>
      </c>
      <c r="E353" s="65">
        <v>28582</v>
      </c>
      <c r="F353" s="65">
        <v>28539</v>
      </c>
      <c r="G353" s="13">
        <f t="shared" si="95"/>
        <v>-43</v>
      </c>
      <c r="H353" s="13">
        <f t="shared" si="96"/>
        <v>567</v>
      </c>
      <c r="I353" s="70">
        <f t="shared" si="97"/>
        <v>2.0270270270270174E-2</v>
      </c>
      <c r="J353" s="70">
        <f t="shared" si="98"/>
        <v>-1.5044433559583403E-3</v>
      </c>
      <c r="K353" t="str">
        <f t="shared" si="99"/>
        <v>GM2</v>
      </c>
      <c r="L353" t="str">
        <f t="shared" si="100"/>
        <v>MARCH-3-GM2</v>
      </c>
      <c r="M353" s="70">
        <f t="shared" si="101"/>
        <v>0.19126240920819415</v>
      </c>
      <c r="N353" s="70">
        <f t="shared" si="102"/>
        <v>-0.43512856298155855</v>
      </c>
      <c r="O353" s="13">
        <f t="shared" si="103"/>
        <v>866221</v>
      </c>
      <c r="P353" s="13">
        <f t="shared" si="104"/>
        <v>884020</v>
      </c>
      <c r="Q353" s="13">
        <f t="shared" si="105"/>
        <v>874493</v>
      </c>
      <c r="R353" s="33">
        <f t="shared" si="106"/>
        <v>9.5495260447391317E-3</v>
      </c>
      <c r="S353" s="33">
        <f t="shared" si="107"/>
        <v>-1.0776905499875533E-2</v>
      </c>
      <c r="T353" t="str">
        <f t="shared" si="108"/>
        <v>MARCH-GM2</v>
      </c>
      <c r="U353">
        <f t="shared" si="109"/>
        <v>428904</v>
      </c>
      <c r="V353">
        <f t="shared" si="110"/>
        <v>438726</v>
      </c>
      <c r="W353">
        <f t="shared" si="111"/>
        <v>432547</v>
      </c>
      <c r="X353" s="33">
        <f t="shared" si="112"/>
        <v>8.4937421893944709E-3</v>
      </c>
      <c r="Y353" s="33">
        <f t="shared" si="113"/>
        <v>-1.4083961287910896E-2</v>
      </c>
    </row>
    <row r="354" spans="1:25" x14ac:dyDescent="0.25">
      <c r="A354" t="s">
        <v>37</v>
      </c>
      <c r="B354" s="63">
        <v>3</v>
      </c>
      <c r="C354" t="s">
        <v>14</v>
      </c>
      <c r="D354" s="65">
        <v>28188</v>
      </c>
      <c r="E354" s="65">
        <v>28787</v>
      </c>
      <c r="F354" s="65">
        <v>28623</v>
      </c>
      <c r="G354" s="13">
        <f t="shared" si="95"/>
        <v>-164</v>
      </c>
      <c r="H354" s="13">
        <f t="shared" si="96"/>
        <v>435</v>
      </c>
      <c r="I354" s="70">
        <f t="shared" si="97"/>
        <v>1.5432098765432167E-2</v>
      </c>
      <c r="J354" s="70">
        <f t="shared" si="98"/>
        <v>-5.6970160141730508E-3</v>
      </c>
      <c r="K354" t="str">
        <f t="shared" si="99"/>
        <v>GM2</v>
      </c>
      <c r="L354" t="str">
        <f t="shared" si="100"/>
        <v>MARCH-3-GM2</v>
      </c>
      <c r="M354" s="70">
        <f t="shared" si="101"/>
        <v>0.19126240920819415</v>
      </c>
      <c r="N354" s="70">
        <f t="shared" si="102"/>
        <v>-0.43512856298155855</v>
      </c>
      <c r="O354" s="13">
        <f t="shared" si="103"/>
        <v>866221</v>
      </c>
      <c r="P354" s="13">
        <f t="shared" si="104"/>
        <v>884020</v>
      </c>
      <c r="Q354" s="13">
        <f t="shared" si="105"/>
        <v>874493</v>
      </c>
      <c r="R354" s="33">
        <f t="shared" si="106"/>
        <v>9.5495260447391317E-3</v>
      </c>
      <c r="S354" s="33">
        <f t="shared" si="107"/>
        <v>-1.0776905499875533E-2</v>
      </c>
      <c r="T354" t="str">
        <f t="shared" si="108"/>
        <v>MARCH-GM2</v>
      </c>
      <c r="U354">
        <f t="shared" si="109"/>
        <v>428904</v>
      </c>
      <c r="V354">
        <f t="shared" si="110"/>
        <v>438726</v>
      </c>
      <c r="W354">
        <f t="shared" si="111"/>
        <v>432547</v>
      </c>
      <c r="X354" s="33">
        <f t="shared" si="112"/>
        <v>8.4937421893944709E-3</v>
      </c>
      <c r="Y354" s="33">
        <f t="shared" si="113"/>
        <v>-1.4083961287910896E-2</v>
      </c>
    </row>
    <row r="355" spans="1:25" x14ac:dyDescent="0.25">
      <c r="A355" t="s">
        <v>37</v>
      </c>
      <c r="B355" s="63">
        <v>3</v>
      </c>
      <c r="C355" t="s">
        <v>11</v>
      </c>
      <c r="D355" s="65">
        <v>39420</v>
      </c>
      <c r="E355" s="65">
        <v>39642</v>
      </c>
      <c r="F355" s="65">
        <v>39420</v>
      </c>
      <c r="G355" s="13">
        <f t="shared" si="95"/>
        <v>-222</v>
      </c>
      <c r="H355" s="13">
        <f t="shared" si="96"/>
        <v>0</v>
      </c>
      <c r="I355" s="70">
        <f t="shared" si="97"/>
        <v>0</v>
      </c>
      <c r="J355" s="70">
        <f t="shared" si="98"/>
        <v>-5.6001210836991167E-3</v>
      </c>
      <c r="K355" t="str">
        <f t="shared" si="99"/>
        <v>MAJA1</v>
      </c>
      <c r="L355" t="str">
        <f t="shared" si="100"/>
        <v>MARCH-3-MAJA1</v>
      </c>
      <c r="M355" s="70">
        <f t="shared" si="101"/>
        <v>0.17958272815298937</v>
      </c>
      <c r="N355" s="70">
        <f t="shared" si="102"/>
        <v>-0.24564253954437187</v>
      </c>
      <c r="O355" s="13">
        <f t="shared" si="103"/>
        <v>866221</v>
      </c>
      <c r="P355" s="13">
        <f t="shared" si="104"/>
        <v>884020</v>
      </c>
      <c r="Q355" s="13">
        <f t="shared" si="105"/>
        <v>874493</v>
      </c>
      <c r="R355" s="33">
        <f t="shared" si="106"/>
        <v>9.5495260447391317E-3</v>
      </c>
      <c r="S355" s="33">
        <f t="shared" si="107"/>
        <v>-1.0776905499875533E-2</v>
      </c>
      <c r="T355" t="str">
        <f t="shared" si="108"/>
        <v>MARCH-MAJA1</v>
      </c>
      <c r="U355">
        <f t="shared" si="109"/>
        <v>176476</v>
      </c>
      <c r="V355">
        <f t="shared" si="110"/>
        <v>179617</v>
      </c>
      <c r="W355">
        <f t="shared" si="111"/>
        <v>177668</v>
      </c>
      <c r="X355" s="33">
        <f t="shared" si="112"/>
        <v>6.7544595299078303E-3</v>
      </c>
      <c r="Y355" s="33">
        <f t="shared" si="113"/>
        <v>-1.0850866009342153E-2</v>
      </c>
    </row>
    <row r="356" spans="1:25" x14ac:dyDescent="0.25">
      <c r="A356" t="s">
        <v>37</v>
      </c>
      <c r="B356" s="63">
        <v>3</v>
      </c>
      <c r="C356" t="s">
        <v>10</v>
      </c>
      <c r="D356" s="65">
        <v>2640</v>
      </c>
      <c r="E356" s="65">
        <v>2645</v>
      </c>
      <c r="F356" s="65">
        <v>2640</v>
      </c>
      <c r="G356" s="13">
        <f t="shared" si="95"/>
        <v>-5</v>
      </c>
      <c r="H356" s="13">
        <f t="shared" si="96"/>
        <v>0</v>
      </c>
      <c r="I356" s="70">
        <f t="shared" si="97"/>
        <v>0</v>
      </c>
      <c r="J356" s="70">
        <f t="shared" si="98"/>
        <v>-1.890359168241984E-3</v>
      </c>
      <c r="K356" t="str">
        <f t="shared" si="99"/>
        <v>CNJ2</v>
      </c>
      <c r="L356" t="str">
        <f t="shared" si="100"/>
        <v>MARCH-3-CNJ2</v>
      </c>
      <c r="M356" s="70">
        <f t="shared" si="101"/>
        <v>0</v>
      </c>
      <c r="N356" s="70">
        <f t="shared" si="102"/>
        <v>-8.6035026722397046E-2</v>
      </c>
      <c r="O356" s="13">
        <f t="shared" si="103"/>
        <v>866221</v>
      </c>
      <c r="P356" s="13">
        <f t="shared" si="104"/>
        <v>884020</v>
      </c>
      <c r="Q356" s="13">
        <f t="shared" si="105"/>
        <v>874493</v>
      </c>
      <c r="R356" s="33">
        <f t="shared" si="106"/>
        <v>9.5495260447391317E-3</v>
      </c>
      <c r="S356" s="33">
        <f t="shared" si="107"/>
        <v>-1.0776905499875533E-2</v>
      </c>
      <c r="T356" t="str">
        <f t="shared" si="108"/>
        <v>MARCH-CNJ2</v>
      </c>
      <c r="U356">
        <f t="shared" si="109"/>
        <v>47335</v>
      </c>
      <c r="V356">
        <f t="shared" si="110"/>
        <v>47587</v>
      </c>
      <c r="W356">
        <f t="shared" si="111"/>
        <v>47335</v>
      </c>
      <c r="X356" s="33">
        <f t="shared" si="112"/>
        <v>0</v>
      </c>
      <c r="Y356" s="33">
        <f t="shared" si="113"/>
        <v>-5.2955639145144673E-3</v>
      </c>
    </row>
    <row r="357" spans="1:25" x14ac:dyDescent="0.25">
      <c r="A357" t="s">
        <v>37</v>
      </c>
      <c r="B357" s="63">
        <v>3</v>
      </c>
      <c r="C357" t="s">
        <v>10</v>
      </c>
      <c r="D357" s="65">
        <v>3490</v>
      </c>
      <c r="E357" s="65">
        <v>3514</v>
      </c>
      <c r="F357" s="65">
        <v>3490</v>
      </c>
      <c r="G357" s="13">
        <f t="shared" si="95"/>
        <v>-24</v>
      </c>
      <c r="H357" s="13">
        <f t="shared" si="96"/>
        <v>0</v>
      </c>
      <c r="I357" s="70">
        <f t="shared" si="97"/>
        <v>0</v>
      </c>
      <c r="J357" s="70">
        <f t="shared" si="98"/>
        <v>-6.8298235628913018E-3</v>
      </c>
      <c r="K357" t="str">
        <f t="shared" si="99"/>
        <v>CNJ2</v>
      </c>
      <c r="L357" t="str">
        <f t="shared" si="100"/>
        <v>MARCH-3-CNJ2</v>
      </c>
      <c r="M357" s="70">
        <f t="shared" si="101"/>
        <v>0</v>
      </c>
      <c r="N357" s="70">
        <f t="shared" si="102"/>
        <v>-8.6035026722397046E-2</v>
      </c>
      <c r="O357" s="13">
        <f t="shared" si="103"/>
        <v>866221</v>
      </c>
      <c r="P357" s="13">
        <f t="shared" si="104"/>
        <v>884020</v>
      </c>
      <c r="Q357" s="13">
        <f t="shared" si="105"/>
        <v>874493</v>
      </c>
      <c r="R357" s="33">
        <f t="shared" si="106"/>
        <v>9.5495260447391317E-3</v>
      </c>
      <c r="S357" s="33">
        <f t="shared" si="107"/>
        <v>-1.0776905499875533E-2</v>
      </c>
      <c r="T357" t="str">
        <f t="shared" si="108"/>
        <v>MARCH-CNJ2</v>
      </c>
      <c r="U357">
        <f t="shared" si="109"/>
        <v>47335</v>
      </c>
      <c r="V357">
        <f t="shared" si="110"/>
        <v>47587</v>
      </c>
      <c r="W357">
        <f t="shared" si="111"/>
        <v>47335</v>
      </c>
      <c r="X357" s="33">
        <f t="shared" si="112"/>
        <v>0</v>
      </c>
      <c r="Y357" s="33">
        <f t="shared" si="113"/>
        <v>-5.2955639145144673E-3</v>
      </c>
    </row>
    <row r="358" spans="1:25" x14ac:dyDescent="0.25">
      <c r="A358" t="s">
        <v>37</v>
      </c>
      <c r="B358" s="63">
        <v>3</v>
      </c>
      <c r="C358" t="s">
        <v>10</v>
      </c>
      <c r="D358" s="65">
        <v>3210</v>
      </c>
      <c r="E358" s="65">
        <v>3224</v>
      </c>
      <c r="F358" s="65">
        <v>3210</v>
      </c>
      <c r="G358" s="13">
        <f t="shared" si="95"/>
        <v>-14</v>
      </c>
      <c r="H358" s="13">
        <f t="shared" si="96"/>
        <v>0</v>
      </c>
      <c r="I358" s="70">
        <f t="shared" si="97"/>
        <v>0</v>
      </c>
      <c r="J358" s="70">
        <f t="shared" si="98"/>
        <v>-4.3424317617866137E-3</v>
      </c>
      <c r="K358" t="str">
        <f t="shared" si="99"/>
        <v>CNJ2</v>
      </c>
      <c r="L358" t="str">
        <f t="shared" si="100"/>
        <v>MARCH-3-CNJ2</v>
      </c>
      <c r="M358" s="70">
        <f t="shared" si="101"/>
        <v>0</v>
      </c>
      <c r="N358" s="70">
        <f t="shared" si="102"/>
        <v>-8.6035026722397046E-2</v>
      </c>
      <c r="O358" s="13">
        <f t="shared" si="103"/>
        <v>866221</v>
      </c>
      <c r="P358" s="13">
        <f t="shared" si="104"/>
        <v>884020</v>
      </c>
      <c r="Q358" s="13">
        <f t="shared" si="105"/>
        <v>874493</v>
      </c>
      <c r="R358" s="33">
        <f t="shared" si="106"/>
        <v>9.5495260447391317E-3</v>
      </c>
      <c r="S358" s="33">
        <f t="shared" si="107"/>
        <v>-1.0776905499875533E-2</v>
      </c>
      <c r="T358" t="str">
        <f t="shared" si="108"/>
        <v>MARCH-CNJ2</v>
      </c>
      <c r="U358">
        <f t="shared" si="109"/>
        <v>47335</v>
      </c>
      <c r="V358">
        <f t="shared" si="110"/>
        <v>47587</v>
      </c>
      <c r="W358">
        <f t="shared" si="111"/>
        <v>47335</v>
      </c>
      <c r="X358" s="33">
        <f t="shared" si="112"/>
        <v>0</v>
      </c>
      <c r="Y358" s="33">
        <f t="shared" si="113"/>
        <v>-5.2955639145144673E-3</v>
      </c>
    </row>
    <row r="359" spans="1:25" x14ac:dyDescent="0.25">
      <c r="A359" t="s">
        <v>37</v>
      </c>
      <c r="B359" s="63">
        <v>3</v>
      </c>
      <c r="C359" t="s">
        <v>10</v>
      </c>
      <c r="D359" s="65">
        <v>2630</v>
      </c>
      <c r="E359" s="65">
        <v>2646</v>
      </c>
      <c r="F359" s="65">
        <v>2630</v>
      </c>
      <c r="G359" s="13">
        <f t="shared" si="95"/>
        <v>-16</v>
      </c>
      <c r="H359" s="13">
        <f t="shared" si="96"/>
        <v>0</v>
      </c>
      <c r="I359" s="70">
        <f t="shared" si="97"/>
        <v>0</v>
      </c>
      <c r="J359" s="70">
        <f t="shared" si="98"/>
        <v>-6.046863189720364E-3</v>
      </c>
      <c r="K359" t="str">
        <f t="shared" si="99"/>
        <v>CNJ2</v>
      </c>
      <c r="L359" t="str">
        <f t="shared" si="100"/>
        <v>MARCH-3-CNJ2</v>
      </c>
      <c r="M359" s="70">
        <f t="shared" si="101"/>
        <v>0</v>
      </c>
      <c r="N359" s="70">
        <f t="shared" si="102"/>
        <v>-8.6035026722397046E-2</v>
      </c>
      <c r="O359" s="13">
        <f t="shared" si="103"/>
        <v>866221</v>
      </c>
      <c r="P359" s="13">
        <f t="shared" si="104"/>
        <v>884020</v>
      </c>
      <c r="Q359" s="13">
        <f t="shared" si="105"/>
        <v>874493</v>
      </c>
      <c r="R359" s="33">
        <f t="shared" si="106"/>
        <v>9.5495260447391317E-3</v>
      </c>
      <c r="S359" s="33">
        <f t="shared" si="107"/>
        <v>-1.0776905499875533E-2</v>
      </c>
      <c r="T359" t="str">
        <f t="shared" si="108"/>
        <v>MARCH-CNJ2</v>
      </c>
      <c r="U359">
        <f t="shared" si="109"/>
        <v>47335</v>
      </c>
      <c r="V359">
        <f t="shared" si="110"/>
        <v>47587</v>
      </c>
      <c r="W359">
        <f t="shared" si="111"/>
        <v>47335</v>
      </c>
      <c r="X359" s="33">
        <f t="shared" si="112"/>
        <v>0</v>
      </c>
      <c r="Y359" s="33">
        <f t="shared" si="113"/>
        <v>-5.2955639145144673E-3</v>
      </c>
    </row>
    <row r="360" spans="1:25" x14ac:dyDescent="0.25">
      <c r="A360" t="s">
        <v>37</v>
      </c>
      <c r="B360" s="63">
        <v>3</v>
      </c>
      <c r="C360" t="s">
        <v>10</v>
      </c>
      <c r="D360" s="65">
        <v>2650</v>
      </c>
      <c r="E360" s="65">
        <v>2700</v>
      </c>
      <c r="F360" s="65">
        <v>2650</v>
      </c>
      <c r="G360" s="13">
        <f t="shared" si="95"/>
        <v>-50</v>
      </c>
      <c r="H360" s="13">
        <f t="shared" si="96"/>
        <v>0</v>
      </c>
      <c r="I360" s="70">
        <f t="shared" si="97"/>
        <v>0</v>
      </c>
      <c r="J360" s="70">
        <f t="shared" si="98"/>
        <v>-1.851851851851849E-2</v>
      </c>
      <c r="K360" t="str">
        <f t="shared" si="99"/>
        <v>CNJ2</v>
      </c>
      <c r="L360" t="str">
        <f t="shared" si="100"/>
        <v>MARCH-3-CNJ2</v>
      </c>
      <c r="M360" s="70">
        <f t="shared" si="101"/>
        <v>0</v>
      </c>
      <c r="N360" s="70">
        <f t="shared" si="102"/>
        <v>-8.6035026722397046E-2</v>
      </c>
      <c r="O360" s="13">
        <f t="shared" si="103"/>
        <v>866221</v>
      </c>
      <c r="P360" s="13">
        <f t="shared" si="104"/>
        <v>884020</v>
      </c>
      <c r="Q360" s="13">
        <f t="shared" si="105"/>
        <v>874493</v>
      </c>
      <c r="R360" s="33">
        <f t="shared" si="106"/>
        <v>9.5495260447391317E-3</v>
      </c>
      <c r="S360" s="33">
        <f t="shared" si="107"/>
        <v>-1.0776905499875533E-2</v>
      </c>
      <c r="T360" t="str">
        <f t="shared" si="108"/>
        <v>MARCH-CNJ2</v>
      </c>
      <c r="U360">
        <f t="shared" si="109"/>
        <v>47335</v>
      </c>
      <c r="V360">
        <f t="shared" si="110"/>
        <v>47587</v>
      </c>
      <c r="W360">
        <f t="shared" si="111"/>
        <v>47335</v>
      </c>
      <c r="X360" s="33">
        <f t="shared" si="112"/>
        <v>0</v>
      </c>
      <c r="Y360" s="33">
        <f t="shared" si="113"/>
        <v>-5.2955639145144673E-3</v>
      </c>
    </row>
    <row r="361" spans="1:25" x14ac:dyDescent="0.25">
      <c r="A361" t="s">
        <v>37</v>
      </c>
      <c r="B361" s="63">
        <v>3</v>
      </c>
      <c r="C361" t="s">
        <v>10</v>
      </c>
      <c r="D361" s="65">
        <v>2710</v>
      </c>
      <c r="E361" s="65">
        <v>2786</v>
      </c>
      <c r="F361" s="65">
        <v>2710</v>
      </c>
      <c r="G361" s="13">
        <f t="shared" si="95"/>
        <v>-76</v>
      </c>
      <c r="H361" s="13">
        <f t="shared" si="96"/>
        <v>0</v>
      </c>
      <c r="I361" s="70">
        <f t="shared" si="97"/>
        <v>0</v>
      </c>
      <c r="J361" s="70">
        <f t="shared" si="98"/>
        <v>-2.7279253409906667E-2</v>
      </c>
      <c r="K361" t="str">
        <f t="shared" si="99"/>
        <v>CNJ2</v>
      </c>
      <c r="L361" t="str">
        <f t="shared" si="100"/>
        <v>MARCH-3-CNJ2</v>
      </c>
      <c r="M361" s="70">
        <f t="shared" si="101"/>
        <v>0</v>
      </c>
      <c r="N361" s="70">
        <f t="shared" si="102"/>
        <v>-8.6035026722397046E-2</v>
      </c>
      <c r="O361" s="13">
        <f t="shared" si="103"/>
        <v>866221</v>
      </c>
      <c r="P361" s="13">
        <f t="shared" si="104"/>
        <v>884020</v>
      </c>
      <c r="Q361" s="13">
        <f t="shared" si="105"/>
        <v>874493</v>
      </c>
      <c r="R361" s="33">
        <f t="shared" si="106"/>
        <v>9.5495260447391317E-3</v>
      </c>
      <c r="S361" s="33">
        <f t="shared" si="107"/>
        <v>-1.0776905499875533E-2</v>
      </c>
      <c r="T361" t="str">
        <f t="shared" si="108"/>
        <v>MARCH-CNJ2</v>
      </c>
      <c r="U361">
        <f t="shared" si="109"/>
        <v>47335</v>
      </c>
      <c r="V361">
        <f t="shared" si="110"/>
        <v>47587</v>
      </c>
      <c r="W361">
        <f t="shared" si="111"/>
        <v>47335</v>
      </c>
      <c r="X361" s="33">
        <f t="shared" si="112"/>
        <v>0</v>
      </c>
      <c r="Y361" s="33">
        <f t="shared" si="113"/>
        <v>-5.2955639145144673E-3</v>
      </c>
    </row>
    <row r="362" spans="1:25" x14ac:dyDescent="0.25">
      <c r="A362" t="s">
        <v>37</v>
      </c>
      <c r="B362" s="63">
        <v>3</v>
      </c>
      <c r="C362" t="s">
        <v>10</v>
      </c>
      <c r="D362" s="65">
        <v>1930</v>
      </c>
      <c r="E362" s="65">
        <v>1951</v>
      </c>
      <c r="F362" s="65">
        <v>1930</v>
      </c>
      <c r="G362" s="13">
        <f t="shared" si="95"/>
        <v>-21</v>
      </c>
      <c r="H362" s="13">
        <f t="shared" si="96"/>
        <v>0</v>
      </c>
      <c r="I362" s="70">
        <f t="shared" si="97"/>
        <v>0</v>
      </c>
      <c r="J362" s="70">
        <f t="shared" si="98"/>
        <v>-1.0763710917478186E-2</v>
      </c>
      <c r="K362" t="str">
        <f t="shared" si="99"/>
        <v>CNJ2</v>
      </c>
      <c r="L362" t="str">
        <f t="shared" si="100"/>
        <v>MARCH-3-CNJ2</v>
      </c>
      <c r="M362" s="70">
        <f t="shared" si="101"/>
        <v>0</v>
      </c>
      <c r="N362" s="70">
        <f t="shared" si="102"/>
        <v>-8.6035026722397046E-2</v>
      </c>
      <c r="O362" s="13">
        <f t="shared" si="103"/>
        <v>866221</v>
      </c>
      <c r="P362" s="13">
        <f t="shared" si="104"/>
        <v>884020</v>
      </c>
      <c r="Q362" s="13">
        <f t="shared" si="105"/>
        <v>874493</v>
      </c>
      <c r="R362" s="33">
        <f t="shared" si="106"/>
        <v>9.5495260447391317E-3</v>
      </c>
      <c r="S362" s="33">
        <f t="shared" si="107"/>
        <v>-1.0776905499875533E-2</v>
      </c>
      <c r="T362" t="str">
        <f t="shared" si="108"/>
        <v>MARCH-CNJ2</v>
      </c>
      <c r="U362">
        <f t="shared" si="109"/>
        <v>47335</v>
      </c>
      <c r="V362">
        <f t="shared" si="110"/>
        <v>47587</v>
      </c>
      <c r="W362">
        <f t="shared" si="111"/>
        <v>47335</v>
      </c>
      <c r="X362" s="33">
        <f t="shared" si="112"/>
        <v>0</v>
      </c>
      <c r="Y362" s="33">
        <f t="shared" si="113"/>
        <v>-5.2955639145144673E-3</v>
      </c>
    </row>
    <row r="363" spans="1:25" x14ac:dyDescent="0.25">
      <c r="A363" t="s">
        <v>37</v>
      </c>
      <c r="B363" s="63">
        <v>3</v>
      </c>
      <c r="C363" t="s">
        <v>15</v>
      </c>
      <c r="D363" s="65">
        <v>3500</v>
      </c>
      <c r="E363" s="65">
        <v>3504</v>
      </c>
      <c r="F363" s="65">
        <v>3380</v>
      </c>
      <c r="G363" s="13">
        <f t="shared" si="95"/>
        <v>-124</v>
      </c>
      <c r="H363" s="13">
        <f t="shared" si="96"/>
        <v>-120</v>
      </c>
      <c r="I363" s="70">
        <f t="shared" si="97"/>
        <v>-3.4285714285714253E-2</v>
      </c>
      <c r="J363" s="70">
        <f t="shared" si="98"/>
        <v>-3.5388127853881235E-2</v>
      </c>
      <c r="K363" t="str">
        <f t="shared" si="99"/>
        <v>CHAWAN</v>
      </c>
      <c r="L363" t="str">
        <f t="shared" si="100"/>
        <v>MARCH-3-CHAWAN</v>
      </c>
      <c r="M363" s="70">
        <f t="shared" si="101"/>
        <v>-3.4285714285714253E-2</v>
      </c>
      <c r="N363" s="70">
        <f t="shared" si="102"/>
        <v>-3.5388127853881235E-2</v>
      </c>
      <c r="O363" s="13">
        <f t="shared" si="103"/>
        <v>866221</v>
      </c>
      <c r="P363" s="13">
        <f t="shared" si="104"/>
        <v>884020</v>
      </c>
      <c r="Q363" s="13">
        <f t="shared" si="105"/>
        <v>874493</v>
      </c>
      <c r="R363" s="33">
        <f t="shared" si="106"/>
        <v>9.5495260447391317E-3</v>
      </c>
      <c r="S363" s="33">
        <f t="shared" si="107"/>
        <v>-1.0776905499875533E-2</v>
      </c>
      <c r="T363" t="str">
        <f t="shared" si="108"/>
        <v>MARCH-CHAWAN</v>
      </c>
      <c r="U363">
        <f t="shared" si="109"/>
        <v>3860</v>
      </c>
      <c r="V363">
        <f t="shared" si="110"/>
        <v>3864</v>
      </c>
      <c r="W363">
        <f t="shared" si="111"/>
        <v>3740</v>
      </c>
      <c r="X363" s="33">
        <f t="shared" si="112"/>
        <v>-3.1088082901554404E-2</v>
      </c>
      <c r="Y363" s="33">
        <f t="shared" si="113"/>
        <v>-3.2091097308488581E-2</v>
      </c>
    </row>
    <row r="364" spans="1:25" x14ac:dyDescent="0.25">
      <c r="A364" t="s">
        <v>37</v>
      </c>
      <c r="B364" s="63">
        <v>3</v>
      </c>
      <c r="C364" t="s">
        <v>16</v>
      </c>
      <c r="D364" s="65">
        <v>400</v>
      </c>
      <c r="E364" s="65">
        <v>428</v>
      </c>
      <c r="F364" s="65">
        <v>428</v>
      </c>
      <c r="G364" s="13">
        <f t="shared" si="95"/>
        <v>0</v>
      </c>
      <c r="H364" s="13">
        <f t="shared" si="96"/>
        <v>28</v>
      </c>
      <c r="I364" s="70">
        <f t="shared" si="97"/>
        <v>7.0000000000000062E-2</v>
      </c>
      <c r="J364" s="70">
        <f t="shared" si="98"/>
        <v>0</v>
      </c>
      <c r="K364" t="str">
        <f t="shared" si="99"/>
        <v>ANUGERAH</v>
      </c>
      <c r="L364" t="str">
        <f t="shared" si="100"/>
        <v>MARCH-3-ANUGERAH</v>
      </c>
      <c r="M364" s="70">
        <f t="shared" si="101"/>
        <v>8.1111111111111134E-2</v>
      </c>
      <c r="N364" s="70">
        <f t="shared" si="102"/>
        <v>-0.33685355111173731</v>
      </c>
      <c r="O364" s="13">
        <f t="shared" si="103"/>
        <v>866221</v>
      </c>
      <c r="P364" s="13">
        <f t="shared" si="104"/>
        <v>884020</v>
      </c>
      <c r="Q364" s="13">
        <f t="shared" si="105"/>
        <v>874493</v>
      </c>
      <c r="R364" s="33">
        <f t="shared" si="106"/>
        <v>9.5495260447391317E-3</v>
      </c>
      <c r="S364" s="33">
        <f t="shared" si="107"/>
        <v>-1.0776905499875533E-2</v>
      </c>
      <c r="T364" t="str">
        <f t="shared" si="108"/>
        <v>MARCH-ANUGERAH</v>
      </c>
      <c r="U364">
        <f t="shared" si="109"/>
        <v>7000</v>
      </c>
      <c r="V364">
        <f t="shared" si="110"/>
        <v>7329</v>
      </c>
      <c r="W364">
        <f t="shared" si="111"/>
        <v>7031</v>
      </c>
      <c r="X364" s="33">
        <f t="shared" si="112"/>
        <v>4.4285714285714484E-3</v>
      </c>
      <c r="Y364" s="33">
        <f t="shared" si="113"/>
        <v>-4.0660390230590759E-2</v>
      </c>
    </row>
    <row r="365" spans="1:25" x14ac:dyDescent="0.25">
      <c r="A365" t="s">
        <v>37</v>
      </c>
      <c r="B365" s="63">
        <v>3</v>
      </c>
      <c r="C365" t="s">
        <v>16</v>
      </c>
      <c r="D365" s="65">
        <v>400</v>
      </c>
      <c r="E365" s="65">
        <v>408</v>
      </c>
      <c r="F365" s="65">
        <v>405</v>
      </c>
      <c r="G365" s="13">
        <f t="shared" si="95"/>
        <v>-3</v>
      </c>
      <c r="H365" s="13">
        <f t="shared" si="96"/>
        <v>5</v>
      </c>
      <c r="I365" s="70">
        <f t="shared" si="97"/>
        <v>1.2499999999999956E-2</v>
      </c>
      <c r="J365" s="70">
        <f t="shared" si="98"/>
        <v>-7.3529411764705621E-3</v>
      </c>
      <c r="K365" t="str">
        <f t="shared" si="99"/>
        <v>ANUGERAH</v>
      </c>
      <c r="L365" t="str">
        <f t="shared" si="100"/>
        <v>MARCH-3-ANUGERAH</v>
      </c>
      <c r="M365" s="70">
        <f t="shared" si="101"/>
        <v>8.1111111111111134E-2</v>
      </c>
      <c r="N365" s="70">
        <f t="shared" si="102"/>
        <v>-0.33685355111173731</v>
      </c>
      <c r="O365" s="13">
        <f t="shared" si="103"/>
        <v>866221</v>
      </c>
      <c r="P365" s="13">
        <f t="shared" si="104"/>
        <v>884020</v>
      </c>
      <c r="Q365" s="13">
        <f t="shared" si="105"/>
        <v>874493</v>
      </c>
      <c r="R365" s="33">
        <f t="shared" si="106"/>
        <v>9.5495260447391317E-3</v>
      </c>
      <c r="S365" s="33">
        <f t="shared" si="107"/>
        <v>-1.0776905499875533E-2</v>
      </c>
      <c r="T365" t="str">
        <f t="shared" si="108"/>
        <v>MARCH-ANUGERAH</v>
      </c>
      <c r="U365">
        <f t="shared" si="109"/>
        <v>7000</v>
      </c>
      <c r="V365">
        <f t="shared" si="110"/>
        <v>7329</v>
      </c>
      <c r="W365">
        <f t="shared" si="111"/>
        <v>7031</v>
      </c>
      <c r="X365" s="33">
        <f t="shared" si="112"/>
        <v>4.4285714285714484E-3</v>
      </c>
      <c r="Y365" s="33">
        <f t="shared" si="113"/>
        <v>-4.0660390230590759E-2</v>
      </c>
    </row>
    <row r="366" spans="1:25" x14ac:dyDescent="0.25">
      <c r="A366" t="s">
        <v>37</v>
      </c>
      <c r="B366" s="63">
        <v>3</v>
      </c>
      <c r="C366" t="s">
        <v>16</v>
      </c>
      <c r="D366" s="65">
        <v>600</v>
      </c>
      <c r="E366" s="65">
        <v>636</v>
      </c>
      <c r="F366" s="65">
        <v>600</v>
      </c>
      <c r="G366" s="13">
        <f t="shared" si="95"/>
        <v>-36</v>
      </c>
      <c r="H366" s="13">
        <f t="shared" si="96"/>
        <v>0</v>
      </c>
      <c r="I366" s="70">
        <f t="shared" si="97"/>
        <v>0</v>
      </c>
      <c r="J366" s="70">
        <f t="shared" si="98"/>
        <v>-5.6603773584905648E-2</v>
      </c>
      <c r="K366" t="str">
        <f t="shared" si="99"/>
        <v>ANUGERAH</v>
      </c>
      <c r="L366" t="str">
        <f t="shared" si="100"/>
        <v>MARCH-3-ANUGERAH</v>
      </c>
      <c r="M366" s="70">
        <f t="shared" si="101"/>
        <v>8.1111111111111134E-2</v>
      </c>
      <c r="N366" s="70">
        <f t="shared" si="102"/>
        <v>-0.33685355111173731</v>
      </c>
      <c r="O366" s="13">
        <f t="shared" si="103"/>
        <v>866221</v>
      </c>
      <c r="P366" s="13">
        <f t="shared" si="104"/>
        <v>884020</v>
      </c>
      <c r="Q366" s="13">
        <f t="shared" si="105"/>
        <v>874493</v>
      </c>
      <c r="R366" s="33">
        <f t="shared" si="106"/>
        <v>9.5495260447391317E-3</v>
      </c>
      <c r="S366" s="33">
        <f t="shared" si="107"/>
        <v>-1.0776905499875533E-2</v>
      </c>
      <c r="T366" t="str">
        <f t="shared" si="108"/>
        <v>MARCH-ANUGERAH</v>
      </c>
      <c r="U366">
        <f t="shared" si="109"/>
        <v>7000</v>
      </c>
      <c r="V366">
        <f t="shared" si="110"/>
        <v>7329</v>
      </c>
      <c r="W366">
        <f t="shared" si="111"/>
        <v>7031</v>
      </c>
      <c r="X366" s="33">
        <f t="shared" si="112"/>
        <v>4.4285714285714484E-3</v>
      </c>
      <c r="Y366" s="33">
        <f t="shared" si="113"/>
        <v>-4.0660390230590759E-2</v>
      </c>
    </row>
    <row r="367" spans="1:25" x14ac:dyDescent="0.25">
      <c r="A367" t="s">
        <v>37</v>
      </c>
      <c r="B367" s="63">
        <v>3</v>
      </c>
      <c r="C367" t="s">
        <v>16</v>
      </c>
      <c r="D367" s="65">
        <v>600</v>
      </c>
      <c r="E367" s="65">
        <v>624</v>
      </c>
      <c r="F367" s="65">
        <v>594</v>
      </c>
      <c r="G367" s="13">
        <f t="shared" si="95"/>
        <v>-30</v>
      </c>
      <c r="H367" s="13">
        <f t="shared" si="96"/>
        <v>-6</v>
      </c>
      <c r="I367" s="70">
        <f t="shared" si="97"/>
        <v>-1.0000000000000009E-2</v>
      </c>
      <c r="J367" s="70">
        <f t="shared" si="98"/>
        <v>-4.8076923076923128E-2</v>
      </c>
      <c r="K367" t="str">
        <f t="shared" si="99"/>
        <v>ANUGERAH</v>
      </c>
      <c r="L367" t="str">
        <f t="shared" si="100"/>
        <v>MARCH-3-ANUGERAH</v>
      </c>
      <c r="M367" s="70">
        <f t="shared" si="101"/>
        <v>8.1111111111111134E-2</v>
      </c>
      <c r="N367" s="70">
        <f t="shared" si="102"/>
        <v>-0.33685355111173731</v>
      </c>
      <c r="O367" s="13">
        <f t="shared" si="103"/>
        <v>866221</v>
      </c>
      <c r="P367" s="13">
        <f t="shared" si="104"/>
        <v>884020</v>
      </c>
      <c r="Q367" s="13">
        <f t="shared" si="105"/>
        <v>874493</v>
      </c>
      <c r="R367" s="33">
        <f t="shared" si="106"/>
        <v>9.5495260447391317E-3</v>
      </c>
      <c r="S367" s="33">
        <f t="shared" si="107"/>
        <v>-1.0776905499875533E-2</v>
      </c>
      <c r="T367" t="str">
        <f t="shared" si="108"/>
        <v>MARCH-ANUGERAH</v>
      </c>
      <c r="U367">
        <f t="shared" si="109"/>
        <v>7000</v>
      </c>
      <c r="V367">
        <f t="shared" si="110"/>
        <v>7329</v>
      </c>
      <c r="W367">
        <f t="shared" si="111"/>
        <v>7031</v>
      </c>
      <c r="X367" s="33">
        <f t="shared" si="112"/>
        <v>4.4285714285714484E-3</v>
      </c>
      <c r="Y367" s="33">
        <f t="shared" si="113"/>
        <v>-4.0660390230590759E-2</v>
      </c>
    </row>
    <row r="368" spans="1:25" x14ac:dyDescent="0.25">
      <c r="A368" t="s">
        <v>37</v>
      </c>
      <c r="B368" s="63">
        <v>3</v>
      </c>
      <c r="C368" t="s">
        <v>16</v>
      </c>
      <c r="D368" s="65">
        <v>450</v>
      </c>
      <c r="E368" s="65">
        <v>455</v>
      </c>
      <c r="F368" s="65">
        <v>455</v>
      </c>
      <c r="G368" s="13">
        <f t="shared" si="95"/>
        <v>0</v>
      </c>
      <c r="H368" s="13">
        <f t="shared" si="96"/>
        <v>5</v>
      </c>
      <c r="I368" s="70">
        <f t="shared" si="97"/>
        <v>1.1111111111111072E-2</v>
      </c>
      <c r="J368" s="70">
        <f t="shared" si="98"/>
        <v>0</v>
      </c>
      <c r="K368" t="str">
        <f t="shared" si="99"/>
        <v>ANUGERAH</v>
      </c>
      <c r="L368" t="str">
        <f t="shared" si="100"/>
        <v>MARCH-3-ANUGERAH</v>
      </c>
      <c r="M368" s="70">
        <f t="shared" si="101"/>
        <v>8.1111111111111134E-2</v>
      </c>
      <c r="N368" s="70">
        <f t="shared" si="102"/>
        <v>-0.33685355111173731</v>
      </c>
      <c r="O368" s="13">
        <f t="shared" si="103"/>
        <v>866221</v>
      </c>
      <c r="P368" s="13">
        <f t="shared" si="104"/>
        <v>884020</v>
      </c>
      <c r="Q368" s="13">
        <f t="shared" si="105"/>
        <v>874493</v>
      </c>
      <c r="R368" s="33">
        <f t="shared" si="106"/>
        <v>9.5495260447391317E-3</v>
      </c>
      <c r="S368" s="33">
        <f t="shared" si="107"/>
        <v>-1.0776905499875533E-2</v>
      </c>
      <c r="T368" t="str">
        <f t="shared" si="108"/>
        <v>MARCH-ANUGERAH</v>
      </c>
      <c r="U368">
        <f t="shared" si="109"/>
        <v>7000</v>
      </c>
      <c r="V368">
        <f t="shared" si="110"/>
        <v>7329</v>
      </c>
      <c r="W368">
        <f t="shared" si="111"/>
        <v>7031</v>
      </c>
      <c r="X368" s="33">
        <f t="shared" si="112"/>
        <v>4.4285714285714484E-3</v>
      </c>
      <c r="Y368" s="33">
        <f t="shared" si="113"/>
        <v>-4.0660390230590759E-2</v>
      </c>
    </row>
    <row r="369" spans="1:25" x14ac:dyDescent="0.25">
      <c r="A369" t="s">
        <v>37</v>
      </c>
      <c r="B369" s="63">
        <v>3</v>
      </c>
      <c r="C369" t="s">
        <v>16</v>
      </c>
      <c r="D369" s="65">
        <v>400</v>
      </c>
      <c r="E369" s="65">
        <v>419</v>
      </c>
      <c r="F369" s="65">
        <v>419</v>
      </c>
      <c r="G369" s="13">
        <f t="shared" si="95"/>
        <v>0</v>
      </c>
      <c r="H369" s="13">
        <f t="shared" si="96"/>
        <v>19</v>
      </c>
      <c r="I369" s="70">
        <f t="shared" si="97"/>
        <v>4.7500000000000098E-2</v>
      </c>
      <c r="J369" s="70">
        <f t="shared" si="98"/>
        <v>0</v>
      </c>
      <c r="K369" t="str">
        <f t="shared" si="99"/>
        <v>ANUGERAH</v>
      </c>
      <c r="L369" t="str">
        <f t="shared" si="100"/>
        <v>MARCH-3-ANUGERAH</v>
      </c>
      <c r="M369" s="70">
        <f t="shared" si="101"/>
        <v>8.1111111111111134E-2</v>
      </c>
      <c r="N369" s="70">
        <f t="shared" si="102"/>
        <v>-0.33685355111173731</v>
      </c>
      <c r="O369" s="13">
        <f t="shared" si="103"/>
        <v>866221</v>
      </c>
      <c r="P369" s="13">
        <f t="shared" si="104"/>
        <v>884020</v>
      </c>
      <c r="Q369" s="13">
        <f t="shared" si="105"/>
        <v>874493</v>
      </c>
      <c r="R369" s="33">
        <f t="shared" si="106"/>
        <v>9.5495260447391317E-3</v>
      </c>
      <c r="S369" s="33">
        <f t="shared" si="107"/>
        <v>-1.0776905499875533E-2</v>
      </c>
      <c r="T369" t="str">
        <f t="shared" si="108"/>
        <v>MARCH-ANUGERAH</v>
      </c>
      <c r="U369">
        <f t="shared" si="109"/>
        <v>7000</v>
      </c>
      <c r="V369">
        <f t="shared" si="110"/>
        <v>7329</v>
      </c>
      <c r="W369">
        <f t="shared" si="111"/>
        <v>7031</v>
      </c>
      <c r="X369" s="33">
        <f t="shared" si="112"/>
        <v>4.4285714285714484E-3</v>
      </c>
      <c r="Y369" s="33">
        <f t="shared" si="113"/>
        <v>-4.0660390230590759E-2</v>
      </c>
    </row>
    <row r="370" spans="1:25" x14ac:dyDescent="0.25">
      <c r="A370" t="s">
        <v>37</v>
      </c>
      <c r="B370" s="63">
        <v>3</v>
      </c>
      <c r="C370" t="s">
        <v>16</v>
      </c>
      <c r="D370" s="65">
        <v>600</v>
      </c>
      <c r="E370" s="65">
        <v>636</v>
      </c>
      <c r="F370" s="65">
        <v>600</v>
      </c>
      <c r="G370" s="13">
        <f t="shared" si="95"/>
        <v>-36</v>
      </c>
      <c r="H370" s="13">
        <f t="shared" si="96"/>
        <v>0</v>
      </c>
      <c r="I370" s="70">
        <f t="shared" si="97"/>
        <v>0</v>
      </c>
      <c r="J370" s="70">
        <f t="shared" si="98"/>
        <v>-5.6603773584905648E-2</v>
      </c>
      <c r="K370" t="str">
        <f t="shared" si="99"/>
        <v>ANUGERAH</v>
      </c>
      <c r="L370" t="str">
        <f t="shared" si="100"/>
        <v>MARCH-3-ANUGERAH</v>
      </c>
      <c r="M370" s="70">
        <f t="shared" si="101"/>
        <v>8.1111111111111134E-2</v>
      </c>
      <c r="N370" s="70">
        <f t="shared" si="102"/>
        <v>-0.33685355111173731</v>
      </c>
      <c r="O370" s="13">
        <f t="shared" si="103"/>
        <v>866221</v>
      </c>
      <c r="P370" s="13">
        <f t="shared" si="104"/>
        <v>884020</v>
      </c>
      <c r="Q370" s="13">
        <f t="shared" si="105"/>
        <v>874493</v>
      </c>
      <c r="R370" s="33">
        <f t="shared" si="106"/>
        <v>9.5495260447391317E-3</v>
      </c>
      <c r="S370" s="33">
        <f t="shared" si="107"/>
        <v>-1.0776905499875533E-2</v>
      </c>
      <c r="T370" t="str">
        <f t="shared" si="108"/>
        <v>MARCH-ANUGERAH</v>
      </c>
      <c r="U370">
        <f t="shared" si="109"/>
        <v>7000</v>
      </c>
      <c r="V370">
        <f t="shared" si="110"/>
        <v>7329</v>
      </c>
      <c r="W370">
        <f t="shared" si="111"/>
        <v>7031</v>
      </c>
      <c r="X370" s="33">
        <f t="shared" si="112"/>
        <v>4.4285714285714484E-3</v>
      </c>
      <c r="Y370" s="33">
        <f t="shared" si="113"/>
        <v>-4.0660390230590759E-2</v>
      </c>
    </row>
    <row r="371" spans="1:25" x14ac:dyDescent="0.25">
      <c r="A371" t="s">
        <v>37</v>
      </c>
      <c r="B371" s="63">
        <v>3</v>
      </c>
      <c r="C371" t="s">
        <v>16</v>
      </c>
      <c r="D371" s="65">
        <v>750</v>
      </c>
      <c r="E371" s="65">
        <v>815</v>
      </c>
      <c r="F371" s="65">
        <v>750</v>
      </c>
      <c r="G371" s="13">
        <f t="shared" si="95"/>
        <v>-65</v>
      </c>
      <c r="H371" s="13">
        <f t="shared" si="96"/>
        <v>0</v>
      </c>
      <c r="I371" s="70">
        <f t="shared" si="97"/>
        <v>0</v>
      </c>
      <c r="J371" s="70">
        <f t="shared" si="98"/>
        <v>-7.9754601226993849E-2</v>
      </c>
      <c r="K371" t="str">
        <f t="shared" si="99"/>
        <v>ANUGERAH</v>
      </c>
      <c r="L371" t="str">
        <f t="shared" si="100"/>
        <v>MARCH-3-ANUGERAH</v>
      </c>
      <c r="M371" s="70">
        <f t="shared" si="101"/>
        <v>8.1111111111111134E-2</v>
      </c>
      <c r="N371" s="70">
        <f t="shared" si="102"/>
        <v>-0.33685355111173731</v>
      </c>
      <c r="O371" s="13">
        <f t="shared" si="103"/>
        <v>866221</v>
      </c>
      <c r="P371" s="13">
        <f t="shared" si="104"/>
        <v>884020</v>
      </c>
      <c r="Q371" s="13">
        <f t="shared" si="105"/>
        <v>874493</v>
      </c>
      <c r="R371" s="33">
        <f t="shared" si="106"/>
        <v>9.5495260447391317E-3</v>
      </c>
      <c r="S371" s="33">
        <f t="shared" si="107"/>
        <v>-1.0776905499875533E-2</v>
      </c>
      <c r="T371" t="str">
        <f t="shared" si="108"/>
        <v>MARCH-ANUGERAH</v>
      </c>
      <c r="U371">
        <f t="shared" si="109"/>
        <v>7000</v>
      </c>
      <c r="V371">
        <f t="shared" si="110"/>
        <v>7329</v>
      </c>
      <c r="W371">
        <f t="shared" si="111"/>
        <v>7031</v>
      </c>
      <c r="X371" s="33">
        <f t="shared" si="112"/>
        <v>4.4285714285714484E-3</v>
      </c>
      <c r="Y371" s="33">
        <f t="shared" si="113"/>
        <v>-4.0660390230590759E-2</v>
      </c>
    </row>
    <row r="372" spans="1:25" x14ac:dyDescent="0.25">
      <c r="A372" t="s">
        <v>37</v>
      </c>
      <c r="B372" s="63">
        <v>3</v>
      </c>
      <c r="C372" t="s">
        <v>16</v>
      </c>
      <c r="D372" s="65">
        <v>600</v>
      </c>
      <c r="E372" s="65">
        <v>624</v>
      </c>
      <c r="F372" s="65">
        <v>600</v>
      </c>
      <c r="G372" s="13">
        <f t="shared" si="95"/>
        <v>-24</v>
      </c>
      <c r="H372" s="13">
        <f t="shared" si="96"/>
        <v>0</v>
      </c>
      <c r="I372" s="70">
        <f t="shared" si="97"/>
        <v>0</v>
      </c>
      <c r="J372" s="70">
        <f t="shared" si="98"/>
        <v>-3.8461538461538436E-2</v>
      </c>
      <c r="K372" t="str">
        <f t="shared" si="99"/>
        <v>ANUGERAH</v>
      </c>
      <c r="L372" t="str">
        <f t="shared" si="100"/>
        <v>MARCH-3-ANUGERAH</v>
      </c>
      <c r="M372" s="70">
        <f t="shared" si="101"/>
        <v>8.1111111111111134E-2</v>
      </c>
      <c r="N372" s="70">
        <f t="shared" si="102"/>
        <v>-0.33685355111173731</v>
      </c>
      <c r="O372" s="13">
        <f t="shared" si="103"/>
        <v>866221</v>
      </c>
      <c r="P372" s="13">
        <f t="shared" si="104"/>
        <v>884020</v>
      </c>
      <c r="Q372" s="13">
        <f t="shared" si="105"/>
        <v>874493</v>
      </c>
      <c r="R372" s="33">
        <f t="shared" si="106"/>
        <v>9.5495260447391317E-3</v>
      </c>
      <c r="S372" s="33">
        <f t="shared" si="107"/>
        <v>-1.0776905499875533E-2</v>
      </c>
      <c r="T372" t="str">
        <f t="shared" si="108"/>
        <v>MARCH-ANUGERAH</v>
      </c>
      <c r="U372">
        <f t="shared" si="109"/>
        <v>7000</v>
      </c>
      <c r="V372">
        <f t="shared" si="110"/>
        <v>7329</v>
      </c>
      <c r="W372">
        <f t="shared" si="111"/>
        <v>7031</v>
      </c>
      <c r="X372" s="33">
        <f t="shared" si="112"/>
        <v>4.4285714285714484E-3</v>
      </c>
      <c r="Y372" s="33">
        <f t="shared" si="113"/>
        <v>-4.0660390230590759E-2</v>
      </c>
    </row>
    <row r="373" spans="1:25" x14ac:dyDescent="0.25">
      <c r="A373" t="s">
        <v>37</v>
      </c>
      <c r="B373" s="63">
        <v>3</v>
      </c>
      <c r="C373" t="s">
        <v>16</v>
      </c>
      <c r="D373" s="65">
        <v>400</v>
      </c>
      <c r="E373" s="65">
        <v>400</v>
      </c>
      <c r="F373" s="65">
        <v>380</v>
      </c>
      <c r="G373" s="13">
        <f t="shared" si="95"/>
        <v>-20</v>
      </c>
      <c r="H373" s="13">
        <f t="shared" si="96"/>
        <v>-20</v>
      </c>
      <c r="I373" s="70">
        <f t="shared" si="97"/>
        <v>-5.0000000000000044E-2</v>
      </c>
      <c r="J373" s="70">
        <f t="shared" si="98"/>
        <v>-5.0000000000000044E-2</v>
      </c>
      <c r="K373" t="str">
        <f t="shared" si="99"/>
        <v>ANUGERAH</v>
      </c>
      <c r="L373" t="str">
        <f t="shared" si="100"/>
        <v>MARCH-3-ANUGERAH</v>
      </c>
      <c r="M373" s="70">
        <f t="shared" si="101"/>
        <v>8.1111111111111134E-2</v>
      </c>
      <c r="N373" s="70">
        <f t="shared" si="102"/>
        <v>-0.33685355111173731</v>
      </c>
      <c r="O373" s="13">
        <f t="shared" si="103"/>
        <v>866221</v>
      </c>
      <c r="P373" s="13">
        <f t="shared" si="104"/>
        <v>884020</v>
      </c>
      <c r="Q373" s="13">
        <f t="shared" si="105"/>
        <v>874493</v>
      </c>
      <c r="R373" s="33">
        <f t="shared" si="106"/>
        <v>9.5495260447391317E-3</v>
      </c>
      <c r="S373" s="33">
        <f t="shared" si="107"/>
        <v>-1.0776905499875533E-2</v>
      </c>
      <c r="T373" t="str">
        <f t="shared" si="108"/>
        <v>MARCH-ANUGERAH</v>
      </c>
      <c r="U373">
        <f t="shared" si="109"/>
        <v>7000</v>
      </c>
      <c r="V373">
        <f t="shared" si="110"/>
        <v>7329</v>
      </c>
      <c r="W373">
        <f t="shared" si="111"/>
        <v>7031</v>
      </c>
      <c r="X373" s="33">
        <f t="shared" si="112"/>
        <v>4.4285714285714484E-3</v>
      </c>
      <c r="Y373" s="33">
        <f t="shared" si="113"/>
        <v>-4.0660390230590759E-2</v>
      </c>
    </row>
    <row r="374" spans="1:25" x14ac:dyDescent="0.25">
      <c r="A374" t="s">
        <v>37</v>
      </c>
      <c r="B374" s="63">
        <v>4</v>
      </c>
      <c r="C374" t="s">
        <v>10</v>
      </c>
      <c r="D374" s="65">
        <v>60</v>
      </c>
      <c r="E374" s="65">
        <v>60</v>
      </c>
      <c r="F374" s="65">
        <v>60</v>
      </c>
      <c r="G374" s="13">
        <f t="shared" si="95"/>
        <v>0</v>
      </c>
      <c r="H374" s="13">
        <f t="shared" si="96"/>
        <v>0</v>
      </c>
      <c r="I374" s="70">
        <f t="shared" si="97"/>
        <v>0</v>
      </c>
      <c r="J374" s="70">
        <f t="shared" si="98"/>
        <v>0</v>
      </c>
      <c r="K374" t="str">
        <f t="shared" si="99"/>
        <v>CNJ2</v>
      </c>
      <c r="L374" t="str">
        <f t="shared" si="100"/>
        <v>MARCH-4-CNJ2</v>
      </c>
      <c r="M374" s="70">
        <f t="shared" si="101"/>
        <v>0</v>
      </c>
      <c r="N374" s="70">
        <f t="shared" si="102"/>
        <v>0</v>
      </c>
      <c r="O374" s="13">
        <f t="shared" si="103"/>
        <v>866221</v>
      </c>
      <c r="P374" s="13">
        <f t="shared" si="104"/>
        <v>884020</v>
      </c>
      <c r="Q374" s="13">
        <f t="shared" si="105"/>
        <v>874493</v>
      </c>
      <c r="R374" s="33">
        <f t="shared" si="106"/>
        <v>9.5495260447391317E-3</v>
      </c>
      <c r="S374" s="33">
        <f t="shared" si="107"/>
        <v>-1.0776905499875533E-2</v>
      </c>
      <c r="T374" t="str">
        <f t="shared" si="108"/>
        <v>MARCH-CNJ2</v>
      </c>
      <c r="U374">
        <f t="shared" si="109"/>
        <v>47335</v>
      </c>
      <c r="V374">
        <f t="shared" si="110"/>
        <v>47587</v>
      </c>
      <c r="W374">
        <f t="shared" si="111"/>
        <v>47335</v>
      </c>
      <c r="X374" s="33">
        <f t="shared" si="112"/>
        <v>0</v>
      </c>
      <c r="Y374" s="33">
        <f t="shared" si="113"/>
        <v>-5.2955639145144673E-3</v>
      </c>
    </row>
    <row r="375" spans="1:25" x14ac:dyDescent="0.25">
      <c r="A375" t="s">
        <v>37</v>
      </c>
      <c r="B375" s="63">
        <v>4</v>
      </c>
      <c r="C375" t="s">
        <v>10</v>
      </c>
      <c r="D375" s="65">
        <v>50</v>
      </c>
      <c r="E375" s="65">
        <v>50</v>
      </c>
      <c r="F375" s="65">
        <v>50</v>
      </c>
      <c r="G375" s="13">
        <f t="shared" si="95"/>
        <v>0</v>
      </c>
      <c r="H375" s="13">
        <f t="shared" si="96"/>
        <v>0</v>
      </c>
      <c r="I375" s="70">
        <f t="shared" si="97"/>
        <v>0</v>
      </c>
      <c r="J375" s="70">
        <f t="shared" si="98"/>
        <v>0</v>
      </c>
      <c r="K375" t="str">
        <f t="shared" si="99"/>
        <v>CNJ2</v>
      </c>
      <c r="L375" t="str">
        <f t="shared" si="100"/>
        <v>MARCH-4-CNJ2</v>
      </c>
      <c r="M375" s="70">
        <f t="shared" si="101"/>
        <v>0</v>
      </c>
      <c r="N375" s="70">
        <f t="shared" si="102"/>
        <v>0</v>
      </c>
      <c r="O375" s="13">
        <f t="shared" si="103"/>
        <v>866221</v>
      </c>
      <c r="P375" s="13">
        <f t="shared" si="104"/>
        <v>884020</v>
      </c>
      <c r="Q375" s="13">
        <f t="shared" si="105"/>
        <v>874493</v>
      </c>
      <c r="R375" s="33">
        <f t="shared" si="106"/>
        <v>9.5495260447391317E-3</v>
      </c>
      <c r="S375" s="33">
        <f t="shared" si="107"/>
        <v>-1.0776905499875533E-2</v>
      </c>
      <c r="T375" t="str">
        <f t="shared" si="108"/>
        <v>MARCH-CNJ2</v>
      </c>
      <c r="U375">
        <f t="shared" si="109"/>
        <v>47335</v>
      </c>
      <c r="V375">
        <f t="shared" si="110"/>
        <v>47587</v>
      </c>
      <c r="W375">
        <f t="shared" si="111"/>
        <v>47335</v>
      </c>
      <c r="X375" s="33">
        <f t="shared" si="112"/>
        <v>0</v>
      </c>
      <c r="Y375" s="33">
        <f t="shared" si="113"/>
        <v>-5.2955639145144673E-3</v>
      </c>
    </row>
    <row r="376" spans="1:25" x14ac:dyDescent="0.25">
      <c r="A376" t="s">
        <v>37</v>
      </c>
      <c r="B376" s="63">
        <v>4</v>
      </c>
      <c r="C376" t="s">
        <v>10</v>
      </c>
      <c r="D376" s="65">
        <v>2795</v>
      </c>
      <c r="E376" s="65">
        <v>2795</v>
      </c>
      <c r="F376" s="65">
        <v>2795</v>
      </c>
      <c r="G376" s="13">
        <f t="shared" si="95"/>
        <v>0</v>
      </c>
      <c r="H376" s="13">
        <f t="shared" si="96"/>
        <v>0</v>
      </c>
      <c r="I376" s="70">
        <f t="shared" si="97"/>
        <v>0</v>
      </c>
      <c r="J376" s="70">
        <f t="shared" si="98"/>
        <v>0</v>
      </c>
      <c r="K376" t="str">
        <f t="shared" si="99"/>
        <v>CNJ2</v>
      </c>
      <c r="L376" t="str">
        <f t="shared" si="100"/>
        <v>MARCH-4-CNJ2</v>
      </c>
      <c r="M376" s="70">
        <f t="shared" si="101"/>
        <v>0</v>
      </c>
      <c r="N376" s="70">
        <f t="shared" si="102"/>
        <v>0</v>
      </c>
      <c r="O376" s="13">
        <f t="shared" si="103"/>
        <v>866221</v>
      </c>
      <c r="P376" s="13">
        <f t="shared" si="104"/>
        <v>884020</v>
      </c>
      <c r="Q376" s="13">
        <f t="shared" si="105"/>
        <v>874493</v>
      </c>
      <c r="R376" s="33">
        <f t="shared" si="106"/>
        <v>9.5495260447391317E-3</v>
      </c>
      <c r="S376" s="33">
        <f t="shared" si="107"/>
        <v>-1.0776905499875533E-2</v>
      </c>
      <c r="T376" t="str">
        <f t="shared" si="108"/>
        <v>MARCH-CNJ2</v>
      </c>
      <c r="U376">
        <f t="shared" si="109"/>
        <v>47335</v>
      </c>
      <c r="V376">
        <f t="shared" si="110"/>
        <v>47587</v>
      </c>
      <c r="W376">
        <f t="shared" si="111"/>
        <v>47335</v>
      </c>
      <c r="X376" s="33">
        <f t="shared" si="112"/>
        <v>0</v>
      </c>
      <c r="Y376" s="33">
        <f t="shared" si="113"/>
        <v>-5.2955639145144673E-3</v>
      </c>
    </row>
    <row r="377" spans="1:25" x14ac:dyDescent="0.25">
      <c r="A377" t="s">
        <v>37</v>
      </c>
      <c r="B377" s="63">
        <v>4</v>
      </c>
      <c r="C377" t="s">
        <v>11</v>
      </c>
      <c r="D377" s="65">
        <v>3360</v>
      </c>
      <c r="E377" s="65">
        <v>3400</v>
      </c>
      <c r="F377" s="65">
        <v>3381</v>
      </c>
      <c r="G377" s="13">
        <f t="shared" si="95"/>
        <v>-19</v>
      </c>
      <c r="H377" s="13">
        <f t="shared" si="96"/>
        <v>21</v>
      </c>
      <c r="I377" s="70">
        <f t="shared" si="97"/>
        <v>6.2500000000000888E-3</v>
      </c>
      <c r="J377" s="70">
        <f t="shared" si="98"/>
        <v>-5.5882352941176716E-3</v>
      </c>
      <c r="K377" t="str">
        <f t="shared" si="99"/>
        <v>MAJA1</v>
      </c>
      <c r="L377" t="str">
        <f t="shared" si="100"/>
        <v>MARCH-4-MAJA1</v>
      </c>
      <c r="M377" s="70">
        <f t="shared" si="101"/>
        <v>3.8020544270544354E-2</v>
      </c>
      <c r="N377" s="70">
        <f t="shared" si="102"/>
        <v>-2.0428856122061356E-2</v>
      </c>
      <c r="O377" s="13">
        <f t="shared" si="103"/>
        <v>866221</v>
      </c>
      <c r="P377" s="13">
        <f t="shared" si="104"/>
        <v>884020</v>
      </c>
      <c r="Q377" s="13">
        <f t="shared" si="105"/>
        <v>874493</v>
      </c>
      <c r="R377" s="33">
        <f t="shared" si="106"/>
        <v>9.5495260447391317E-3</v>
      </c>
      <c r="S377" s="33">
        <f t="shared" si="107"/>
        <v>-1.0776905499875533E-2</v>
      </c>
      <c r="T377" t="str">
        <f t="shared" si="108"/>
        <v>MARCH-MAJA1</v>
      </c>
      <c r="U377">
        <f t="shared" si="109"/>
        <v>176476</v>
      </c>
      <c r="V377">
        <f t="shared" si="110"/>
        <v>179617</v>
      </c>
      <c r="W377">
        <f t="shared" si="111"/>
        <v>177668</v>
      </c>
      <c r="X377" s="33">
        <f t="shared" si="112"/>
        <v>6.7544595299078303E-3</v>
      </c>
      <c r="Y377" s="33">
        <f t="shared" si="113"/>
        <v>-1.0850866009342153E-2</v>
      </c>
    </row>
    <row r="378" spans="1:25" x14ac:dyDescent="0.25">
      <c r="A378" t="s">
        <v>37</v>
      </c>
      <c r="B378" s="63">
        <v>4</v>
      </c>
      <c r="C378" t="s">
        <v>11</v>
      </c>
      <c r="D378" s="65">
        <v>2700</v>
      </c>
      <c r="E378" s="65">
        <v>2729</v>
      </c>
      <c r="F378" s="65">
        <v>2720</v>
      </c>
      <c r="G378" s="13">
        <f t="shared" si="95"/>
        <v>-9</v>
      </c>
      <c r="H378" s="13">
        <f t="shared" si="96"/>
        <v>20</v>
      </c>
      <c r="I378" s="70">
        <f t="shared" si="97"/>
        <v>7.4074074074073071E-3</v>
      </c>
      <c r="J378" s="70">
        <f t="shared" si="98"/>
        <v>-3.2979113228288615E-3</v>
      </c>
      <c r="K378" t="str">
        <f t="shared" si="99"/>
        <v>MAJA1</v>
      </c>
      <c r="L378" t="str">
        <f t="shared" si="100"/>
        <v>MARCH-4-MAJA1</v>
      </c>
      <c r="M378" s="70">
        <f t="shared" si="101"/>
        <v>3.8020544270544354E-2</v>
      </c>
      <c r="N378" s="70">
        <f t="shared" si="102"/>
        <v>-2.0428856122061356E-2</v>
      </c>
      <c r="O378" s="13">
        <f t="shared" si="103"/>
        <v>866221</v>
      </c>
      <c r="P378" s="13">
        <f t="shared" si="104"/>
        <v>884020</v>
      </c>
      <c r="Q378" s="13">
        <f t="shared" si="105"/>
        <v>874493</v>
      </c>
      <c r="R378" s="33">
        <f t="shared" si="106"/>
        <v>9.5495260447391317E-3</v>
      </c>
      <c r="S378" s="33">
        <f t="shared" si="107"/>
        <v>-1.0776905499875533E-2</v>
      </c>
      <c r="T378" t="str">
        <f t="shared" si="108"/>
        <v>MARCH-MAJA1</v>
      </c>
      <c r="U378">
        <f t="shared" si="109"/>
        <v>176476</v>
      </c>
      <c r="V378">
        <f t="shared" si="110"/>
        <v>179617</v>
      </c>
      <c r="W378">
        <f t="shared" si="111"/>
        <v>177668</v>
      </c>
      <c r="X378" s="33">
        <f t="shared" si="112"/>
        <v>6.7544595299078303E-3</v>
      </c>
      <c r="Y378" s="33">
        <f t="shared" si="113"/>
        <v>-1.0850866009342153E-2</v>
      </c>
    </row>
    <row r="379" spans="1:25" x14ac:dyDescent="0.25">
      <c r="A379" t="s">
        <v>37</v>
      </c>
      <c r="B379" s="63">
        <v>4</v>
      </c>
      <c r="C379" t="s">
        <v>11</v>
      </c>
      <c r="D379" s="65">
        <v>1100</v>
      </c>
      <c r="E379" s="65">
        <v>1114</v>
      </c>
      <c r="F379" s="65">
        <v>1104</v>
      </c>
      <c r="G379" s="13">
        <f t="shared" si="95"/>
        <v>-10</v>
      </c>
      <c r="H379" s="13">
        <f t="shared" si="96"/>
        <v>4</v>
      </c>
      <c r="I379" s="70">
        <f t="shared" si="97"/>
        <v>3.6363636363636598E-3</v>
      </c>
      <c r="J379" s="70">
        <f t="shared" si="98"/>
        <v>-8.9766606822262451E-3</v>
      </c>
      <c r="K379" t="str">
        <f t="shared" si="99"/>
        <v>MAJA1</v>
      </c>
      <c r="L379" t="str">
        <f t="shared" si="100"/>
        <v>MARCH-4-MAJA1</v>
      </c>
      <c r="M379" s="70">
        <f t="shared" si="101"/>
        <v>3.8020544270544354E-2</v>
      </c>
      <c r="N379" s="70">
        <f t="shared" si="102"/>
        <v>-2.0428856122061356E-2</v>
      </c>
      <c r="O379" s="13">
        <f t="shared" si="103"/>
        <v>866221</v>
      </c>
      <c r="P379" s="13">
        <f t="shared" si="104"/>
        <v>884020</v>
      </c>
      <c r="Q379" s="13">
        <f t="shared" si="105"/>
        <v>874493</v>
      </c>
      <c r="R379" s="33">
        <f t="shared" si="106"/>
        <v>9.5495260447391317E-3</v>
      </c>
      <c r="S379" s="33">
        <f t="shared" si="107"/>
        <v>-1.0776905499875533E-2</v>
      </c>
      <c r="T379" t="str">
        <f t="shared" si="108"/>
        <v>MARCH-MAJA1</v>
      </c>
      <c r="U379">
        <f t="shared" si="109"/>
        <v>176476</v>
      </c>
      <c r="V379">
        <f t="shared" si="110"/>
        <v>179617</v>
      </c>
      <c r="W379">
        <f t="shared" si="111"/>
        <v>177668</v>
      </c>
      <c r="X379" s="33">
        <f t="shared" si="112"/>
        <v>6.7544595299078303E-3</v>
      </c>
      <c r="Y379" s="33">
        <f t="shared" si="113"/>
        <v>-1.0850866009342153E-2</v>
      </c>
    </row>
    <row r="380" spans="1:25" x14ac:dyDescent="0.25">
      <c r="A380" t="s">
        <v>37</v>
      </c>
      <c r="B380" s="63">
        <v>4</v>
      </c>
      <c r="C380" t="s">
        <v>11</v>
      </c>
      <c r="D380" s="65">
        <v>2800</v>
      </c>
      <c r="E380" s="65">
        <v>2833</v>
      </c>
      <c r="F380" s="65">
        <v>2813</v>
      </c>
      <c r="G380" s="13">
        <f t="shared" si="95"/>
        <v>-20</v>
      </c>
      <c r="H380" s="13">
        <f t="shared" si="96"/>
        <v>13</v>
      </c>
      <c r="I380" s="70">
        <f t="shared" si="97"/>
        <v>4.6428571428571708E-3</v>
      </c>
      <c r="J380" s="70">
        <f t="shared" si="98"/>
        <v>-7.0596540769501948E-3</v>
      </c>
      <c r="K380" t="str">
        <f t="shared" si="99"/>
        <v>MAJA1</v>
      </c>
      <c r="L380" t="str">
        <f t="shared" si="100"/>
        <v>MARCH-4-MAJA1</v>
      </c>
      <c r="M380" s="70">
        <f t="shared" si="101"/>
        <v>3.8020544270544354E-2</v>
      </c>
      <c r="N380" s="70">
        <f t="shared" si="102"/>
        <v>-2.0428856122061356E-2</v>
      </c>
      <c r="O380" s="13">
        <f t="shared" si="103"/>
        <v>866221</v>
      </c>
      <c r="P380" s="13">
        <f t="shared" si="104"/>
        <v>884020</v>
      </c>
      <c r="Q380" s="13">
        <f t="shared" si="105"/>
        <v>874493</v>
      </c>
      <c r="R380" s="33">
        <f t="shared" si="106"/>
        <v>9.5495260447391317E-3</v>
      </c>
      <c r="S380" s="33">
        <f t="shared" si="107"/>
        <v>-1.0776905499875533E-2</v>
      </c>
      <c r="T380" t="str">
        <f t="shared" si="108"/>
        <v>MARCH-MAJA1</v>
      </c>
      <c r="U380">
        <f t="shared" si="109"/>
        <v>176476</v>
      </c>
      <c r="V380">
        <f t="shared" si="110"/>
        <v>179617</v>
      </c>
      <c r="W380">
        <f t="shared" si="111"/>
        <v>177668</v>
      </c>
      <c r="X380" s="33">
        <f t="shared" si="112"/>
        <v>6.7544595299078303E-3</v>
      </c>
      <c r="Y380" s="33">
        <f t="shared" si="113"/>
        <v>-1.0850866009342153E-2</v>
      </c>
    </row>
    <row r="381" spans="1:25" x14ac:dyDescent="0.25">
      <c r="A381" t="s">
        <v>37</v>
      </c>
      <c r="B381" s="63">
        <v>4</v>
      </c>
      <c r="C381" t="s">
        <v>11</v>
      </c>
      <c r="D381" s="65">
        <v>2860</v>
      </c>
      <c r="E381" s="65">
        <v>2893</v>
      </c>
      <c r="F381" s="65">
        <v>2906</v>
      </c>
      <c r="G381" s="13">
        <f t="shared" si="95"/>
        <v>13</v>
      </c>
      <c r="H381" s="13">
        <f t="shared" si="96"/>
        <v>46</v>
      </c>
      <c r="I381" s="70">
        <f t="shared" si="97"/>
        <v>1.6083916083916128E-2</v>
      </c>
      <c r="J381" s="70">
        <f t="shared" si="98"/>
        <v>4.4936052540616167E-3</v>
      </c>
      <c r="K381" t="str">
        <f t="shared" si="99"/>
        <v>MAJA1</v>
      </c>
      <c r="L381" t="str">
        <f t="shared" si="100"/>
        <v>MARCH-4-MAJA1</v>
      </c>
      <c r="M381" s="70">
        <f t="shared" si="101"/>
        <v>3.8020544270544354E-2</v>
      </c>
      <c r="N381" s="70">
        <f t="shared" si="102"/>
        <v>-2.0428856122061356E-2</v>
      </c>
      <c r="O381" s="13">
        <f t="shared" si="103"/>
        <v>866221</v>
      </c>
      <c r="P381" s="13">
        <f t="shared" si="104"/>
        <v>884020</v>
      </c>
      <c r="Q381" s="13">
        <f t="shared" si="105"/>
        <v>874493</v>
      </c>
      <c r="R381" s="33">
        <f t="shared" si="106"/>
        <v>9.5495260447391317E-3</v>
      </c>
      <c r="S381" s="33">
        <f t="shared" si="107"/>
        <v>-1.0776905499875533E-2</v>
      </c>
      <c r="T381" t="str">
        <f t="shared" si="108"/>
        <v>MARCH-MAJA1</v>
      </c>
      <c r="U381">
        <f t="shared" si="109"/>
        <v>176476</v>
      </c>
      <c r="V381">
        <f t="shared" si="110"/>
        <v>179617</v>
      </c>
      <c r="W381">
        <f t="shared" si="111"/>
        <v>177668</v>
      </c>
      <c r="X381" s="33">
        <f t="shared" si="112"/>
        <v>6.7544595299078303E-3</v>
      </c>
      <c r="Y381" s="33">
        <f t="shared" si="113"/>
        <v>-1.0850866009342153E-2</v>
      </c>
    </row>
    <row r="382" spans="1:25" x14ac:dyDescent="0.25">
      <c r="A382" t="s">
        <v>38</v>
      </c>
      <c r="B382" s="63">
        <v>1</v>
      </c>
      <c r="C382" t="s">
        <v>10</v>
      </c>
      <c r="D382" s="66">
        <v>3000</v>
      </c>
      <c r="E382" s="67">
        <v>3069</v>
      </c>
      <c r="F382" s="66">
        <v>3000</v>
      </c>
      <c r="G382" s="13">
        <f t="shared" si="95"/>
        <v>-69</v>
      </c>
      <c r="H382" s="13">
        <f t="shared" si="96"/>
        <v>0</v>
      </c>
      <c r="I382" s="70">
        <f t="shared" si="97"/>
        <v>0</v>
      </c>
      <c r="J382" s="70">
        <f t="shared" si="98"/>
        <v>-2.2482893450635366E-2</v>
      </c>
      <c r="K382" t="str">
        <f t="shared" si="99"/>
        <v>CNJ2</v>
      </c>
      <c r="L382" t="str">
        <f t="shared" si="100"/>
        <v>APRIL-1-CNJ2</v>
      </c>
      <c r="M382" s="70">
        <f t="shared" si="101"/>
        <v>-7.8988941548230329E-5</v>
      </c>
      <c r="N382" s="70">
        <f t="shared" si="102"/>
        <v>-2.2561882392183596E-2</v>
      </c>
      <c r="O382" s="13">
        <f t="shared" si="103"/>
        <v>874798</v>
      </c>
      <c r="P382" s="13">
        <f t="shared" si="104"/>
        <v>888509</v>
      </c>
      <c r="Q382" s="13">
        <f t="shared" si="105"/>
        <v>882586</v>
      </c>
      <c r="R382" s="33">
        <f t="shared" si="106"/>
        <v>8.9026266635268136E-3</v>
      </c>
      <c r="S382" s="33">
        <f t="shared" si="107"/>
        <v>-6.6662239774724075E-3</v>
      </c>
      <c r="T382" t="str">
        <f t="shared" si="108"/>
        <v>APRIL-CNJ2</v>
      </c>
      <c r="U382">
        <f t="shared" si="109"/>
        <v>22900</v>
      </c>
      <c r="V382">
        <f t="shared" si="110"/>
        <v>23199</v>
      </c>
      <c r="W382">
        <f t="shared" si="111"/>
        <v>22957</v>
      </c>
      <c r="X382" s="33">
        <f t="shared" si="112"/>
        <v>2.489082969432399E-3</v>
      </c>
      <c r="Y382" s="33">
        <f t="shared" si="113"/>
        <v>-1.0431484115694611E-2</v>
      </c>
    </row>
    <row r="383" spans="1:25" x14ac:dyDescent="0.25">
      <c r="A383" t="s">
        <v>38</v>
      </c>
      <c r="B383" s="63">
        <v>1</v>
      </c>
      <c r="C383" t="s">
        <v>11</v>
      </c>
      <c r="D383" s="66">
        <v>160</v>
      </c>
      <c r="E383" s="67">
        <v>162</v>
      </c>
      <c r="F383" s="66">
        <v>160</v>
      </c>
      <c r="G383" s="13">
        <f t="shared" si="95"/>
        <v>-2</v>
      </c>
      <c r="H383" s="13">
        <f t="shared" si="96"/>
        <v>0</v>
      </c>
      <c r="I383" s="70">
        <f t="shared" si="97"/>
        <v>0</v>
      </c>
      <c r="J383" s="70">
        <f t="shared" si="98"/>
        <v>-1.2345679012345734E-2</v>
      </c>
      <c r="K383" t="str">
        <f t="shared" si="99"/>
        <v>MAJA1</v>
      </c>
      <c r="L383" t="str">
        <f t="shared" si="100"/>
        <v>APRIL-1-MAJA1</v>
      </c>
      <c r="M383" s="70">
        <f t="shared" si="101"/>
        <v>5.7323408126441766E-4</v>
      </c>
      <c r="N383" s="70">
        <f t="shared" si="102"/>
        <v>-0.25477806202107722</v>
      </c>
      <c r="O383" s="13">
        <f t="shared" si="103"/>
        <v>874798</v>
      </c>
      <c r="P383" s="13">
        <f t="shared" si="104"/>
        <v>888509</v>
      </c>
      <c r="Q383" s="13">
        <f t="shared" si="105"/>
        <v>882586</v>
      </c>
      <c r="R383" s="33">
        <f t="shared" si="106"/>
        <v>8.9026266635268136E-3</v>
      </c>
      <c r="S383" s="33">
        <f t="shared" si="107"/>
        <v>-6.6662239774724075E-3</v>
      </c>
      <c r="T383" t="str">
        <f t="shared" si="108"/>
        <v>APRIL-MAJA1</v>
      </c>
      <c r="U383">
        <f t="shared" si="109"/>
        <v>190967</v>
      </c>
      <c r="V383">
        <f t="shared" si="110"/>
        <v>194944</v>
      </c>
      <c r="W383">
        <f t="shared" si="111"/>
        <v>193141</v>
      </c>
      <c r="X383" s="33">
        <f t="shared" si="112"/>
        <v>1.138416585064439E-2</v>
      </c>
      <c r="Y383" s="33">
        <f t="shared" si="113"/>
        <v>-9.2488099146421643E-3</v>
      </c>
    </row>
    <row r="384" spans="1:25" x14ac:dyDescent="0.25">
      <c r="A384" t="s">
        <v>38</v>
      </c>
      <c r="B384" s="63">
        <v>1</v>
      </c>
      <c r="C384" t="s">
        <v>11</v>
      </c>
      <c r="D384" s="66">
        <v>40</v>
      </c>
      <c r="E384" s="67">
        <v>40</v>
      </c>
      <c r="F384" s="66">
        <v>40</v>
      </c>
      <c r="G384" s="13">
        <f t="shared" si="95"/>
        <v>0</v>
      </c>
      <c r="H384" s="13">
        <f t="shared" si="96"/>
        <v>0</v>
      </c>
      <c r="I384" s="70">
        <f t="shared" si="97"/>
        <v>0</v>
      </c>
      <c r="J384" s="70">
        <f t="shared" si="98"/>
        <v>0</v>
      </c>
      <c r="K384" t="str">
        <f t="shared" si="99"/>
        <v>MAJA1</v>
      </c>
      <c r="L384" t="str">
        <f t="shared" si="100"/>
        <v>APRIL-1-MAJA1</v>
      </c>
      <c r="M384" s="70">
        <f t="shared" si="101"/>
        <v>5.7323408126441766E-4</v>
      </c>
      <c r="N384" s="70">
        <f t="shared" si="102"/>
        <v>-0.25477806202107722</v>
      </c>
      <c r="O384" s="13">
        <f t="shared" si="103"/>
        <v>874798</v>
      </c>
      <c r="P384" s="13">
        <f t="shared" si="104"/>
        <v>888509</v>
      </c>
      <c r="Q384" s="13">
        <f t="shared" si="105"/>
        <v>882586</v>
      </c>
      <c r="R384" s="33">
        <f t="shared" si="106"/>
        <v>8.9026266635268136E-3</v>
      </c>
      <c r="S384" s="33">
        <f t="shared" si="107"/>
        <v>-6.6662239774724075E-3</v>
      </c>
      <c r="T384" t="str">
        <f t="shared" si="108"/>
        <v>APRIL-MAJA1</v>
      </c>
      <c r="U384">
        <f t="shared" si="109"/>
        <v>190967</v>
      </c>
      <c r="V384">
        <f t="shared" si="110"/>
        <v>194944</v>
      </c>
      <c r="W384">
        <f t="shared" si="111"/>
        <v>193141</v>
      </c>
      <c r="X384" s="33">
        <f t="shared" si="112"/>
        <v>1.138416585064439E-2</v>
      </c>
      <c r="Y384" s="33">
        <f t="shared" si="113"/>
        <v>-9.2488099146421643E-3</v>
      </c>
    </row>
    <row r="385" spans="1:25" x14ac:dyDescent="0.25">
      <c r="A385" t="s">
        <v>38</v>
      </c>
      <c r="B385" s="63">
        <v>1</v>
      </c>
      <c r="C385" t="s">
        <v>11</v>
      </c>
      <c r="D385">
        <v>550</v>
      </c>
      <c r="E385" s="67">
        <v>554</v>
      </c>
      <c r="F385">
        <v>550</v>
      </c>
      <c r="G385" s="13">
        <f t="shared" si="95"/>
        <v>-4</v>
      </c>
      <c r="H385" s="13">
        <f t="shared" si="96"/>
        <v>0</v>
      </c>
      <c r="I385" s="70">
        <f t="shared" si="97"/>
        <v>0</v>
      </c>
      <c r="J385" s="70">
        <f t="shared" si="98"/>
        <v>-7.2202166064981865E-3</v>
      </c>
      <c r="K385" t="str">
        <f t="shared" si="99"/>
        <v>MAJA1</v>
      </c>
      <c r="L385" t="str">
        <f t="shared" si="100"/>
        <v>APRIL-1-MAJA1</v>
      </c>
      <c r="M385" s="70">
        <f t="shared" si="101"/>
        <v>5.7323408126441766E-4</v>
      </c>
      <c r="N385" s="70">
        <f t="shared" si="102"/>
        <v>-0.25477806202107722</v>
      </c>
      <c r="O385" s="13">
        <f t="shared" si="103"/>
        <v>874798</v>
      </c>
      <c r="P385" s="13">
        <f t="shared" si="104"/>
        <v>888509</v>
      </c>
      <c r="Q385" s="13">
        <f t="shared" si="105"/>
        <v>882586</v>
      </c>
      <c r="R385" s="33">
        <f t="shared" si="106"/>
        <v>8.9026266635268136E-3</v>
      </c>
      <c r="S385" s="33">
        <f t="shared" si="107"/>
        <v>-6.6662239774724075E-3</v>
      </c>
      <c r="T385" t="str">
        <f t="shared" si="108"/>
        <v>APRIL-MAJA1</v>
      </c>
      <c r="U385">
        <f t="shared" si="109"/>
        <v>190967</v>
      </c>
      <c r="V385">
        <f t="shared" si="110"/>
        <v>194944</v>
      </c>
      <c r="W385">
        <f t="shared" si="111"/>
        <v>193141</v>
      </c>
      <c r="X385" s="33">
        <f t="shared" si="112"/>
        <v>1.138416585064439E-2</v>
      </c>
      <c r="Y385" s="33">
        <f t="shared" si="113"/>
        <v>-9.2488099146421643E-3</v>
      </c>
    </row>
    <row r="386" spans="1:25" x14ac:dyDescent="0.25">
      <c r="A386" t="s">
        <v>38</v>
      </c>
      <c r="B386" s="63">
        <v>1</v>
      </c>
      <c r="C386" t="s">
        <v>11</v>
      </c>
      <c r="D386" s="65">
        <v>340</v>
      </c>
      <c r="E386" s="67">
        <v>342</v>
      </c>
      <c r="F386" s="65">
        <v>340</v>
      </c>
      <c r="G386" s="13">
        <f t="shared" ref="G386:G449" si="114">F386-E386</f>
        <v>-2</v>
      </c>
      <c r="H386" s="13">
        <f t="shared" ref="H386:H449" si="115">F386-D386</f>
        <v>0</v>
      </c>
      <c r="I386" s="70">
        <f t="shared" ref="I386:I449" si="116">F386/D386-1</f>
        <v>0</v>
      </c>
      <c r="J386" s="70">
        <f t="shared" ref="J386:J449" si="117">F386/E386-1</f>
        <v>-5.8479532163743242E-3</v>
      </c>
      <c r="K386" t="str">
        <f t="shared" ref="K386:K449" si="118">CLEAN(SUBSTITUTE(C386," ",""))</f>
        <v>MAJA1</v>
      </c>
      <c r="L386" t="str">
        <f t="shared" ref="L386:L449" si="119">A386&amp;"-"&amp;B386&amp;"-"&amp;K386</f>
        <v>APRIL-1-MAJA1</v>
      </c>
      <c r="M386" s="70">
        <f t="shared" ref="M386:M449" si="120">SUMIF($L$2:$L$1396,L386,$I$2:$I$1396)</f>
        <v>5.7323408126441766E-4</v>
      </c>
      <c r="N386" s="70">
        <f t="shared" ref="N386:N449" si="121">SUMIF($L$2:$L$1396,L386,$J$2:$J$1396)</f>
        <v>-0.25477806202107722</v>
      </c>
      <c r="O386" s="13">
        <f t="shared" ref="O386:O449" si="122">SUMIF($A$2:$A$1396,A386,$D$2:$D$1396)</f>
        <v>874798</v>
      </c>
      <c r="P386" s="13">
        <f t="shared" ref="P386:P449" si="123">SUMIF($A$2:$A$1396,A386,$E$2:$E$1396)</f>
        <v>888509</v>
      </c>
      <c r="Q386" s="13">
        <f t="shared" ref="Q386:Q449" si="124">SUMIF($A$2:$A$1396,A386,$F$2:$F$1396)</f>
        <v>882586</v>
      </c>
      <c r="R386" s="33">
        <f t="shared" ref="R386:R449" si="125">Q386/O386-1</f>
        <v>8.9026266635268136E-3</v>
      </c>
      <c r="S386" s="33">
        <f t="shared" ref="S386:S449" si="126">Q386/P386-1</f>
        <v>-6.6662239774724075E-3</v>
      </c>
      <c r="T386" t="str">
        <f t="shared" si="108"/>
        <v>APRIL-MAJA1</v>
      </c>
      <c r="U386">
        <f t="shared" si="109"/>
        <v>190967</v>
      </c>
      <c r="V386">
        <f t="shared" si="110"/>
        <v>194944</v>
      </c>
      <c r="W386">
        <f t="shared" si="111"/>
        <v>193141</v>
      </c>
      <c r="X386" s="33">
        <f t="shared" si="112"/>
        <v>1.138416585064439E-2</v>
      </c>
      <c r="Y386" s="33">
        <f t="shared" si="113"/>
        <v>-9.2488099146421643E-3</v>
      </c>
    </row>
    <row r="387" spans="1:25" x14ac:dyDescent="0.25">
      <c r="A387" t="s">
        <v>38</v>
      </c>
      <c r="B387" s="63">
        <v>1</v>
      </c>
      <c r="C387" t="s">
        <v>11</v>
      </c>
      <c r="D387" s="65">
        <v>160</v>
      </c>
      <c r="E387" s="67">
        <v>162</v>
      </c>
      <c r="F387" s="65">
        <v>160</v>
      </c>
      <c r="G387" s="13">
        <f t="shared" si="114"/>
        <v>-2</v>
      </c>
      <c r="H387" s="13">
        <f t="shared" si="115"/>
        <v>0</v>
      </c>
      <c r="I387" s="70">
        <f t="shared" si="116"/>
        <v>0</v>
      </c>
      <c r="J387" s="70">
        <f t="shared" si="117"/>
        <v>-1.2345679012345734E-2</v>
      </c>
      <c r="K387" t="str">
        <f t="shared" si="118"/>
        <v>MAJA1</v>
      </c>
      <c r="L387" t="str">
        <f t="shared" si="119"/>
        <v>APRIL-1-MAJA1</v>
      </c>
      <c r="M387" s="70">
        <f t="shared" si="120"/>
        <v>5.7323408126441766E-4</v>
      </c>
      <c r="N387" s="70">
        <f t="shared" si="121"/>
        <v>-0.25477806202107722</v>
      </c>
      <c r="O387" s="13">
        <f t="shared" si="122"/>
        <v>874798</v>
      </c>
      <c r="P387" s="13">
        <f t="shared" si="123"/>
        <v>888509</v>
      </c>
      <c r="Q387" s="13">
        <f t="shared" si="124"/>
        <v>882586</v>
      </c>
      <c r="R387" s="33">
        <f t="shared" si="125"/>
        <v>8.9026266635268136E-3</v>
      </c>
      <c r="S387" s="33">
        <f t="shared" si="126"/>
        <v>-6.6662239774724075E-3</v>
      </c>
      <c r="T387" t="str">
        <f t="shared" ref="T387:T450" si="127">A387&amp;"-"&amp;K387</f>
        <v>APRIL-MAJA1</v>
      </c>
      <c r="U387">
        <f t="shared" ref="U387:U450" si="128">SUMIF($T$2:$T$1396,T387,$D$2:$D$1396)</f>
        <v>190967</v>
      </c>
      <c r="V387">
        <f t="shared" ref="V387:V450" si="129">SUMIF($T$2:$T$1396,T387,$E$2:$E$1396)</f>
        <v>194944</v>
      </c>
      <c r="W387">
        <f t="shared" ref="W387:W450" si="130">SUMIF($T$2:$T$1396,T387,$F$2:$F$1396)</f>
        <v>193141</v>
      </c>
      <c r="X387" s="33">
        <f t="shared" ref="X387:X450" si="131">W387/U387-1</f>
        <v>1.138416585064439E-2</v>
      </c>
      <c r="Y387" s="33">
        <f t="shared" ref="Y387:Y450" si="132">W387/V387-1</f>
        <v>-9.2488099146421643E-3</v>
      </c>
    </row>
    <row r="388" spans="1:25" x14ac:dyDescent="0.25">
      <c r="A388" t="s">
        <v>38</v>
      </c>
      <c r="B388" s="63">
        <v>1</v>
      </c>
      <c r="C388" t="s">
        <v>11</v>
      </c>
      <c r="D388" s="65">
        <v>200</v>
      </c>
      <c r="E388" s="67">
        <v>201</v>
      </c>
      <c r="F388" s="65">
        <v>200</v>
      </c>
      <c r="G388" s="13">
        <f t="shared" si="114"/>
        <v>-1</v>
      </c>
      <c r="H388" s="13">
        <f t="shared" si="115"/>
        <v>0</v>
      </c>
      <c r="I388" s="70">
        <f t="shared" si="116"/>
        <v>0</v>
      </c>
      <c r="J388" s="70">
        <f t="shared" si="117"/>
        <v>-4.9751243781094301E-3</v>
      </c>
      <c r="K388" t="str">
        <f t="shared" si="118"/>
        <v>MAJA1</v>
      </c>
      <c r="L388" t="str">
        <f t="shared" si="119"/>
        <v>APRIL-1-MAJA1</v>
      </c>
      <c r="M388" s="70">
        <f t="shared" si="120"/>
        <v>5.7323408126441766E-4</v>
      </c>
      <c r="N388" s="70">
        <f t="shared" si="121"/>
        <v>-0.25477806202107722</v>
      </c>
      <c r="O388" s="13">
        <f t="shared" si="122"/>
        <v>874798</v>
      </c>
      <c r="P388" s="13">
        <f t="shared" si="123"/>
        <v>888509</v>
      </c>
      <c r="Q388" s="13">
        <f t="shared" si="124"/>
        <v>882586</v>
      </c>
      <c r="R388" s="33">
        <f t="shared" si="125"/>
        <v>8.9026266635268136E-3</v>
      </c>
      <c r="S388" s="33">
        <f t="shared" si="126"/>
        <v>-6.6662239774724075E-3</v>
      </c>
      <c r="T388" t="str">
        <f t="shared" si="127"/>
        <v>APRIL-MAJA1</v>
      </c>
      <c r="U388">
        <f t="shared" si="128"/>
        <v>190967</v>
      </c>
      <c r="V388">
        <f t="shared" si="129"/>
        <v>194944</v>
      </c>
      <c r="W388">
        <f t="shared" si="130"/>
        <v>193141</v>
      </c>
      <c r="X388" s="33">
        <f t="shared" si="131"/>
        <v>1.138416585064439E-2</v>
      </c>
      <c r="Y388" s="33">
        <f t="shared" si="132"/>
        <v>-9.2488099146421643E-3</v>
      </c>
    </row>
    <row r="389" spans="1:25" x14ac:dyDescent="0.25">
      <c r="A389" t="s">
        <v>38</v>
      </c>
      <c r="B389" s="63">
        <v>1</v>
      </c>
      <c r="C389" t="s">
        <v>11</v>
      </c>
      <c r="D389" s="65">
        <v>120</v>
      </c>
      <c r="E389" s="67">
        <v>122</v>
      </c>
      <c r="F389" s="65">
        <v>120</v>
      </c>
      <c r="G389" s="13">
        <f t="shared" si="114"/>
        <v>-2</v>
      </c>
      <c r="H389" s="13">
        <f t="shared" si="115"/>
        <v>0</v>
      </c>
      <c r="I389" s="70">
        <f t="shared" si="116"/>
        <v>0</v>
      </c>
      <c r="J389" s="70">
        <f t="shared" si="117"/>
        <v>-1.6393442622950838E-2</v>
      </c>
      <c r="K389" t="str">
        <f t="shared" si="118"/>
        <v>MAJA1</v>
      </c>
      <c r="L389" t="str">
        <f t="shared" si="119"/>
        <v>APRIL-1-MAJA1</v>
      </c>
      <c r="M389" s="70">
        <f t="shared" si="120"/>
        <v>5.7323408126441766E-4</v>
      </c>
      <c r="N389" s="70">
        <f t="shared" si="121"/>
        <v>-0.25477806202107722</v>
      </c>
      <c r="O389" s="13">
        <f t="shared" si="122"/>
        <v>874798</v>
      </c>
      <c r="P389" s="13">
        <f t="shared" si="123"/>
        <v>888509</v>
      </c>
      <c r="Q389" s="13">
        <f t="shared" si="124"/>
        <v>882586</v>
      </c>
      <c r="R389" s="33">
        <f t="shared" si="125"/>
        <v>8.9026266635268136E-3</v>
      </c>
      <c r="S389" s="33">
        <f t="shared" si="126"/>
        <v>-6.6662239774724075E-3</v>
      </c>
      <c r="T389" t="str">
        <f t="shared" si="127"/>
        <v>APRIL-MAJA1</v>
      </c>
      <c r="U389">
        <f t="shared" si="128"/>
        <v>190967</v>
      </c>
      <c r="V389">
        <f t="shared" si="129"/>
        <v>194944</v>
      </c>
      <c r="W389">
        <f t="shared" si="130"/>
        <v>193141</v>
      </c>
      <c r="X389" s="33">
        <f t="shared" si="131"/>
        <v>1.138416585064439E-2</v>
      </c>
      <c r="Y389" s="33">
        <f t="shared" si="132"/>
        <v>-9.2488099146421643E-3</v>
      </c>
    </row>
    <row r="390" spans="1:25" x14ac:dyDescent="0.25">
      <c r="A390" t="s">
        <v>38</v>
      </c>
      <c r="B390" s="63">
        <v>1</v>
      </c>
      <c r="C390" t="s">
        <v>11</v>
      </c>
      <c r="D390" s="65">
        <v>300</v>
      </c>
      <c r="E390" s="67">
        <v>302</v>
      </c>
      <c r="F390" s="65">
        <v>300</v>
      </c>
      <c r="G390" s="13">
        <f t="shared" si="114"/>
        <v>-2</v>
      </c>
      <c r="H390" s="13">
        <f t="shared" si="115"/>
        <v>0</v>
      </c>
      <c r="I390" s="70">
        <f t="shared" si="116"/>
        <v>0</v>
      </c>
      <c r="J390" s="70">
        <f t="shared" si="117"/>
        <v>-6.6225165562914245E-3</v>
      </c>
      <c r="K390" t="str">
        <f t="shared" si="118"/>
        <v>MAJA1</v>
      </c>
      <c r="L390" t="str">
        <f t="shared" si="119"/>
        <v>APRIL-1-MAJA1</v>
      </c>
      <c r="M390" s="70">
        <f t="shared" si="120"/>
        <v>5.7323408126441766E-4</v>
      </c>
      <c r="N390" s="70">
        <f t="shared" si="121"/>
        <v>-0.25477806202107722</v>
      </c>
      <c r="O390" s="13">
        <f t="shared" si="122"/>
        <v>874798</v>
      </c>
      <c r="P390" s="13">
        <f t="shared" si="123"/>
        <v>888509</v>
      </c>
      <c r="Q390" s="13">
        <f t="shared" si="124"/>
        <v>882586</v>
      </c>
      <c r="R390" s="33">
        <f t="shared" si="125"/>
        <v>8.9026266635268136E-3</v>
      </c>
      <c r="S390" s="33">
        <f t="shared" si="126"/>
        <v>-6.6662239774724075E-3</v>
      </c>
      <c r="T390" t="str">
        <f t="shared" si="127"/>
        <v>APRIL-MAJA1</v>
      </c>
      <c r="U390">
        <f t="shared" si="128"/>
        <v>190967</v>
      </c>
      <c r="V390">
        <f t="shared" si="129"/>
        <v>194944</v>
      </c>
      <c r="W390">
        <f t="shared" si="130"/>
        <v>193141</v>
      </c>
      <c r="X390" s="33">
        <f t="shared" si="131"/>
        <v>1.138416585064439E-2</v>
      </c>
      <c r="Y390" s="33">
        <f t="shared" si="132"/>
        <v>-9.2488099146421643E-3</v>
      </c>
    </row>
    <row r="391" spans="1:25" x14ac:dyDescent="0.25">
      <c r="A391" t="s">
        <v>38</v>
      </c>
      <c r="B391" s="63">
        <v>1</v>
      </c>
      <c r="C391" t="s">
        <v>11</v>
      </c>
      <c r="D391" s="65">
        <v>90</v>
      </c>
      <c r="E391" s="67">
        <v>90</v>
      </c>
      <c r="F391" s="65">
        <v>90</v>
      </c>
      <c r="G391" s="13">
        <f t="shared" si="114"/>
        <v>0</v>
      </c>
      <c r="H391" s="13">
        <f t="shared" si="115"/>
        <v>0</v>
      </c>
      <c r="I391" s="70">
        <f t="shared" si="116"/>
        <v>0</v>
      </c>
      <c r="J391" s="70">
        <f t="shared" si="117"/>
        <v>0</v>
      </c>
      <c r="K391" t="str">
        <f t="shared" si="118"/>
        <v>MAJA1</v>
      </c>
      <c r="L391" t="str">
        <f t="shared" si="119"/>
        <v>APRIL-1-MAJA1</v>
      </c>
      <c r="M391" s="70">
        <f t="shared" si="120"/>
        <v>5.7323408126441766E-4</v>
      </c>
      <c r="N391" s="70">
        <f t="shared" si="121"/>
        <v>-0.25477806202107722</v>
      </c>
      <c r="O391" s="13">
        <f t="shared" si="122"/>
        <v>874798</v>
      </c>
      <c r="P391" s="13">
        <f t="shared" si="123"/>
        <v>888509</v>
      </c>
      <c r="Q391" s="13">
        <f t="shared" si="124"/>
        <v>882586</v>
      </c>
      <c r="R391" s="33">
        <f t="shared" si="125"/>
        <v>8.9026266635268136E-3</v>
      </c>
      <c r="S391" s="33">
        <f t="shared" si="126"/>
        <v>-6.6662239774724075E-3</v>
      </c>
      <c r="T391" t="str">
        <f t="shared" si="127"/>
        <v>APRIL-MAJA1</v>
      </c>
      <c r="U391">
        <f t="shared" si="128"/>
        <v>190967</v>
      </c>
      <c r="V391">
        <f t="shared" si="129"/>
        <v>194944</v>
      </c>
      <c r="W391">
        <f t="shared" si="130"/>
        <v>193141</v>
      </c>
      <c r="X391" s="33">
        <f t="shared" si="131"/>
        <v>1.138416585064439E-2</v>
      </c>
      <c r="Y391" s="33">
        <f t="shared" si="132"/>
        <v>-9.2488099146421643E-3</v>
      </c>
    </row>
    <row r="392" spans="1:25" x14ac:dyDescent="0.25">
      <c r="A392" t="s">
        <v>38</v>
      </c>
      <c r="B392" s="63">
        <v>1</v>
      </c>
      <c r="C392" t="s">
        <v>11</v>
      </c>
      <c r="D392" s="65">
        <v>10</v>
      </c>
      <c r="E392" s="67">
        <v>10</v>
      </c>
      <c r="F392" s="65">
        <v>10</v>
      </c>
      <c r="G392" s="13">
        <f t="shared" si="114"/>
        <v>0</v>
      </c>
      <c r="H392" s="13">
        <f t="shared" si="115"/>
        <v>0</v>
      </c>
      <c r="I392" s="70">
        <f t="shared" si="116"/>
        <v>0</v>
      </c>
      <c r="J392" s="70">
        <f t="shared" si="117"/>
        <v>0</v>
      </c>
      <c r="K392" t="str">
        <f t="shared" si="118"/>
        <v>MAJA1</v>
      </c>
      <c r="L392" t="str">
        <f t="shared" si="119"/>
        <v>APRIL-1-MAJA1</v>
      </c>
      <c r="M392" s="70">
        <f t="shared" si="120"/>
        <v>5.7323408126441766E-4</v>
      </c>
      <c r="N392" s="70">
        <f t="shared" si="121"/>
        <v>-0.25477806202107722</v>
      </c>
      <c r="O392" s="13">
        <f t="shared" si="122"/>
        <v>874798</v>
      </c>
      <c r="P392" s="13">
        <f t="shared" si="123"/>
        <v>888509</v>
      </c>
      <c r="Q392" s="13">
        <f t="shared" si="124"/>
        <v>882586</v>
      </c>
      <c r="R392" s="33">
        <f t="shared" si="125"/>
        <v>8.9026266635268136E-3</v>
      </c>
      <c r="S392" s="33">
        <f t="shared" si="126"/>
        <v>-6.6662239774724075E-3</v>
      </c>
      <c r="T392" t="str">
        <f t="shared" si="127"/>
        <v>APRIL-MAJA1</v>
      </c>
      <c r="U392">
        <f t="shared" si="128"/>
        <v>190967</v>
      </c>
      <c r="V392">
        <f t="shared" si="129"/>
        <v>194944</v>
      </c>
      <c r="W392">
        <f t="shared" si="130"/>
        <v>193141</v>
      </c>
      <c r="X392" s="33">
        <f t="shared" si="131"/>
        <v>1.138416585064439E-2</v>
      </c>
      <c r="Y392" s="33">
        <f t="shared" si="132"/>
        <v>-9.2488099146421643E-3</v>
      </c>
    </row>
    <row r="393" spans="1:25" x14ac:dyDescent="0.25">
      <c r="A393" t="s">
        <v>38</v>
      </c>
      <c r="B393" s="63">
        <v>1</v>
      </c>
      <c r="C393" t="s">
        <v>13</v>
      </c>
      <c r="D393" s="66">
        <v>6696</v>
      </c>
      <c r="E393" s="67">
        <v>6900</v>
      </c>
      <c r="F393" s="66">
        <v>6873</v>
      </c>
      <c r="G393" s="13">
        <f t="shared" si="114"/>
        <v>-27</v>
      </c>
      <c r="H393" s="13">
        <f t="shared" si="115"/>
        <v>177</v>
      </c>
      <c r="I393" s="70">
        <f t="shared" si="116"/>
        <v>2.6433691756272415E-2</v>
      </c>
      <c r="J393" s="70">
        <f t="shared" si="117"/>
        <v>-3.9130434782608248E-3</v>
      </c>
      <c r="K393" t="str">
        <f t="shared" si="118"/>
        <v>KALIBENDA</v>
      </c>
      <c r="L393" t="str">
        <f t="shared" si="119"/>
        <v>APRIL-1-KALIBENDA</v>
      </c>
      <c r="M393" s="70">
        <f t="shared" si="120"/>
        <v>2.3794767576752363E-2</v>
      </c>
      <c r="N393" s="70">
        <f t="shared" si="121"/>
        <v>-2.1270148692208446E-2</v>
      </c>
      <c r="O393" s="13">
        <f t="shared" si="122"/>
        <v>874798</v>
      </c>
      <c r="P393" s="13">
        <f t="shared" si="123"/>
        <v>888509</v>
      </c>
      <c r="Q393" s="13">
        <f t="shared" si="124"/>
        <v>882586</v>
      </c>
      <c r="R393" s="33">
        <f t="shared" si="125"/>
        <v>8.9026266635268136E-3</v>
      </c>
      <c r="S393" s="33">
        <f t="shared" si="126"/>
        <v>-6.6662239774724075E-3</v>
      </c>
      <c r="T393" t="str">
        <f t="shared" si="127"/>
        <v>APRIL-KALIBENDA</v>
      </c>
      <c r="U393">
        <f t="shared" si="128"/>
        <v>219240</v>
      </c>
      <c r="V393">
        <f t="shared" si="129"/>
        <v>220983</v>
      </c>
      <c r="W393">
        <f t="shared" si="130"/>
        <v>220317</v>
      </c>
      <c r="X393" s="33">
        <f t="shared" si="131"/>
        <v>4.9124247400109677E-3</v>
      </c>
      <c r="Y393" s="33">
        <f t="shared" si="132"/>
        <v>-3.0138064919020824E-3</v>
      </c>
    </row>
    <row r="394" spans="1:25" x14ac:dyDescent="0.25">
      <c r="A394" t="s">
        <v>38</v>
      </c>
      <c r="B394" s="63">
        <v>1</v>
      </c>
      <c r="C394" t="s">
        <v>13</v>
      </c>
      <c r="D394" s="66">
        <v>18468</v>
      </c>
      <c r="E394" s="67">
        <v>19023</v>
      </c>
      <c r="F394" s="66">
        <v>18948</v>
      </c>
      <c r="G394" s="13">
        <f t="shared" si="114"/>
        <v>-75</v>
      </c>
      <c r="H394" s="13">
        <f t="shared" si="115"/>
        <v>480</v>
      </c>
      <c r="I394" s="70">
        <f t="shared" si="116"/>
        <v>2.5990903183885639E-2</v>
      </c>
      <c r="J394" s="70">
        <f t="shared" si="117"/>
        <v>-3.942595805078053E-3</v>
      </c>
      <c r="K394" t="str">
        <f t="shared" si="118"/>
        <v>KALIBENDA</v>
      </c>
      <c r="L394" t="str">
        <f t="shared" si="119"/>
        <v>APRIL-1-KALIBENDA</v>
      </c>
      <c r="M394" s="70">
        <f t="shared" si="120"/>
        <v>2.3794767576752363E-2</v>
      </c>
      <c r="N394" s="70">
        <f t="shared" si="121"/>
        <v>-2.1270148692208446E-2</v>
      </c>
      <c r="O394" s="13">
        <f t="shared" si="122"/>
        <v>874798</v>
      </c>
      <c r="P394" s="13">
        <f t="shared" si="123"/>
        <v>888509</v>
      </c>
      <c r="Q394" s="13">
        <f t="shared" si="124"/>
        <v>882586</v>
      </c>
      <c r="R394" s="33">
        <f t="shared" si="125"/>
        <v>8.9026266635268136E-3</v>
      </c>
      <c r="S394" s="33">
        <f t="shared" si="126"/>
        <v>-6.6662239774724075E-3</v>
      </c>
      <c r="T394" t="str">
        <f t="shared" si="127"/>
        <v>APRIL-KALIBENDA</v>
      </c>
      <c r="U394">
        <f t="shared" si="128"/>
        <v>219240</v>
      </c>
      <c r="V394">
        <f t="shared" si="129"/>
        <v>220983</v>
      </c>
      <c r="W394">
        <f t="shared" si="130"/>
        <v>220317</v>
      </c>
      <c r="X394" s="33">
        <f t="shared" si="131"/>
        <v>4.9124247400109677E-3</v>
      </c>
      <c r="Y394" s="33">
        <f t="shared" si="132"/>
        <v>-3.0138064919020824E-3</v>
      </c>
    </row>
    <row r="395" spans="1:25" x14ac:dyDescent="0.25">
      <c r="A395" t="s">
        <v>38</v>
      </c>
      <c r="B395" s="63">
        <v>1</v>
      </c>
      <c r="C395" t="s">
        <v>11</v>
      </c>
      <c r="D395" s="66">
        <v>14472</v>
      </c>
      <c r="E395" s="67">
        <v>14767</v>
      </c>
      <c r="F395" s="65">
        <v>14646</v>
      </c>
      <c r="G395" s="13">
        <f t="shared" si="114"/>
        <v>-121</v>
      </c>
      <c r="H395" s="13">
        <f t="shared" si="115"/>
        <v>174</v>
      </c>
      <c r="I395" s="70">
        <f t="shared" si="116"/>
        <v>1.2023217247097762E-2</v>
      </c>
      <c r="J395" s="70">
        <f t="shared" si="117"/>
        <v>-8.1939459605877563E-3</v>
      </c>
      <c r="K395" t="str">
        <f t="shared" si="118"/>
        <v>MAJA1</v>
      </c>
      <c r="L395" t="str">
        <f t="shared" si="119"/>
        <v>APRIL-1-MAJA1</v>
      </c>
      <c r="M395" s="70">
        <f t="shared" si="120"/>
        <v>5.7323408126441766E-4</v>
      </c>
      <c r="N395" s="70">
        <f t="shared" si="121"/>
        <v>-0.25477806202107722</v>
      </c>
      <c r="O395" s="13">
        <f t="shared" si="122"/>
        <v>874798</v>
      </c>
      <c r="P395" s="13">
        <f t="shared" si="123"/>
        <v>888509</v>
      </c>
      <c r="Q395" s="13">
        <f t="shared" si="124"/>
        <v>882586</v>
      </c>
      <c r="R395" s="33">
        <f t="shared" si="125"/>
        <v>8.9026266635268136E-3</v>
      </c>
      <c r="S395" s="33">
        <f t="shared" si="126"/>
        <v>-6.6662239774724075E-3</v>
      </c>
      <c r="T395" t="str">
        <f t="shared" si="127"/>
        <v>APRIL-MAJA1</v>
      </c>
      <c r="U395">
        <f t="shared" si="128"/>
        <v>190967</v>
      </c>
      <c r="V395">
        <f t="shared" si="129"/>
        <v>194944</v>
      </c>
      <c r="W395">
        <f t="shared" si="130"/>
        <v>193141</v>
      </c>
      <c r="X395" s="33">
        <f t="shared" si="131"/>
        <v>1.138416585064439E-2</v>
      </c>
      <c r="Y395" s="33">
        <f t="shared" si="132"/>
        <v>-9.2488099146421643E-3</v>
      </c>
    </row>
    <row r="396" spans="1:25" x14ac:dyDescent="0.25">
      <c r="A396" t="s">
        <v>38</v>
      </c>
      <c r="B396" s="63">
        <v>1</v>
      </c>
      <c r="C396" t="s">
        <v>14</v>
      </c>
      <c r="D396" s="66">
        <v>38016</v>
      </c>
      <c r="E396" s="67">
        <v>38790</v>
      </c>
      <c r="F396" s="66">
        <v>38622</v>
      </c>
      <c r="G396" s="13">
        <f t="shared" si="114"/>
        <v>-168</v>
      </c>
      <c r="H396" s="13">
        <f t="shared" si="115"/>
        <v>606</v>
      </c>
      <c r="I396" s="70">
        <f t="shared" si="116"/>
        <v>1.5940656565656575E-2</v>
      </c>
      <c r="J396" s="70">
        <f t="shared" si="117"/>
        <v>-4.3310131477184433E-3</v>
      </c>
      <c r="K396" t="str">
        <f t="shared" si="118"/>
        <v>GM2</v>
      </c>
      <c r="L396" t="str">
        <f t="shared" si="119"/>
        <v>APRIL-1-GM2</v>
      </c>
      <c r="M396" s="70">
        <f t="shared" si="120"/>
        <v>0.18219947353420785</v>
      </c>
      <c r="N396" s="70">
        <f t="shared" si="121"/>
        <v>-8.611411523119672E-2</v>
      </c>
      <c r="O396" s="13">
        <f t="shared" si="122"/>
        <v>874798</v>
      </c>
      <c r="P396" s="13">
        <f t="shared" si="123"/>
        <v>888509</v>
      </c>
      <c r="Q396" s="13">
        <f t="shared" si="124"/>
        <v>882586</v>
      </c>
      <c r="R396" s="33">
        <f t="shared" si="125"/>
        <v>8.9026266635268136E-3</v>
      </c>
      <c r="S396" s="33">
        <f t="shared" si="126"/>
        <v>-6.6662239774724075E-3</v>
      </c>
      <c r="T396" t="str">
        <f t="shared" si="127"/>
        <v>APRIL-GM2</v>
      </c>
      <c r="U396">
        <f t="shared" si="128"/>
        <v>314460</v>
      </c>
      <c r="V396">
        <f t="shared" si="129"/>
        <v>323438</v>
      </c>
      <c r="W396">
        <f t="shared" si="130"/>
        <v>321263</v>
      </c>
      <c r="X396" s="33">
        <f t="shared" si="131"/>
        <v>2.1633912103288244E-2</v>
      </c>
      <c r="Y396" s="33">
        <f t="shared" si="132"/>
        <v>-6.7246272856003042E-3</v>
      </c>
    </row>
    <row r="397" spans="1:25" x14ac:dyDescent="0.25">
      <c r="A397" t="s">
        <v>38</v>
      </c>
      <c r="B397" s="63">
        <v>1</v>
      </c>
      <c r="C397" t="s">
        <v>14</v>
      </c>
      <c r="D397" s="66">
        <v>1404</v>
      </c>
      <c r="E397" s="67">
        <v>1438</v>
      </c>
      <c r="F397" s="66">
        <v>1425</v>
      </c>
      <c r="G397" s="13">
        <f t="shared" si="114"/>
        <v>-13</v>
      </c>
      <c r="H397" s="13">
        <f t="shared" si="115"/>
        <v>21</v>
      </c>
      <c r="I397" s="70">
        <f t="shared" si="116"/>
        <v>1.4957264957264904E-2</v>
      </c>
      <c r="J397" s="70">
        <f t="shared" si="117"/>
        <v>-9.0403337969402475E-3</v>
      </c>
      <c r="K397" t="str">
        <f t="shared" si="118"/>
        <v>GM2</v>
      </c>
      <c r="L397" t="str">
        <f t="shared" si="119"/>
        <v>APRIL-1-GM2</v>
      </c>
      <c r="M397" s="70">
        <f t="shared" si="120"/>
        <v>0.18219947353420785</v>
      </c>
      <c r="N397" s="70">
        <f t="shared" si="121"/>
        <v>-8.611411523119672E-2</v>
      </c>
      <c r="O397" s="13">
        <f t="shared" si="122"/>
        <v>874798</v>
      </c>
      <c r="P397" s="13">
        <f t="shared" si="123"/>
        <v>888509</v>
      </c>
      <c r="Q397" s="13">
        <f t="shared" si="124"/>
        <v>882586</v>
      </c>
      <c r="R397" s="33">
        <f t="shared" si="125"/>
        <v>8.9026266635268136E-3</v>
      </c>
      <c r="S397" s="33">
        <f t="shared" si="126"/>
        <v>-6.6662239774724075E-3</v>
      </c>
      <c r="T397" t="str">
        <f t="shared" si="127"/>
        <v>APRIL-GM2</v>
      </c>
      <c r="U397">
        <f t="shared" si="128"/>
        <v>314460</v>
      </c>
      <c r="V397">
        <f t="shared" si="129"/>
        <v>323438</v>
      </c>
      <c r="W397">
        <f t="shared" si="130"/>
        <v>321263</v>
      </c>
      <c r="X397" s="33">
        <f t="shared" si="131"/>
        <v>2.1633912103288244E-2</v>
      </c>
      <c r="Y397" s="33">
        <f t="shared" si="132"/>
        <v>-6.7246272856003042E-3</v>
      </c>
    </row>
    <row r="398" spans="1:25" x14ac:dyDescent="0.25">
      <c r="A398" t="s">
        <v>38</v>
      </c>
      <c r="B398" s="63">
        <v>1</v>
      </c>
      <c r="C398" t="s">
        <v>11</v>
      </c>
      <c r="D398" s="66">
        <v>15552</v>
      </c>
      <c r="E398" s="67">
        <v>15864</v>
      </c>
      <c r="F398" s="65">
        <v>15684</v>
      </c>
      <c r="G398" s="13">
        <f t="shared" si="114"/>
        <v>-180</v>
      </c>
      <c r="H398" s="13">
        <f t="shared" si="115"/>
        <v>132</v>
      </c>
      <c r="I398" s="70">
        <f t="shared" si="116"/>
        <v>8.4876543209877475E-3</v>
      </c>
      <c r="J398" s="70">
        <f t="shared" si="117"/>
        <v>-1.1346444780635401E-2</v>
      </c>
      <c r="K398" t="str">
        <f t="shared" si="118"/>
        <v>MAJA1</v>
      </c>
      <c r="L398" t="str">
        <f t="shared" si="119"/>
        <v>APRIL-1-MAJA1</v>
      </c>
      <c r="M398" s="70">
        <f t="shared" si="120"/>
        <v>5.7323408126441766E-4</v>
      </c>
      <c r="N398" s="70">
        <f t="shared" si="121"/>
        <v>-0.25477806202107722</v>
      </c>
      <c r="O398" s="13">
        <f t="shared" si="122"/>
        <v>874798</v>
      </c>
      <c r="P398" s="13">
        <f t="shared" si="123"/>
        <v>888509</v>
      </c>
      <c r="Q398" s="13">
        <f t="shared" si="124"/>
        <v>882586</v>
      </c>
      <c r="R398" s="33">
        <f t="shared" si="125"/>
        <v>8.9026266635268136E-3</v>
      </c>
      <c r="S398" s="33">
        <f t="shared" si="126"/>
        <v>-6.6662239774724075E-3</v>
      </c>
      <c r="T398" t="str">
        <f t="shared" si="127"/>
        <v>APRIL-MAJA1</v>
      </c>
      <c r="U398">
        <f t="shared" si="128"/>
        <v>190967</v>
      </c>
      <c r="V398">
        <f t="shared" si="129"/>
        <v>194944</v>
      </c>
      <c r="W398">
        <f t="shared" si="130"/>
        <v>193141</v>
      </c>
      <c r="X398" s="33">
        <f t="shared" si="131"/>
        <v>1.138416585064439E-2</v>
      </c>
      <c r="Y398" s="33">
        <f t="shared" si="132"/>
        <v>-9.2488099146421643E-3</v>
      </c>
    </row>
    <row r="399" spans="1:25" x14ac:dyDescent="0.25">
      <c r="A399" t="s">
        <v>38</v>
      </c>
      <c r="B399" s="63">
        <v>1</v>
      </c>
      <c r="C399" t="s">
        <v>11</v>
      </c>
      <c r="D399" s="66">
        <v>1296</v>
      </c>
      <c r="E399" s="67">
        <v>1323</v>
      </c>
      <c r="F399" s="65">
        <v>1314</v>
      </c>
      <c r="G399" s="13">
        <f t="shared" si="114"/>
        <v>-9</v>
      </c>
      <c r="H399" s="13">
        <f t="shared" si="115"/>
        <v>18</v>
      </c>
      <c r="I399" s="70">
        <f t="shared" si="116"/>
        <v>1.388888888888884E-2</v>
      </c>
      <c r="J399" s="70">
        <f t="shared" si="117"/>
        <v>-6.8027210884353817E-3</v>
      </c>
      <c r="K399" t="str">
        <f t="shared" si="118"/>
        <v>MAJA1</v>
      </c>
      <c r="L399" t="str">
        <f t="shared" si="119"/>
        <v>APRIL-1-MAJA1</v>
      </c>
      <c r="M399" s="70">
        <f t="shared" si="120"/>
        <v>5.7323408126441766E-4</v>
      </c>
      <c r="N399" s="70">
        <f t="shared" si="121"/>
        <v>-0.25477806202107722</v>
      </c>
      <c r="O399" s="13">
        <f t="shared" si="122"/>
        <v>874798</v>
      </c>
      <c r="P399" s="13">
        <f t="shared" si="123"/>
        <v>888509</v>
      </c>
      <c r="Q399" s="13">
        <f t="shared" si="124"/>
        <v>882586</v>
      </c>
      <c r="R399" s="33">
        <f t="shared" si="125"/>
        <v>8.9026266635268136E-3</v>
      </c>
      <c r="S399" s="33">
        <f t="shared" si="126"/>
        <v>-6.6662239774724075E-3</v>
      </c>
      <c r="T399" t="str">
        <f t="shared" si="127"/>
        <v>APRIL-MAJA1</v>
      </c>
      <c r="U399">
        <f t="shared" si="128"/>
        <v>190967</v>
      </c>
      <c r="V399">
        <f t="shared" si="129"/>
        <v>194944</v>
      </c>
      <c r="W399">
        <f t="shared" si="130"/>
        <v>193141</v>
      </c>
      <c r="X399" s="33">
        <f t="shared" si="131"/>
        <v>1.138416585064439E-2</v>
      </c>
      <c r="Y399" s="33">
        <f t="shared" si="132"/>
        <v>-9.2488099146421643E-3</v>
      </c>
    </row>
    <row r="400" spans="1:25" x14ac:dyDescent="0.25">
      <c r="A400" t="s">
        <v>38</v>
      </c>
      <c r="B400" s="63">
        <v>1</v>
      </c>
      <c r="C400" t="s">
        <v>14</v>
      </c>
      <c r="D400" s="66">
        <v>35964</v>
      </c>
      <c r="E400" s="67">
        <v>36710</v>
      </c>
      <c r="F400" s="66">
        <v>36477</v>
      </c>
      <c r="G400" s="13">
        <f t="shared" si="114"/>
        <v>-233</v>
      </c>
      <c r="H400" s="13">
        <f t="shared" si="115"/>
        <v>513</v>
      </c>
      <c r="I400" s="70">
        <f t="shared" si="116"/>
        <v>1.4264264264264304E-2</v>
      </c>
      <c r="J400" s="70">
        <f t="shared" si="117"/>
        <v>-6.3470444020702343E-3</v>
      </c>
      <c r="K400" t="str">
        <f t="shared" si="118"/>
        <v>GM2</v>
      </c>
      <c r="L400" t="str">
        <f t="shared" si="119"/>
        <v>APRIL-1-GM2</v>
      </c>
      <c r="M400" s="70">
        <f t="shared" si="120"/>
        <v>0.18219947353420785</v>
      </c>
      <c r="N400" s="70">
        <f t="shared" si="121"/>
        <v>-8.611411523119672E-2</v>
      </c>
      <c r="O400" s="13">
        <f t="shared" si="122"/>
        <v>874798</v>
      </c>
      <c r="P400" s="13">
        <f t="shared" si="123"/>
        <v>888509</v>
      </c>
      <c r="Q400" s="13">
        <f t="shared" si="124"/>
        <v>882586</v>
      </c>
      <c r="R400" s="33">
        <f t="shared" si="125"/>
        <v>8.9026266635268136E-3</v>
      </c>
      <c r="S400" s="33">
        <f t="shared" si="126"/>
        <v>-6.6662239774724075E-3</v>
      </c>
      <c r="T400" t="str">
        <f t="shared" si="127"/>
        <v>APRIL-GM2</v>
      </c>
      <c r="U400">
        <f t="shared" si="128"/>
        <v>314460</v>
      </c>
      <c r="V400">
        <f t="shared" si="129"/>
        <v>323438</v>
      </c>
      <c r="W400">
        <f t="shared" si="130"/>
        <v>321263</v>
      </c>
      <c r="X400" s="33">
        <f t="shared" si="131"/>
        <v>2.1633912103288244E-2</v>
      </c>
      <c r="Y400" s="33">
        <f t="shared" si="132"/>
        <v>-6.7246272856003042E-3</v>
      </c>
    </row>
    <row r="401" spans="1:25" x14ac:dyDescent="0.25">
      <c r="A401" t="s">
        <v>38</v>
      </c>
      <c r="B401" s="63">
        <v>1</v>
      </c>
      <c r="C401" t="s">
        <v>14</v>
      </c>
      <c r="D401" s="66">
        <v>2592</v>
      </c>
      <c r="E401" s="67">
        <v>2664</v>
      </c>
      <c r="F401" s="66">
        <v>2646</v>
      </c>
      <c r="G401" s="13">
        <f t="shared" si="114"/>
        <v>-18</v>
      </c>
      <c r="H401" s="13">
        <f t="shared" si="115"/>
        <v>54</v>
      </c>
      <c r="I401" s="70">
        <f t="shared" si="116"/>
        <v>2.0833333333333259E-2</v>
      </c>
      <c r="J401" s="70">
        <f t="shared" si="117"/>
        <v>-6.7567567567567988E-3</v>
      </c>
      <c r="K401" t="str">
        <f t="shared" si="118"/>
        <v>GM2</v>
      </c>
      <c r="L401" t="str">
        <f t="shared" si="119"/>
        <v>APRIL-1-GM2</v>
      </c>
      <c r="M401" s="70">
        <f t="shared" si="120"/>
        <v>0.18219947353420785</v>
      </c>
      <c r="N401" s="70">
        <f t="shared" si="121"/>
        <v>-8.611411523119672E-2</v>
      </c>
      <c r="O401" s="13">
        <f t="shared" si="122"/>
        <v>874798</v>
      </c>
      <c r="P401" s="13">
        <f t="shared" si="123"/>
        <v>888509</v>
      </c>
      <c r="Q401" s="13">
        <f t="shared" si="124"/>
        <v>882586</v>
      </c>
      <c r="R401" s="33">
        <f t="shared" si="125"/>
        <v>8.9026266635268136E-3</v>
      </c>
      <c r="S401" s="33">
        <f t="shared" si="126"/>
        <v>-6.6662239774724075E-3</v>
      </c>
      <c r="T401" t="str">
        <f t="shared" si="127"/>
        <v>APRIL-GM2</v>
      </c>
      <c r="U401">
        <f t="shared" si="128"/>
        <v>314460</v>
      </c>
      <c r="V401">
        <f t="shared" si="129"/>
        <v>323438</v>
      </c>
      <c r="W401">
        <f t="shared" si="130"/>
        <v>321263</v>
      </c>
      <c r="X401" s="33">
        <f t="shared" si="131"/>
        <v>2.1633912103288244E-2</v>
      </c>
      <c r="Y401" s="33">
        <f t="shared" si="132"/>
        <v>-6.7246272856003042E-3</v>
      </c>
    </row>
    <row r="402" spans="1:25" x14ac:dyDescent="0.25">
      <c r="A402" t="s">
        <v>38</v>
      </c>
      <c r="B402" s="63">
        <v>1</v>
      </c>
      <c r="C402" t="s">
        <v>14</v>
      </c>
      <c r="D402" s="66">
        <v>7128</v>
      </c>
      <c r="E402" s="67">
        <v>7309</v>
      </c>
      <c r="F402" s="66">
        <v>7242</v>
      </c>
      <c r="G402" s="13">
        <f t="shared" si="114"/>
        <v>-67</v>
      </c>
      <c r="H402" s="13">
        <f t="shared" si="115"/>
        <v>114</v>
      </c>
      <c r="I402" s="70">
        <f t="shared" si="116"/>
        <v>1.5993265993266004E-2</v>
      </c>
      <c r="J402" s="70">
        <f t="shared" si="117"/>
        <v>-9.1667806813517938E-3</v>
      </c>
      <c r="K402" t="str">
        <f t="shared" si="118"/>
        <v>GM2</v>
      </c>
      <c r="L402" t="str">
        <f t="shared" si="119"/>
        <v>APRIL-1-GM2</v>
      </c>
      <c r="M402" s="70">
        <f t="shared" si="120"/>
        <v>0.18219947353420785</v>
      </c>
      <c r="N402" s="70">
        <f t="shared" si="121"/>
        <v>-8.611411523119672E-2</v>
      </c>
      <c r="O402" s="13">
        <f t="shared" si="122"/>
        <v>874798</v>
      </c>
      <c r="P402" s="13">
        <f t="shared" si="123"/>
        <v>888509</v>
      </c>
      <c r="Q402" s="13">
        <f t="shared" si="124"/>
        <v>882586</v>
      </c>
      <c r="R402" s="33">
        <f t="shared" si="125"/>
        <v>8.9026266635268136E-3</v>
      </c>
      <c r="S402" s="33">
        <f t="shared" si="126"/>
        <v>-6.6662239774724075E-3</v>
      </c>
      <c r="T402" t="str">
        <f t="shared" si="127"/>
        <v>APRIL-GM2</v>
      </c>
      <c r="U402">
        <f t="shared" si="128"/>
        <v>314460</v>
      </c>
      <c r="V402">
        <f t="shared" si="129"/>
        <v>323438</v>
      </c>
      <c r="W402">
        <f t="shared" si="130"/>
        <v>321263</v>
      </c>
      <c r="X402" s="33">
        <f t="shared" si="131"/>
        <v>2.1633912103288244E-2</v>
      </c>
      <c r="Y402" s="33">
        <f t="shared" si="132"/>
        <v>-6.7246272856003042E-3</v>
      </c>
    </row>
    <row r="403" spans="1:25" x14ac:dyDescent="0.25">
      <c r="A403" t="s">
        <v>38</v>
      </c>
      <c r="B403" s="63">
        <v>1</v>
      </c>
      <c r="C403" t="s">
        <v>14</v>
      </c>
      <c r="D403" s="66">
        <v>2052</v>
      </c>
      <c r="E403" s="67">
        <v>2094</v>
      </c>
      <c r="F403" s="66">
        <v>2082</v>
      </c>
      <c r="G403" s="13">
        <f t="shared" si="114"/>
        <v>-12</v>
      </c>
      <c r="H403" s="13">
        <f t="shared" si="115"/>
        <v>30</v>
      </c>
      <c r="I403" s="70">
        <f t="shared" si="116"/>
        <v>1.4619883040935644E-2</v>
      </c>
      <c r="J403" s="70">
        <f t="shared" si="117"/>
        <v>-5.7306590257879542E-3</v>
      </c>
      <c r="K403" t="str">
        <f t="shared" si="118"/>
        <v>GM2</v>
      </c>
      <c r="L403" t="str">
        <f t="shared" si="119"/>
        <v>APRIL-1-GM2</v>
      </c>
      <c r="M403" s="70">
        <f t="shared" si="120"/>
        <v>0.18219947353420785</v>
      </c>
      <c r="N403" s="70">
        <f t="shared" si="121"/>
        <v>-8.611411523119672E-2</v>
      </c>
      <c r="O403" s="13">
        <f t="shared" si="122"/>
        <v>874798</v>
      </c>
      <c r="P403" s="13">
        <f t="shared" si="123"/>
        <v>888509</v>
      </c>
      <c r="Q403" s="13">
        <f t="shared" si="124"/>
        <v>882586</v>
      </c>
      <c r="R403" s="33">
        <f t="shared" si="125"/>
        <v>8.9026266635268136E-3</v>
      </c>
      <c r="S403" s="33">
        <f t="shared" si="126"/>
        <v>-6.6662239774724075E-3</v>
      </c>
      <c r="T403" t="str">
        <f t="shared" si="127"/>
        <v>APRIL-GM2</v>
      </c>
      <c r="U403">
        <f t="shared" si="128"/>
        <v>314460</v>
      </c>
      <c r="V403">
        <f t="shared" si="129"/>
        <v>323438</v>
      </c>
      <c r="W403">
        <f t="shared" si="130"/>
        <v>321263</v>
      </c>
      <c r="X403" s="33">
        <f t="shared" si="131"/>
        <v>2.1633912103288244E-2</v>
      </c>
      <c r="Y403" s="33">
        <f t="shared" si="132"/>
        <v>-6.7246272856003042E-3</v>
      </c>
    </row>
    <row r="404" spans="1:25" x14ac:dyDescent="0.25">
      <c r="A404" t="s">
        <v>38</v>
      </c>
      <c r="B404" s="63">
        <v>1</v>
      </c>
      <c r="C404" t="s">
        <v>11</v>
      </c>
      <c r="D404" s="66">
        <v>9180</v>
      </c>
      <c r="E404" s="67">
        <v>9364</v>
      </c>
      <c r="F404" s="65">
        <v>9213</v>
      </c>
      <c r="G404" s="13">
        <f t="shared" si="114"/>
        <v>-151</v>
      </c>
      <c r="H404" s="13">
        <f t="shared" si="115"/>
        <v>33</v>
      </c>
      <c r="I404" s="70">
        <f t="shared" si="116"/>
        <v>3.5947712418300526E-3</v>
      </c>
      <c r="J404" s="70">
        <f t="shared" si="117"/>
        <v>-1.6125587355830806E-2</v>
      </c>
      <c r="K404" t="str">
        <f t="shared" si="118"/>
        <v>MAJA1</v>
      </c>
      <c r="L404" t="str">
        <f t="shared" si="119"/>
        <v>APRIL-1-MAJA1</v>
      </c>
      <c r="M404" s="70">
        <f t="shared" si="120"/>
        <v>5.7323408126441766E-4</v>
      </c>
      <c r="N404" s="70">
        <f t="shared" si="121"/>
        <v>-0.25477806202107722</v>
      </c>
      <c r="O404" s="13">
        <f t="shared" si="122"/>
        <v>874798</v>
      </c>
      <c r="P404" s="13">
        <f t="shared" si="123"/>
        <v>888509</v>
      </c>
      <c r="Q404" s="13">
        <f t="shared" si="124"/>
        <v>882586</v>
      </c>
      <c r="R404" s="33">
        <f t="shared" si="125"/>
        <v>8.9026266635268136E-3</v>
      </c>
      <c r="S404" s="33">
        <f t="shared" si="126"/>
        <v>-6.6662239774724075E-3</v>
      </c>
      <c r="T404" t="str">
        <f t="shared" si="127"/>
        <v>APRIL-MAJA1</v>
      </c>
      <c r="U404">
        <f t="shared" si="128"/>
        <v>190967</v>
      </c>
      <c r="V404">
        <f t="shared" si="129"/>
        <v>194944</v>
      </c>
      <c r="W404">
        <f t="shared" si="130"/>
        <v>193141</v>
      </c>
      <c r="X404" s="33">
        <f t="shared" si="131"/>
        <v>1.138416585064439E-2</v>
      </c>
      <c r="Y404" s="33">
        <f t="shared" si="132"/>
        <v>-9.2488099146421643E-3</v>
      </c>
    </row>
    <row r="405" spans="1:25" x14ac:dyDescent="0.25">
      <c r="A405" t="s">
        <v>38</v>
      </c>
      <c r="B405" s="63">
        <v>1</v>
      </c>
      <c r="C405" t="s">
        <v>11</v>
      </c>
      <c r="D405" s="66">
        <v>1944</v>
      </c>
      <c r="E405" s="67">
        <v>1983</v>
      </c>
      <c r="F405" s="65">
        <v>1968</v>
      </c>
      <c r="G405" s="13">
        <f t="shared" si="114"/>
        <v>-15</v>
      </c>
      <c r="H405" s="13">
        <f t="shared" si="115"/>
        <v>24</v>
      </c>
      <c r="I405" s="70">
        <f t="shared" si="116"/>
        <v>1.2345679012345734E-2</v>
      </c>
      <c r="J405" s="70">
        <f t="shared" si="117"/>
        <v>-7.5642965204235635E-3</v>
      </c>
      <c r="K405" t="str">
        <f t="shared" si="118"/>
        <v>MAJA1</v>
      </c>
      <c r="L405" t="str">
        <f t="shared" si="119"/>
        <v>APRIL-1-MAJA1</v>
      </c>
      <c r="M405" s="70">
        <f t="shared" si="120"/>
        <v>5.7323408126441766E-4</v>
      </c>
      <c r="N405" s="70">
        <f t="shared" si="121"/>
        <v>-0.25477806202107722</v>
      </c>
      <c r="O405" s="13">
        <f t="shared" si="122"/>
        <v>874798</v>
      </c>
      <c r="P405" s="13">
        <f t="shared" si="123"/>
        <v>888509</v>
      </c>
      <c r="Q405" s="13">
        <f t="shared" si="124"/>
        <v>882586</v>
      </c>
      <c r="R405" s="33">
        <f t="shared" si="125"/>
        <v>8.9026266635268136E-3</v>
      </c>
      <c r="S405" s="33">
        <f t="shared" si="126"/>
        <v>-6.6662239774724075E-3</v>
      </c>
      <c r="T405" t="str">
        <f t="shared" si="127"/>
        <v>APRIL-MAJA1</v>
      </c>
      <c r="U405">
        <f t="shared" si="128"/>
        <v>190967</v>
      </c>
      <c r="V405">
        <f t="shared" si="129"/>
        <v>194944</v>
      </c>
      <c r="W405">
        <f t="shared" si="130"/>
        <v>193141</v>
      </c>
      <c r="X405" s="33">
        <f t="shared" si="131"/>
        <v>1.138416585064439E-2</v>
      </c>
      <c r="Y405" s="33">
        <f t="shared" si="132"/>
        <v>-9.2488099146421643E-3</v>
      </c>
    </row>
    <row r="406" spans="1:25" x14ac:dyDescent="0.25">
      <c r="A406" t="s">
        <v>38</v>
      </c>
      <c r="B406" s="63">
        <v>1</v>
      </c>
      <c r="C406" t="s">
        <v>11</v>
      </c>
      <c r="D406" s="66">
        <v>22752</v>
      </c>
      <c r="E406" s="67">
        <v>23439</v>
      </c>
      <c r="F406" s="65">
        <v>23140</v>
      </c>
      <c r="G406" s="13">
        <f t="shared" si="114"/>
        <v>-299</v>
      </c>
      <c r="H406" s="13">
        <f t="shared" si="115"/>
        <v>388</v>
      </c>
      <c r="I406" s="70">
        <f t="shared" si="116"/>
        <v>1.7053445850914173E-2</v>
      </c>
      <c r="J406" s="70">
        <f t="shared" si="117"/>
        <v>-1.2756516916250682E-2</v>
      </c>
      <c r="K406" t="str">
        <f t="shared" si="118"/>
        <v>MAJA1</v>
      </c>
      <c r="L406" t="str">
        <f t="shared" si="119"/>
        <v>APRIL-1-MAJA1</v>
      </c>
      <c r="M406" s="70">
        <f t="shared" si="120"/>
        <v>5.7323408126441766E-4</v>
      </c>
      <c r="N406" s="70">
        <f t="shared" si="121"/>
        <v>-0.25477806202107722</v>
      </c>
      <c r="O406" s="13">
        <f t="shared" si="122"/>
        <v>874798</v>
      </c>
      <c r="P406" s="13">
        <f t="shared" si="123"/>
        <v>888509</v>
      </c>
      <c r="Q406" s="13">
        <f t="shared" si="124"/>
        <v>882586</v>
      </c>
      <c r="R406" s="33">
        <f t="shared" si="125"/>
        <v>8.9026266635268136E-3</v>
      </c>
      <c r="S406" s="33">
        <f t="shared" si="126"/>
        <v>-6.6662239774724075E-3</v>
      </c>
      <c r="T406" t="str">
        <f t="shared" si="127"/>
        <v>APRIL-MAJA1</v>
      </c>
      <c r="U406">
        <f t="shared" si="128"/>
        <v>190967</v>
      </c>
      <c r="V406">
        <f t="shared" si="129"/>
        <v>194944</v>
      </c>
      <c r="W406">
        <f t="shared" si="130"/>
        <v>193141</v>
      </c>
      <c r="X406" s="33">
        <f t="shared" si="131"/>
        <v>1.138416585064439E-2</v>
      </c>
      <c r="Y406" s="33">
        <f t="shared" si="132"/>
        <v>-9.2488099146421643E-3</v>
      </c>
    </row>
    <row r="407" spans="1:25" x14ac:dyDescent="0.25">
      <c r="A407" t="s">
        <v>38</v>
      </c>
      <c r="B407" s="63">
        <v>1</v>
      </c>
      <c r="C407" t="s">
        <v>11</v>
      </c>
      <c r="D407" s="66">
        <v>1440</v>
      </c>
      <c r="E407" s="67">
        <v>1488</v>
      </c>
      <c r="F407" s="65">
        <v>1448</v>
      </c>
      <c r="G407" s="13">
        <f t="shared" si="114"/>
        <v>-40</v>
      </c>
      <c r="H407" s="13">
        <f t="shared" si="115"/>
        <v>8</v>
      </c>
      <c r="I407" s="70">
        <f t="shared" si="116"/>
        <v>5.5555555555555358E-3</v>
      </c>
      <c r="J407" s="70">
        <f t="shared" si="117"/>
        <v>-2.6881720430107503E-2</v>
      </c>
      <c r="K407" t="str">
        <f t="shared" si="118"/>
        <v>MAJA1</v>
      </c>
      <c r="L407" t="str">
        <f t="shared" si="119"/>
        <v>APRIL-1-MAJA1</v>
      </c>
      <c r="M407" s="70">
        <f t="shared" si="120"/>
        <v>5.7323408126441766E-4</v>
      </c>
      <c r="N407" s="70">
        <f t="shared" si="121"/>
        <v>-0.25477806202107722</v>
      </c>
      <c r="O407" s="13">
        <f t="shared" si="122"/>
        <v>874798</v>
      </c>
      <c r="P407" s="13">
        <f t="shared" si="123"/>
        <v>888509</v>
      </c>
      <c r="Q407" s="13">
        <f t="shared" si="124"/>
        <v>882586</v>
      </c>
      <c r="R407" s="33">
        <f t="shared" si="125"/>
        <v>8.9026266635268136E-3</v>
      </c>
      <c r="S407" s="33">
        <f t="shared" si="126"/>
        <v>-6.6662239774724075E-3</v>
      </c>
      <c r="T407" t="str">
        <f t="shared" si="127"/>
        <v>APRIL-MAJA1</v>
      </c>
      <c r="U407">
        <f t="shared" si="128"/>
        <v>190967</v>
      </c>
      <c r="V407">
        <f t="shared" si="129"/>
        <v>194944</v>
      </c>
      <c r="W407">
        <f t="shared" si="130"/>
        <v>193141</v>
      </c>
      <c r="X407" s="33">
        <f t="shared" si="131"/>
        <v>1.138416585064439E-2</v>
      </c>
      <c r="Y407" s="33">
        <f t="shared" si="132"/>
        <v>-9.2488099146421643E-3</v>
      </c>
    </row>
    <row r="408" spans="1:25" x14ac:dyDescent="0.25">
      <c r="A408" t="s">
        <v>38</v>
      </c>
      <c r="B408" s="63">
        <v>1</v>
      </c>
      <c r="C408" t="s">
        <v>11</v>
      </c>
      <c r="D408" s="66">
        <v>11088</v>
      </c>
      <c r="E408" s="67">
        <v>11005</v>
      </c>
      <c r="F408" s="65">
        <v>10836</v>
      </c>
      <c r="G408" s="13">
        <f t="shared" si="114"/>
        <v>-169</v>
      </c>
      <c r="H408" s="13">
        <f t="shared" si="115"/>
        <v>-252</v>
      </c>
      <c r="I408" s="70">
        <f t="shared" si="116"/>
        <v>-2.2727272727272707E-2</v>
      </c>
      <c r="J408" s="70">
        <f t="shared" si="117"/>
        <v>-1.5356656065424801E-2</v>
      </c>
      <c r="K408" t="str">
        <f t="shared" si="118"/>
        <v>MAJA1</v>
      </c>
      <c r="L408" t="str">
        <f t="shared" si="119"/>
        <v>APRIL-1-MAJA1</v>
      </c>
      <c r="M408" s="70">
        <f t="shared" si="120"/>
        <v>5.7323408126441766E-4</v>
      </c>
      <c r="N408" s="70">
        <f t="shared" si="121"/>
        <v>-0.25477806202107722</v>
      </c>
      <c r="O408" s="13">
        <f t="shared" si="122"/>
        <v>874798</v>
      </c>
      <c r="P408" s="13">
        <f t="shared" si="123"/>
        <v>888509</v>
      </c>
      <c r="Q408" s="13">
        <f t="shared" si="124"/>
        <v>882586</v>
      </c>
      <c r="R408" s="33">
        <f t="shared" si="125"/>
        <v>8.9026266635268136E-3</v>
      </c>
      <c r="S408" s="33">
        <f t="shared" si="126"/>
        <v>-6.6662239774724075E-3</v>
      </c>
      <c r="T408" t="str">
        <f t="shared" si="127"/>
        <v>APRIL-MAJA1</v>
      </c>
      <c r="U408">
        <f t="shared" si="128"/>
        <v>190967</v>
      </c>
      <c r="V408">
        <f t="shared" si="129"/>
        <v>194944</v>
      </c>
      <c r="W408">
        <f t="shared" si="130"/>
        <v>193141</v>
      </c>
      <c r="X408" s="33">
        <f t="shared" si="131"/>
        <v>1.138416585064439E-2</v>
      </c>
      <c r="Y408" s="33">
        <f t="shared" si="132"/>
        <v>-9.2488099146421643E-3</v>
      </c>
    </row>
    <row r="409" spans="1:25" x14ac:dyDescent="0.25">
      <c r="A409" t="s">
        <v>38</v>
      </c>
      <c r="B409" s="63">
        <v>1</v>
      </c>
      <c r="C409" t="s">
        <v>13</v>
      </c>
      <c r="D409" s="66">
        <v>30024</v>
      </c>
      <c r="E409" s="67">
        <v>30324</v>
      </c>
      <c r="F409" s="66">
        <v>30213</v>
      </c>
      <c r="G409" s="13">
        <f t="shared" si="114"/>
        <v>-111</v>
      </c>
      <c r="H409" s="13">
        <f t="shared" si="115"/>
        <v>189</v>
      </c>
      <c r="I409" s="70">
        <f t="shared" si="116"/>
        <v>6.2949640287770503E-3</v>
      </c>
      <c r="J409" s="70">
        <f t="shared" si="117"/>
        <v>-3.6604669568658377E-3</v>
      </c>
      <c r="K409" t="str">
        <f t="shared" si="118"/>
        <v>KALIBENDA</v>
      </c>
      <c r="L409" t="str">
        <f t="shared" si="119"/>
        <v>APRIL-1-KALIBENDA</v>
      </c>
      <c r="M409" s="70">
        <f t="shared" si="120"/>
        <v>2.3794767576752363E-2</v>
      </c>
      <c r="N409" s="70">
        <f t="shared" si="121"/>
        <v>-2.1270148692208446E-2</v>
      </c>
      <c r="O409" s="13">
        <f t="shared" si="122"/>
        <v>874798</v>
      </c>
      <c r="P409" s="13">
        <f t="shared" si="123"/>
        <v>888509</v>
      </c>
      <c r="Q409" s="13">
        <f t="shared" si="124"/>
        <v>882586</v>
      </c>
      <c r="R409" s="33">
        <f t="shared" si="125"/>
        <v>8.9026266635268136E-3</v>
      </c>
      <c r="S409" s="33">
        <f t="shared" si="126"/>
        <v>-6.6662239774724075E-3</v>
      </c>
      <c r="T409" t="str">
        <f t="shared" si="127"/>
        <v>APRIL-KALIBENDA</v>
      </c>
      <c r="U409">
        <f t="shared" si="128"/>
        <v>219240</v>
      </c>
      <c r="V409">
        <f t="shared" si="129"/>
        <v>220983</v>
      </c>
      <c r="W409">
        <f t="shared" si="130"/>
        <v>220317</v>
      </c>
      <c r="X409" s="33">
        <f t="shared" si="131"/>
        <v>4.9124247400109677E-3</v>
      </c>
      <c r="Y409" s="33">
        <f t="shared" si="132"/>
        <v>-3.0138064919020824E-3</v>
      </c>
    </row>
    <row r="410" spans="1:25" x14ac:dyDescent="0.25">
      <c r="A410" t="s">
        <v>38</v>
      </c>
      <c r="B410" s="63">
        <v>1</v>
      </c>
      <c r="C410" t="s">
        <v>13</v>
      </c>
      <c r="D410" s="66">
        <v>62100</v>
      </c>
      <c r="E410" s="67">
        <v>62100</v>
      </c>
      <c r="F410" s="66">
        <v>61911</v>
      </c>
      <c r="G410" s="13">
        <f t="shared" si="114"/>
        <v>-189</v>
      </c>
      <c r="H410" s="13">
        <f t="shared" si="115"/>
        <v>-189</v>
      </c>
      <c r="I410" s="70">
        <f t="shared" si="116"/>
        <v>-3.0434782608695921E-3</v>
      </c>
      <c r="J410" s="70">
        <f t="shared" si="117"/>
        <v>-3.0434782608695921E-3</v>
      </c>
      <c r="K410" t="str">
        <f t="shared" si="118"/>
        <v>KALIBENDA</v>
      </c>
      <c r="L410" t="str">
        <f t="shared" si="119"/>
        <v>APRIL-1-KALIBENDA</v>
      </c>
      <c r="M410" s="70">
        <f t="shared" si="120"/>
        <v>2.3794767576752363E-2</v>
      </c>
      <c r="N410" s="70">
        <f t="shared" si="121"/>
        <v>-2.1270148692208446E-2</v>
      </c>
      <c r="O410" s="13">
        <f t="shared" si="122"/>
        <v>874798</v>
      </c>
      <c r="P410" s="13">
        <f t="shared" si="123"/>
        <v>888509</v>
      </c>
      <c r="Q410" s="13">
        <f t="shared" si="124"/>
        <v>882586</v>
      </c>
      <c r="R410" s="33">
        <f t="shared" si="125"/>
        <v>8.9026266635268136E-3</v>
      </c>
      <c r="S410" s="33">
        <f t="shared" si="126"/>
        <v>-6.6662239774724075E-3</v>
      </c>
      <c r="T410" t="str">
        <f t="shared" si="127"/>
        <v>APRIL-KALIBENDA</v>
      </c>
      <c r="U410">
        <f t="shared" si="128"/>
        <v>219240</v>
      </c>
      <c r="V410">
        <f t="shared" si="129"/>
        <v>220983</v>
      </c>
      <c r="W410">
        <f t="shared" si="130"/>
        <v>220317</v>
      </c>
      <c r="X410" s="33">
        <f t="shared" si="131"/>
        <v>4.9124247400109677E-3</v>
      </c>
      <c r="Y410" s="33">
        <f t="shared" si="132"/>
        <v>-3.0138064919020824E-3</v>
      </c>
    </row>
    <row r="411" spans="1:25" x14ac:dyDescent="0.25">
      <c r="A411" t="s">
        <v>38</v>
      </c>
      <c r="B411" s="63">
        <v>1</v>
      </c>
      <c r="C411" t="s">
        <v>13</v>
      </c>
      <c r="D411" s="66">
        <v>2592</v>
      </c>
      <c r="E411" s="67">
        <v>2592</v>
      </c>
      <c r="F411" s="66">
        <v>2583</v>
      </c>
      <c r="G411" s="13">
        <f t="shared" si="114"/>
        <v>-9</v>
      </c>
      <c r="H411" s="13">
        <f t="shared" si="115"/>
        <v>-9</v>
      </c>
      <c r="I411" s="70">
        <f t="shared" si="116"/>
        <v>-3.4722222222222099E-3</v>
      </c>
      <c r="J411" s="70">
        <f t="shared" si="117"/>
        <v>-3.4722222222222099E-3</v>
      </c>
      <c r="K411" t="str">
        <f t="shared" si="118"/>
        <v>KALIBENDA</v>
      </c>
      <c r="L411" t="str">
        <f t="shared" si="119"/>
        <v>APRIL-1-KALIBENDA</v>
      </c>
      <c r="M411" s="70">
        <f t="shared" si="120"/>
        <v>2.3794767576752363E-2</v>
      </c>
      <c r="N411" s="70">
        <f t="shared" si="121"/>
        <v>-2.1270148692208446E-2</v>
      </c>
      <c r="O411" s="13">
        <f t="shared" si="122"/>
        <v>874798</v>
      </c>
      <c r="P411" s="13">
        <f t="shared" si="123"/>
        <v>888509</v>
      </c>
      <c r="Q411" s="13">
        <f t="shared" si="124"/>
        <v>882586</v>
      </c>
      <c r="R411" s="33">
        <f t="shared" si="125"/>
        <v>8.9026266635268136E-3</v>
      </c>
      <c r="S411" s="33">
        <f t="shared" si="126"/>
        <v>-6.6662239774724075E-3</v>
      </c>
      <c r="T411" t="str">
        <f t="shared" si="127"/>
        <v>APRIL-KALIBENDA</v>
      </c>
      <c r="U411">
        <f t="shared" si="128"/>
        <v>219240</v>
      </c>
      <c r="V411">
        <f t="shared" si="129"/>
        <v>220983</v>
      </c>
      <c r="W411">
        <f t="shared" si="130"/>
        <v>220317</v>
      </c>
      <c r="X411" s="33">
        <f t="shared" si="131"/>
        <v>4.9124247400109677E-3</v>
      </c>
      <c r="Y411" s="33">
        <f t="shared" si="132"/>
        <v>-3.0138064919020824E-3</v>
      </c>
    </row>
    <row r="412" spans="1:25" x14ac:dyDescent="0.25">
      <c r="A412" t="s">
        <v>38</v>
      </c>
      <c r="B412" s="63">
        <v>1</v>
      </c>
      <c r="C412" t="s">
        <v>11</v>
      </c>
      <c r="D412" s="66">
        <v>2952</v>
      </c>
      <c r="E412" s="67">
        <v>2953</v>
      </c>
      <c r="F412" s="65">
        <v>2952</v>
      </c>
      <c r="G412" s="13">
        <f t="shared" si="114"/>
        <v>-1</v>
      </c>
      <c r="H412" s="13">
        <f t="shared" si="115"/>
        <v>0</v>
      </c>
      <c r="I412" s="70">
        <f t="shared" si="116"/>
        <v>0</v>
      </c>
      <c r="J412" s="70">
        <f t="shared" si="117"/>
        <v>-3.3863867253636215E-4</v>
      </c>
      <c r="K412" t="str">
        <f t="shared" si="118"/>
        <v>MAJA1</v>
      </c>
      <c r="L412" t="str">
        <f t="shared" si="119"/>
        <v>APRIL-1-MAJA1</v>
      </c>
      <c r="M412" s="70">
        <f t="shared" si="120"/>
        <v>5.7323408126441766E-4</v>
      </c>
      <c r="N412" s="70">
        <f t="shared" si="121"/>
        <v>-0.25477806202107722</v>
      </c>
      <c r="O412" s="13">
        <f t="shared" si="122"/>
        <v>874798</v>
      </c>
      <c r="P412" s="13">
        <f t="shared" si="123"/>
        <v>888509</v>
      </c>
      <c r="Q412" s="13">
        <f t="shared" si="124"/>
        <v>882586</v>
      </c>
      <c r="R412" s="33">
        <f t="shared" si="125"/>
        <v>8.9026266635268136E-3</v>
      </c>
      <c r="S412" s="33">
        <f t="shared" si="126"/>
        <v>-6.6662239774724075E-3</v>
      </c>
      <c r="T412" t="str">
        <f t="shared" si="127"/>
        <v>APRIL-MAJA1</v>
      </c>
      <c r="U412">
        <f t="shared" si="128"/>
        <v>190967</v>
      </c>
      <c r="V412">
        <f t="shared" si="129"/>
        <v>194944</v>
      </c>
      <c r="W412">
        <f t="shared" si="130"/>
        <v>193141</v>
      </c>
      <c r="X412" s="33">
        <f t="shared" si="131"/>
        <v>1.138416585064439E-2</v>
      </c>
      <c r="Y412" s="33">
        <f t="shared" si="132"/>
        <v>-9.2488099146421643E-3</v>
      </c>
    </row>
    <row r="413" spans="1:25" x14ac:dyDescent="0.25">
      <c r="A413" t="s">
        <v>38</v>
      </c>
      <c r="B413" s="63">
        <v>1</v>
      </c>
      <c r="C413" t="s">
        <v>11</v>
      </c>
      <c r="D413" s="66">
        <v>6624</v>
      </c>
      <c r="E413" s="67">
        <v>6627</v>
      </c>
      <c r="F413" s="65">
        <v>6624</v>
      </c>
      <c r="G413" s="13">
        <f t="shared" si="114"/>
        <v>-3</v>
      </c>
      <c r="H413" s="13">
        <f t="shared" si="115"/>
        <v>0</v>
      </c>
      <c r="I413" s="70">
        <f t="shared" si="116"/>
        <v>0</v>
      </c>
      <c r="J413" s="70">
        <f t="shared" si="117"/>
        <v>-4.5269352648258376E-4</v>
      </c>
      <c r="K413" t="str">
        <f t="shared" si="118"/>
        <v>MAJA1</v>
      </c>
      <c r="L413" t="str">
        <f t="shared" si="119"/>
        <v>APRIL-1-MAJA1</v>
      </c>
      <c r="M413" s="70">
        <f t="shared" si="120"/>
        <v>5.7323408126441766E-4</v>
      </c>
      <c r="N413" s="70">
        <f t="shared" si="121"/>
        <v>-0.25477806202107722</v>
      </c>
      <c r="O413" s="13">
        <f t="shared" si="122"/>
        <v>874798</v>
      </c>
      <c r="P413" s="13">
        <f t="shared" si="123"/>
        <v>888509</v>
      </c>
      <c r="Q413" s="13">
        <f t="shared" si="124"/>
        <v>882586</v>
      </c>
      <c r="R413" s="33">
        <f t="shared" si="125"/>
        <v>8.9026266635268136E-3</v>
      </c>
      <c r="S413" s="33">
        <f t="shared" si="126"/>
        <v>-6.6662239774724075E-3</v>
      </c>
      <c r="T413" t="str">
        <f t="shared" si="127"/>
        <v>APRIL-MAJA1</v>
      </c>
      <c r="U413">
        <f t="shared" si="128"/>
        <v>190967</v>
      </c>
      <c r="V413">
        <f t="shared" si="129"/>
        <v>194944</v>
      </c>
      <c r="W413">
        <f t="shared" si="130"/>
        <v>193141</v>
      </c>
      <c r="X413" s="33">
        <f t="shared" si="131"/>
        <v>1.138416585064439E-2</v>
      </c>
      <c r="Y413" s="33">
        <f t="shared" si="132"/>
        <v>-9.2488099146421643E-3</v>
      </c>
    </row>
    <row r="414" spans="1:25" x14ac:dyDescent="0.25">
      <c r="A414" t="s">
        <v>38</v>
      </c>
      <c r="B414" s="63">
        <v>1</v>
      </c>
      <c r="C414" t="s">
        <v>11</v>
      </c>
      <c r="D414" s="66">
        <v>11448</v>
      </c>
      <c r="E414" s="67">
        <v>11721</v>
      </c>
      <c r="F414" s="65">
        <v>11550</v>
      </c>
      <c r="G414" s="13">
        <f t="shared" si="114"/>
        <v>-171</v>
      </c>
      <c r="H414" s="13">
        <f t="shared" si="115"/>
        <v>102</v>
      </c>
      <c r="I414" s="70">
        <f t="shared" si="116"/>
        <v>8.9098532494757965E-3</v>
      </c>
      <c r="J414" s="70">
        <f t="shared" si="117"/>
        <v>-1.4589198873816267E-2</v>
      </c>
      <c r="K414" t="str">
        <f t="shared" si="118"/>
        <v>MAJA1</v>
      </c>
      <c r="L414" t="str">
        <f t="shared" si="119"/>
        <v>APRIL-1-MAJA1</v>
      </c>
      <c r="M414" s="70">
        <f t="shared" si="120"/>
        <v>5.7323408126441766E-4</v>
      </c>
      <c r="N414" s="70">
        <f t="shared" si="121"/>
        <v>-0.25477806202107722</v>
      </c>
      <c r="O414" s="13">
        <f t="shared" si="122"/>
        <v>874798</v>
      </c>
      <c r="P414" s="13">
        <f t="shared" si="123"/>
        <v>888509</v>
      </c>
      <c r="Q414" s="13">
        <f t="shared" si="124"/>
        <v>882586</v>
      </c>
      <c r="R414" s="33">
        <f t="shared" si="125"/>
        <v>8.9026266635268136E-3</v>
      </c>
      <c r="S414" s="33">
        <f t="shared" si="126"/>
        <v>-6.6662239774724075E-3</v>
      </c>
      <c r="T414" t="str">
        <f t="shared" si="127"/>
        <v>APRIL-MAJA1</v>
      </c>
      <c r="U414">
        <f t="shared" si="128"/>
        <v>190967</v>
      </c>
      <c r="V414">
        <f t="shared" si="129"/>
        <v>194944</v>
      </c>
      <c r="W414">
        <f t="shared" si="130"/>
        <v>193141</v>
      </c>
      <c r="X414" s="33">
        <f t="shared" si="131"/>
        <v>1.138416585064439E-2</v>
      </c>
      <c r="Y414" s="33">
        <f t="shared" si="132"/>
        <v>-9.2488099146421643E-3</v>
      </c>
    </row>
    <row r="415" spans="1:25" x14ac:dyDescent="0.25">
      <c r="A415" t="s">
        <v>38</v>
      </c>
      <c r="B415" s="63">
        <v>1</v>
      </c>
      <c r="C415" t="s">
        <v>13</v>
      </c>
      <c r="D415" s="66">
        <v>4752</v>
      </c>
      <c r="E415" s="67">
        <v>4632</v>
      </c>
      <c r="F415" s="66">
        <v>4617</v>
      </c>
      <c r="G415" s="13">
        <f t="shared" si="114"/>
        <v>-15</v>
      </c>
      <c r="H415" s="13">
        <f t="shared" si="115"/>
        <v>-135</v>
      </c>
      <c r="I415" s="70">
        <f t="shared" si="116"/>
        <v>-2.8409090909090939E-2</v>
      </c>
      <c r="J415" s="70">
        <f t="shared" si="117"/>
        <v>-3.2383419689119286E-3</v>
      </c>
      <c r="K415" t="str">
        <f t="shared" si="118"/>
        <v>KALIBENDA</v>
      </c>
      <c r="L415" t="str">
        <f t="shared" si="119"/>
        <v>APRIL-1-KALIBENDA</v>
      </c>
      <c r="M415" s="70">
        <f t="shared" si="120"/>
        <v>2.3794767576752363E-2</v>
      </c>
      <c r="N415" s="70">
        <f t="shared" si="121"/>
        <v>-2.1270148692208446E-2</v>
      </c>
      <c r="O415" s="13">
        <f t="shared" si="122"/>
        <v>874798</v>
      </c>
      <c r="P415" s="13">
        <f t="shared" si="123"/>
        <v>888509</v>
      </c>
      <c r="Q415" s="13">
        <f t="shared" si="124"/>
        <v>882586</v>
      </c>
      <c r="R415" s="33">
        <f t="shared" si="125"/>
        <v>8.9026266635268136E-3</v>
      </c>
      <c r="S415" s="33">
        <f t="shared" si="126"/>
        <v>-6.6662239774724075E-3</v>
      </c>
      <c r="T415" t="str">
        <f t="shared" si="127"/>
        <v>APRIL-KALIBENDA</v>
      </c>
      <c r="U415">
        <f t="shared" si="128"/>
        <v>219240</v>
      </c>
      <c r="V415">
        <f t="shared" si="129"/>
        <v>220983</v>
      </c>
      <c r="W415">
        <f t="shared" si="130"/>
        <v>220317</v>
      </c>
      <c r="X415" s="33">
        <f t="shared" si="131"/>
        <v>4.9124247400109677E-3</v>
      </c>
      <c r="Y415" s="33">
        <f t="shared" si="132"/>
        <v>-3.0138064919020824E-3</v>
      </c>
    </row>
    <row r="416" spans="1:25" x14ac:dyDescent="0.25">
      <c r="A416" t="s">
        <v>38</v>
      </c>
      <c r="B416" s="63">
        <v>1</v>
      </c>
      <c r="C416" t="s">
        <v>11</v>
      </c>
      <c r="D416" s="66">
        <v>3024</v>
      </c>
      <c r="E416" s="67">
        <v>3048</v>
      </c>
      <c r="F416" s="65">
        <v>3024</v>
      </c>
      <c r="G416" s="13">
        <f t="shared" si="114"/>
        <v>-24</v>
      </c>
      <c r="H416" s="13">
        <f t="shared" si="115"/>
        <v>0</v>
      </c>
      <c r="I416" s="70">
        <f t="shared" si="116"/>
        <v>0</v>
      </c>
      <c r="J416" s="70">
        <f t="shared" si="117"/>
        <v>-7.8740157480314821E-3</v>
      </c>
      <c r="K416" t="str">
        <f t="shared" si="118"/>
        <v>MAJA1</v>
      </c>
      <c r="L416" t="str">
        <f t="shared" si="119"/>
        <v>APRIL-1-MAJA1</v>
      </c>
      <c r="M416" s="70">
        <f t="shared" si="120"/>
        <v>5.7323408126441766E-4</v>
      </c>
      <c r="N416" s="70">
        <f t="shared" si="121"/>
        <v>-0.25477806202107722</v>
      </c>
      <c r="O416" s="13">
        <f t="shared" si="122"/>
        <v>874798</v>
      </c>
      <c r="P416" s="13">
        <f t="shared" si="123"/>
        <v>888509</v>
      </c>
      <c r="Q416" s="13">
        <f t="shared" si="124"/>
        <v>882586</v>
      </c>
      <c r="R416" s="33">
        <f t="shared" si="125"/>
        <v>8.9026266635268136E-3</v>
      </c>
      <c r="S416" s="33">
        <f t="shared" si="126"/>
        <v>-6.6662239774724075E-3</v>
      </c>
      <c r="T416" t="str">
        <f t="shared" si="127"/>
        <v>APRIL-MAJA1</v>
      </c>
      <c r="U416">
        <f t="shared" si="128"/>
        <v>190967</v>
      </c>
      <c r="V416">
        <f t="shared" si="129"/>
        <v>194944</v>
      </c>
      <c r="W416">
        <f t="shared" si="130"/>
        <v>193141</v>
      </c>
      <c r="X416" s="33">
        <f t="shared" si="131"/>
        <v>1.138416585064439E-2</v>
      </c>
      <c r="Y416" s="33">
        <f t="shared" si="132"/>
        <v>-9.2488099146421643E-3</v>
      </c>
    </row>
    <row r="417" spans="1:25" x14ac:dyDescent="0.25">
      <c r="A417" t="s">
        <v>38</v>
      </c>
      <c r="B417" s="63">
        <v>1</v>
      </c>
      <c r="C417" t="s">
        <v>14</v>
      </c>
      <c r="D417" s="66">
        <v>37692</v>
      </c>
      <c r="E417" s="67">
        <v>39079</v>
      </c>
      <c r="F417" s="66">
        <v>38625</v>
      </c>
      <c r="G417" s="13">
        <f t="shared" si="114"/>
        <v>-454</v>
      </c>
      <c r="H417" s="13">
        <f t="shared" si="115"/>
        <v>933</v>
      </c>
      <c r="I417" s="70">
        <f t="shared" si="116"/>
        <v>2.475326329194516E-2</v>
      </c>
      <c r="J417" s="70">
        <f t="shared" si="117"/>
        <v>-1.1617492771053506E-2</v>
      </c>
      <c r="K417" t="str">
        <f t="shared" si="118"/>
        <v>GM2</v>
      </c>
      <c r="L417" t="str">
        <f t="shared" si="119"/>
        <v>APRIL-1-GM2</v>
      </c>
      <c r="M417" s="70">
        <f t="shared" si="120"/>
        <v>0.18219947353420785</v>
      </c>
      <c r="N417" s="70">
        <f t="shared" si="121"/>
        <v>-8.611411523119672E-2</v>
      </c>
      <c r="O417" s="13">
        <f t="shared" si="122"/>
        <v>874798</v>
      </c>
      <c r="P417" s="13">
        <f t="shared" si="123"/>
        <v>888509</v>
      </c>
      <c r="Q417" s="13">
        <f t="shared" si="124"/>
        <v>882586</v>
      </c>
      <c r="R417" s="33">
        <f t="shared" si="125"/>
        <v>8.9026266635268136E-3</v>
      </c>
      <c r="S417" s="33">
        <f t="shared" si="126"/>
        <v>-6.6662239774724075E-3</v>
      </c>
      <c r="T417" t="str">
        <f t="shared" si="127"/>
        <v>APRIL-GM2</v>
      </c>
      <c r="U417">
        <f t="shared" si="128"/>
        <v>314460</v>
      </c>
      <c r="V417">
        <f t="shared" si="129"/>
        <v>323438</v>
      </c>
      <c r="W417">
        <f t="shared" si="130"/>
        <v>321263</v>
      </c>
      <c r="X417" s="33">
        <f t="shared" si="131"/>
        <v>2.1633912103288244E-2</v>
      </c>
      <c r="Y417" s="33">
        <f t="shared" si="132"/>
        <v>-6.7246272856003042E-3</v>
      </c>
    </row>
    <row r="418" spans="1:25" x14ac:dyDescent="0.25">
      <c r="A418" t="s">
        <v>38</v>
      </c>
      <c r="B418" s="63">
        <v>1</v>
      </c>
      <c r="C418" t="s">
        <v>14</v>
      </c>
      <c r="D418" s="66">
        <v>1620</v>
      </c>
      <c r="E418" s="67">
        <v>1668</v>
      </c>
      <c r="F418" s="66">
        <v>1656</v>
      </c>
      <c r="G418" s="13">
        <f t="shared" si="114"/>
        <v>-12</v>
      </c>
      <c r="H418" s="13">
        <f t="shared" si="115"/>
        <v>36</v>
      </c>
      <c r="I418" s="70">
        <f t="shared" si="116"/>
        <v>2.2222222222222143E-2</v>
      </c>
      <c r="J418" s="70">
        <f t="shared" si="117"/>
        <v>-7.194244604316502E-3</v>
      </c>
      <c r="K418" t="str">
        <f t="shared" si="118"/>
        <v>GM2</v>
      </c>
      <c r="L418" t="str">
        <f t="shared" si="119"/>
        <v>APRIL-1-GM2</v>
      </c>
      <c r="M418" s="70">
        <f t="shared" si="120"/>
        <v>0.18219947353420785</v>
      </c>
      <c r="N418" s="70">
        <f t="shared" si="121"/>
        <v>-8.611411523119672E-2</v>
      </c>
      <c r="O418" s="13">
        <f t="shared" si="122"/>
        <v>874798</v>
      </c>
      <c r="P418" s="13">
        <f t="shared" si="123"/>
        <v>888509</v>
      </c>
      <c r="Q418" s="13">
        <f t="shared" si="124"/>
        <v>882586</v>
      </c>
      <c r="R418" s="33">
        <f t="shared" si="125"/>
        <v>8.9026266635268136E-3</v>
      </c>
      <c r="S418" s="33">
        <f t="shared" si="126"/>
        <v>-6.6662239774724075E-3</v>
      </c>
      <c r="T418" t="str">
        <f t="shared" si="127"/>
        <v>APRIL-GM2</v>
      </c>
      <c r="U418">
        <f t="shared" si="128"/>
        <v>314460</v>
      </c>
      <c r="V418">
        <f t="shared" si="129"/>
        <v>323438</v>
      </c>
      <c r="W418">
        <f t="shared" si="130"/>
        <v>321263</v>
      </c>
      <c r="X418" s="33">
        <f t="shared" si="131"/>
        <v>2.1633912103288244E-2</v>
      </c>
      <c r="Y418" s="33">
        <f t="shared" si="132"/>
        <v>-6.7246272856003042E-3</v>
      </c>
    </row>
    <row r="419" spans="1:25" x14ac:dyDescent="0.25">
      <c r="A419" t="s">
        <v>38</v>
      </c>
      <c r="B419" s="63">
        <v>1</v>
      </c>
      <c r="C419" t="s">
        <v>14</v>
      </c>
      <c r="D419" s="66">
        <v>7128</v>
      </c>
      <c r="E419" s="67">
        <v>7379</v>
      </c>
      <c r="F419" s="66">
        <v>7257</v>
      </c>
      <c r="G419" s="13">
        <f t="shared" si="114"/>
        <v>-122</v>
      </c>
      <c r="H419" s="13">
        <f t="shared" si="115"/>
        <v>129</v>
      </c>
      <c r="I419" s="70">
        <f t="shared" si="116"/>
        <v>1.8097643097643168E-2</v>
      </c>
      <c r="J419" s="70">
        <f t="shared" si="117"/>
        <v>-1.6533405610516305E-2</v>
      </c>
      <c r="K419" t="str">
        <f t="shared" si="118"/>
        <v>GM2</v>
      </c>
      <c r="L419" t="str">
        <f t="shared" si="119"/>
        <v>APRIL-1-GM2</v>
      </c>
      <c r="M419" s="70">
        <f t="shared" si="120"/>
        <v>0.18219947353420785</v>
      </c>
      <c r="N419" s="70">
        <f t="shared" si="121"/>
        <v>-8.611411523119672E-2</v>
      </c>
      <c r="O419" s="13">
        <f t="shared" si="122"/>
        <v>874798</v>
      </c>
      <c r="P419" s="13">
        <f t="shared" si="123"/>
        <v>888509</v>
      </c>
      <c r="Q419" s="13">
        <f t="shared" si="124"/>
        <v>882586</v>
      </c>
      <c r="R419" s="33">
        <f t="shared" si="125"/>
        <v>8.9026266635268136E-3</v>
      </c>
      <c r="S419" s="33">
        <f t="shared" si="126"/>
        <v>-6.6662239774724075E-3</v>
      </c>
      <c r="T419" t="str">
        <f t="shared" si="127"/>
        <v>APRIL-GM2</v>
      </c>
      <c r="U419">
        <f t="shared" si="128"/>
        <v>314460</v>
      </c>
      <c r="V419">
        <f t="shared" si="129"/>
        <v>323438</v>
      </c>
      <c r="W419">
        <f t="shared" si="130"/>
        <v>321263</v>
      </c>
      <c r="X419" s="33">
        <f t="shared" si="131"/>
        <v>2.1633912103288244E-2</v>
      </c>
      <c r="Y419" s="33">
        <f t="shared" si="132"/>
        <v>-6.7246272856003042E-3</v>
      </c>
    </row>
    <row r="420" spans="1:25" x14ac:dyDescent="0.25">
      <c r="A420" t="s">
        <v>38</v>
      </c>
      <c r="B420" s="63">
        <v>1</v>
      </c>
      <c r="C420" t="s">
        <v>14</v>
      </c>
      <c r="D420" s="66">
        <v>9504</v>
      </c>
      <c r="E420" s="67">
        <v>9791</v>
      </c>
      <c r="F420" s="66">
        <v>9699</v>
      </c>
      <c r="G420" s="13">
        <f t="shared" si="114"/>
        <v>-92</v>
      </c>
      <c r="H420" s="13">
        <f t="shared" si="115"/>
        <v>195</v>
      </c>
      <c r="I420" s="70">
        <f t="shared" si="116"/>
        <v>2.0517676767676685E-2</v>
      </c>
      <c r="J420" s="70">
        <f t="shared" si="117"/>
        <v>-9.3963844346849346E-3</v>
      </c>
      <c r="K420" t="str">
        <f t="shared" si="118"/>
        <v>GM2</v>
      </c>
      <c r="L420" t="str">
        <f t="shared" si="119"/>
        <v>APRIL-1-GM2</v>
      </c>
      <c r="M420" s="70">
        <f t="shared" si="120"/>
        <v>0.18219947353420785</v>
      </c>
      <c r="N420" s="70">
        <f t="shared" si="121"/>
        <v>-8.611411523119672E-2</v>
      </c>
      <c r="O420" s="13">
        <f t="shared" si="122"/>
        <v>874798</v>
      </c>
      <c r="P420" s="13">
        <f t="shared" si="123"/>
        <v>888509</v>
      </c>
      <c r="Q420" s="13">
        <f t="shared" si="124"/>
        <v>882586</v>
      </c>
      <c r="R420" s="33">
        <f t="shared" si="125"/>
        <v>8.9026266635268136E-3</v>
      </c>
      <c r="S420" s="33">
        <f t="shared" si="126"/>
        <v>-6.6662239774724075E-3</v>
      </c>
      <c r="T420" t="str">
        <f t="shared" si="127"/>
        <v>APRIL-GM2</v>
      </c>
      <c r="U420">
        <f t="shared" si="128"/>
        <v>314460</v>
      </c>
      <c r="V420">
        <f t="shared" si="129"/>
        <v>323438</v>
      </c>
      <c r="W420">
        <f t="shared" si="130"/>
        <v>321263</v>
      </c>
      <c r="X420" s="33">
        <f t="shared" si="131"/>
        <v>2.1633912103288244E-2</v>
      </c>
      <c r="Y420" s="33">
        <f t="shared" si="132"/>
        <v>-6.7246272856003042E-3</v>
      </c>
    </row>
    <row r="421" spans="1:25" x14ac:dyDescent="0.25">
      <c r="A421" t="s">
        <v>38</v>
      </c>
      <c r="B421" s="63">
        <v>1</v>
      </c>
      <c r="C421" t="s">
        <v>10</v>
      </c>
      <c r="D421" s="67">
        <v>290</v>
      </c>
      <c r="E421" s="67">
        <v>290</v>
      </c>
      <c r="F421" s="66">
        <v>290</v>
      </c>
      <c r="G421" s="13">
        <f t="shared" si="114"/>
        <v>0</v>
      </c>
      <c r="H421" s="13">
        <f t="shared" si="115"/>
        <v>0</v>
      </c>
      <c r="I421" s="70">
        <f t="shared" si="116"/>
        <v>0</v>
      </c>
      <c r="J421" s="70">
        <f t="shared" si="117"/>
        <v>0</v>
      </c>
      <c r="K421" t="str">
        <f t="shared" si="118"/>
        <v>CNJ2</v>
      </c>
      <c r="L421" t="str">
        <f t="shared" si="119"/>
        <v>APRIL-1-CNJ2</v>
      </c>
      <c r="M421" s="70">
        <f t="shared" si="120"/>
        <v>-7.8988941548230329E-5</v>
      </c>
      <c r="N421" s="70">
        <f t="shared" si="121"/>
        <v>-2.2561882392183596E-2</v>
      </c>
      <c r="O421" s="13">
        <f t="shared" si="122"/>
        <v>874798</v>
      </c>
      <c r="P421" s="13">
        <f t="shared" si="123"/>
        <v>888509</v>
      </c>
      <c r="Q421" s="13">
        <f t="shared" si="124"/>
        <v>882586</v>
      </c>
      <c r="R421" s="33">
        <f t="shared" si="125"/>
        <v>8.9026266635268136E-3</v>
      </c>
      <c r="S421" s="33">
        <f t="shared" si="126"/>
        <v>-6.6662239774724075E-3</v>
      </c>
      <c r="T421" t="str">
        <f t="shared" si="127"/>
        <v>APRIL-CNJ2</v>
      </c>
      <c r="U421">
        <f t="shared" si="128"/>
        <v>22900</v>
      </c>
      <c r="V421">
        <f t="shared" si="129"/>
        <v>23199</v>
      </c>
      <c r="W421">
        <f t="shared" si="130"/>
        <v>22957</v>
      </c>
      <c r="X421" s="33">
        <f t="shared" si="131"/>
        <v>2.489082969432399E-3</v>
      </c>
      <c r="Y421" s="33">
        <f t="shared" si="132"/>
        <v>-1.0431484115694611E-2</v>
      </c>
    </row>
    <row r="422" spans="1:25" x14ac:dyDescent="0.25">
      <c r="A422" t="s">
        <v>38</v>
      </c>
      <c r="B422" s="63">
        <v>1</v>
      </c>
      <c r="C422" t="s">
        <v>10</v>
      </c>
      <c r="D422" s="67">
        <v>1050</v>
      </c>
      <c r="E422" s="67">
        <v>1050</v>
      </c>
      <c r="F422" s="66">
        <v>1050</v>
      </c>
      <c r="G422" s="13">
        <f t="shared" si="114"/>
        <v>0</v>
      </c>
      <c r="H422" s="13">
        <f t="shared" si="115"/>
        <v>0</v>
      </c>
      <c r="I422" s="70">
        <f t="shared" si="116"/>
        <v>0</v>
      </c>
      <c r="J422" s="70">
        <f t="shared" si="117"/>
        <v>0</v>
      </c>
      <c r="K422" t="str">
        <f t="shared" si="118"/>
        <v>CNJ2</v>
      </c>
      <c r="L422" t="str">
        <f t="shared" si="119"/>
        <v>APRIL-1-CNJ2</v>
      </c>
      <c r="M422" s="70">
        <f t="shared" si="120"/>
        <v>-7.8988941548230329E-5</v>
      </c>
      <c r="N422" s="70">
        <f t="shared" si="121"/>
        <v>-2.2561882392183596E-2</v>
      </c>
      <c r="O422" s="13">
        <f t="shared" si="122"/>
        <v>874798</v>
      </c>
      <c r="P422" s="13">
        <f t="shared" si="123"/>
        <v>888509</v>
      </c>
      <c r="Q422" s="13">
        <f t="shared" si="124"/>
        <v>882586</v>
      </c>
      <c r="R422" s="33">
        <f t="shared" si="125"/>
        <v>8.9026266635268136E-3</v>
      </c>
      <c r="S422" s="33">
        <f t="shared" si="126"/>
        <v>-6.6662239774724075E-3</v>
      </c>
      <c r="T422" t="str">
        <f t="shared" si="127"/>
        <v>APRIL-CNJ2</v>
      </c>
      <c r="U422">
        <f t="shared" si="128"/>
        <v>22900</v>
      </c>
      <c r="V422">
        <f t="shared" si="129"/>
        <v>23199</v>
      </c>
      <c r="W422">
        <f t="shared" si="130"/>
        <v>22957</v>
      </c>
      <c r="X422" s="33">
        <f t="shared" si="131"/>
        <v>2.489082969432399E-3</v>
      </c>
      <c r="Y422" s="33">
        <f t="shared" si="132"/>
        <v>-1.0431484115694611E-2</v>
      </c>
    </row>
    <row r="423" spans="1:25" x14ac:dyDescent="0.25">
      <c r="A423" t="s">
        <v>38</v>
      </c>
      <c r="B423" s="63">
        <v>1</v>
      </c>
      <c r="C423" t="s">
        <v>10</v>
      </c>
      <c r="D423">
        <v>945</v>
      </c>
      <c r="E423" s="67">
        <v>945</v>
      </c>
      <c r="F423" s="66">
        <v>945</v>
      </c>
      <c r="G423" s="13">
        <f t="shared" si="114"/>
        <v>0</v>
      </c>
      <c r="H423" s="13">
        <f t="shared" si="115"/>
        <v>0</v>
      </c>
      <c r="I423" s="70">
        <f t="shared" si="116"/>
        <v>0</v>
      </c>
      <c r="J423" s="70">
        <f t="shared" si="117"/>
        <v>0</v>
      </c>
      <c r="K423" t="str">
        <f t="shared" si="118"/>
        <v>CNJ2</v>
      </c>
      <c r="L423" t="str">
        <f t="shared" si="119"/>
        <v>APRIL-1-CNJ2</v>
      </c>
      <c r="M423" s="70">
        <f t="shared" si="120"/>
        <v>-7.8988941548230329E-5</v>
      </c>
      <c r="N423" s="70">
        <f t="shared" si="121"/>
        <v>-2.2561882392183596E-2</v>
      </c>
      <c r="O423" s="13">
        <f t="shared" si="122"/>
        <v>874798</v>
      </c>
      <c r="P423" s="13">
        <f t="shared" si="123"/>
        <v>888509</v>
      </c>
      <c r="Q423" s="13">
        <f t="shared" si="124"/>
        <v>882586</v>
      </c>
      <c r="R423" s="33">
        <f t="shared" si="125"/>
        <v>8.9026266635268136E-3</v>
      </c>
      <c r="S423" s="33">
        <f t="shared" si="126"/>
        <v>-6.6662239774724075E-3</v>
      </c>
      <c r="T423" t="str">
        <f t="shared" si="127"/>
        <v>APRIL-CNJ2</v>
      </c>
      <c r="U423">
        <f t="shared" si="128"/>
        <v>22900</v>
      </c>
      <c r="V423">
        <f t="shared" si="129"/>
        <v>23199</v>
      </c>
      <c r="W423">
        <f t="shared" si="130"/>
        <v>22957</v>
      </c>
      <c r="X423" s="33">
        <f t="shared" si="131"/>
        <v>2.489082969432399E-3</v>
      </c>
      <c r="Y423" s="33">
        <f t="shared" si="132"/>
        <v>-1.0431484115694611E-2</v>
      </c>
    </row>
    <row r="424" spans="1:25" x14ac:dyDescent="0.25">
      <c r="A424" t="s">
        <v>38</v>
      </c>
      <c r="B424" s="63">
        <v>1</v>
      </c>
      <c r="C424" t="s">
        <v>10</v>
      </c>
      <c r="D424">
        <v>1755</v>
      </c>
      <c r="E424" s="67">
        <v>1755</v>
      </c>
      <c r="F424" s="66">
        <v>1755</v>
      </c>
      <c r="G424" s="13">
        <f t="shared" si="114"/>
        <v>0</v>
      </c>
      <c r="H424" s="13">
        <f t="shared" si="115"/>
        <v>0</v>
      </c>
      <c r="I424" s="70">
        <f t="shared" si="116"/>
        <v>0</v>
      </c>
      <c r="J424" s="70">
        <f t="shared" si="117"/>
        <v>0</v>
      </c>
      <c r="K424" t="str">
        <f t="shared" si="118"/>
        <v>CNJ2</v>
      </c>
      <c r="L424" t="str">
        <f t="shared" si="119"/>
        <v>APRIL-1-CNJ2</v>
      </c>
      <c r="M424" s="70">
        <f t="shared" si="120"/>
        <v>-7.8988941548230329E-5</v>
      </c>
      <c r="N424" s="70">
        <f t="shared" si="121"/>
        <v>-2.2561882392183596E-2</v>
      </c>
      <c r="O424" s="13">
        <f t="shared" si="122"/>
        <v>874798</v>
      </c>
      <c r="P424" s="13">
        <f t="shared" si="123"/>
        <v>888509</v>
      </c>
      <c r="Q424" s="13">
        <f t="shared" si="124"/>
        <v>882586</v>
      </c>
      <c r="R424" s="33">
        <f t="shared" si="125"/>
        <v>8.9026266635268136E-3</v>
      </c>
      <c r="S424" s="33">
        <f t="shared" si="126"/>
        <v>-6.6662239774724075E-3</v>
      </c>
      <c r="T424" t="str">
        <f t="shared" si="127"/>
        <v>APRIL-CNJ2</v>
      </c>
      <c r="U424">
        <f t="shared" si="128"/>
        <v>22900</v>
      </c>
      <c r="V424">
        <f t="shared" si="129"/>
        <v>23199</v>
      </c>
      <c r="W424">
        <f t="shared" si="130"/>
        <v>22957</v>
      </c>
      <c r="X424" s="33">
        <f t="shared" si="131"/>
        <v>2.489082969432399E-3</v>
      </c>
      <c r="Y424" s="33">
        <f t="shared" si="132"/>
        <v>-1.0431484115694611E-2</v>
      </c>
    </row>
    <row r="425" spans="1:25" x14ac:dyDescent="0.25">
      <c r="A425" t="s">
        <v>38</v>
      </c>
      <c r="B425" s="63">
        <v>1</v>
      </c>
      <c r="C425" t="s">
        <v>11</v>
      </c>
      <c r="D425">
        <v>888</v>
      </c>
      <c r="E425" s="67">
        <v>888</v>
      </c>
      <c r="F425" s="63">
        <v>860</v>
      </c>
      <c r="G425" s="13">
        <f t="shared" si="114"/>
        <v>-28</v>
      </c>
      <c r="H425" s="13">
        <f t="shared" si="115"/>
        <v>-28</v>
      </c>
      <c r="I425" s="70">
        <f t="shared" si="116"/>
        <v>-3.1531531531531543E-2</v>
      </c>
      <c r="J425" s="70">
        <f t="shared" si="117"/>
        <v>-3.1531531531531543E-2</v>
      </c>
      <c r="K425" t="str">
        <f t="shared" si="118"/>
        <v>MAJA1</v>
      </c>
      <c r="L425" t="str">
        <f t="shared" si="119"/>
        <v>APRIL-1-MAJA1</v>
      </c>
      <c r="M425" s="70">
        <f t="shared" si="120"/>
        <v>5.7323408126441766E-4</v>
      </c>
      <c r="N425" s="70">
        <f t="shared" si="121"/>
        <v>-0.25477806202107722</v>
      </c>
      <c r="O425" s="13">
        <f t="shared" si="122"/>
        <v>874798</v>
      </c>
      <c r="P425" s="13">
        <f t="shared" si="123"/>
        <v>888509</v>
      </c>
      <c r="Q425" s="13">
        <f t="shared" si="124"/>
        <v>882586</v>
      </c>
      <c r="R425" s="33">
        <f t="shared" si="125"/>
        <v>8.9026266635268136E-3</v>
      </c>
      <c r="S425" s="33">
        <f t="shared" si="126"/>
        <v>-6.6662239774724075E-3</v>
      </c>
      <c r="T425" t="str">
        <f t="shared" si="127"/>
        <v>APRIL-MAJA1</v>
      </c>
      <c r="U425">
        <f t="shared" si="128"/>
        <v>190967</v>
      </c>
      <c r="V425">
        <f t="shared" si="129"/>
        <v>194944</v>
      </c>
      <c r="W425">
        <f t="shared" si="130"/>
        <v>193141</v>
      </c>
      <c r="X425" s="33">
        <f t="shared" si="131"/>
        <v>1.138416585064439E-2</v>
      </c>
      <c r="Y425" s="33">
        <f t="shared" si="132"/>
        <v>-9.2488099146421643E-3</v>
      </c>
    </row>
    <row r="426" spans="1:25" x14ac:dyDescent="0.25">
      <c r="A426" t="s">
        <v>38</v>
      </c>
      <c r="B426" s="63">
        <v>1</v>
      </c>
      <c r="C426" t="s">
        <v>11</v>
      </c>
      <c r="D426">
        <v>888</v>
      </c>
      <c r="E426" s="67">
        <v>890</v>
      </c>
      <c r="F426">
        <v>864</v>
      </c>
      <c r="G426" s="13">
        <f t="shared" si="114"/>
        <v>-26</v>
      </c>
      <c r="H426" s="13">
        <f t="shared" si="115"/>
        <v>-24</v>
      </c>
      <c r="I426" s="70">
        <f t="shared" si="116"/>
        <v>-2.7027027027026973E-2</v>
      </c>
      <c r="J426" s="70">
        <f t="shared" si="117"/>
        <v>-2.921348314606742E-2</v>
      </c>
      <c r="K426" t="str">
        <f t="shared" si="118"/>
        <v>MAJA1</v>
      </c>
      <c r="L426" t="str">
        <f t="shared" si="119"/>
        <v>APRIL-1-MAJA1</v>
      </c>
      <c r="M426" s="70">
        <f t="shared" si="120"/>
        <v>5.7323408126441766E-4</v>
      </c>
      <c r="N426" s="70">
        <f t="shared" si="121"/>
        <v>-0.25477806202107722</v>
      </c>
      <c r="O426" s="13">
        <f t="shared" si="122"/>
        <v>874798</v>
      </c>
      <c r="P426" s="13">
        <f t="shared" si="123"/>
        <v>888509</v>
      </c>
      <c r="Q426" s="13">
        <f t="shared" si="124"/>
        <v>882586</v>
      </c>
      <c r="R426" s="33">
        <f t="shared" si="125"/>
        <v>8.9026266635268136E-3</v>
      </c>
      <c r="S426" s="33">
        <f t="shared" si="126"/>
        <v>-6.6662239774724075E-3</v>
      </c>
      <c r="T426" t="str">
        <f t="shared" si="127"/>
        <v>APRIL-MAJA1</v>
      </c>
      <c r="U426">
        <f t="shared" si="128"/>
        <v>190967</v>
      </c>
      <c r="V426">
        <f t="shared" si="129"/>
        <v>194944</v>
      </c>
      <c r="W426">
        <f t="shared" si="130"/>
        <v>193141</v>
      </c>
      <c r="X426" s="33">
        <f t="shared" si="131"/>
        <v>1.138416585064439E-2</v>
      </c>
      <c r="Y426" s="33">
        <f t="shared" si="132"/>
        <v>-9.2488099146421643E-3</v>
      </c>
    </row>
    <row r="427" spans="1:25" x14ac:dyDescent="0.25">
      <c r="A427" t="s">
        <v>38</v>
      </c>
      <c r="B427" s="63">
        <v>1</v>
      </c>
      <c r="C427" t="s">
        <v>16</v>
      </c>
      <c r="D427" s="67">
        <v>116000</v>
      </c>
      <c r="E427" s="67">
        <v>114736</v>
      </c>
      <c r="F427" s="66">
        <v>113923</v>
      </c>
      <c r="G427" s="13">
        <f t="shared" si="114"/>
        <v>-813</v>
      </c>
      <c r="H427" s="13">
        <f t="shared" si="115"/>
        <v>-2077</v>
      </c>
      <c r="I427" s="70">
        <f t="shared" si="116"/>
        <v>-1.790517241379308E-2</v>
      </c>
      <c r="J427" s="70">
        <f t="shared" si="117"/>
        <v>-7.0858318226189043E-3</v>
      </c>
      <c r="K427" t="str">
        <f t="shared" si="118"/>
        <v>ANUGERAH</v>
      </c>
      <c r="L427" t="str">
        <f t="shared" si="119"/>
        <v>APRIL-1-ANUGERAH</v>
      </c>
      <c r="M427" s="70">
        <f t="shared" si="120"/>
        <v>-1.790517241379308E-2</v>
      </c>
      <c r="N427" s="70">
        <f t="shared" si="121"/>
        <v>-7.0858318226189043E-3</v>
      </c>
      <c r="O427" s="13">
        <f t="shared" si="122"/>
        <v>874798</v>
      </c>
      <c r="P427" s="13">
        <f t="shared" si="123"/>
        <v>888509</v>
      </c>
      <c r="Q427" s="13">
        <f t="shared" si="124"/>
        <v>882586</v>
      </c>
      <c r="R427" s="33">
        <f t="shared" si="125"/>
        <v>8.9026266635268136E-3</v>
      </c>
      <c r="S427" s="33">
        <f t="shared" si="126"/>
        <v>-6.6662239774724075E-3</v>
      </c>
      <c r="T427" t="str">
        <f t="shared" si="127"/>
        <v>APRIL-ANUGERAH</v>
      </c>
      <c r="U427">
        <f t="shared" si="128"/>
        <v>120000</v>
      </c>
      <c r="V427">
        <f t="shared" si="129"/>
        <v>118840</v>
      </c>
      <c r="W427">
        <f t="shared" si="130"/>
        <v>117941</v>
      </c>
      <c r="X427" s="33">
        <f t="shared" si="131"/>
        <v>-1.7158333333333387E-2</v>
      </c>
      <c r="Y427" s="33">
        <f t="shared" si="132"/>
        <v>-7.5647929989902662E-3</v>
      </c>
    </row>
    <row r="428" spans="1:25" x14ac:dyDescent="0.25">
      <c r="A428" t="s">
        <v>38</v>
      </c>
      <c r="B428" s="63">
        <v>1</v>
      </c>
      <c r="C428" t="s">
        <v>10</v>
      </c>
      <c r="D428" s="66">
        <v>12660</v>
      </c>
      <c r="E428" s="67">
        <v>12660</v>
      </c>
      <c r="F428" s="66">
        <v>12659</v>
      </c>
      <c r="G428" s="13">
        <f t="shared" si="114"/>
        <v>-1</v>
      </c>
      <c r="H428" s="13">
        <f t="shared" si="115"/>
        <v>-1</v>
      </c>
      <c r="I428" s="70">
        <f t="shared" si="116"/>
        <v>-7.8988941548230329E-5</v>
      </c>
      <c r="J428" s="70">
        <f t="shared" si="117"/>
        <v>-7.8988941548230329E-5</v>
      </c>
      <c r="K428" t="str">
        <f t="shared" si="118"/>
        <v>CNJ2</v>
      </c>
      <c r="L428" t="str">
        <f t="shared" si="119"/>
        <v>APRIL-1-CNJ2</v>
      </c>
      <c r="M428" s="70">
        <f t="shared" si="120"/>
        <v>-7.8988941548230329E-5</v>
      </c>
      <c r="N428" s="70">
        <f t="shared" si="121"/>
        <v>-2.2561882392183596E-2</v>
      </c>
      <c r="O428" s="13">
        <f t="shared" si="122"/>
        <v>874798</v>
      </c>
      <c r="P428" s="13">
        <f t="shared" si="123"/>
        <v>888509</v>
      </c>
      <c r="Q428" s="13">
        <f t="shared" si="124"/>
        <v>882586</v>
      </c>
      <c r="R428" s="33">
        <f t="shared" si="125"/>
        <v>8.9026266635268136E-3</v>
      </c>
      <c r="S428" s="33">
        <f t="shared" si="126"/>
        <v>-6.6662239774724075E-3</v>
      </c>
      <c r="T428" t="str">
        <f t="shared" si="127"/>
        <v>APRIL-CNJ2</v>
      </c>
      <c r="U428">
        <f t="shared" si="128"/>
        <v>22900</v>
      </c>
      <c r="V428">
        <f t="shared" si="129"/>
        <v>23199</v>
      </c>
      <c r="W428">
        <f t="shared" si="130"/>
        <v>22957</v>
      </c>
      <c r="X428" s="33">
        <f t="shared" si="131"/>
        <v>2.489082969432399E-3</v>
      </c>
      <c r="Y428" s="33">
        <f t="shared" si="132"/>
        <v>-1.0431484115694611E-2</v>
      </c>
    </row>
    <row r="429" spans="1:25" x14ac:dyDescent="0.25">
      <c r="A429" t="s">
        <v>38</v>
      </c>
      <c r="B429" s="63">
        <v>3</v>
      </c>
      <c r="C429" t="s">
        <v>68</v>
      </c>
      <c r="D429">
        <v>32</v>
      </c>
      <c r="E429" s="66">
        <v>32</v>
      </c>
      <c r="F429" s="66">
        <v>32</v>
      </c>
      <c r="G429" s="13">
        <f t="shared" si="114"/>
        <v>0</v>
      </c>
      <c r="H429" s="13">
        <f t="shared" si="115"/>
        <v>0</v>
      </c>
      <c r="I429" s="70">
        <f t="shared" si="116"/>
        <v>0</v>
      </c>
      <c r="J429" s="70">
        <f t="shared" si="117"/>
        <v>0</v>
      </c>
      <c r="K429" t="str">
        <f t="shared" si="118"/>
        <v>CLN</v>
      </c>
      <c r="L429" t="str">
        <f t="shared" si="119"/>
        <v>APRIL-3-CLN</v>
      </c>
      <c r="M429" s="70">
        <f t="shared" si="120"/>
        <v>0</v>
      </c>
      <c r="N429" s="70">
        <f t="shared" si="121"/>
        <v>0</v>
      </c>
      <c r="O429" s="13">
        <f t="shared" si="122"/>
        <v>874798</v>
      </c>
      <c r="P429" s="13">
        <f t="shared" si="123"/>
        <v>888509</v>
      </c>
      <c r="Q429" s="13">
        <f t="shared" si="124"/>
        <v>882586</v>
      </c>
      <c r="R429" s="33">
        <f t="shared" si="125"/>
        <v>8.9026266635268136E-3</v>
      </c>
      <c r="S429" s="33">
        <f t="shared" si="126"/>
        <v>-6.6662239774724075E-3</v>
      </c>
      <c r="T429" t="str">
        <f t="shared" si="127"/>
        <v>APRIL-CLN</v>
      </c>
      <c r="U429">
        <f t="shared" si="128"/>
        <v>64</v>
      </c>
      <c r="V429">
        <f t="shared" si="129"/>
        <v>64</v>
      </c>
      <c r="W429">
        <f t="shared" si="130"/>
        <v>64</v>
      </c>
      <c r="X429" s="33">
        <f t="shared" si="131"/>
        <v>0</v>
      </c>
      <c r="Y429" s="33">
        <f t="shared" si="132"/>
        <v>0</v>
      </c>
    </row>
    <row r="430" spans="1:25" x14ac:dyDescent="0.25">
      <c r="A430" t="s">
        <v>38</v>
      </c>
      <c r="B430" s="63">
        <v>3</v>
      </c>
      <c r="C430" t="s">
        <v>68</v>
      </c>
      <c r="D430">
        <v>32</v>
      </c>
      <c r="E430" s="66">
        <v>32</v>
      </c>
      <c r="F430" s="66">
        <v>32</v>
      </c>
      <c r="G430" s="13">
        <f t="shared" si="114"/>
        <v>0</v>
      </c>
      <c r="H430" s="13">
        <f t="shared" si="115"/>
        <v>0</v>
      </c>
      <c r="I430" s="70">
        <f t="shared" si="116"/>
        <v>0</v>
      </c>
      <c r="J430" s="70">
        <f t="shared" si="117"/>
        <v>0</v>
      </c>
      <c r="K430" t="str">
        <f t="shared" si="118"/>
        <v>CLN</v>
      </c>
      <c r="L430" t="str">
        <f t="shared" si="119"/>
        <v>APRIL-3-CLN</v>
      </c>
      <c r="M430" s="70">
        <f t="shared" si="120"/>
        <v>0</v>
      </c>
      <c r="N430" s="70">
        <f t="shared" si="121"/>
        <v>0</v>
      </c>
      <c r="O430" s="13">
        <f t="shared" si="122"/>
        <v>874798</v>
      </c>
      <c r="P430" s="13">
        <f t="shared" si="123"/>
        <v>888509</v>
      </c>
      <c r="Q430" s="13">
        <f t="shared" si="124"/>
        <v>882586</v>
      </c>
      <c r="R430" s="33">
        <f t="shared" si="125"/>
        <v>8.9026266635268136E-3</v>
      </c>
      <c r="S430" s="33">
        <f t="shared" si="126"/>
        <v>-6.6662239774724075E-3</v>
      </c>
      <c r="T430" t="str">
        <f t="shared" si="127"/>
        <v>APRIL-CLN</v>
      </c>
      <c r="U430">
        <f t="shared" si="128"/>
        <v>64</v>
      </c>
      <c r="V430">
        <f t="shared" si="129"/>
        <v>64</v>
      </c>
      <c r="W430">
        <f t="shared" si="130"/>
        <v>64</v>
      </c>
      <c r="X430" s="33">
        <f t="shared" si="131"/>
        <v>0</v>
      </c>
      <c r="Y430" s="33">
        <f t="shared" si="132"/>
        <v>0</v>
      </c>
    </row>
    <row r="431" spans="1:25" x14ac:dyDescent="0.25">
      <c r="A431" t="s">
        <v>38</v>
      </c>
      <c r="B431" s="63">
        <v>3</v>
      </c>
      <c r="C431" t="s">
        <v>16</v>
      </c>
      <c r="D431">
        <v>600</v>
      </c>
      <c r="E431" s="66">
        <v>608</v>
      </c>
      <c r="F431" s="66">
        <v>600</v>
      </c>
      <c r="G431" s="13">
        <f t="shared" si="114"/>
        <v>-8</v>
      </c>
      <c r="H431" s="13">
        <f t="shared" si="115"/>
        <v>0</v>
      </c>
      <c r="I431" s="70">
        <f t="shared" si="116"/>
        <v>0</v>
      </c>
      <c r="J431" s="70">
        <f t="shared" si="117"/>
        <v>-1.3157894736842146E-2</v>
      </c>
      <c r="K431" t="str">
        <f t="shared" si="118"/>
        <v>ANUGERAH</v>
      </c>
      <c r="L431" t="str">
        <f t="shared" si="119"/>
        <v>APRIL-3-ANUGERAH</v>
      </c>
      <c r="M431" s="70">
        <f t="shared" si="120"/>
        <v>4.4999999999999929E-2</v>
      </c>
      <c r="N431" s="70">
        <f t="shared" si="121"/>
        <v>-0.18368749919827676</v>
      </c>
      <c r="O431" s="13">
        <f t="shared" si="122"/>
        <v>874798</v>
      </c>
      <c r="P431" s="13">
        <f t="shared" si="123"/>
        <v>888509</v>
      </c>
      <c r="Q431" s="13">
        <f t="shared" si="124"/>
        <v>882586</v>
      </c>
      <c r="R431" s="33">
        <f t="shared" si="125"/>
        <v>8.9026266635268136E-3</v>
      </c>
      <c r="S431" s="33">
        <f t="shared" si="126"/>
        <v>-6.6662239774724075E-3</v>
      </c>
      <c r="T431" t="str">
        <f t="shared" si="127"/>
        <v>APRIL-ANUGERAH</v>
      </c>
      <c r="U431">
        <f t="shared" si="128"/>
        <v>120000</v>
      </c>
      <c r="V431">
        <f t="shared" si="129"/>
        <v>118840</v>
      </c>
      <c r="W431">
        <f t="shared" si="130"/>
        <v>117941</v>
      </c>
      <c r="X431" s="33">
        <f t="shared" si="131"/>
        <v>-1.7158333333333387E-2</v>
      </c>
      <c r="Y431" s="33">
        <f t="shared" si="132"/>
        <v>-7.5647929989902662E-3</v>
      </c>
    </row>
    <row r="432" spans="1:25" x14ac:dyDescent="0.25">
      <c r="A432" t="s">
        <v>38</v>
      </c>
      <c r="B432" s="63">
        <v>3</v>
      </c>
      <c r="C432" t="s">
        <v>16</v>
      </c>
      <c r="D432">
        <v>400</v>
      </c>
      <c r="E432" s="66">
        <v>437</v>
      </c>
      <c r="F432" s="66">
        <v>418</v>
      </c>
      <c r="G432" s="13">
        <f t="shared" si="114"/>
        <v>-19</v>
      </c>
      <c r="H432" s="13">
        <f t="shared" si="115"/>
        <v>18</v>
      </c>
      <c r="I432" s="70">
        <f t="shared" si="116"/>
        <v>4.4999999999999929E-2</v>
      </c>
      <c r="J432" s="70">
        <f t="shared" si="117"/>
        <v>-4.3478260869565188E-2</v>
      </c>
      <c r="K432" t="str">
        <f t="shared" si="118"/>
        <v>ANUGERAH</v>
      </c>
      <c r="L432" t="str">
        <f t="shared" si="119"/>
        <v>APRIL-3-ANUGERAH</v>
      </c>
      <c r="M432" s="70">
        <f t="shared" si="120"/>
        <v>4.4999999999999929E-2</v>
      </c>
      <c r="N432" s="70">
        <f t="shared" si="121"/>
        <v>-0.18368749919827676</v>
      </c>
      <c r="O432" s="13">
        <f t="shared" si="122"/>
        <v>874798</v>
      </c>
      <c r="P432" s="13">
        <f t="shared" si="123"/>
        <v>888509</v>
      </c>
      <c r="Q432" s="13">
        <f t="shared" si="124"/>
        <v>882586</v>
      </c>
      <c r="R432" s="33">
        <f t="shared" si="125"/>
        <v>8.9026266635268136E-3</v>
      </c>
      <c r="S432" s="33">
        <f t="shared" si="126"/>
        <v>-6.6662239774724075E-3</v>
      </c>
      <c r="T432" t="str">
        <f t="shared" si="127"/>
        <v>APRIL-ANUGERAH</v>
      </c>
      <c r="U432">
        <f t="shared" si="128"/>
        <v>120000</v>
      </c>
      <c r="V432">
        <f t="shared" si="129"/>
        <v>118840</v>
      </c>
      <c r="W432">
        <f t="shared" si="130"/>
        <v>117941</v>
      </c>
      <c r="X432" s="33">
        <f t="shared" si="131"/>
        <v>-1.7158333333333387E-2</v>
      </c>
      <c r="Y432" s="33">
        <f t="shared" si="132"/>
        <v>-7.5647929989902662E-3</v>
      </c>
    </row>
    <row r="433" spans="1:25" x14ac:dyDescent="0.25">
      <c r="A433" t="s">
        <v>38</v>
      </c>
      <c r="B433" s="63">
        <v>3</v>
      </c>
      <c r="C433" t="s">
        <v>16</v>
      </c>
      <c r="D433">
        <v>600</v>
      </c>
      <c r="E433" s="66">
        <v>605</v>
      </c>
      <c r="F433" s="66">
        <v>600</v>
      </c>
      <c r="G433" s="13">
        <f t="shared" si="114"/>
        <v>-5</v>
      </c>
      <c r="H433" s="13">
        <f t="shared" si="115"/>
        <v>0</v>
      </c>
      <c r="I433" s="70">
        <f t="shared" si="116"/>
        <v>0</v>
      </c>
      <c r="J433" s="70">
        <f t="shared" si="117"/>
        <v>-8.2644628099173278E-3</v>
      </c>
      <c r="K433" t="str">
        <f t="shared" si="118"/>
        <v>ANUGERAH</v>
      </c>
      <c r="L433" t="str">
        <f t="shared" si="119"/>
        <v>APRIL-3-ANUGERAH</v>
      </c>
      <c r="M433" s="70">
        <f t="shared" si="120"/>
        <v>4.4999999999999929E-2</v>
      </c>
      <c r="N433" s="70">
        <f t="shared" si="121"/>
        <v>-0.18368749919827676</v>
      </c>
      <c r="O433" s="13">
        <f t="shared" si="122"/>
        <v>874798</v>
      </c>
      <c r="P433" s="13">
        <f t="shared" si="123"/>
        <v>888509</v>
      </c>
      <c r="Q433" s="13">
        <f t="shared" si="124"/>
        <v>882586</v>
      </c>
      <c r="R433" s="33">
        <f t="shared" si="125"/>
        <v>8.9026266635268136E-3</v>
      </c>
      <c r="S433" s="33">
        <f t="shared" si="126"/>
        <v>-6.6662239774724075E-3</v>
      </c>
      <c r="T433" t="str">
        <f t="shared" si="127"/>
        <v>APRIL-ANUGERAH</v>
      </c>
      <c r="U433">
        <f t="shared" si="128"/>
        <v>120000</v>
      </c>
      <c r="V433">
        <f t="shared" si="129"/>
        <v>118840</v>
      </c>
      <c r="W433">
        <f t="shared" si="130"/>
        <v>117941</v>
      </c>
      <c r="X433" s="33">
        <f t="shared" si="131"/>
        <v>-1.7158333333333387E-2</v>
      </c>
      <c r="Y433" s="33">
        <f t="shared" si="132"/>
        <v>-7.5647929989902662E-3</v>
      </c>
    </row>
    <row r="434" spans="1:25" x14ac:dyDescent="0.25">
      <c r="A434" t="s">
        <v>38</v>
      </c>
      <c r="B434" s="63">
        <v>3</v>
      </c>
      <c r="C434" t="s">
        <v>16</v>
      </c>
      <c r="D434">
        <v>400</v>
      </c>
      <c r="E434" s="66">
        <v>435</v>
      </c>
      <c r="F434" s="66">
        <v>420</v>
      </c>
      <c r="G434" s="13">
        <f t="shared" si="114"/>
        <v>-15</v>
      </c>
      <c r="H434" s="13">
        <f t="shared" si="115"/>
        <v>20</v>
      </c>
      <c r="I434" s="70">
        <f t="shared" si="116"/>
        <v>5.0000000000000044E-2</v>
      </c>
      <c r="J434" s="70">
        <f t="shared" si="117"/>
        <v>-3.4482758620689613E-2</v>
      </c>
      <c r="K434" t="str">
        <f t="shared" si="118"/>
        <v>ANUGERAH</v>
      </c>
      <c r="L434" t="str">
        <f t="shared" si="119"/>
        <v>APRIL-3-ANUGERAH</v>
      </c>
      <c r="M434" s="70">
        <f t="shared" si="120"/>
        <v>4.4999999999999929E-2</v>
      </c>
      <c r="N434" s="70">
        <f t="shared" si="121"/>
        <v>-0.18368749919827676</v>
      </c>
      <c r="O434" s="13">
        <f t="shared" si="122"/>
        <v>874798</v>
      </c>
      <c r="P434" s="13">
        <f t="shared" si="123"/>
        <v>888509</v>
      </c>
      <c r="Q434" s="13">
        <f t="shared" si="124"/>
        <v>882586</v>
      </c>
      <c r="R434" s="33">
        <f t="shared" si="125"/>
        <v>8.9026266635268136E-3</v>
      </c>
      <c r="S434" s="33">
        <f t="shared" si="126"/>
        <v>-6.6662239774724075E-3</v>
      </c>
      <c r="T434" t="str">
        <f t="shared" si="127"/>
        <v>APRIL-ANUGERAH</v>
      </c>
      <c r="U434">
        <f t="shared" si="128"/>
        <v>120000</v>
      </c>
      <c r="V434">
        <f t="shared" si="129"/>
        <v>118840</v>
      </c>
      <c r="W434">
        <f t="shared" si="130"/>
        <v>117941</v>
      </c>
      <c r="X434" s="33">
        <f t="shared" si="131"/>
        <v>-1.7158333333333387E-2</v>
      </c>
      <c r="Y434" s="33">
        <f t="shared" si="132"/>
        <v>-7.5647929989902662E-3</v>
      </c>
    </row>
    <row r="435" spans="1:25" x14ac:dyDescent="0.25">
      <c r="A435" t="s">
        <v>38</v>
      </c>
      <c r="B435" s="63">
        <v>3</v>
      </c>
      <c r="C435" t="s">
        <v>16</v>
      </c>
      <c r="D435">
        <v>600</v>
      </c>
      <c r="E435" s="66">
        <v>609</v>
      </c>
      <c r="F435" s="66">
        <v>600</v>
      </c>
      <c r="G435" s="13">
        <f t="shared" si="114"/>
        <v>-9</v>
      </c>
      <c r="H435" s="13">
        <f t="shared" si="115"/>
        <v>0</v>
      </c>
      <c r="I435" s="70">
        <f t="shared" si="116"/>
        <v>0</v>
      </c>
      <c r="J435" s="70">
        <f t="shared" si="117"/>
        <v>-1.4778325123152691E-2</v>
      </c>
      <c r="K435" t="str">
        <f t="shared" si="118"/>
        <v>ANUGERAH</v>
      </c>
      <c r="L435" t="str">
        <f t="shared" si="119"/>
        <v>APRIL-3-ANUGERAH</v>
      </c>
      <c r="M435" s="70">
        <f t="shared" si="120"/>
        <v>4.4999999999999929E-2</v>
      </c>
      <c r="N435" s="70">
        <f t="shared" si="121"/>
        <v>-0.18368749919827676</v>
      </c>
      <c r="O435" s="13">
        <f t="shared" si="122"/>
        <v>874798</v>
      </c>
      <c r="P435" s="13">
        <f t="shared" si="123"/>
        <v>888509</v>
      </c>
      <c r="Q435" s="13">
        <f t="shared" si="124"/>
        <v>882586</v>
      </c>
      <c r="R435" s="33">
        <f t="shared" si="125"/>
        <v>8.9026266635268136E-3</v>
      </c>
      <c r="S435" s="33">
        <f t="shared" si="126"/>
        <v>-6.6662239774724075E-3</v>
      </c>
      <c r="T435" t="str">
        <f t="shared" si="127"/>
        <v>APRIL-ANUGERAH</v>
      </c>
      <c r="U435">
        <f t="shared" si="128"/>
        <v>120000</v>
      </c>
      <c r="V435">
        <f t="shared" si="129"/>
        <v>118840</v>
      </c>
      <c r="W435">
        <f t="shared" si="130"/>
        <v>117941</v>
      </c>
      <c r="X435" s="33">
        <f t="shared" si="131"/>
        <v>-1.7158333333333387E-2</v>
      </c>
      <c r="Y435" s="33">
        <f t="shared" si="132"/>
        <v>-7.5647929989902662E-3</v>
      </c>
    </row>
    <row r="436" spans="1:25" x14ac:dyDescent="0.25">
      <c r="A436" t="s">
        <v>38</v>
      </c>
      <c r="B436" s="63">
        <v>3</v>
      </c>
      <c r="C436" t="s">
        <v>16</v>
      </c>
      <c r="D436">
        <v>400</v>
      </c>
      <c r="E436" s="66">
        <v>376</v>
      </c>
      <c r="F436" s="66">
        <v>363</v>
      </c>
      <c r="G436" s="13">
        <f t="shared" si="114"/>
        <v>-13</v>
      </c>
      <c r="H436" s="13">
        <f t="shared" si="115"/>
        <v>-37</v>
      </c>
      <c r="I436" s="70">
        <f t="shared" si="116"/>
        <v>-9.2500000000000027E-2</v>
      </c>
      <c r="J436" s="70">
        <f t="shared" si="117"/>
        <v>-3.4574468085106336E-2</v>
      </c>
      <c r="K436" t="str">
        <f t="shared" si="118"/>
        <v>ANUGERAH</v>
      </c>
      <c r="L436" t="str">
        <f t="shared" si="119"/>
        <v>APRIL-3-ANUGERAH</v>
      </c>
      <c r="M436" s="70">
        <f t="shared" si="120"/>
        <v>4.4999999999999929E-2</v>
      </c>
      <c r="N436" s="70">
        <f t="shared" si="121"/>
        <v>-0.18368749919827676</v>
      </c>
      <c r="O436" s="13">
        <f t="shared" si="122"/>
        <v>874798</v>
      </c>
      <c r="P436" s="13">
        <f t="shared" si="123"/>
        <v>888509</v>
      </c>
      <c r="Q436" s="13">
        <f t="shared" si="124"/>
        <v>882586</v>
      </c>
      <c r="R436" s="33">
        <f t="shared" si="125"/>
        <v>8.9026266635268136E-3</v>
      </c>
      <c r="S436" s="33">
        <f t="shared" si="126"/>
        <v>-6.6662239774724075E-3</v>
      </c>
      <c r="T436" t="str">
        <f t="shared" si="127"/>
        <v>APRIL-ANUGERAH</v>
      </c>
      <c r="U436">
        <f t="shared" si="128"/>
        <v>120000</v>
      </c>
      <c r="V436">
        <f t="shared" si="129"/>
        <v>118840</v>
      </c>
      <c r="W436">
        <f t="shared" si="130"/>
        <v>117941</v>
      </c>
      <c r="X436" s="33">
        <f t="shared" si="131"/>
        <v>-1.7158333333333387E-2</v>
      </c>
      <c r="Y436" s="33">
        <f t="shared" si="132"/>
        <v>-7.5647929989902662E-3</v>
      </c>
    </row>
    <row r="437" spans="1:25" x14ac:dyDescent="0.25">
      <c r="A437" t="s">
        <v>38</v>
      </c>
      <c r="B437" s="63">
        <v>3</v>
      </c>
      <c r="C437" t="s">
        <v>16</v>
      </c>
      <c r="D437">
        <v>600</v>
      </c>
      <c r="E437" s="66">
        <v>607</v>
      </c>
      <c r="F437" s="66">
        <v>600</v>
      </c>
      <c r="G437" s="13">
        <f t="shared" si="114"/>
        <v>-7</v>
      </c>
      <c r="H437" s="13">
        <f t="shared" si="115"/>
        <v>0</v>
      </c>
      <c r="I437" s="70">
        <f t="shared" si="116"/>
        <v>0</v>
      </c>
      <c r="J437" s="70">
        <f t="shared" si="117"/>
        <v>-1.1532125205930832E-2</v>
      </c>
      <c r="K437" t="str">
        <f t="shared" si="118"/>
        <v>ANUGERAH</v>
      </c>
      <c r="L437" t="str">
        <f t="shared" si="119"/>
        <v>APRIL-3-ANUGERAH</v>
      </c>
      <c r="M437" s="70">
        <f t="shared" si="120"/>
        <v>4.4999999999999929E-2</v>
      </c>
      <c r="N437" s="70">
        <f t="shared" si="121"/>
        <v>-0.18368749919827676</v>
      </c>
      <c r="O437" s="13">
        <f t="shared" si="122"/>
        <v>874798</v>
      </c>
      <c r="P437" s="13">
        <f t="shared" si="123"/>
        <v>888509</v>
      </c>
      <c r="Q437" s="13">
        <f t="shared" si="124"/>
        <v>882586</v>
      </c>
      <c r="R437" s="33">
        <f t="shared" si="125"/>
        <v>8.9026266635268136E-3</v>
      </c>
      <c r="S437" s="33">
        <f t="shared" si="126"/>
        <v>-6.6662239774724075E-3</v>
      </c>
      <c r="T437" t="str">
        <f t="shared" si="127"/>
        <v>APRIL-ANUGERAH</v>
      </c>
      <c r="U437">
        <f t="shared" si="128"/>
        <v>120000</v>
      </c>
      <c r="V437">
        <f t="shared" si="129"/>
        <v>118840</v>
      </c>
      <c r="W437">
        <f t="shared" si="130"/>
        <v>117941</v>
      </c>
      <c r="X437" s="33">
        <f t="shared" si="131"/>
        <v>-1.7158333333333387E-2</v>
      </c>
      <c r="Y437" s="33">
        <f t="shared" si="132"/>
        <v>-7.5647929989902662E-3</v>
      </c>
    </row>
    <row r="438" spans="1:25" x14ac:dyDescent="0.25">
      <c r="A438" t="s">
        <v>38</v>
      </c>
      <c r="B438" s="63">
        <v>3</v>
      </c>
      <c r="C438" t="s">
        <v>16</v>
      </c>
      <c r="D438">
        <v>400</v>
      </c>
      <c r="E438" s="66">
        <v>427</v>
      </c>
      <c r="F438" s="66">
        <v>417</v>
      </c>
      <c r="G438" s="13">
        <f t="shared" si="114"/>
        <v>-10</v>
      </c>
      <c r="H438" s="13">
        <f t="shared" si="115"/>
        <v>17</v>
      </c>
      <c r="I438" s="70">
        <f t="shared" si="116"/>
        <v>4.2499999999999982E-2</v>
      </c>
      <c r="J438" s="70">
        <f t="shared" si="117"/>
        <v>-2.3419203747072626E-2</v>
      </c>
      <c r="K438" t="str">
        <f t="shared" si="118"/>
        <v>ANUGERAH</v>
      </c>
      <c r="L438" t="str">
        <f t="shared" si="119"/>
        <v>APRIL-3-ANUGERAH</v>
      </c>
      <c r="M438" s="70">
        <f t="shared" si="120"/>
        <v>4.4999999999999929E-2</v>
      </c>
      <c r="N438" s="70">
        <f t="shared" si="121"/>
        <v>-0.18368749919827676</v>
      </c>
      <c r="O438" s="13">
        <f t="shared" si="122"/>
        <v>874798</v>
      </c>
      <c r="P438" s="13">
        <f t="shared" si="123"/>
        <v>888509</v>
      </c>
      <c r="Q438" s="13">
        <f t="shared" si="124"/>
        <v>882586</v>
      </c>
      <c r="R438" s="33">
        <f t="shared" si="125"/>
        <v>8.9026266635268136E-3</v>
      </c>
      <c r="S438" s="33">
        <f t="shared" si="126"/>
        <v>-6.6662239774724075E-3</v>
      </c>
      <c r="T438" t="str">
        <f t="shared" si="127"/>
        <v>APRIL-ANUGERAH</v>
      </c>
      <c r="U438">
        <f t="shared" si="128"/>
        <v>120000</v>
      </c>
      <c r="V438">
        <f t="shared" si="129"/>
        <v>118840</v>
      </c>
      <c r="W438">
        <f t="shared" si="130"/>
        <v>117941</v>
      </c>
      <c r="X438" s="33">
        <f t="shared" si="131"/>
        <v>-1.7158333333333387E-2</v>
      </c>
      <c r="Y438" s="33">
        <f t="shared" si="132"/>
        <v>-7.5647929989902662E-3</v>
      </c>
    </row>
    <row r="439" spans="1:25" x14ac:dyDescent="0.25">
      <c r="A439" t="s">
        <v>38</v>
      </c>
      <c r="B439" s="63">
        <v>3</v>
      </c>
      <c r="C439" t="s">
        <v>11</v>
      </c>
      <c r="D439">
        <v>200</v>
      </c>
      <c r="E439">
        <v>202</v>
      </c>
      <c r="F439">
        <v>200</v>
      </c>
      <c r="G439" s="13">
        <f t="shared" si="114"/>
        <v>-2</v>
      </c>
      <c r="H439" s="13">
        <f t="shared" si="115"/>
        <v>0</v>
      </c>
      <c r="I439" s="70">
        <f t="shared" si="116"/>
        <v>0</v>
      </c>
      <c r="J439" s="70">
        <f t="shared" si="117"/>
        <v>-9.9009900990099098E-3</v>
      </c>
      <c r="K439" t="str">
        <f t="shared" si="118"/>
        <v>MAJA1</v>
      </c>
      <c r="L439" t="str">
        <f t="shared" si="119"/>
        <v>APRIL-3-MAJA1</v>
      </c>
      <c r="M439" s="70">
        <f t="shared" si="120"/>
        <v>-6.7708333333333259E-2</v>
      </c>
      <c r="N439" s="70">
        <f t="shared" si="121"/>
        <v>-9.520287702745367E-2</v>
      </c>
      <c r="O439" s="13">
        <f t="shared" si="122"/>
        <v>874798</v>
      </c>
      <c r="P439" s="13">
        <f t="shared" si="123"/>
        <v>888509</v>
      </c>
      <c r="Q439" s="13">
        <f t="shared" si="124"/>
        <v>882586</v>
      </c>
      <c r="R439" s="33">
        <f t="shared" si="125"/>
        <v>8.9026266635268136E-3</v>
      </c>
      <c r="S439" s="33">
        <f t="shared" si="126"/>
        <v>-6.6662239774724075E-3</v>
      </c>
      <c r="T439" t="str">
        <f t="shared" si="127"/>
        <v>APRIL-MAJA1</v>
      </c>
      <c r="U439">
        <f t="shared" si="128"/>
        <v>190967</v>
      </c>
      <c r="V439">
        <f t="shared" si="129"/>
        <v>194944</v>
      </c>
      <c r="W439">
        <f t="shared" si="130"/>
        <v>193141</v>
      </c>
      <c r="X439" s="33">
        <f t="shared" si="131"/>
        <v>1.138416585064439E-2</v>
      </c>
      <c r="Y439" s="33">
        <f t="shared" si="132"/>
        <v>-9.2488099146421643E-3</v>
      </c>
    </row>
    <row r="440" spans="1:25" x14ac:dyDescent="0.25">
      <c r="A440" t="s">
        <v>38</v>
      </c>
      <c r="B440" s="63">
        <v>3</v>
      </c>
      <c r="C440" t="s">
        <v>11</v>
      </c>
      <c r="D440">
        <v>10</v>
      </c>
      <c r="E440">
        <v>10</v>
      </c>
      <c r="F440">
        <v>10</v>
      </c>
      <c r="G440" s="13">
        <f t="shared" si="114"/>
        <v>0</v>
      </c>
      <c r="H440" s="13">
        <f t="shared" si="115"/>
        <v>0</v>
      </c>
      <c r="I440" s="70">
        <f t="shared" si="116"/>
        <v>0</v>
      </c>
      <c r="J440" s="70">
        <f t="shared" si="117"/>
        <v>0</v>
      </c>
      <c r="K440" t="str">
        <f t="shared" si="118"/>
        <v>MAJA1</v>
      </c>
      <c r="L440" t="str">
        <f t="shared" si="119"/>
        <v>APRIL-3-MAJA1</v>
      </c>
      <c r="M440" s="70">
        <f t="shared" si="120"/>
        <v>-6.7708333333333259E-2</v>
      </c>
      <c r="N440" s="70">
        <f t="shared" si="121"/>
        <v>-9.520287702745367E-2</v>
      </c>
      <c r="O440" s="13">
        <f t="shared" si="122"/>
        <v>874798</v>
      </c>
      <c r="P440" s="13">
        <f t="shared" si="123"/>
        <v>888509</v>
      </c>
      <c r="Q440" s="13">
        <f t="shared" si="124"/>
        <v>882586</v>
      </c>
      <c r="R440" s="33">
        <f t="shared" si="125"/>
        <v>8.9026266635268136E-3</v>
      </c>
      <c r="S440" s="33">
        <f t="shared" si="126"/>
        <v>-6.6662239774724075E-3</v>
      </c>
      <c r="T440" t="str">
        <f t="shared" si="127"/>
        <v>APRIL-MAJA1</v>
      </c>
      <c r="U440">
        <f t="shared" si="128"/>
        <v>190967</v>
      </c>
      <c r="V440">
        <f t="shared" si="129"/>
        <v>194944</v>
      </c>
      <c r="W440">
        <f t="shared" si="130"/>
        <v>193141</v>
      </c>
      <c r="X440" s="33">
        <f t="shared" si="131"/>
        <v>1.138416585064439E-2</v>
      </c>
      <c r="Y440" s="33">
        <f t="shared" si="132"/>
        <v>-9.2488099146421643E-3</v>
      </c>
    </row>
    <row r="441" spans="1:25" x14ac:dyDescent="0.25">
      <c r="A441" t="s">
        <v>38</v>
      </c>
      <c r="B441" s="63">
        <v>3</v>
      </c>
      <c r="C441" t="s">
        <v>11</v>
      </c>
      <c r="D441">
        <v>280</v>
      </c>
      <c r="E441">
        <v>282</v>
      </c>
      <c r="F441">
        <v>280</v>
      </c>
      <c r="G441" s="13">
        <f t="shared" si="114"/>
        <v>-2</v>
      </c>
      <c r="H441" s="13">
        <f t="shared" si="115"/>
        <v>0</v>
      </c>
      <c r="I441" s="70">
        <f t="shared" si="116"/>
        <v>0</v>
      </c>
      <c r="J441" s="70">
        <f t="shared" si="117"/>
        <v>-7.0921985815602939E-3</v>
      </c>
      <c r="K441" t="str">
        <f t="shared" si="118"/>
        <v>MAJA1</v>
      </c>
      <c r="L441" t="str">
        <f t="shared" si="119"/>
        <v>APRIL-3-MAJA1</v>
      </c>
      <c r="M441" s="70">
        <f t="shared" si="120"/>
        <v>-6.7708333333333259E-2</v>
      </c>
      <c r="N441" s="70">
        <f t="shared" si="121"/>
        <v>-9.520287702745367E-2</v>
      </c>
      <c r="O441" s="13">
        <f t="shared" si="122"/>
        <v>874798</v>
      </c>
      <c r="P441" s="13">
        <f t="shared" si="123"/>
        <v>888509</v>
      </c>
      <c r="Q441" s="13">
        <f t="shared" si="124"/>
        <v>882586</v>
      </c>
      <c r="R441" s="33">
        <f t="shared" si="125"/>
        <v>8.9026266635268136E-3</v>
      </c>
      <c r="S441" s="33">
        <f t="shared" si="126"/>
        <v>-6.6662239774724075E-3</v>
      </c>
      <c r="T441" t="str">
        <f t="shared" si="127"/>
        <v>APRIL-MAJA1</v>
      </c>
      <c r="U441">
        <f t="shared" si="128"/>
        <v>190967</v>
      </c>
      <c r="V441">
        <f t="shared" si="129"/>
        <v>194944</v>
      </c>
      <c r="W441">
        <f t="shared" si="130"/>
        <v>193141</v>
      </c>
      <c r="X441" s="33">
        <f t="shared" si="131"/>
        <v>1.138416585064439E-2</v>
      </c>
      <c r="Y441" s="33">
        <f t="shared" si="132"/>
        <v>-9.2488099146421643E-3</v>
      </c>
    </row>
    <row r="442" spans="1:25" x14ac:dyDescent="0.25">
      <c r="A442" t="s">
        <v>38</v>
      </c>
      <c r="B442" s="63">
        <v>3</v>
      </c>
      <c r="C442" t="s">
        <v>11</v>
      </c>
      <c r="D442">
        <v>35</v>
      </c>
      <c r="E442">
        <v>36</v>
      </c>
      <c r="F442">
        <v>35</v>
      </c>
      <c r="G442" s="13">
        <f t="shared" si="114"/>
        <v>-1</v>
      </c>
      <c r="H442" s="13">
        <f t="shared" si="115"/>
        <v>0</v>
      </c>
      <c r="I442" s="70">
        <f t="shared" si="116"/>
        <v>0</v>
      </c>
      <c r="J442" s="70">
        <f t="shared" si="117"/>
        <v>-2.777777777777779E-2</v>
      </c>
      <c r="K442" t="str">
        <f t="shared" si="118"/>
        <v>MAJA1</v>
      </c>
      <c r="L442" t="str">
        <f t="shared" si="119"/>
        <v>APRIL-3-MAJA1</v>
      </c>
      <c r="M442" s="70">
        <f t="shared" si="120"/>
        <v>-6.7708333333333259E-2</v>
      </c>
      <c r="N442" s="70">
        <f t="shared" si="121"/>
        <v>-9.520287702745367E-2</v>
      </c>
      <c r="O442" s="13">
        <f t="shared" si="122"/>
        <v>874798</v>
      </c>
      <c r="P442" s="13">
        <f t="shared" si="123"/>
        <v>888509</v>
      </c>
      <c r="Q442" s="13">
        <f t="shared" si="124"/>
        <v>882586</v>
      </c>
      <c r="R442" s="33">
        <f t="shared" si="125"/>
        <v>8.9026266635268136E-3</v>
      </c>
      <c r="S442" s="33">
        <f t="shared" si="126"/>
        <v>-6.6662239774724075E-3</v>
      </c>
      <c r="T442" t="str">
        <f t="shared" si="127"/>
        <v>APRIL-MAJA1</v>
      </c>
      <c r="U442">
        <f t="shared" si="128"/>
        <v>190967</v>
      </c>
      <c r="V442">
        <f t="shared" si="129"/>
        <v>194944</v>
      </c>
      <c r="W442">
        <f t="shared" si="130"/>
        <v>193141</v>
      </c>
      <c r="X442" s="33">
        <f t="shared" si="131"/>
        <v>1.138416585064439E-2</v>
      </c>
      <c r="Y442" s="33">
        <f t="shared" si="132"/>
        <v>-9.2488099146421643E-3</v>
      </c>
    </row>
    <row r="443" spans="1:25" x14ac:dyDescent="0.25">
      <c r="A443" t="s">
        <v>38</v>
      </c>
      <c r="B443" s="63">
        <v>3</v>
      </c>
      <c r="C443" t="s">
        <v>11</v>
      </c>
      <c r="D443">
        <v>960</v>
      </c>
      <c r="E443">
        <v>960</v>
      </c>
      <c r="F443">
        <v>935</v>
      </c>
      <c r="G443" s="13">
        <f t="shared" si="114"/>
        <v>-25</v>
      </c>
      <c r="H443" s="13">
        <f t="shared" si="115"/>
        <v>-25</v>
      </c>
      <c r="I443" s="70">
        <f t="shared" si="116"/>
        <v>-2.604166666666663E-2</v>
      </c>
      <c r="J443" s="70">
        <f t="shared" si="117"/>
        <v>-2.604166666666663E-2</v>
      </c>
      <c r="K443" t="str">
        <f t="shared" si="118"/>
        <v>MAJA1</v>
      </c>
      <c r="L443" t="str">
        <f t="shared" si="119"/>
        <v>APRIL-3-MAJA1</v>
      </c>
      <c r="M443" s="70">
        <f t="shared" si="120"/>
        <v>-6.7708333333333259E-2</v>
      </c>
      <c r="N443" s="70">
        <f t="shared" si="121"/>
        <v>-9.520287702745367E-2</v>
      </c>
      <c r="O443" s="13">
        <f t="shared" si="122"/>
        <v>874798</v>
      </c>
      <c r="P443" s="13">
        <f t="shared" si="123"/>
        <v>888509</v>
      </c>
      <c r="Q443" s="13">
        <f t="shared" si="124"/>
        <v>882586</v>
      </c>
      <c r="R443" s="33">
        <f t="shared" si="125"/>
        <v>8.9026266635268136E-3</v>
      </c>
      <c r="S443" s="33">
        <f t="shared" si="126"/>
        <v>-6.6662239774724075E-3</v>
      </c>
      <c r="T443" t="str">
        <f t="shared" si="127"/>
        <v>APRIL-MAJA1</v>
      </c>
      <c r="U443">
        <f t="shared" si="128"/>
        <v>190967</v>
      </c>
      <c r="V443">
        <f t="shared" si="129"/>
        <v>194944</v>
      </c>
      <c r="W443">
        <f t="shared" si="130"/>
        <v>193141</v>
      </c>
      <c r="X443" s="33">
        <f t="shared" si="131"/>
        <v>1.138416585064439E-2</v>
      </c>
      <c r="Y443" s="33">
        <f t="shared" si="132"/>
        <v>-9.2488099146421643E-3</v>
      </c>
    </row>
    <row r="444" spans="1:25" x14ac:dyDescent="0.25">
      <c r="A444" t="s">
        <v>38</v>
      </c>
      <c r="B444" s="63">
        <v>3</v>
      </c>
      <c r="C444" t="s">
        <v>11</v>
      </c>
      <c r="D444">
        <v>960</v>
      </c>
      <c r="E444">
        <v>943</v>
      </c>
      <c r="F444">
        <v>920</v>
      </c>
      <c r="G444" s="13">
        <f t="shared" si="114"/>
        <v>-23</v>
      </c>
      <c r="H444" s="13">
        <f t="shared" si="115"/>
        <v>-40</v>
      </c>
      <c r="I444" s="70">
        <f t="shared" si="116"/>
        <v>-4.166666666666663E-2</v>
      </c>
      <c r="J444" s="70">
        <f t="shared" si="117"/>
        <v>-2.4390243902439046E-2</v>
      </c>
      <c r="K444" t="str">
        <f t="shared" si="118"/>
        <v>MAJA1</v>
      </c>
      <c r="L444" t="str">
        <f t="shared" si="119"/>
        <v>APRIL-3-MAJA1</v>
      </c>
      <c r="M444" s="70">
        <f t="shared" si="120"/>
        <v>-6.7708333333333259E-2</v>
      </c>
      <c r="N444" s="70">
        <f t="shared" si="121"/>
        <v>-9.520287702745367E-2</v>
      </c>
      <c r="O444" s="13">
        <f t="shared" si="122"/>
        <v>874798</v>
      </c>
      <c r="P444" s="13">
        <f t="shared" si="123"/>
        <v>888509</v>
      </c>
      <c r="Q444" s="13">
        <f t="shared" si="124"/>
        <v>882586</v>
      </c>
      <c r="R444" s="33">
        <f t="shared" si="125"/>
        <v>8.9026266635268136E-3</v>
      </c>
      <c r="S444" s="33">
        <f t="shared" si="126"/>
        <v>-6.6662239774724075E-3</v>
      </c>
      <c r="T444" t="str">
        <f t="shared" si="127"/>
        <v>APRIL-MAJA1</v>
      </c>
      <c r="U444">
        <f t="shared" si="128"/>
        <v>190967</v>
      </c>
      <c r="V444">
        <f t="shared" si="129"/>
        <v>194944</v>
      </c>
      <c r="W444">
        <f t="shared" si="130"/>
        <v>193141</v>
      </c>
      <c r="X444" s="33">
        <f t="shared" si="131"/>
        <v>1.138416585064439E-2</v>
      </c>
      <c r="Y444" s="33">
        <f t="shared" si="132"/>
        <v>-9.2488099146421643E-3</v>
      </c>
    </row>
    <row r="445" spans="1:25" x14ac:dyDescent="0.25">
      <c r="A445" t="s">
        <v>38</v>
      </c>
      <c r="B445" s="63">
        <v>4</v>
      </c>
      <c r="C445" t="s">
        <v>15</v>
      </c>
      <c r="D445" s="67">
        <v>531</v>
      </c>
      <c r="E445" s="66">
        <v>489</v>
      </c>
      <c r="F445" s="66">
        <v>462</v>
      </c>
      <c r="G445" s="13">
        <f t="shared" si="114"/>
        <v>-27</v>
      </c>
      <c r="H445" s="13">
        <f t="shared" si="115"/>
        <v>-69</v>
      </c>
      <c r="I445" s="70">
        <f t="shared" si="116"/>
        <v>-0.12994350282485878</v>
      </c>
      <c r="J445" s="70">
        <f t="shared" si="117"/>
        <v>-5.5214723926380382E-2</v>
      </c>
      <c r="K445" t="str">
        <f t="shared" si="118"/>
        <v>CHAWAN</v>
      </c>
      <c r="L445" t="str">
        <f t="shared" si="119"/>
        <v>APRIL-4-CHAWAN</v>
      </c>
      <c r="M445" s="70">
        <f t="shared" si="120"/>
        <v>-0.3277355740222696</v>
      </c>
      <c r="N445" s="70">
        <f t="shared" si="121"/>
        <v>-0.12081860138900591</v>
      </c>
      <c r="O445" s="13">
        <f t="shared" si="122"/>
        <v>874798</v>
      </c>
      <c r="P445" s="13">
        <f t="shared" si="123"/>
        <v>888509</v>
      </c>
      <c r="Q445" s="13">
        <f t="shared" si="124"/>
        <v>882586</v>
      </c>
      <c r="R445" s="33">
        <f t="shared" si="125"/>
        <v>8.9026266635268136E-3</v>
      </c>
      <c r="S445" s="33">
        <f t="shared" si="126"/>
        <v>-6.6662239774724075E-3</v>
      </c>
      <c r="T445" t="str">
        <f t="shared" si="127"/>
        <v>APRIL-CHAWAN</v>
      </c>
      <c r="U445">
        <f t="shared" si="128"/>
        <v>7167</v>
      </c>
      <c r="V445">
        <f t="shared" si="129"/>
        <v>7041</v>
      </c>
      <c r="W445">
        <f t="shared" si="130"/>
        <v>6903</v>
      </c>
      <c r="X445" s="33">
        <f t="shared" si="131"/>
        <v>-3.6835496023440717E-2</v>
      </c>
      <c r="Y445" s="33">
        <f t="shared" si="132"/>
        <v>-1.9599488708990198E-2</v>
      </c>
    </row>
    <row r="446" spans="1:25" x14ac:dyDescent="0.25">
      <c r="A446" t="s">
        <v>38</v>
      </c>
      <c r="B446" s="63">
        <v>4</v>
      </c>
      <c r="C446" t="s">
        <v>15</v>
      </c>
      <c r="D446" s="67">
        <v>1000</v>
      </c>
      <c r="E446" s="66">
        <v>815</v>
      </c>
      <c r="F446" s="66">
        <v>801</v>
      </c>
      <c r="G446" s="13">
        <f t="shared" si="114"/>
        <v>-14</v>
      </c>
      <c r="H446" s="13">
        <f t="shared" si="115"/>
        <v>-199</v>
      </c>
      <c r="I446" s="70">
        <f t="shared" si="116"/>
        <v>-0.19899999999999995</v>
      </c>
      <c r="J446" s="70">
        <f t="shared" si="117"/>
        <v>-1.717791411042946E-2</v>
      </c>
      <c r="K446" t="str">
        <f t="shared" si="118"/>
        <v>CHAWAN</v>
      </c>
      <c r="L446" t="str">
        <f t="shared" si="119"/>
        <v>APRIL-4-CHAWAN</v>
      </c>
      <c r="M446" s="70">
        <f t="shared" si="120"/>
        <v>-0.3277355740222696</v>
      </c>
      <c r="N446" s="70">
        <f t="shared" si="121"/>
        <v>-0.12081860138900591</v>
      </c>
      <c r="O446" s="13">
        <f t="shared" si="122"/>
        <v>874798</v>
      </c>
      <c r="P446" s="13">
        <f t="shared" si="123"/>
        <v>888509</v>
      </c>
      <c r="Q446" s="13">
        <f t="shared" si="124"/>
        <v>882586</v>
      </c>
      <c r="R446" s="33">
        <f t="shared" si="125"/>
        <v>8.9026266635268136E-3</v>
      </c>
      <c r="S446" s="33">
        <f t="shared" si="126"/>
        <v>-6.6662239774724075E-3</v>
      </c>
      <c r="T446" t="str">
        <f t="shared" si="127"/>
        <v>APRIL-CHAWAN</v>
      </c>
      <c r="U446">
        <f t="shared" si="128"/>
        <v>7167</v>
      </c>
      <c r="V446">
        <f t="shared" si="129"/>
        <v>7041</v>
      </c>
      <c r="W446">
        <f t="shared" si="130"/>
        <v>6903</v>
      </c>
      <c r="X446" s="33">
        <f t="shared" si="131"/>
        <v>-3.6835496023440717E-2</v>
      </c>
      <c r="Y446" s="33">
        <f t="shared" si="132"/>
        <v>-1.9599488708990198E-2</v>
      </c>
    </row>
    <row r="447" spans="1:25" x14ac:dyDescent="0.25">
      <c r="A447" t="s">
        <v>38</v>
      </c>
      <c r="B447" s="63">
        <v>4</v>
      </c>
      <c r="C447" t="s">
        <v>15</v>
      </c>
      <c r="D447" s="67">
        <v>1236</v>
      </c>
      <c r="E447" s="66">
        <v>1237</v>
      </c>
      <c r="F447" s="66">
        <v>1224</v>
      </c>
      <c r="G447" s="13">
        <f t="shared" si="114"/>
        <v>-13</v>
      </c>
      <c r="H447" s="13">
        <f t="shared" si="115"/>
        <v>-12</v>
      </c>
      <c r="I447" s="70">
        <f t="shared" si="116"/>
        <v>-9.7087378640776656E-3</v>
      </c>
      <c r="J447" s="70">
        <f t="shared" si="117"/>
        <v>-1.0509296685529468E-2</v>
      </c>
      <c r="K447" t="str">
        <f t="shared" si="118"/>
        <v>CHAWAN</v>
      </c>
      <c r="L447" t="str">
        <f t="shared" si="119"/>
        <v>APRIL-4-CHAWAN</v>
      </c>
      <c r="M447" s="70">
        <f t="shared" si="120"/>
        <v>-0.3277355740222696</v>
      </c>
      <c r="N447" s="70">
        <f t="shared" si="121"/>
        <v>-0.12081860138900591</v>
      </c>
      <c r="O447" s="13">
        <f t="shared" si="122"/>
        <v>874798</v>
      </c>
      <c r="P447" s="13">
        <f t="shared" si="123"/>
        <v>888509</v>
      </c>
      <c r="Q447" s="13">
        <f t="shared" si="124"/>
        <v>882586</v>
      </c>
      <c r="R447" s="33">
        <f t="shared" si="125"/>
        <v>8.9026266635268136E-3</v>
      </c>
      <c r="S447" s="33">
        <f t="shared" si="126"/>
        <v>-6.6662239774724075E-3</v>
      </c>
      <c r="T447" t="str">
        <f t="shared" si="127"/>
        <v>APRIL-CHAWAN</v>
      </c>
      <c r="U447">
        <f t="shared" si="128"/>
        <v>7167</v>
      </c>
      <c r="V447">
        <f t="shared" si="129"/>
        <v>7041</v>
      </c>
      <c r="W447">
        <f t="shared" si="130"/>
        <v>6903</v>
      </c>
      <c r="X447" s="33">
        <f t="shared" si="131"/>
        <v>-3.6835496023440717E-2</v>
      </c>
      <c r="Y447" s="33">
        <f t="shared" si="132"/>
        <v>-1.9599488708990198E-2</v>
      </c>
    </row>
    <row r="448" spans="1:25" x14ac:dyDescent="0.25">
      <c r="A448" t="s">
        <v>38</v>
      </c>
      <c r="B448" s="63">
        <v>4</v>
      </c>
      <c r="C448" t="s">
        <v>15</v>
      </c>
      <c r="D448" s="66">
        <v>2000</v>
      </c>
      <c r="E448" s="66">
        <v>2100</v>
      </c>
      <c r="F448" s="66">
        <v>2051</v>
      </c>
      <c r="G448" s="13">
        <f t="shared" si="114"/>
        <v>-49</v>
      </c>
      <c r="H448" s="13">
        <f t="shared" si="115"/>
        <v>51</v>
      </c>
      <c r="I448" s="70">
        <f t="shared" si="116"/>
        <v>2.5500000000000078E-2</v>
      </c>
      <c r="J448" s="70">
        <f t="shared" si="117"/>
        <v>-2.3333333333333317E-2</v>
      </c>
      <c r="K448" t="str">
        <f t="shared" si="118"/>
        <v>CHAWAN</v>
      </c>
      <c r="L448" t="str">
        <f t="shared" si="119"/>
        <v>APRIL-4-CHAWAN</v>
      </c>
      <c r="M448" s="70">
        <f t="shared" si="120"/>
        <v>-0.3277355740222696</v>
      </c>
      <c r="N448" s="70">
        <f t="shared" si="121"/>
        <v>-0.12081860138900591</v>
      </c>
      <c r="O448" s="13">
        <f t="shared" si="122"/>
        <v>874798</v>
      </c>
      <c r="P448" s="13">
        <f t="shared" si="123"/>
        <v>888509</v>
      </c>
      <c r="Q448" s="13">
        <f t="shared" si="124"/>
        <v>882586</v>
      </c>
      <c r="R448" s="33">
        <f t="shared" si="125"/>
        <v>8.9026266635268136E-3</v>
      </c>
      <c r="S448" s="33">
        <f t="shared" si="126"/>
        <v>-6.6662239774724075E-3</v>
      </c>
      <c r="T448" t="str">
        <f t="shared" si="127"/>
        <v>APRIL-CHAWAN</v>
      </c>
      <c r="U448">
        <f t="shared" si="128"/>
        <v>7167</v>
      </c>
      <c r="V448">
        <f t="shared" si="129"/>
        <v>7041</v>
      </c>
      <c r="W448">
        <f t="shared" si="130"/>
        <v>6903</v>
      </c>
      <c r="X448" s="33">
        <f t="shared" si="131"/>
        <v>-3.6835496023440717E-2</v>
      </c>
      <c r="Y448" s="33">
        <f t="shared" si="132"/>
        <v>-1.9599488708990198E-2</v>
      </c>
    </row>
    <row r="449" spans="1:25" x14ac:dyDescent="0.25">
      <c r="A449" t="s">
        <v>38</v>
      </c>
      <c r="B449" s="63">
        <v>4</v>
      </c>
      <c r="C449" t="s">
        <v>15</v>
      </c>
      <c r="D449" s="66">
        <v>2400</v>
      </c>
      <c r="E449" s="66">
        <v>2400</v>
      </c>
      <c r="F449" s="66">
        <v>2365</v>
      </c>
      <c r="G449" s="13">
        <f t="shared" si="114"/>
        <v>-35</v>
      </c>
      <c r="H449" s="13">
        <f t="shared" si="115"/>
        <v>-35</v>
      </c>
      <c r="I449" s="70">
        <f t="shared" si="116"/>
        <v>-1.4583333333333282E-2</v>
      </c>
      <c r="J449" s="70">
        <f t="shared" si="117"/>
        <v>-1.4583333333333282E-2</v>
      </c>
      <c r="K449" t="str">
        <f t="shared" si="118"/>
        <v>CHAWAN</v>
      </c>
      <c r="L449" t="str">
        <f t="shared" si="119"/>
        <v>APRIL-4-CHAWAN</v>
      </c>
      <c r="M449" s="70">
        <f t="shared" si="120"/>
        <v>-0.3277355740222696</v>
      </c>
      <c r="N449" s="70">
        <f t="shared" si="121"/>
        <v>-0.12081860138900591</v>
      </c>
      <c r="O449" s="13">
        <f t="shared" si="122"/>
        <v>874798</v>
      </c>
      <c r="P449" s="13">
        <f t="shared" si="123"/>
        <v>888509</v>
      </c>
      <c r="Q449" s="13">
        <f t="shared" si="124"/>
        <v>882586</v>
      </c>
      <c r="R449" s="33">
        <f t="shared" si="125"/>
        <v>8.9026266635268136E-3</v>
      </c>
      <c r="S449" s="33">
        <f t="shared" si="126"/>
        <v>-6.6662239774724075E-3</v>
      </c>
      <c r="T449" t="str">
        <f t="shared" si="127"/>
        <v>APRIL-CHAWAN</v>
      </c>
      <c r="U449">
        <f t="shared" si="128"/>
        <v>7167</v>
      </c>
      <c r="V449">
        <f t="shared" si="129"/>
        <v>7041</v>
      </c>
      <c r="W449">
        <f t="shared" si="130"/>
        <v>6903</v>
      </c>
      <c r="X449" s="33">
        <f t="shared" si="131"/>
        <v>-3.6835496023440717E-2</v>
      </c>
      <c r="Y449" s="33">
        <f t="shared" si="132"/>
        <v>-1.9599488708990198E-2</v>
      </c>
    </row>
    <row r="450" spans="1:25" x14ac:dyDescent="0.25">
      <c r="A450" t="s">
        <v>38</v>
      </c>
      <c r="B450" s="63">
        <v>4</v>
      </c>
      <c r="C450" t="s">
        <v>10</v>
      </c>
      <c r="D450">
        <v>200</v>
      </c>
      <c r="E450" s="66">
        <v>361</v>
      </c>
      <c r="F450" s="66">
        <v>200</v>
      </c>
      <c r="G450" s="13">
        <f t="shared" ref="G450:G513" si="133">F450-E450</f>
        <v>-161</v>
      </c>
      <c r="H450" s="13">
        <f t="shared" ref="H450:H513" si="134">F450-D450</f>
        <v>0</v>
      </c>
      <c r="I450" s="70">
        <f t="shared" ref="I450:I513" si="135">F450/D450-1</f>
        <v>0</v>
      </c>
      <c r="J450" s="70">
        <f t="shared" ref="J450:J513" si="136">F450/E450-1</f>
        <v>-0.445983379501385</v>
      </c>
      <c r="K450" t="str">
        <f t="shared" ref="K450:K513" si="137">CLEAN(SUBSTITUTE(C450," ",""))</f>
        <v>CNJ2</v>
      </c>
      <c r="L450" t="str">
        <f t="shared" ref="L450:L513" si="138">A450&amp;"-"&amp;B450&amp;"-"&amp;K450</f>
        <v>APRIL-4-CNJ2</v>
      </c>
      <c r="M450" s="70">
        <f t="shared" ref="M450:M513" si="139">SUMIF($L$2:$L$1396,L450,$I$2:$I$1396)</f>
        <v>1.9333333333333425E-2</v>
      </c>
      <c r="N450" s="70">
        <f t="shared" ref="N450:N513" si="140">SUMIF($L$2:$L$1396,L450,$J$2:$J$1396)</f>
        <v>-0.44956760889206604</v>
      </c>
      <c r="O450" s="13">
        <f t="shared" ref="O450:O513" si="141">SUMIF($A$2:$A$1396,A450,$D$2:$D$1396)</f>
        <v>874798</v>
      </c>
      <c r="P450" s="13">
        <f t="shared" ref="P450:P513" si="142">SUMIF($A$2:$A$1396,A450,$E$2:$E$1396)</f>
        <v>888509</v>
      </c>
      <c r="Q450" s="13">
        <f t="shared" ref="Q450:Q513" si="143">SUMIF($A$2:$A$1396,A450,$F$2:$F$1396)</f>
        <v>882586</v>
      </c>
      <c r="R450" s="33">
        <f t="shared" ref="R450:R513" si="144">Q450/O450-1</f>
        <v>8.9026266635268136E-3</v>
      </c>
      <c r="S450" s="33">
        <f t="shared" ref="S450:S513" si="145">Q450/P450-1</f>
        <v>-6.6662239774724075E-3</v>
      </c>
      <c r="T450" t="str">
        <f t="shared" si="127"/>
        <v>APRIL-CNJ2</v>
      </c>
      <c r="U450">
        <f t="shared" si="128"/>
        <v>22900</v>
      </c>
      <c r="V450">
        <f t="shared" si="129"/>
        <v>23199</v>
      </c>
      <c r="W450">
        <f t="shared" si="130"/>
        <v>22957</v>
      </c>
      <c r="X450" s="33">
        <f t="shared" si="131"/>
        <v>2.489082969432399E-3</v>
      </c>
      <c r="Y450" s="33">
        <f t="shared" si="132"/>
        <v>-1.0431484115694611E-2</v>
      </c>
    </row>
    <row r="451" spans="1:25" x14ac:dyDescent="0.25">
      <c r="A451" t="s">
        <v>38</v>
      </c>
      <c r="B451" s="63">
        <v>4</v>
      </c>
      <c r="C451" t="s">
        <v>11</v>
      </c>
      <c r="D451" s="66">
        <v>900</v>
      </c>
      <c r="E451" s="66">
        <v>906</v>
      </c>
      <c r="F451" s="66">
        <v>900</v>
      </c>
      <c r="G451" s="13">
        <f t="shared" si="133"/>
        <v>-6</v>
      </c>
      <c r="H451" s="13">
        <f t="shared" si="134"/>
        <v>0</v>
      </c>
      <c r="I451" s="70">
        <f t="shared" si="135"/>
        <v>0</v>
      </c>
      <c r="J451" s="70">
        <f t="shared" si="136"/>
        <v>-6.6225165562914245E-3</v>
      </c>
      <c r="K451" t="str">
        <f t="shared" si="137"/>
        <v>MAJA1</v>
      </c>
      <c r="L451" t="str">
        <f t="shared" si="138"/>
        <v>APRIL-4-MAJA1</v>
      </c>
      <c r="M451" s="70">
        <f t="shared" si="139"/>
        <v>0.16366357477662208</v>
      </c>
      <c r="N451" s="70">
        <f t="shared" si="140"/>
        <v>-8.1632289970909322E-2</v>
      </c>
      <c r="O451" s="13">
        <f t="shared" si="141"/>
        <v>874798</v>
      </c>
      <c r="P451" s="13">
        <f t="shared" si="142"/>
        <v>888509</v>
      </c>
      <c r="Q451" s="13">
        <f t="shared" si="143"/>
        <v>882586</v>
      </c>
      <c r="R451" s="33">
        <f t="shared" si="144"/>
        <v>8.9026266635268136E-3</v>
      </c>
      <c r="S451" s="33">
        <f t="shared" si="145"/>
        <v>-6.6662239774724075E-3</v>
      </c>
      <c r="T451" t="str">
        <f t="shared" ref="T451:T514" si="146">A451&amp;"-"&amp;K451</f>
        <v>APRIL-MAJA1</v>
      </c>
      <c r="U451">
        <f t="shared" ref="U451:U514" si="147">SUMIF($T$2:$T$1396,T451,$D$2:$D$1396)</f>
        <v>190967</v>
      </c>
      <c r="V451">
        <f t="shared" ref="V451:V514" si="148">SUMIF($T$2:$T$1396,T451,$E$2:$E$1396)</f>
        <v>194944</v>
      </c>
      <c r="W451">
        <f t="shared" ref="W451:W514" si="149">SUMIF($T$2:$T$1396,T451,$F$2:$F$1396)</f>
        <v>193141</v>
      </c>
      <c r="X451" s="33">
        <f t="shared" ref="X451:X514" si="150">W451/U451-1</f>
        <v>1.138416585064439E-2</v>
      </c>
      <c r="Y451" s="33">
        <f t="shared" ref="Y451:Y514" si="151">W451/V451-1</f>
        <v>-9.2488099146421643E-3</v>
      </c>
    </row>
    <row r="452" spans="1:25" x14ac:dyDescent="0.25">
      <c r="A452" t="s">
        <v>38</v>
      </c>
      <c r="B452" s="63">
        <v>4</v>
      </c>
      <c r="C452" t="s">
        <v>11</v>
      </c>
      <c r="D452" s="66">
        <v>10</v>
      </c>
      <c r="E452" s="66">
        <v>10</v>
      </c>
      <c r="F452" s="66">
        <v>10</v>
      </c>
      <c r="G452" s="13">
        <f t="shared" si="133"/>
        <v>0</v>
      </c>
      <c r="H452" s="13">
        <f t="shared" si="134"/>
        <v>0</v>
      </c>
      <c r="I452" s="70">
        <f t="shared" si="135"/>
        <v>0</v>
      </c>
      <c r="J452" s="70">
        <f t="shared" si="136"/>
        <v>0</v>
      </c>
      <c r="K452" t="str">
        <f t="shared" si="137"/>
        <v>MAJA1</v>
      </c>
      <c r="L452" t="str">
        <f t="shared" si="138"/>
        <v>APRIL-4-MAJA1</v>
      </c>
      <c r="M452" s="70">
        <f t="shared" si="139"/>
        <v>0.16366357477662208</v>
      </c>
      <c r="N452" s="70">
        <f t="shared" si="140"/>
        <v>-8.1632289970909322E-2</v>
      </c>
      <c r="O452" s="13">
        <f t="shared" si="141"/>
        <v>874798</v>
      </c>
      <c r="P452" s="13">
        <f t="shared" si="142"/>
        <v>888509</v>
      </c>
      <c r="Q452" s="13">
        <f t="shared" si="143"/>
        <v>882586</v>
      </c>
      <c r="R452" s="33">
        <f t="shared" si="144"/>
        <v>8.9026266635268136E-3</v>
      </c>
      <c r="S452" s="33">
        <f t="shared" si="145"/>
        <v>-6.6662239774724075E-3</v>
      </c>
      <c r="T452" t="str">
        <f t="shared" si="146"/>
        <v>APRIL-MAJA1</v>
      </c>
      <c r="U452">
        <f t="shared" si="147"/>
        <v>190967</v>
      </c>
      <c r="V452">
        <f t="shared" si="148"/>
        <v>194944</v>
      </c>
      <c r="W452">
        <f t="shared" si="149"/>
        <v>193141</v>
      </c>
      <c r="X452" s="33">
        <f t="shared" si="150"/>
        <v>1.138416585064439E-2</v>
      </c>
      <c r="Y452" s="33">
        <f t="shared" si="151"/>
        <v>-9.2488099146421643E-3</v>
      </c>
    </row>
    <row r="453" spans="1:25" x14ac:dyDescent="0.25">
      <c r="A453" t="s">
        <v>38</v>
      </c>
      <c r="B453" s="63">
        <v>4</v>
      </c>
      <c r="C453" t="s">
        <v>11</v>
      </c>
      <c r="D453">
        <v>100</v>
      </c>
      <c r="E453" s="66">
        <v>102</v>
      </c>
      <c r="F453" s="66">
        <v>100</v>
      </c>
      <c r="G453" s="13">
        <f t="shared" si="133"/>
        <v>-2</v>
      </c>
      <c r="H453" s="13">
        <f t="shared" si="134"/>
        <v>0</v>
      </c>
      <c r="I453" s="70">
        <f t="shared" si="135"/>
        <v>0</v>
      </c>
      <c r="J453" s="70">
        <f t="shared" si="136"/>
        <v>-1.9607843137254943E-2</v>
      </c>
      <c r="K453" t="str">
        <f t="shared" si="137"/>
        <v>MAJA1</v>
      </c>
      <c r="L453" t="str">
        <f t="shared" si="138"/>
        <v>APRIL-4-MAJA1</v>
      </c>
      <c r="M453" s="70">
        <f t="shared" si="139"/>
        <v>0.16366357477662208</v>
      </c>
      <c r="N453" s="70">
        <f t="shared" si="140"/>
        <v>-8.1632289970909322E-2</v>
      </c>
      <c r="O453" s="13">
        <f t="shared" si="141"/>
        <v>874798</v>
      </c>
      <c r="P453" s="13">
        <f t="shared" si="142"/>
        <v>888509</v>
      </c>
      <c r="Q453" s="13">
        <f t="shared" si="143"/>
        <v>882586</v>
      </c>
      <c r="R453" s="33">
        <f t="shared" si="144"/>
        <v>8.9026266635268136E-3</v>
      </c>
      <c r="S453" s="33">
        <f t="shared" si="145"/>
        <v>-6.6662239774724075E-3</v>
      </c>
      <c r="T453" t="str">
        <f t="shared" si="146"/>
        <v>APRIL-MAJA1</v>
      </c>
      <c r="U453">
        <f t="shared" si="147"/>
        <v>190967</v>
      </c>
      <c r="V453">
        <f t="shared" si="148"/>
        <v>194944</v>
      </c>
      <c r="W453">
        <f t="shared" si="149"/>
        <v>193141</v>
      </c>
      <c r="X453" s="33">
        <f t="shared" si="150"/>
        <v>1.138416585064439E-2</v>
      </c>
      <c r="Y453" s="33">
        <f t="shared" si="151"/>
        <v>-9.2488099146421643E-3</v>
      </c>
    </row>
    <row r="454" spans="1:25" x14ac:dyDescent="0.25">
      <c r="A454" t="s">
        <v>38</v>
      </c>
      <c r="B454" s="63">
        <v>4</v>
      </c>
      <c r="C454" t="s">
        <v>11</v>
      </c>
      <c r="D454">
        <v>310</v>
      </c>
      <c r="E454" s="66">
        <v>312</v>
      </c>
      <c r="F454" s="66">
        <v>310</v>
      </c>
      <c r="G454" s="13">
        <f t="shared" si="133"/>
        <v>-2</v>
      </c>
      <c r="H454" s="13">
        <f t="shared" si="134"/>
        <v>0</v>
      </c>
      <c r="I454" s="70">
        <f t="shared" si="135"/>
        <v>0</v>
      </c>
      <c r="J454" s="70">
        <f t="shared" si="136"/>
        <v>-6.4102564102563875E-3</v>
      </c>
      <c r="K454" t="str">
        <f t="shared" si="137"/>
        <v>MAJA1</v>
      </c>
      <c r="L454" t="str">
        <f t="shared" si="138"/>
        <v>APRIL-4-MAJA1</v>
      </c>
      <c r="M454" s="70">
        <f t="shared" si="139"/>
        <v>0.16366357477662208</v>
      </c>
      <c r="N454" s="70">
        <f t="shared" si="140"/>
        <v>-8.1632289970909322E-2</v>
      </c>
      <c r="O454" s="13">
        <f t="shared" si="141"/>
        <v>874798</v>
      </c>
      <c r="P454" s="13">
        <f t="shared" si="142"/>
        <v>888509</v>
      </c>
      <c r="Q454" s="13">
        <f t="shared" si="143"/>
        <v>882586</v>
      </c>
      <c r="R454" s="33">
        <f t="shared" si="144"/>
        <v>8.9026266635268136E-3</v>
      </c>
      <c r="S454" s="33">
        <f t="shared" si="145"/>
        <v>-6.6662239774724075E-3</v>
      </c>
      <c r="T454" t="str">
        <f t="shared" si="146"/>
        <v>APRIL-MAJA1</v>
      </c>
      <c r="U454">
        <f t="shared" si="147"/>
        <v>190967</v>
      </c>
      <c r="V454">
        <f t="shared" si="148"/>
        <v>194944</v>
      </c>
      <c r="W454">
        <f t="shared" si="149"/>
        <v>193141</v>
      </c>
      <c r="X454" s="33">
        <f t="shared" si="150"/>
        <v>1.138416585064439E-2</v>
      </c>
      <c r="Y454" s="33">
        <f t="shared" si="151"/>
        <v>-9.2488099146421643E-3</v>
      </c>
    </row>
    <row r="455" spans="1:25" x14ac:dyDescent="0.25">
      <c r="A455" t="s">
        <v>38</v>
      </c>
      <c r="B455" s="63">
        <v>4</v>
      </c>
      <c r="C455" t="s">
        <v>10</v>
      </c>
      <c r="D455" s="66">
        <v>3000</v>
      </c>
      <c r="E455" s="66">
        <v>3069</v>
      </c>
      <c r="F455" s="66">
        <v>3058</v>
      </c>
      <c r="G455" s="13">
        <f t="shared" si="133"/>
        <v>-11</v>
      </c>
      <c r="H455" s="13">
        <f t="shared" si="134"/>
        <v>58</v>
      </c>
      <c r="I455" s="70">
        <f t="shared" si="135"/>
        <v>1.9333333333333425E-2</v>
      </c>
      <c r="J455" s="70">
        <f t="shared" si="136"/>
        <v>-3.5842293906810374E-3</v>
      </c>
      <c r="K455" t="str">
        <f t="shared" si="137"/>
        <v>CNJ2</v>
      </c>
      <c r="L455" t="str">
        <f t="shared" si="138"/>
        <v>APRIL-4-CNJ2</v>
      </c>
      <c r="M455" s="70">
        <f t="shared" si="139"/>
        <v>1.9333333333333425E-2</v>
      </c>
      <c r="N455" s="70">
        <f t="shared" si="140"/>
        <v>-0.44956760889206604</v>
      </c>
      <c r="O455" s="13">
        <f t="shared" si="141"/>
        <v>874798</v>
      </c>
      <c r="P455" s="13">
        <f t="shared" si="142"/>
        <v>888509</v>
      </c>
      <c r="Q455" s="13">
        <f t="shared" si="143"/>
        <v>882586</v>
      </c>
      <c r="R455" s="33">
        <f t="shared" si="144"/>
        <v>8.9026266635268136E-3</v>
      </c>
      <c r="S455" s="33">
        <f t="shared" si="145"/>
        <v>-6.6662239774724075E-3</v>
      </c>
      <c r="T455" t="str">
        <f t="shared" si="146"/>
        <v>APRIL-CNJ2</v>
      </c>
      <c r="U455">
        <f t="shared" si="147"/>
        <v>22900</v>
      </c>
      <c r="V455">
        <f t="shared" si="148"/>
        <v>23199</v>
      </c>
      <c r="W455">
        <f t="shared" si="149"/>
        <v>22957</v>
      </c>
      <c r="X455" s="33">
        <f t="shared" si="150"/>
        <v>2.489082969432399E-3</v>
      </c>
      <c r="Y455" s="33">
        <f t="shared" si="151"/>
        <v>-1.0431484115694611E-2</v>
      </c>
    </row>
    <row r="456" spans="1:25" x14ac:dyDescent="0.25">
      <c r="A456" t="s">
        <v>38</v>
      </c>
      <c r="B456" s="63">
        <v>4</v>
      </c>
      <c r="C456" t="s">
        <v>14</v>
      </c>
      <c r="D456" s="67">
        <v>14796</v>
      </c>
      <c r="E456" s="66">
        <v>15256</v>
      </c>
      <c r="F456" s="66">
        <v>15099</v>
      </c>
      <c r="G456" s="13">
        <f t="shared" si="133"/>
        <v>-157</v>
      </c>
      <c r="H456" s="13">
        <f t="shared" si="134"/>
        <v>303</v>
      </c>
      <c r="I456" s="70">
        <f t="shared" si="135"/>
        <v>2.0478507704785098E-2</v>
      </c>
      <c r="J456" s="70">
        <f t="shared" si="136"/>
        <v>-1.0291033036182506E-2</v>
      </c>
      <c r="K456" t="str">
        <f t="shared" si="137"/>
        <v>GM2</v>
      </c>
      <c r="L456" t="str">
        <f t="shared" si="138"/>
        <v>APRIL-4-GM2</v>
      </c>
      <c r="M456" s="70">
        <f t="shared" si="139"/>
        <v>0.40587633359271624</v>
      </c>
      <c r="N456" s="70">
        <f t="shared" si="140"/>
        <v>-0.10240353423334314</v>
      </c>
      <c r="O456" s="13">
        <f t="shared" si="141"/>
        <v>874798</v>
      </c>
      <c r="P456" s="13">
        <f t="shared" si="142"/>
        <v>888509</v>
      </c>
      <c r="Q456" s="13">
        <f t="shared" si="143"/>
        <v>882586</v>
      </c>
      <c r="R456" s="33">
        <f t="shared" si="144"/>
        <v>8.9026266635268136E-3</v>
      </c>
      <c r="S456" s="33">
        <f t="shared" si="145"/>
        <v>-6.6662239774724075E-3</v>
      </c>
      <c r="T456" t="str">
        <f t="shared" si="146"/>
        <v>APRIL-GM2</v>
      </c>
      <c r="U456">
        <f t="shared" si="147"/>
        <v>314460</v>
      </c>
      <c r="V456">
        <f t="shared" si="148"/>
        <v>323438</v>
      </c>
      <c r="W456">
        <f t="shared" si="149"/>
        <v>321263</v>
      </c>
      <c r="X456" s="33">
        <f t="shared" si="150"/>
        <v>2.1633912103288244E-2</v>
      </c>
      <c r="Y456" s="33">
        <f t="shared" si="151"/>
        <v>-6.7246272856003042E-3</v>
      </c>
    </row>
    <row r="457" spans="1:25" x14ac:dyDescent="0.25">
      <c r="A457" t="s">
        <v>38</v>
      </c>
      <c r="B457" s="63">
        <v>4</v>
      </c>
      <c r="C457" t="s">
        <v>14</v>
      </c>
      <c r="D457" s="67">
        <v>4860</v>
      </c>
      <c r="E457" s="66">
        <v>5019</v>
      </c>
      <c r="F457" s="66">
        <v>4998</v>
      </c>
      <c r="G457" s="13">
        <f t="shared" si="133"/>
        <v>-21</v>
      </c>
      <c r="H457" s="13">
        <f t="shared" si="134"/>
        <v>138</v>
      </c>
      <c r="I457" s="70">
        <f t="shared" si="135"/>
        <v>2.839506172839501E-2</v>
      </c>
      <c r="J457" s="70">
        <f t="shared" si="136"/>
        <v>-4.1841004184099972E-3</v>
      </c>
      <c r="K457" t="str">
        <f t="shared" si="137"/>
        <v>GM2</v>
      </c>
      <c r="L457" t="str">
        <f t="shared" si="138"/>
        <v>APRIL-4-GM2</v>
      </c>
      <c r="M457" s="70">
        <f t="shared" si="139"/>
        <v>0.40587633359271624</v>
      </c>
      <c r="N457" s="70">
        <f t="shared" si="140"/>
        <v>-0.10240353423334314</v>
      </c>
      <c r="O457" s="13">
        <f t="shared" si="141"/>
        <v>874798</v>
      </c>
      <c r="P457" s="13">
        <f t="shared" si="142"/>
        <v>888509</v>
      </c>
      <c r="Q457" s="13">
        <f t="shared" si="143"/>
        <v>882586</v>
      </c>
      <c r="R457" s="33">
        <f t="shared" si="144"/>
        <v>8.9026266635268136E-3</v>
      </c>
      <c r="S457" s="33">
        <f t="shared" si="145"/>
        <v>-6.6662239774724075E-3</v>
      </c>
      <c r="T457" t="str">
        <f t="shared" si="146"/>
        <v>APRIL-GM2</v>
      </c>
      <c r="U457">
        <f t="shared" si="147"/>
        <v>314460</v>
      </c>
      <c r="V457">
        <f t="shared" si="148"/>
        <v>323438</v>
      </c>
      <c r="W457">
        <f t="shared" si="149"/>
        <v>321263</v>
      </c>
      <c r="X457" s="33">
        <f t="shared" si="150"/>
        <v>2.1633912103288244E-2</v>
      </c>
      <c r="Y457" s="33">
        <f t="shared" si="151"/>
        <v>-6.7246272856003042E-3</v>
      </c>
    </row>
    <row r="458" spans="1:25" x14ac:dyDescent="0.25">
      <c r="A458" t="s">
        <v>38</v>
      </c>
      <c r="B458" s="63">
        <v>4</v>
      </c>
      <c r="C458" t="s">
        <v>14</v>
      </c>
      <c r="D458" s="67">
        <v>5940</v>
      </c>
      <c r="E458" s="66">
        <v>6145</v>
      </c>
      <c r="F458" s="66">
        <v>6111</v>
      </c>
      <c r="G458" s="13">
        <f t="shared" si="133"/>
        <v>-34</v>
      </c>
      <c r="H458" s="13">
        <f t="shared" si="134"/>
        <v>171</v>
      </c>
      <c r="I458" s="70">
        <f t="shared" si="135"/>
        <v>2.8787878787878807E-2</v>
      </c>
      <c r="J458" s="70">
        <f t="shared" si="136"/>
        <v>-5.5329536208299501E-3</v>
      </c>
      <c r="K458" t="str">
        <f t="shared" si="137"/>
        <v>GM2</v>
      </c>
      <c r="L458" t="str">
        <f t="shared" si="138"/>
        <v>APRIL-4-GM2</v>
      </c>
      <c r="M458" s="70">
        <f t="shared" si="139"/>
        <v>0.40587633359271624</v>
      </c>
      <c r="N458" s="70">
        <f t="shared" si="140"/>
        <v>-0.10240353423334314</v>
      </c>
      <c r="O458" s="13">
        <f t="shared" si="141"/>
        <v>874798</v>
      </c>
      <c r="P458" s="13">
        <f t="shared" si="142"/>
        <v>888509</v>
      </c>
      <c r="Q458" s="13">
        <f t="shared" si="143"/>
        <v>882586</v>
      </c>
      <c r="R458" s="33">
        <f t="shared" si="144"/>
        <v>8.9026266635268136E-3</v>
      </c>
      <c r="S458" s="33">
        <f t="shared" si="145"/>
        <v>-6.6662239774724075E-3</v>
      </c>
      <c r="T458" t="str">
        <f t="shared" si="146"/>
        <v>APRIL-GM2</v>
      </c>
      <c r="U458">
        <f t="shared" si="147"/>
        <v>314460</v>
      </c>
      <c r="V458">
        <f t="shared" si="148"/>
        <v>323438</v>
      </c>
      <c r="W458">
        <f t="shared" si="149"/>
        <v>321263</v>
      </c>
      <c r="X458" s="33">
        <f t="shared" si="150"/>
        <v>2.1633912103288244E-2</v>
      </c>
      <c r="Y458" s="33">
        <f t="shared" si="151"/>
        <v>-6.7246272856003042E-3</v>
      </c>
    </row>
    <row r="459" spans="1:25" x14ac:dyDescent="0.25">
      <c r="A459" t="s">
        <v>38</v>
      </c>
      <c r="B459" s="63">
        <v>4</v>
      </c>
      <c r="C459" t="s">
        <v>14</v>
      </c>
      <c r="D459" s="67">
        <v>6588</v>
      </c>
      <c r="E459" s="66">
        <v>6788</v>
      </c>
      <c r="F459" s="66">
        <v>6690</v>
      </c>
      <c r="G459" s="13">
        <f t="shared" si="133"/>
        <v>-98</v>
      </c>
      <c r="H459" s="13">
        <f t="shared" si="134"/>
        <v>102</v>
      </c>
      <c r="I459" s="70">
        <f t="shared" si="135"/>
        <v>1.5482695810564717E-2</v>
      </c>
      <c r="J459" s="70">
        <f t="shared" si="136"/>
        <v>-1.4437242192103739E-2</v>
      </c>
      <c r="K459" t="str">
        <f t="shared" si="137"/>
        <v>GM2</v>
      </c>
      <c r="L459" t="str">
        <f t="shared" si="138"/>
        <v>APRIL-4-GM2</v>
      </c>
      <c r="M459" s="70">
        <f t="shared" si="139"/>
        <v>0.40587633359271624</v>
      </c>
      <c r="N459" s="70">
        <f t="shared" si="140"/>
        <v>-0.10240353423334314</v>
      </c>
      <c r="O459" s="13">
        <f t="shared" si="141"/>
        <v>874798</v>
      </c>
      <c r="P459" s="13">
        <f t="shared" si="142"/>
        <v>888509</v>
      </c>
      <c r="Q459" s="13">
        <f t="shared" si="143"/>
        <v>882586</v>
      </c>
      <c r="R459" s="33">
        <f t="shared" si="144"/>
        <v>8.9026266635268136E-3</v>
      </c>
      <c r="S459" s="33">
        <f t="shared" si="145"/>
        <v>-6.6662239774724075E-3</v>
      </c>
      <c r="T459" t="str">
        <f t="shared" si="146"/>
        <v>APRIL-GM2</v>
      </c>
      <c r="U459">
        <f t="shared" si="147"/>
        <v>314460</v>
      </c>
      <c r="V459">
        <f t="shared" si="148"/>
        <v>323438</v>
      </c>
      <c r="W459">
        <f t="shared" si="149"/>
        <v>321263</v>
      </c>
      <c r="X459" s="33">
        <f t="shared" si="150"/>
        <v>2.1633912103288244E-2</v>
      </c>
      <c r="Y459" s="33">
        <f t="shared" si="151"/>
        <v>-6.7246272856003042E-3</v>
      </c>
    </row>
    <row r="460" spans="1:25" x14ac:dyDescent="0.25">
      <c r="A460" t="s">
        <v>38</v>
      </c>
      <c r="B460" s="63">
        <v>4</v>
      </c>
      <c r="C460" t="s">
        <v>14</v>
      </c>
      <c r="D460" s="67">
        <v>7236</v>
      </c>
      <c r="E460" s="66">
        <v>7461</v>
      </c>
      <c r="F460" s="66">
        <v>7428</v>
      </c>
      <c r="G460" s="13">
        <f t="shared" si="133"/>
        <v>-33</v>
      </c>
      <c r="H460" s="13">
        <f t="shared" si="134"/>
        <v>192</v>
      </c>
      <c r="I460" s="70">
        <f t="shared" si="135"/>
        <v>2.6533996683250516E-2</v>
      </c>
      <c r="J460" s="70">
        <f t="shared" si="136"/>
        <v>-4.4229995979091496E-3</v>
      </c>
      <c r="K460" t="str">
        <f t="shared" si="137"/>
        <v>GM2</v>
      </c>
      <c r="L460" t="str">
        <f t="shared" si="138"/>
        <v>APRIL-4-GM2</v>
      </c>
      <c r="M460" s="70">
        <f t="shared" si="139"/>
        <v>0.40587633359271624</v>
      </c>
      <c r="N460" s="70">
        <f t="shared" si="140"/>
        <v>-0.10240353423334314</v>
      </c>
      <c r="O460" s="13">
        <f t="shared" si="141"/>
        <v>874798</v>
      </c>
      <c r="P460" s="13">
        <f t="shared" si="142"/>
        <v>888509</v>
      </c>
      <c r="Q460" s="13">
        <f t="shared" si="143"/>
        <v>882586</v>
      </c>
      <c r="R460" s="33">
        <f t="shared" si="144"/>
        <v>8.9026266635268136E-3</v>
      </c>
      <c r="S460" s="33">
        <f t="shared" si="145"/>
        <v>-6.6662239774724075E-3</v>
      </c>
      <c r="T460" t="str">
        <f t="shared" si="146"/>
        <v>APRIL-GM2</v>
      </c>
      <c r="U460">
        <f t="shared" si="147"/>
        <v>314460</v>
      </c>
      <c r="V460">
        <f t="shared" si="148"/>
        <v>323438</v>
      </c>
      <c r="W460">
        <f t="shared" si="149"/>
        <v>321263</v>
      </c>
      <c r="X460" s="33">
        <f t="shared" si="150"/>
        <v>2.1633912103288244E-2</v>
      </c>
      <c r="Y460" s="33">
        <f t="shared" si="151"/>
        <v>-6.7246272856003042E-3</v>
      </c>
    </row>
    <row r="461" spans="1:25" x14ac:dyDescent="0.25">
      <c r="A461" t="s">
        <v>38</v>
      </c>
      <c r="B461" s="63">
        <v>4</v>
      </c>
      <c r="C461" t="s">
        <v>14</v>
      </c>
      <c r="D461" s="67">
        <v>17928</v>
      </c>
      <c r="E461" s="66">
        <v>18549</v>
      </c>
      <c r="F461" s="66">
        <v>18510</v>
      </c>
      <c r="G461" s="13">
        <f t="shared" si="133"/>
        <v>-39</v>
      </c>
      <c r="H461" s="13">
        <f t="shared" si="134"/>
        <v>582</v>
      </c>
      <c r="I461" s="70">
        <f t="shared" si="135"/>
        <v>3.2463186077643869E-2</v>
      </c>
      <c r="J461" s="70">
        <f t="shared" si="136"/>
        <v>-2.1025392204431226E-3</v>
      </c>
      <c r="K461" t="str">
        <f t="shared" si="137"/>
        <v>GM2</v>
      </c>
      <c r="L461" t="str">
        <f t="shared" si="138"/>
        <v>APRIL-4-GM2</v>
      </c>
      <c r="M461" s="70">
        <f t="shared" si="139"/>
        <v>0.40587633359271624</v>
      </c>
      <c r="N461" s="70">
        <f t="shared" si="140"/>
        <v>-0.10240353423334314</v>
      </c>
      <c r="O461" s="13">
        <f t="shared" si="141"/>
        <v>874798</v>
      </c>
      <c r="P461" s="13">
        <f t="shared" si="142"/>
        <v>888509</v>
      </c>
      <c r="Q461" s="13">
        <f t="shared" si="143"/>
        <v>882586</v>
      </c>
      <c r="R461" s="33">
        <f t="shared" si="144"/>
        <v>8.9026266635268136E-3</v>
      </c>
      <c r="S461" s="33">
        <f t="shared" si="145"/>
        <v>-6.6662239774724075E-3</v>
      </c>
      <c r="T461" t="str">
        <f t="shared" si="146"/>
        <v>APRIL-GM2</v>
      </c>
      <c r="U461">
        <f t="shared" si="147"/>
        <v>314460</v>
      </c>
      <c r="V461">
        <f t="shared" si="148"/>
        <v>323438</v>
      </c>
      <c r="W461">
        <f t="shared" si="149"/>
        <v>321263</v>
      </c>
      <c r="X461" s="33">
        <f t="shared" si="150"/>
        <v>2.1633912103288244E-2</v>
      </c>
      <c r="Y461" s="33">
        <f t="shared" si="151"/>
        <v>-6.7246272856003042E-3</v>
      </c>
    </row>
    <row r="462" spans="1:25" x14ac:dyDescent="0.25">
      <c r="A462" t="s">
        <v>38</v>
      </c>
      <c r="B462" s="63">
        <v>4</v>
      </c>
      <c r="C462" t="s">
        <v>14</v>
      </c>
      <c r="D462" s="67">
        <v>8532</v>
      </c>
      <c r="E462" s="66">
        <v>8802</v>
      </c>
      <c r="F462" s="66">
        <v>8652</v>
      </c>
      <c r="G462" s="13">
        <f t="shared" si="133"/>
        <v>-150</v>
      </c>
      <c r="H462" s="13">
        <f t="shared" si="134"/>
        <v>120</v>
      </c>
      <c r="I462" s="70">
        <f t="shared" si="135"/>
        <v>1.4064697609001309E-2</v>
      </c>
      <c r="J462" s="70">
        <f t="shared" si="136"/>
        <v>-1.7041581458759336E-2</v>
      </c>
      <c r="K462" t="str">
        <f t="shared" si="137"/>
        <v>GM2</v>
      </c>
      <c r="L462" t="str">
        <f t="shared" si="138"/>
        <v>APRIL-4-GM2</v>
      </c>
      <c r="M462" s="70">
        <f t="shared" si="139"/>
        <v>0.40587633359271624</v>
      </c>
      <c r="N462" s="70">
        <f t="shared" si="140"/>
        <v>-0.10240353423334314</v>
      </c>
      <c r="O462" s="13">
        <f t="shared" si="141"/>
        <v>874798</v>
      </c>
      <c r="P462" s="13">
        <f t="shared" si="142"/>
        <v>888509</v>
      </c>
      <c r="Q462" s="13">
        <f t="shared" si="143"/>
        <v>882586</v>
      </c>
      <c r="R462" s="33">
        <f t="shared" si="144"/>
        <v>8.9026266635268136E-3</v>
      </c>
      <c r="S462" s="33">
        <f t="shared" si="145"/>
        <v>-6.6662239774724075E-3</v>
      </c>
      <c r="T462" t="str">
        <f t="shared" si="146"/>
        <v>APRIL-GM2</v>
      </c>
      <c r="U462">
        <f t="shared" si="147"/>
        <v>314460</v>
      </c>
      <c r="V462">
        <f t="shared" si="148"/>
        <v>323438</v>
      </c>
      <c r="W462">
        <f t="shared" si="149"/>
        <v>321263</v>
      </c>
      <c r="X462" s="33">
        <f t="shared" si="150"/>
        <v>2.1633912103288244E-2</v>
      </c>
      <c r="Y462" s="33">
        <f t="shared" si="151"/>
        <v>-6.7246272856003042E-3</v>
      </c>
    </row>
    <row r="463" spans="1:25" x14ac:dyDescent="0.25">
      <c r="A463" t="s">
        <v>38</v>
      </c>
      <c r="B463" s="63">
        <v>4</v>
      </c>
      <c r="C463" t="s">
        <v>14</v>
      </c>
      <c r="D463" s="67">
        <v>13068</v>
      </c>
      <c r="E463" s="66">
        <v>13470</v>
      </c>
      <c r="F463" s="66">
        <v>13401</v>
      </c>
      <c r="G463" s="13">
        <f t="shared" si="133"/>
        <v>-69</v>
      </c>
      <c r="H463" s="13">
        <f t="shared" si="134"/>
        <v>333</v>
      </c>
      <c r="I463" s="70">
        <f t="shared" si="135"/>
        <v>2.5482093663911742E-2</v>
      </c>
      <c r="J463" s="70">
        <f t="shared" si="136"/>
        <v>-5.1224944320712451E-3</v>
      </c>
      <c r="K463" t="str">
        <f t="shared" si="137"/>
        <v>GM2</v>
      </c>
      <c r="L463" t="str">
        <f t="shared" si="138"/>
        <v>APRIL-4-GM2</v>
      </c>
      <c r="M463" s="70">
        <f t="shared" si="139"/>
        <v>0.40587633359271624</v>
      </c>
      <c r="N463" s="70">
        <f t="shared" si="140"/>
        <v>-0.10240353423334314</v>
      </c>
      <c r="O463" s="13">
        <f t="shared" si="141"/>
        <v>874798</v>
      </c>
      <c r="P463" s="13">
        <f t="shared" si="142"/>
        <v>888509</v>
      </c>
      <c r="Q463" s="13">
        <f t="shared" si="143"/>
        <v>882586</v>
      </c>
      <c r="R463" s="33">
        <f t="shared" si="144"/>
        <v>8.9026266635268136E-3</v>
      </c>
      <c r="S463" s="33">
        <f t="shared" si="145"/>
        <v>-6.6662239774724075E-3</v>
      </c>
      <c r="T463" t="str">
        <f t="shared" si="146"/>
        <v>APRIL-GM2</v>
      </c>
      <c r="U463">
        <f t="shared" si="147"/>
        <v>314460</v>
      </c>
      <c r="V463">
        <f t="shared" si="148"/>
        <v>323438</v>
      </c>
      <c r="W463">
        <f t="shared" si="149"/>
        <v>321263</v>
      </c>
      <c r="X463" s="33">
        <f t="shared" si="150"/>
        <v>2.1633912103288244E-2</v>
      </c>
      <c r="Y463" s="33">
        <f t="shared" si="151"/>
        <v>-6.7246272856003042E-3</v>
      </c>
    </row>
    <row r="464" spans="1:25" x14ac:dyDescent="0.25">
      <c r="A464" t="s">
        <v>38</v>
      </c>
      <c r="B464" s="63">
        <v>4</v>
      </c>
      <c r="C464" t="s">
        <v>14</v>
      </c>
      <c r="D464" s="67">
        <v>1404</v>
      </c>
      <c r="E464" s="66">
        <v>1446</v>
      </c>
      <c r="F464" s="66">
        <v>1431</v>
      </c>
      <c r="G464" s="13">
        <f t="shared" si="133"/>
        <v>-15</v>
      </c>
      <c r="H464" s="13">
        <f t="shared" si="134"/>
        <v>27</v>
      </c>
      <c r="I464" s="70">
        <f t="shared" si="135"/>
        <v>1.9230769230769162E-2</v>
      </c>
      <c r="J464" s="70">
        <f t="shared" si="136"/>
        <v>-1.0373443983402453E-2</v>
      </c>
      <c r="K464" t="str">
        <f t="shared" si="137"/>
        <v>GM2</v>
      </c>
      <c r="L464" t="str">
        <f t="shared" si="138"/>
        <v>APRIL-4-GM2</v>
      </c>
      <c r="M464" s="70">
        <f t="shared" si="139"/>
        <v>0.40587633359271624</v>
      </c>
      <c r="N464" s="70">
        <f t="shared" si="140"/>
        <v>-0.10240353423334314</v>
      </c>
      <c r="O464" s="13">
        <f t="shared" si="141"/>
        <v>874798</v>
      </c>
      <c r="P464" s="13">
        <f t="shared" si="142"/>
        <v>888509</v>
      </c>
      <c r="Q464" s="13">
        <f t="shared" si="143"/>
        <v>882586</v>
      </c>
      <c r="R464" s="33">
        <f t="shared" si="144"/>
        <v>8.9026266635268136E-3</v>
      </c>
      <c r="S464" s="33">
        <f t="shared" si="145"/>
        <v>-6.6662239774724075E-3</v>
      </c>
      <c r="T464" t="str">
        <f t="shared" si="146"/>
        <v>APRIL-GM2</v>
      </c>
      <c r="U464">
        <f t="shared" si="147"/>
        <v>314460</v>
      </c>
      <c r="V464">
        <f t="shared" si="148"/>
        <v>323438</v>
      </c>
      <c r="W464">
        <f t="shared" si="149"/>
        <v>321263</v>
      </c>
      <c r="X464" s="33">
        <f t="shared" si="150"/>
        <v>2.1633912103288244E-2</v>
      </c>
      <c r="Y464" s="33">
        <f t="shared" si="151"/>
        <v>-6.7246272856003042E-3</v>
      </c>
    </row>
    <row r="465" spans="1:25" x14ac:dyDescent="0.25">
      <c r="A465" t="s">
        <v>38</v>
      </c>
      <c r="B465" s="63">
        <v>4</v>
      </c>
      <c r="C465" t="s">
        <v>14</v>
      </c>
      <c r="D465" s="67">
        <v>6156</v>
      </c>
      <c r="E465" s="66">
        <v>6339</v>
      </c>
      <c r="F465" s="66">
        <v>6333</v>
      </c>
      <c r="G465" s="13">
        <f t="shared" si="133"/>
        <v>-6</v>
      </c>
      <c r="H465" s="13">
        <f t="shared" si="134"/>
        <v>177</v>
      </c>
      <c r="I465" s="70">
        <f t="shared" si="135"/>
        <v>2.8752436647173418E-2</v>
      </c>
      <c r="J465" s="70">
        <f t="shared" si="136"/>
        <v>-9.4652153336483025E-4</v>
      </c>
      <c r="K465" t="str">
        <f t="shared" si="137"/>
        <v>GM2</v>
      </c>
      <c r="L465" t="str">
        <f t="shared" si="138"/>
        <v>APRIL-4-GM2</v>
      </c>
      <c r="M465" s="70">
        <f t="shared" si="139"/>
        <v>0.40587633359271624</v>
      </c>
      <c r="N465" s="70">
        <f t="shared" si="140"/>
        <v>-0.10240353423334314</v>
      </c>
      <c r="O465" s="13">
        <f t="shared" si="141"/>
        <v>874798</v>
      </c>
      <c r="P465" s="13">
        <f t="shared" si="142"/>
        <v>888509</v>
      </c>
      <c r="Q465" s="13">
        <f t="shared" si="143"/>
        <v>882586</v>
      </c>
      <c r="R465" s="33">
        <f t="shared" si="144"/>
        <v>8.9026266635268136E-3</v>
      </c>
      <c r="S465" s="33">
        <f t="shared" si="145"/>
        <v>-6.6662239774724075E-3</v>
      </c>
      <c r="T465" t="str">
        <f t="shared" si="146"/>
        <v>APRIL-GM2</v>
      </c>
      <c r="U465">
        <f t="shared" si="147"/>
        <v>314460</v>
      </c>
      <c r="V465">
        <f t="shared" si="148"/>
        <v>323438</v>
      </c>
      <c r="W465">
        <f t="shared" si="149"/>
        <v>321263</v>
      </c>
      <c r="X465" s="33">
        <f t="shared" si="150"/>
        <v>2.1633912103288244E-2</v>
      </c>
      <c r="Y465" s="33">
        <f t="shared" si="151"/>
        <v>-6.7246272856003042E-3</v>
      </c>
    </row>
    <row r="466" spans="1:25" x14ac:dyDescent="0.25">
      <c r="A466" t="s">
        <v>38</v>
      </c>
      <c r="B466" s="63">
        <v>4</v>
      </c>
      <c r="C466" t="s">
        <v>11</v>
      </c>
      <c r="D466" s="67">
        <v>5940</v>
      </c>
      <c r="E466" s="66">
        <v>6130</v>
      </c>
      <c r="F466" s="66">
        <v>6090</v>
      </c>
      <c r="G466" s="13">
        <f t="shared" si="133"/>
        <v>-40</v>
      </c>
      <c r="H466" s="13">
        <f t="shared" si="134"/>
        <v>150</v>
      </c>
      <c r="I466" s="70">
        <f t="shared" si="135"/>
        <v>2.5252525252525304E-2</v>
      </c>
      <c r="J466" s="70">
        <f t="shared" si="136"/>
        <v>-6.525285481239762E-3</v>
      </c>
      <c r="K466" t="str">
        <f t="shared" si="137"/>
        <v>MAJA1</v>
      </c>
      <c r="L466" t="str">
        <f t="shared" si="138"/>
        <v>APRIL-4-MAJA1</v>
      </c>
      <c r="M466" s="70">
        <f t="shared" si="139"/>
        <v>0.16366357477662208</v>
      </c>
      <c r="N466" s="70">
        <f t="shared" si="140"/>
        <v>-8.1632289970909322E-2</v>
      </c>
      <c r="O466" s="13">
        <f t="shared" si="141"/>
        <v>874798</v>
      </c>
      <c r="P466" s="13">
        <f t="shared" si="142"/>
        <v>888509</v>
      </c>
      <c r="Q466" s="13">
        <f t="shared" si="143"/>
        <v>882586</v>
      </c>
      <c r="R466" s="33">
        <f t="shared" si="144"/>
        <v>8.9026266635268136E-3</v>
      </c>
      <c r="S466" s="33">
        <f t="shared" si="145"/>
        <v>-6.6662239774724075E-3</v>
      </c>
      <c r="T466" t="str">
        <f t="shared" si="146"/>
        <v>APRIL-MAJA1</v>
      </c>
      <c r="U466">
        <f t="shared" si="147"/>
        <v>190967</v>
      </c>
      <c r="V466">
        <f t="shared" si="148"/>
        <v>194944</v>
      </c>
      <c r="W466">
        <f t="shared" si="149"/>
        <v>193141</v>
      </c>
      <c r="X466" s="33">
        <f t="shared" si="150"/>
        <v>1.138416585064439E-2</v>
      </c>
      <c r="Y466" s="33">
        <f t="shared" si="151"/>
        <v>-9.2488099146421643E-3</v>
      </c>
    </row>
    <row r="467" spans="1:25" x14ac:dyDescent="0.25">
      <c r="A467" t="s">
        <v>38</v>
      </c>
      <c r="B467" s="63">
        <v>4</v>
      </c>
      <c r="C467" t="s">
        <v>14</v>
      </c>
      <c r="D467" s="67">
        <v>10692</v>
      </c>
      <c r="E467" s="66">
        <v>11017</v>
      </c>
      <c r="F467" s="66">
        <v>10983</v>
      </c>
      <c r="G467" s="13">
        <f t="shared" si="133"/>
        <v>-34</v>
      </c>
      <c r="H467" s="13">
        <f t="shared" si="134"/>
        <v>291</v>
      </c>
      <c r="I467" s="70">
        <f t="shared" si="135"/>
        <v>2.7216610549943843E-2</v>
      </c>
      <c r="J467" s="70">
        <f t="shared" si="136"/>
        <v>-3.0861396024326471E-3</v>
      </c>
      <c r="K467" t="str">
        <f t="shared" si="137"/>
        <v>GM2</v>
      </c>
      <c r="L467" t="str">
        <f t="shared" si="138"/>
        <v>APRIL-4-GM2</v>
      </c>
      <c r="M467" s="70">
        <f t="shared" si="139"/>
        <v>0.40587633359271624</v>
      </c>
      <c r="N467" s="70">
        <f t="shared" si="140"/>
        <v>-0.10240353423334314</v>
      </c>
      <c r="O467" s="13">
        <f t="shared" si="141"/>
        <v>874798</v>
      </c>
      <c r="P467" s="13">
        <f t="shared" si="142"/>
        <v>888509</v>
      </c>
      <c r="Q467" s="13">
        <f t="shared" si="143"/>
        <v>882586</v>
      </c>
      <c r="R467" s="33">
        <f t="shared" si="144"/>
        <v>8.9026266635268136E-3</v>
      </c>
      <c r="S467" s="33">
        <f t="shared" si="145"/>
        <v>-6.6662239774724075E-3</v>
      </c>
      <c r="T467" t="str">
        <f t="shared" si="146"/>
        <v>APRIL-GM2</v>
      </c>
      <c r="U467">
        <f t="shared" si="147"/>
        <v>314460</v>
      </c>
      <c r="V467">
        <f t="shared" si="148"/>
        <v>323438</v>
      </c>
      <c r="W467">
        <f t="shared" si="149"/>
        <v>321263</v>
      </c>
      <c r="X467" s="33">
        <f t="shared" si="150"/>
        <v>2.1633912103288244E-2</v>
      </c>
      <c r="Y467" s="33">
        <f t="shared" si="151"/>
        <v>-6.7246272856003042E-3</v>
      </c>
    </row>
    <row r="468" spans="1:25" x14ac:dyDescent="0.25">
      <c r="A468" t="s">
        <v>38</v>
      </c>
      <c r="B468" s="63">
        <v>4</v>
      </c>
      <c r="C468" t="s">
        <v>11</v>
      </c>
      <c r="D468" s="67">
        <v>16308</v>
      </c>
      <c r="E468" s="66">
        <v>16804</v>
      </c>
      <c r="F468" s="66">
        <v>16734</v>
      </c>
      <c r="G468" s="13">
        <f t="shared" si="133"/>
        <v>-70</v>
      </c>
      <c r="H468" s="13">
        <f t="shared" si="134"/>
        <v>426</v>
      </c>
      <c r="I468" s="70">
        <f t="shared" si="135"/>
        <v>2.6122148638704878E-2</v>
      </c>
      <c r="J468" s="70">
        <f t="shared" si="136"/>
        <v>-4.1656748393239518E-3</v>
      </c>
      <c r="K468" t="str">
        <f t="shared" si="137"/>
        <v>MAJA1</v>
      </c>
      <c r="L468" t="str">
        <f t="shared" si="138"/>
        <v>APRIL-4-MAJA1</v>
      </c>
      <c r="M468" s="70">
        <f t="shared" si="139"/>
        <v>0.16366357477662208</v>
      </c>
      <c r="N468" s="70">
        <f t="shared" si="140"/>
        <v>-8.1632289970909322E-2</v>
      </c>
      <c r="O468" s="13">
        <f t="shared" si="141"/>
        <v>874798</v>
      </c>
      <c r="P468" s="13">
        <f t="shared" si="142"/>
        <v>888509</v>
      </c>
      <c r="Q468" s="13">
        <f t="shared" si="143"/>
        <v>882586</v>
      </c>
      <c r="R468" s="33">
        <f t="shared" si="144"/>
        <v>8.9026266635268136E-3</v>
      </c>
      <c r="S468" s="33">
        <f t="shared" si="145"/>
        <v>-6.6662239774724075E-3</v>
      </c>
      <c r="T468" t="str">
        <f t="shared" si="146"/>
        <v>APRIL-MAJA1</v>
      </c>
      <c r="U468">
        <f t="shared" si="147"/>
        <v>190967</v>
      </c>
      <c r="V468">
        <f t="shared" si="148"/>
        <v>194944</v>
      </c>
      <c r="W468">
        <f t="shared" si="149"/>
        <v>193141</v>
      </c>
      <c r="X468" s="33">
        <f t="shared" si="150"/>
        <v>1.138416585064439E-2</v>
      </c>
      <c r="Y468" s="33">
        <f t="shared" si="151"/>
        <v>-9.2488099146421643E-3</v>
      </c>
    </row>
    <row r="469" spans="1:25" x14ac:dyDescent="0.25">
      <c r="A469" t="s">
        <v>38</v>
      </c>
      <c r="B469" s="63">
        <v>4</v>
      </c>
      <c r="C469" t="s">
        <v>11</v>
      </c>
      <c r="D469" s="67">
        <v>8640</v>
      </c>
      <c r="E469" s="66">
        <v>8904</v>
      </c>
      <c r="F469" s="66">
        <v>8835</v>
      </c>
      <c r="G469" s="13">
        <f t="shared" si="133"/>
        <v>-69</v>
      </c>
      <c r="H469" s="13">
        <f t="shared" si="134"/>
        <v>195</v>
      </c>
      <c r="I469" s="70">
        <f t="shared" si="135"/>
        <v>2.256944444444442E-2</v>
      </c>
      <c r="J469" s="70">
        <f t="shared" si="136"/>
        <v>-7.7493261455525708E-3</v>
      </c>
      <c r="K469" t="str">
        <f t="shared" si="137"/>
        <v>MAJA1</v>
      </c>
      <c r="L469" t="str">
        <f t="shared" si="138"/>
        <v>APRIL-4-MAJA1</v>
      </c>
      <c r="M469" s="70">
        <f t="shared" si="139"/>
        <v>0.16366357477662208</v>
      </c>
      <c r="N469" s="70">
        <f t="shared" si="140"/>
        <v>-8.1632289970909322E-2</v>
      </c>
      <c r="O469" s="13">
        <f t="shared" si="141"/>
        <v>874798</v>
      </c>
      <c r="P469" s="13">
        <f t="shared" si="142"/>
        <v>888509</v>
      </c>
      <c r="Q469" s="13">
        <f t="shared" si="143"/>
        <v>882586</v>
      </c>
      <c r="R469" s="33">
        <f t="shared" si="144"/>
        <v>8.9026266635268136E-3</v>
      </c>
      <c r="S469" s="33">
        <f t="shared" si="145"/>
        <v>-6.6662239774724075E-3</v>
      </c>
      <c r="T469" t="str">
        <f t="shared" si="146"/>
        <v>APRIL-MAJA1</v>
      </c>
      <c r="U469">
        <f t="shared" si="147"/>
        <v>190967</v>
      </c>
      <c r="V469">
        <f t="shared" si="148"/>
        <v>194944</v>
      </c>
      <c r="W469">
        <f t="shared" si="149"/>
        <v>193141</v>
      </c>
      <c r="X469" s="33">
        <f t="shared" si="150"/>
        <v>1.138416585064439E-2</v>
      </c>
      <c r="Y469" s="33">
        <f t="shared" si="151"/>
        <v>-9.2488099146421643E-3</v>
      </c>
    </row>
    <row r="470" spans="1:25" x14ac:dyDescent="0.25">
      <c r="A470" t="s">
        <v>38</v>
      </c>
      <c r="B470" s="63">
        <v>4</v>
      </c>
      <c r="C470" t="s">
        <v>11</v>
      </c>
      <c r="D470" s="67">
        <v>12096</v>
      </c>
      <c r="E470" s="66">
        <v>12462</v>
      </c>
      <c r="F470" s="66">
        <v>12399</v>
      </c>
      <c r="G470" s="13">
        <f t="shared" si="133"/>
        <v>-63</v>
      </c>
      <c r="H470" s="13">
        <f t="shared" si="134"/>
        <v>303</v>
      </c>
      <c r="I470" s="70">
        <f t="shared" si="135"/>
        <v>2.5049603174603252E-2</v>
      </c>
      <c r="J470" s="70">
        <f t="shared" si="136"/>
        <v>-5.0553683196918886E-3</v>
      </c>
      <c r="K470" t="str">
        <f t="shared" si="137"/>
        <v>MAJA1</v>
      </c>
      <c r="L470" t="str">
        <f t="shared" si="138"/>
        <v>APRIL-4-MAJA1</v>
      </c>
      <c r="M470" s="70">
        <f t="shared" si="139"/>
        <v>0.16366357477662208</v>
      </c>
      <c r="N470" s="70">
        <f t="shared" si="140"/>
        <v>-8.1632289970909322E-2</v>
      </c>
      <c r="O470" s="13">
        <f t="shared" si="141"/>
        <v>874798</v>
      </c>
      <c r="P470" s="13">
        <f t="shared" si="142"/>
        <v>888509</v>
      </c>
      <c r="Q470" s="13">
        <f t="shared" si="143"/>
        <v>882586</v>
      </c>
      <c r="R470" s="33">
        <f t="shared" si="144"/>
        <v>8.9026266635268136E-3</v>
      </c>
      <c r="S470" s="33">
        <f t="shared" si="145"/>
        <v>-6.6662239774724075E-3</v>
      </c>
      <c r="T470" t="str">
        <f t="shared" si="146"/>
        <v>APRIL-MAJA1</v>
      </c>
      <c r="U470">
        <f t="shared" si="147"/>
        <v>190967</v>
      </c>
      <c r="V470">
        <f t="shared" si="148"/>
        <v>194944</v>
      </c>
      <c r="W470">
        <f t="shared" si="149"/>
        <v>193141</v>
      </c>
      <c r="X470" s="33">
        <f t="shared" si="150"/>
        <v>1.138416585064439E-2</v>
      </c>
      <c r="Y470" s="33">
        <f t="shared" si="151"/>
        <v>-9.2488099146421643E-3</v>
      </c>
    </row>
    <row r="471" spans="1:25" x14ac:dyDescent="0.25">
      <c r="A471" t="s">
        <v>38</v>
      </c>
      <c r="B471" s="63">
        <v>4</v>
      </c>
      <c r="C471" t="s">
        <v>11</v>
      </c>
      <c r="D471" s="67">
        <v>1080</v>
      </c>
      <c r="E471" s="66">
        <v>1113</v>
      </c>
      <c r="F471" s="66">
        <v>1107</v>
      </c>
      <c r="G471" s="13">
        <f t="shared" si="133"/>
        <v>-6</v>
      </c>
      <c r="H471" s="13">
        <f t="shared" si="134"/>
        <v>27</v>
      </c>
      <c r="I471" s="70">
        <f t="shared" si="135"/>
        <v>2.4999999999999911E-2</v>
      </c>
      <c r="J471" s="70">
        <f t="shared" si="136"/>
        <v>-5.3908355795148077E-3</v>
      </c>
      <c r="K471" t="str">
        <f t="shared" si="137"/>
        <v>MAJA1</v>
      </c>
      <c r="L471" t="str">
        <f t="shared" si="138"/>
        <v>APRIL-4-MAJA1</v>
      </c>
      <c r="M471" s="70">
        <f t="shared" si="139"/>
        <v>0.16366357477662208</v>
      </c>
      <c r="N471" s="70">
        <f t="shared" si="140"/>
        <v>-8.1632289970909322E-2</v>
      </c>
      <c r="O471" s="13">
        <f t="shared" si="141"/>
        <v>874798</v>
      </c>
      <c r="P471" s="13">
        <f t="shared" si="142"/>
        <v>888509</v>
      </c>
      <c r="Q471" s="13">
        <f t="shared" si="143"/>
        <v>882586</v>
      </c>
      <c r="R471" s="33">
        <f t="shared" si="144"/>
        <v>8.9026266635268136E-3</v>
      </c>
      <c r="S471" s="33">
        <f t="shared" si="145"/>
        <v>-6.6662239774724075E-3</v>
      </c>
      <c r="T471" t="str">
        <f t="shared" si="146"/>
        <v>APRIL-MAJA1</v>
      </c>
      <c r="U471">
        <f t="shared" si="147"/>
        <v>190967</v>
      </c>
      <c r="V471">
        <f t="shared" si="148"/>
        <v>194944</v>
      </c>
      <c r="W471">
        <f t="shared" si="149"/>
        <v>193141</v>
      </c>
      <c r="X471" s="33">
        <f t="shared" si="150"/>
        <v>1.138416585064439E-2</v>
      </c>
      <c r="Y471" s="33">
        <f t="shared" si="151"/>
        <v>-9.2488099146421643E-3</v>
      </c>
    </row>
    <row r="472" spans="1:25" x14ac:dyDescent="0.25">
      <c r="A472" t="s">
        <v>38</v>
      </c>
      <c r="B472" s="63">
        <v>4</v>
      </c>
      <c r="C472" t="s">
        <v>11</v>
      </c>
      <c r="D472" s="67">
        <v>10692</v>
      </c>
      <c r="E472" s="66">
        <v>11016</v>
      </c>
      <c r="F472" s="66">
        <v>10884</v>
      </c>
      <c r="G472" s="13">
        <f t="shared" si="133"/>
        <v>-132</v>
      </c>
      <c r="H472" s="13">
        <f t="shared" si="134"/>
        <v>192</v>
      </c>
      <c r="I472" s="70">
        <f t="shared" si="135"/>
        <v>1.7957351290684542E-2</v>
      </c>
      <c r="J472" s="70">
        <f t="shared" si="136"/>
        <v>-1.1982570806100212E-2</v>
      </c>
      <c r="K472" t="str">
        <f t="shared" si="137"/>
        <v>MAJA1</v>
      </c>
      <c r="L472" t="str">
        <f t="shared" si="138"/>
        <v>APRIL-4-MAJA1</v>
      </c>
      <c r="M472" s="70">
        <f t="shared" si="139"/>
        <v>0.16366357477662208</v>
      </c>
      <c r="N472" s="70">
        <f t="shared" si="140"/>
        <v>-8.1632289970909322E-2</v>
      </c>
      <c r="O472" s="13">
        <f t="shared" si="141"/>
        <v>874798</v>
      </c>
      <c r="P472" s="13">
        <f t="shared" si="142"/>
        <v>888509</v>
      </c>
      <c r="Q472" s="13">
        <f t="shared" si="143"/>
        <v>882586</v>
      </c>
      <c r="R472" s="33">
        <f t="shared" si="144"/>
        <v>8.9026266635268136E-3</v>
      </c>
      <c r="S472" s="33">
        <f t="shared" si="145"/>
        <v>-6.6662239774724075E-3</v>
      </c>
      <c r="T472" t="str">
        <f t="shared" si="146"/>
        <v>APRIL-MAJA1</v>
      </c>
      <c r="U472">
        <f t="shared" si="147"/>
        <v>190967</v>
      </c>
      <c r="V472">
        <f t="shared" si="148"/>
        <v>194944</v>
      </c>
      <c r="W472">
        <f t="shared" si="149"/>
        <v>193141</v>
      </c>
      <c r="X472" s="33">
        <f t="shared" si="150"/>
        <v>1.138416585064439E-2</v>
      </c>
      <c r="Y472" s="33">
        <f t="shared" si="151"/>
        <v>-9.2488099146421643E-3</v>
      </c>
    </row>
    <row r="473" spans="1:25" x14ac:dyDescent="0.25">
      <c r="A473" t="s">
        <v>38</v>
      </c>
      <c r="B473" s="63">
        <v>4</v>
      </c>
      <c r="C473" t="s">
        <v>11</v>
      </c>
      <c r="D473" s="67">
        <v>10944</v>
      </c>
      <c r="E473" s="66">
        <v>10943</v>
      </c>
      <c r="F473" s="66">
        <v>10892</v>
      </c>
      <c r="G473" s="13">
        <f t="shared" si="133"/>
        <v>-51</v>
      </c>
      <c r="H473" s="13">
        <f t="shared" si="134"/>
        <v>-52</v>
      </c>
      <c r="I473" s="70">
        <f t="shared" si="135"/>
        <v>-4.7514619883041176E-3</v>
      </c>
      <c r="J473" s="70">
        <f t="shared" si="136"/>
        <v>-4.660513570318936E-3</v>
      </c>
      <c r="K473" t="str">
        <f t="shared" si="137"/>
        <v>MAJA1</v>
      </c>
      <c r="L473" t="str">
        <f t="shared" si="138"/>
        <v>APRIL-4-MAJA1</v>
      </c>
      <c r="M473" s="70">
        <f t="shared" si="139"/>
        <v>0.16366357477662208</v>
      </c>
      <c r="N473" s="70">
        <f t="shared" si="140"/>
        <v>-8.1632289970909322E-2</v>
      </c>
      <c r="O473" s="13">
        <f t="shared" si="141"/>
        <v>874798</v>
      </c>
      <c r="P473" s="13">
        <f t="shared" si="142"/>
        <v>888509</v>
      </c>
      <c r="Q473" s="13">
        <f t="shared" si="143"/>
        <v>882586</v>
      </c>
      <c r="R473" s="33">
        <f t="shared" si="144"/>
        <v>8.9026266635268136E-3</v>
      </c>
      <c r="S473" s="33">
        <f t="shared" si="145"/>
        <v>-6.6662239774724075E-3</v>
      </c>
      <c r="T473" t="str">
        <f t="shared" si="146"/>
        <v>APRIL-MAJA1</v>
      </c>
      <c r="U473">
        <f t="shared" si="147"/>
        <v>190967</v>
      </c>
      <c r="V473">
        <f t="shared" si="148"/>
        <v>194944</v>
      </c>
      <c r="W473">
        <f t="shared" si="149"/>
        <v>193141</v>
      </c>
      <c r="X473" s="33">
        <f t="shared" si="150"/>
        <v>1.138416585064439E-2</v>
      </c>
      <c r="Y473" s="33">
        <f t="shared" si="151"/>
        <v>-9.2488099146421643E-3</v>
      </c>
    </row>
    <row r="474" spans="1:25" x14ac:dyDescent="0.25">
      <c r="A474" t="s">
        <v>38</v>
      </c>
      <c r="B474" s="63">
        <v>4</v>
      </c>
      <c r="C474" t="s">
        <v>11</v>
      </c>
      <c r="D474" s="67">
        <v>15984</v>
      </c>
      <c r="E474" s="66">
        <v>16464</v>
      </c>
      <c r="F474" s="66">
        <v>16407</v>
      </c>
      <c r="G474" s="13">
        <f t="shared" si="133"/>
        <v>-57</v>
      </c>
      <c r="H474" s="13">
        <f t="shared" si="134"/>
        <v>423</v>
      </c>
      <c r="I474" s="70">
        <f t="shared" si="135"/>
        <v>2.6463963963963888E-2</v>
      </c>
      <c r="J474" s="70">
        <f t="shared" si="136"/>
        <v>-3.4620991253644373E-3</v>
      </c>
      <c r="K474" t="str">
        <f t="shared" si="137"/>
        <v>MAJA1</v>
      </c>
      <c r="L474" t="str">
        <f t="shared" si="138"/>
        <v>APRIL-4-MAJA1</v>
      </c>
      <c r="M474" s="70">
        <f t="shared" si="139"/>
        <v>0.16366357477662208</v>
      </c>
      <c r="N474" s="70">
        <f t="shared" si="140"/>
        <v>-8.1632289970909322E-2</v>
      </c>
      <c r="O474" s="13">
        <f t="shared" si="141"/>
        <v>874798</v>
      </c>
      <c r="P474" s="13">
        <f t="shared" si="142"/>
        <v>888509</v>
      </c>
      <c r="Q474" s="13">
        <f t="shared" si="143"/>
        <v>882586</v>
      </c>
      <c r="R474" s="33">
        <f t="shared" si="144"/>
        <v>8.9026266635268136E-3</v>
      </c>
      <c r="S474" s="33">
        <f t="shared" si="145"/>
        <v>-6.6662239774724075E-3</v>
      </c>
      <c r="T474" t="str">
        <f t="shared" si="146"/>
        <v>APRIL-MAJA1</v>
      </c>
      <c r="U474">
        <f t="shared" si="147"/>
        <v>190967</v>
      </c>
      <c r="V474">
        <f t="shared" si="148"/>
        <v>194944</v>
      </c>
      <c r="W474">
        <f t="shared" si="149"/>
        <v>193141</v>
      </c>
      <c r="X474" s="33">
        <f t="shared" si="150"/>
        <v>1.138416585064439E-2</v>
      </c>
      <c r="Y474" s="33">
        <f t="shared" si="151"/>
        <v>-9.2488099146421643E-3</v>
      </c>
    </row>
    <row r="475" spans="1:25" x14ac:dyDescent="0.25">
      <c r="A475" t="s">
        <v>38</v>
      </c>
      <c r="B475" s="63">
        <v>4</v>
      </c>
      <c r="C475" t="s">
        <v>14</v>
      </c>
      <c r="D475" s="67">
        <v>15408</v>
      </c>
      <c r="E475" s="66">
        <v>15894</v>
      </c>
      <c r="F475" s="66">
        <v>15804</v>
      </c>
      <c r="G475" s="13">
        <f t="shared" si="133"/>
        <v>-90</v>
      </c>
      <c r="H475" s="13">
        <f t="shared" si="134"/>
        <v>396</v>
      </c>
      <c r="I475" s="70">
        <f t="shared" si="135"/>
        <v>2.5700934579439227E-2</v>
      </c>
      <c r="J475" s="70">
        <f t="shared" si="136"/>
        <v>-5.6625141562853809E-3</v>
      </c>
      <c r="K475" t="str">
        <f t="shared" si="137"/>
        <v>GM2</v>
      </c>
      <c r="L475" t="str">
        <f t="shared" si="138"/>
        <v>APRIL-4-GM2</v>
      </c>
      <c r="M475" s="70">
        <f t="shared" si="139"/>
        <v>0.40587633359271624</v>
      </c>
      <c r="N475" s="70">
        <f t="shared" si="140"/>
        <v>-0.10240353423334314</v>
      </c>
      <c r="O475" s="13">
        <f t="shared" si="141"/>
        <v>874798</v>
      </c>
      <c r="P475" s="13">
        <f t="shared" si="142"/>
        <v>888509</v>
      </c>
      <c r="Q475" s="13">
        <f t="shared" si="143"/>
        <v>882586</v>
      </c>
      <c r="R475" s="33">
        <f t="shared" si="144"/>
        <v>8.9026266635268136E-3</v>
      </c>
      <c r="S475" s="33">
        <f t="shared" si="145"/>
        <v>-6.6662239774724075E-3</v>
      </c>
      <c r="T475" t="str">
        <f t="shared" si="146"/>
        <v>APRIL-GM2</v>
      </c>
      <c r="U475">
        <f t="shared" si="147"/>
        <v>314460</v>
      </c>
      <c r="V475">
        <f t="shared" si="148"/>
        <v>323438</v>
      </c>
      <c r="W475">
        <f t="shared" si="149"/>
        <v>321263</v>
      </c>
      <c r="X475" s="33">
        <f t="shared" si="150"/>
        <v>2.1633912103288244E-2</v>
      </c>
      <c r="Y475" s="33">
        <f t="shared" si="151"/>
        <v>-6.7246272856003042E-3</v>
      </c>
    </row>
    <row r="476" spans="1:25" x14ac:dyDescent="0.25">
      <c r="A476" t="s">
        <v>38</v>
      </c>
      <c r="B476" s="63">
        <v>4</v>
      </c>
      <c r="C476" t="s">
        <v>14</v>
      </c>
      <c r="D476" s="67">
        <v>10800</v>
      </c>
      <c r="E476" s="66">
        <v>11158</v>
      </c>
      <c r="F476" s="66">
        <v>11120</v>
      </c>
      <c r="G476" s="13">
        <f t="shared" si="133"/>
        <v>-38</v>
      </c>
      <c r="H476" s="13">
        <f t="shared" si="134"/>
        <v>320</v>
      </c>
      <c r="I476" s="70">
        <f t="shared" si="135"/>
        <v>2.9629629629629672E-2</v>
      </c>
      <c r="J476" s="70">
        <f t="shared" si="136"/>
        <v>-3.4056282487900935E-3</v>
      </c>
      <c r="K476" t="str">
        <f t="shared" si="137"/>
        <v>GM2</v>
      </c>
      <c r="L476" t="str">
        <f t="shared" si="138"/>
        <v>APRIL-4-GM2</v>
      </c>
      <c r="M476" s="70">
        <f t="shared" si="139"/>
        <v>0.40587633359271624</v>
      </c>
      <c r="N476" s="70">
        <f t="shared" si="140"/>
        <v>-0.10240353423334314</v>
      </c>
      <c r="O476" s="13">
        <f t="shared" si="141"/>
        <v>874798</v>
      </c>
      <c r="P476" s="13">
        <f t="shared" si="142"/>
        <v>888509</v>
      </c>
      <c r="Q476" s="13">
        <f t="shared" si="143"/>
        <v>882586</v>
      </c>
      <c r="R476" s="33">
        <f t="shared" si="144"/>
        <v>8.9026266635268136E-3</v>
      </c>
      <c r="S476" s="33">
        <f t="shared" si="145"/>
        <v>-6.6662239774724075E-3</v>
      </c>
      <c r="T476" t="str">
        <f t="shared" si="146"/>
        <v>APRIL-GM2</v>
      </c>
      <c r="U476">
        <f t="shared" si="147"/>
        <v>314460</v>
      </c>
      <c r="V476">
        <f t="shared" si="148"/>
        <v>323438</v>
      </c>
      <c r="W476">
        <f t="shared" si="149"/>
        <v>321263</v>
      </c>
      <c r="X476" s="33">
        <f t="shared" si="150"/>
        <v>2.1633912103288244E-2</v>
      </c>
      <c r="Y476" s="33">
        <f t="shared" si="151"/>
        <v>-6.7246272856003042E-3</v>
      </c>
    </row>
    <row r="477" spans="1:25" x14ac:dyDescent="0.25">
      <c r="A477" t="s">
        <v>38</v>
      </c>
      <c r="B477" s="63">
        <v>4</v>
      </c>
      <c r="C477" t="s">
        <v>14</v>
      </c>
      <c r="D477" s="67">
        <v>18864</v>
      </c>
      <c r="E477" s="66">
        <v>19453</v>
      </c>
      <c r="F477" s="66">
        <v>19268</v>
      </c>
      <c r="G477" s="13">
        <f t="shared" si="133"/>
        <v>-185</v>
      </c>
      <c r="H477" s="13">
        <f t="shared" si="134"/>
        <v>404</v>
      </c>
      <c r="I477" s="70">
        <f t="shared" si="135"/>
        <v>2.1416454622561476E-2</v>
      </c>
      <c r="J477" s="70">
        <f t="shared" si="136"/>
        <v>-9.510101269727067E-3</v>
      </c>
      <c r="K477" t="str">
        <f t="shared" si="137"/>
        <v>GM2</v>
      </c>
      <c r="L477" t="str">
        <f t="shared" si="138"/>
        <v>APRIL-4-GM2</v>
      </c>
      <c r="M477" s="70">
        <f t="shared" si="139"/>
        <v>0.40587633359271624</v>
      </c>
      <c r="N477" s="70">
        <f t="shared" si="140"/>
        <v>-0.10240353423334314</v>
      </c>
      <c r="O477" s="13">
        <f t="shared" si="141"/>
        <v>874798</v>
      </c>
      <c r="P477" s="13">
        <f t="shared" si="142"/>
        <v>888509</v>
      </c>
      <c r="Q477" s="13">
        <f t="shared" si="143"/>
        <v>882586</v>
      </c>
      <c r="R477" s="33">
        <f t="shared" si="144"/>
        <v>8.9026266635268136E-3</v>
      </c>
      <c r="S477" s="33">
        <f t="shared" si="145"/>
        <v>-6.6662239774724075E-3</v>
      </c>
      <c r="T477" t="str">
        <f t="shared" si="146"/>
        <v>APRIL-GM2</v>
      </c>
      <c r="U477">
        <f t="shared" si="147"/>
        <v>314460</v>
      </c>
      <c r="V477">
        <f t="shared" si="148"/>
        <v>323438</v>
      </c>
      <c r="W477">
        <f t="shared" si="149"/>
        <v>321263</v>
      </c>
      <c r="X477" s="33">
        <f t="shared" si="150"/>
        <v>2.1633912103288244E-2</v>
      </c>
      <c r="Y477" s="33">
        <f t="shared" si="151"/>
        <v>-6.7246272856003042E-3</v>
      </c>
    </row>
    <row r="478" spans="1:25" x14ac:dyDescent="0.25">
      <c r="A478" t="s">
        <v>38</v>
      </c>
      <c r="B478" s="63">
        <v>4</v>
      </c>
      <c r="C478" t="s">
        <v>14</v>
      </c>
      <c r="D478" s="67">
        <v>15408</v>
      </c>
      <c r="E478" s="66">
        <v>15876</v>
      </c>
      <c r="F478" s="66">
        <v>15872</v>
      </c>
      <c r="G478" s="13">
        <f t="shared" si="133"/>
        <v>-4</v>
      </c>
      <c r="H478" s="13">
        <f t="shared" si="134"/>
        <v>464</v>
      </c>
      <c r="I478" s="70">
        <f t="shared" si="135"/>
        <v>3.0114226375908659E-2</v>
      </c>
      <c r="J478" s="70">
        <f t="shared" si="136"/>
        <v>-2.5195263290500591E-4</v>
      </c>
      <c r="K478" t="str">
        <f t="shared" si="137"/>
        <v>GM2</v>
      </c>
      <c r="L478" t="str">
        <f t="shared" si="138"/>
        <v>APRIL-4-GM2</v>
      </c>
      <c r="M478" s="70">
        <f t="shared" si="139"/>
        <v>0.40587633359271624</v>
      </c>
      <c r="N478" s="70">
        <f t="shared" si="140"/>
        <v>-0.10240353423334314</v>
      </c>
      <c r="O478" s="13">
        <f t="shared" si="141"/>
        <v>874798</v>
      </c>
      <c r="P478" s="13">
        <f t="shared" si="142"/>
        <v>888509</v>
      </c>
      <c r="Q478" s="13">
        <f t="shared" si="143"/>
        <v>882586</v>
      </c>
      <c r="R478" s="33">
        <f t="shared" si="144"/>
        <v>8.9026266635268136E-3</v>
      </c>
      <c r="S478" s="33">
        <f t="shared" si="145"/>
        <v>-6.6662239774724075E-3</v>
      </c>
      <c r="T478" t="str">
        <f t="shared" si="146"/>
        <v>APRIL-GM2</v>
      </c>
      <c r="U478">
        <f t="shared" si="147"/>
        <v>314460</v>
      </c>
      <c r="V478">
        <f t="shared" si="148"/>
        <v>323438</v>
      </c>
      <c r="W478">
        <f t="shared" si="149"/>
        <v>321263</v>
      </c>
      <c r="X478" s="33">
        <f t="shared" si="150"/>
        <v>2.1633912103288244E-2</v>
      </c>
      <c r="Y478" s="33">
        <f t="shared" si="151"/>
        <v>-6.7246272856003042E-3</v>
      </c>
    </row>
    <row r="479" spans="1:25" x14ac:dyDescent="0.25">
      <c r="A479" t="s">
        <v>38</v>
      </c>
      <c r="B479" s="63">
        <v>4</v>
      </c>
      <c r="C479" t="s">
        <v>14</v>
      </c>
      <c r="D479" s="67">
        <v>4896</v>
      </c>
      <c r="E479">
        <v>4954</v>
      </c>
      <c r="F479" s="66">
        <v>4944</v>
      </c>
      <c r="G479" s="13">
        <f t="shared" si="133"/>
        <v>-10</v>
      </c>
      <c r="H479" s="13">
        <f t="shared" si="134"/>
        <v>48</v>
      </c>
      <c r="I479" s="70">
        <f t="shared" si="135"/>
        <v>9.8039215686274161E-3</v>
      </c>
      <c r="J479" s="70">
        <f t="shared" si="136"/>
        <v>-2.0185708518368761E-3</v>
      </c>
      <c r="K479" t="str">
        <f t="shared" si="137"/>
        <v>GM2</v>
      </c>
      <c r="L479" t="str">
        <f t="shared" si="138"/>
        <v>APRIL-4-GM2</v>
      </c>
      <c r="M479" s="70">
        <f t="shared" si="139"/>
        <v>0.40587633359271624</v>
      </c>
      <c r="N479" s="70">
        <f t="shared" si="140"/>
        <v>-0.10240353423334314</v>
      </c>
      <c r="O479" s="13">
        <f t="shared" si="141"/>
        <v>874798</v>
      </c>
      <c r="P479" s="13">
        <f t="shared" si="142"/>
        <v>888509</v>
      </c>
      <c r="Q479" s="13">
        <f t="shared" si="143"/>
        <v>882586</v>
      </c>
      <c r="R479" s="33">
        <f t="shared" si="144"/>
        <v>8.9026266635268136E-3</v>
      </c>
      <c r="S479" s="33">
        <f t="shared" si="145"/>
        <v>-6.6662239774724075E-3</v>
      </c>
      <c r="T479" t="str">
        <f t="shared" si="146"/>
        <v>APRIL-GM2</v>
      </c>
      <c r="U479">
        <f t="shared" si="147"/>
        <v>314460</v>
      </c>
      <c r="V479">
        <f t="shared" si="148"/>
        <v>323438</v>
      </c>
      <c r="W479">
        <f t="shared" si="149"/>
        <v>321263</v>
      </c>
      <c r="X479" s="33">
        <f t="shared" si="150"/>
        <v>2.1633912103288244E-2</v>
      </c>
      <c r="Y479" s="33">
        <f t="shared" si="151"/>
        <v>-6.7246272856003042E-3</v>
      </c>
    </row>
    <row r="480" spans="1:25" x14ac:dyDescent="0.25">
      <c r="A480" t="s">
        <v>38</v>
      </c>
      <c r="B480" s="63">
        <v>4</v>
      </c>
      <c r="C480" t="s">
        <v>14</v>
      </c>
      <c r="D480" s="67">
        <v>7200</v>
      </c>
      <c r="E480">
        <v>7281</v>
      </c>
      <c r="F480" s="66">
        <v>7288</v>
      </c>
      <c r="G480" s="13">
        <f t="shared" si="133"/>
        <v>7</v>
      </c>
      <c r="H480" s="13">
        <f t="shared" si="134"/>
        <v>88</v>
      </c>
      <c r="I480" s="70">
        <f t="shared" si="135"/>
        <v>1.2222222222222134E-2</v>
      </c>
      <c r="J480" s="70">
        <f t="shared" si="136"/>
        <v>9.6140640021968871E-4</v>
      </c>
      <c r="K480" t="str">
        <f t="shared" si="137"/>
        <v>GM2</v>
      </c>
      <c r="L480" t="str">
        <f t="shared" si="138"/>
        <v>APRIL-4-GM2</v>
      </c>
      <c r="M480" s="70">
        <f t="shared" si="139"/>
        <v>0.40587633359271624</v>
      </c>
      <c r="N480" s="70">
        <f t="shared" si="140"/>
        <v>-0.10240353423334314</v>
      </c>
      <c r="O480" s="13">
        <f t="shared" si="141"/>
        <v>874798</v>
      </c>
      <c r="P480" s="13">
        <f t="shared" si="142"/>
        <v>888509</v>
      </c>
      <c r="Q480" s="13">
        <f t="shared" si="143"/>
        <v>882586</v>
      </c>
      <c r="R480" s="33">
        <f t="shared" si="144"/>
        <v>8.9026266635268136E-3</v>
      </c>
      <c r="S480" s="33">
        <f t="shared" si="145"/>
        <v>-6.6662239774724075E-3</v>
      </c>
      <c r="T480" t="str">
        <f t="shared" si="146"/>
        <v>APRIL-GM2</v>
      </c>
      <c r="U480">
        <f t="shared" si="147"/>
        <v>314460</v>
      </c>
      <c r="V480">
        <f t="shared" si="148"/>
        <v>323438</v>
      </c>
      <c r="W480">
        <f t="shared" si="149"/>
        <v>321263</v>
      </c>
      <c r="X480" s="33">
        <f t="shared" si="150"/>
        <v>2.1633912103288244E-2</v>
      </c>
      <c r="Y480" s="33">
        <f t="shared" si="151"/>
        <v>-6.7246272856003042E-3</v>
      </c>
    </row>
    <row r="481" spans="1:25" x14ac:dyDescent="0.25">
      <c r="A481" t="s">
        <v>38</v>
      </c>
      <c r="B481" s="63">
        <v>4</v>
      </c>
      <c r="C481" t="s">
        <v>14</v>
      </c>
      <c r="D481" s="67">
        <v>1584</v>
      </c>
      <c r="E481">
        <v>1608</v>
      </c>
      <c r="F481" s="66">
        <v>1600</v>
      </c>
      <c r="G481" s="13">
        <f t="shared" si="133"/>
        <v>-8</v>
      </c>
      <c r="H481" s="13">
        <f t="shared" si="134"/>
        <v>16</v>
      </c>
      <c r="I481" s="70">
        <f t="shared" si="135"/>
        <v>1.0101010101010166E-2</v>
      </c>
      <c r="J481" s="70">
        <f t="shared" si="136"/>
        <v>-4.9751243781094301E-3</v>
      </c>
      <c r="K481" t="str">
        <f t="shared" si="137"/>
        <v>GM2</v>
      </c>
      <c r="L481" t="str">
        <f t="shared" si="138"/>
        <v>APRIL-4-GM2</v>
      </c>
      <c r="M481" s="70">
        <f t="shared" si="139"/>
        <v>0.40587633359271624</v>
      </c>
      <c r="N481" s="70">
        <f t="shared" si="140"/>
        <v>-0.10240353423334314</v>
      </c>
      <c r="O481" s="13">
        <f t="shared" si="141"/>
        <v>874798</v>
      </c>
      <c r="P481" s="13">
        <f t="shared" si="142"/>
        <v>888509</v>
      </c>
      <c r="Q481" s="13">
        <f t="shared" si="143"/>
        <v>882586</v>
      </c>
      <c r="R481" s="33">
        <f t="shared" si="144"/>
        <v>8.9026266635268136E-3</v>
      </c>
      <c r="S481" s="33">
        <f t="shared" si="145"/>
        <v>-6.6662239774724075E-3</v>
      </c>
      <c r="T481" t="str">
        <f t="shared" si="146"/>
        <v>APRIL-GM2</v>
      </c>
      <c r="U481">
        <f t="shared" si="147"/>
        <v>314460</v>
      </c>
      <c r="V481">
        <f t="shared" si="148"/>
        <v>323438</v>
      </c>
      <c r="W481">
        <f t="shared" si="149"/>
        <v>321263</v>
      </c>
      <c r="X481" s="33">
        <f t="shared" si="150"/>
        <v>2.1633912103288244E-2</v>
      </c>
      <c r="Y481" s="33">
        <f t="shared" si="151"/>
        <v>-6.7246272856003042E-3</v>
      </c>
    </row>
    <row r="482" spans="1:25" x14ac:dyDescent="0.25">
      <c r="A482" t="s">
        <v>38</v>
      </c>
      <c r="B482" s="63">
        <v>4</v>
      </c>
      <c r="C482" t="s">
        <v>13</v>
      </c>
      <c r="D482" s="67">
        <v>62100</v>
      </c>
      <c r="E482" s="66">
        <v>62727</v>
      </c>
      <c r="F482" s="66">
        <v>62574</v>
      </c>
      <c r="G482" s="13">
        <f t="shared" si="133"/>
        <v>-153</v>
      </c>
      <c r="H482" s="13">
        <f t="shared" si="134"/>
        <v>474</v>
      </c>
      <c r="I482" s="70">
        <f t="shared" si="135"/>
        <v>7.6328502415459187E-3</v>
      </c>
      <c r="J482" s="70">
        <f t="shared" si="136"/>
        <v>-2.4391410397436308E-3</v>
      </c>
      <c r="K482" t="str">
        <f t="shared" si="137"/>
        <v>KALIBENDA</v>
      </c>
      <c r="L482" t="str">
        <f t="shared" si="138"/>
        <v>APRIL-4-KALIBENDA</v>
      </c>
      <c r="M482" s="70">
        <f t="shared" si="139"/>
        <v>1.8041160176029081E-2</v>
      </c>
      <c r="N482" s="70">
        <f t="shared" si="140"/>
        <v>-8.4661867608917252E-3</v>
      </c>
      <c r="O482" s="13">
        <f t="shared" si="141"/>
        <v>874798</v>
      </c>
      <c r="P482" s="13">
        <f t="shared" si="142"/>
        <v>888509</v>
      </c>
      <c r="Q482" s="13">
        <f t="shared" si="143"/>
        <v>882586</v>
      </c>
      <c r="R482" s="33">
        <f t="shared" si="144"/>
        <v>8.9026266635268136E-3</v>
      </c>
      <c r="S482" s="33">
        <f t="shared" si="145"/>
        <v>-6.6662239774724075E-3</v>
      </c>
      <c r="T482" t="str">
        <f t="shared" si="146"/>
        <v>APRIL-KALIBENDA</v>
      </c>
      <c r="U482">
        <f t="shared" si="147"/>
        <v>219240</v>
      </c>
      <c r="V482">
        <f t="shared" si="148"/>
        <v>220983</v>
      </c>
      <c r="W482">
        <f t="shared" si="149"/>
        <v>220317</v>
      </c>
      <c r="X482" s="33">
        <f t="shared" si="150"/>
        <v>4.9124247400109677E-3</v>
      </c>
      <c r="Y482" s="33">
        <f t="shared" si="151"/>
        <v>-3.0138064919020824E-3</v>
      </c>
    </row>
    <row r="483" spans="1:25" x14ac:dyDescent="0.25">
      <c r="A483" t="s">
        <v>38</v>
      </c>
      <c r="B483" s="63">
        <v>4</v>
      </c>
      <c r="C483" t="s">
        <v>13</v>
      </c>
      <c r="D483" s="67">
        <v>2592</v>
      </c>
      <c r="E483" s="66">
        <v>2622</v>
      </c>
      <c r="F483" s="66">
        <v>2613</v>
      </c>
      <c r="G483" s="13">
        <f t="shared" si="133"/>
        <v>-9</v>
      </c>
      <c r="H483" s="13">
        <f t="shared" si="134"/>
        <v>21</v>
      </c>
      <c r="I483" s="70">
        <f t="shared" si="135"/>
        <v>8.1018518518518601E-3</v>
      </c>
      <c r="J483" s="70">
        <f t="shared" si="136"/>
        <v>-3.4324942791762458E-3</v>
      </c>
      <c r="K483" t="str">
        <f t="shared" si="137"/>
        <v>KALIBENDA</v>
      </c>
      <c r="L483" t="str">
        <f t="shared" si="138"/>
        <v>APRIL-4-KALIBENDA</v>
      </c>
      <c r="M483" s="70">
        <f t="shared" si="139"/>
        <v>1.8041160176029081E-2</v>
      </c>
      <c r="N483" s="70">
        <f t="shared" si="140"/>
        <v>-8.4661867608917252E-3</v>
      </c>
      <c r="O483" s="13">
        <f t="shared" si="141"/>
        <v>874798</v>
      </c>
      <c r="P483" s="13">
        <f t="shared" si="142"/>
        <v>888509</v>
      </c>
      <c r="Q483" s="13">
        <f t="shared" si="143"/>
        <v>882586</v>
      </c>
      <c r="R483" s="33">
        <f t="shared" si="144"/>
        <v>8.9026266635268136E-3</v>
      </c>
      <c r="S483" s="33">
        <f t="shared" si="145"/>
        <v>-6.6662239774724075E-3</v>
      </c>
      <c r="T483" t="str">
        <f t="shared" si="146"/>
        <v>APRIL-KALIBENDA</v>
      </c>
      <c r="U483">
        <f t="shared" si="147"/>
        <v>219240</v>
      </c>
      <c r="V483">
        <f t="shared" si="148"/>
        <v>220983</v>
      </c>
      <c r="W483">
        <f t="shared" si="149"/>
        <v>220317</v>
      </c>
      <c r="X483" s="33">
        <f t="shared" si="150"/>
        <v>4.9124247400109677E-3</v>
      </c>
      <c r="Y483" s="33">
        <f t="shared" si="151"/>
        <v>-3.0138064919020824E-3</v>
      </c>
    </row>
    <row r="484" spans="1:25" x14ac:dyDescent="0.25">
      <c r="A484" t="s">
        <v>38</v>
      </c>
      <c r="B484" s="63">
        <v>4</v>
      </c>
      <c r="C484" t="s">
        <v>13</v>
      </c>
      <c r="D484" s="67">
        <v>29916</v>
      </c>
      <c r="E484" s="66">
        <v>30063</v>
      </c>
      <c r="F484" s="66">
        <v>29985</v>
      </c>
      <c r="G484" s="13">
        <f t="shared" si="133"/>
        <v>-78</v>
      </c>
      <c r="H484" s="13">
        <f t="shared" si="134"/>
        <v>69</v>
      </c>
      <c r="I484" s="70">
        <f t="shared" si="135"/>
        <v>2.3064580826313019E-3</v>
      </c>
      <c r="J484" s="70">
        <f t="shared" si="136"/>
        <v>-2.5945514419718485E-3</v>
      </c>
      <c r="K484" t="str">
        <f t="shared" si="137"/>
        <v>KALIBENDA</v>
      </c>
      <c r="L484" t="str">
        <f t="shared" si="138"/>
        <v>APRIL-4-KALIBENDA</v>
      </c>
      <c r="M484" s="70">
        <f t="shared" si="139"/>
        <v>1.8041160176029081E-2</v>
      </c>
      <c r="N484" s="70">
        <f t="shared" si="140"/>
        <v>-8.4661867608917252E-3</v>
      </c>
      <c r="O484" s="13">
        <f t="shared" si="141"/>
        <v>874798</v>
      </c>
      <c r="P484" s="13">
        <f t="shared" si="142"/>
        <v>888509</v>
      </c>
      <c r="Q484" s="13">
        <f t="shared" si="143"/>
        <v>882586</v>
      </c>
      <c r="R484" s="33">
        <f t="shared" si="144"/>
        <v>8.9026266635268136E-3</v>
      </c>
      <c r="S484" s="33">
        <f t="shared" si="145"/>
        <v>-6.6662239774724075E-3</v>
      </c>
      <c r="T484" t="str">
        <f t="shared" si="146"/>
        <v>APRIL-KALIBENDA</v>
      </c>
      <c r="U484">
        <f t="shared" si="147"/>
        <v>219240</v>
      </c>
      <c r="V484">
        <f t="shared" si="148"/>
        <v>220983</v>
      </c>
      <c r="W484">
        <f t="shared" si="149"/>
        <v>220317</v>
      </c>
      <c r="X484" s="33">
        <f t="shared" si="150"/>
        <v>4.9124247400109677E-3</v>
      </c>
      <c r="Y484" s="33">
        <f t="shared" si="151"/>
        <v>-3.0138064919020824E-3</v>
      </c>
    </row>
    <row r="485" spans="1:25" x14ac:dyDescent="0.25">
      <c r="A485" t="s">
        <v>39</v>
      </c>
      <c r="B485" s="63">
        <v>1</v>
      </c>
      <c r="C485" t="s">
        <v>16</v>
      </c>
      <c r="D485" s="65">
        <v>450</v>
      </c>
      <c r="E485" s="65">
        <v>466</v>
      </c>
      <c r="F485" s="65">
        <v>409</v>
      </c>
      <c r="G485" s="13">
        <f t="shared" si="133"/>
        <v>-57</v>
      </c>
      <c r="H485" s="13">
        <f t="shared" si="134"/>
        <v>-41</v>
      </c>
      <c r="I485" s="70">
        <f t="shared" si="135"/>
        <v>-9.1111111111111143E-2</v>
      </c>
      <c r="J485" s="70">
        <f t="shared" si="136"/>
        <v>-0.12231759656652363</v>
      </c>
      <c r="K485" t="str">
        <f t="shared" si="137"/>
        <v>ANUGERAH</v>
      </c>
      <c r="L485" t="str">
        <f t="shared" si="138"/>
        <v>MAY-1-ANUGERAH</v>
      </c>
      <c r="M485" s="70">
        <f t="shared" si="139"/>
        <v>-0.31210089635026961</v>
      </c>
      <c r="N485" s="70">
        <f t="shared" si="140"/>
        <v>-0.46664429335981128</v>
      </c>
      <c r="O485" s="13">
        <f t="shared" si="141"/>
        <v>1911391</v>
      </c>
      <c r="P485" s="13">
        <f t="shared" si="142"/>
        <v>1932701</v>
      </c>
      <c r="Q485" s="13">
        <f t="shared" si="143"/>
        <v>1917728</v>
      </c>
      <c r="R485" s="33">
        <f t="shared" si="144"/>
        <v>3.3153865430988194E-3</v>
      </c>
      <c r="S485" s="33">
        <f t="shared" si="145"/>
        <v>-7.7471890375179209E-3</v>
      </c>
      <c r="T485" t="str">
        <f t="shared" si="146"/>
        <v>MAY-ANUGERAH</v>
      </c>
      <c r="U485">
        <f t="shared" si="147"/>
        <v>530600</v>
      </c>
      <c r="V485">
        <f t="shared" si="148"/>
        <v>525057</v>
      </c>
      <c r="W485">
        <f t="shared" si="149"/>
        <v>520467</v>
      </c>
      <c r="X485" s="33">
        <f t="shared" si="150"/>
        <v>-1.9097248398039945E-2</v>
      </c>
      <c r="Y485" s="33">
        <f t="shared" si="151"/>
        <v>-8.7419080214148348E-3</v>
      </c>
    </row>
    <row r="486" spans="1:25" x14ac:dyDescent="0.25">
      <c r="A486" t="s">
        <v>39</v>
      </c>
      <c r="B486" s="63">
        <v>1</v>
      </c>
      <c r="C486" t="s">
        <v>16</v>
      </c>
      <c r="D486" s="65">
        <v>1050</v>
      </c>
      <c r="E486" s="65">
        <v>1059</v>
      </c>
      <c r="F486" s="65">
        <v>1050</v>
      </c>
      <c r="G486" s="13">
        <f t="shared" si="133"/>
        <v>-9</v>
      </c>
      <c r="H486" s="13">
        <f t="shared" si="134"/>
        <v>0</v>
      </c>
      <c r="I486" s="70">
        <f t="shared" si="135"/>
        <v>0</v>
      </c>
      <c r="J486" s="70">
        <f t="shared" si="136"/>
        <v>-8.4985835694051381E-3</v>
      </c>
      <c r="K486" t="str">
        <f t="shared" si="137"/>
        <v>ANUGERAH</v>
      </c>
      <c r="L486" t="str">
        <f t="shared" si="138"/>
        <v>MAY-1-ANUGERAH</v>
      </c>
      <c r="M486" s="70">
        <f t="shared" si="139"/>
        <v>-0.31210089635026961</v>
      </c>
      <c r="N486" s="70">
        <f t="shared" si="140"/>
        <v>-0.46664429335981128</v>
      </c>
      <c r="O486" s="13">
        <f t="shared" si="141"/>
        <v>1911391</v>
      </c>
      <c r="P486" s="13">
        <f t="shared" si="142"/>
        <v>1932701</v>
      </c>
      <c r="Q486" s="13">
        <f t="shared" si="143"/>
        <v>1917728</v>
      </c>
      <c r="R486" s="33">
        <f t="shared" si="144"/>
        <v>3.3153865430988194E-3</v>
      </c>
      <c r="S486" s="33">
        <f t="shared" si="145"/>
        <v>-7.7471890375179209E-3</v>
      </c>
      <c r="T486" t="str">
        <f t="shared" si="146"/>
        <v>MAY-ANUGERAH</v>
      </c>
      <c r="U486">
        <f t="shared" si="147"/>
        <v>530600</v>
      </c>
      <c r="V486">
        <f t="shared" si="148"/>
        <v>525057</v>
      </c>
      <c r="W486">
        <f t="shared" si="149"/>
        <v>520467</v>
      </c>
      <c r="X486" s="33">
        <f t="shared" si="150"/>
        <v>-1.9097248398039945E-2</v>
      </c>
      <c r="Y486" s="33">
        <f t="shared" si="151"/>
        <v>-8.7419080214148348E-3</v>
      </c>
    </row>
    <row r="487" spans="1:25" x14ac:dyDescent="0.25">
      <c r="A487" t="s">
        <v>39</v>
      </c>
      <c r="B487" s="63">
        <v>1</v>
      </c>
      <c r="C487" t="s">
        <v>16</v>
      </c>
      <c r="D487" s="65">
        <v>450</v>
      </c>
      <c r="E487" s="65">
        <v>482</v>
      </c>
      <c r="F487" s="65">
        <v>459</v>
      </c>
      <c r="G487" s="13">
        <f t="shared" si="133"/>
        <v>-23</v>
      </c>
      <c r="H487" s="13">
        <f t="shared" si="134"/>
        <v>9</v>
      </c>
      <c r="I487" s="70">
        <f t="shared" si="135"/>
        <v>2.0000000000000018E-2</v>
      </c>
      <c r="J487" s="70">
        <f t="shared" si="136"/>
        <v>-4.7717842323651505E-2</v>
      </c>
      <c r="K487" t="str">
        <f t="shared" si="137"/>
        <v>ANUGERAH</v>
      </c>
      <c r="L487" t="str">
        <f t="shared" si="138"/>
        <v>MAY-1-ANUGERAH</v>
      </c>
      <c r="M487" s="70">
        <f t="shared" si="139"/>
        <v>-0.31210089635026961</v>
      </c>
      <c r="N487" s="70">
        <f t="shared" si="140"/>
        <v>-0.46664429335981128</v>
      </c>
      <c r="O487" s="13">
        <f t="shared" si="141"/>
        <v>1911391</v>
      </c>
      <c r="P487" s="13">
        <f t="shared" si="142"/>
        <v>1932701</v>
      </c>
      <c r="Q487" s="13">
        <f t="shared" si="143"/>
        <v>1917728</v>
      </c>
      <c r="R487" s="33">
        <f t="shared" si="144"/>
        <v>3.3153865430988194E-3</v>
      </c>
      <c r="S487" s="33">
        <f t="shared" si="145"/>
        <v>-7.7471890375179209E-3</v>
      </c>
      <c r="T487" t="str">
        <f t="shared" si="146"/>
        <v>MAY-ANUGERAH</v>
      </c>
      <c r="U487">
        <f t="shared" si="147"/>
        <v>530600</v>
      </c>
      <c r="V487">
        <f t="shared" si="148"/>
        <v>525057</v>
      </c>
      <c r="W487">
        <f t="shared" si="149"/>
        <v>520467</v>
      </c>
      <c r="X487" s="33">
        <f t="shared" si="150"/>
        <v>-1.9097248398039945E-2</v>
      </c>
      <c r="Y487" s="33">
        <f t="shared" si="151"/>
        <v>-8.7419080214148348E-3</v>
      </c>
    </row>
    <row r="488" spans="1:25" x14ac:dyDescent="0.25">
      <c r="A488" t="s">
        <v>39</v>
      </c>
      <c r="B488" s="63">
        <v>1</v>
      </c>
      <c r="C488" t="s">
        <v>16</v>
      </c>
      <c r="D488" s="65">
        <v>1050</v>
      </c>
      <c r="E488" s="65">
        <v>1059</v>
      </c>
      <c r="F488" s="65">
        <v>1050</v>
      </c>
      <c r="G488" s="13">
        <f t="shared" si="133"/>
        <v>-9</v>
      </c>
      <c r="H488" s="13">
        <f t="shared" si="134"/>
        <v>0</v>
      </c>
      <c r="I488" s="70">
        <f t="shared" si="135"/>
        <v>0</v>
      </c>
      <c r="J488" s="70">
        <f t="shared" si="136"/>
        <v>-8.4985835694051381E-3</v>
      </c>
      <c r="K488" t="str">
        <f t="shared" si="137"/>
        <v>ANUGERAH</v>
      </c>
      <c r="L488" t="str">
        <f t="shared" si="138"/>
        <v>MAY-1-ANUGERAH</v>
      </c>
      <c r="M488" s="70">
        <f t="shared" si="139"/>
        <v>-0.31210089635026961</v>
      </c>
      <c r="N488" s="70">
        <f t="shared" si="140"/>
        <v>-0.46664429335981128</v>
      </c>
      <c r="O488" s="13">
        <f t="shared" si="141"/>
        <v>1911391</v>
      </c>
      <c r="P488" s="13">
        <f t="shared" si="142"/>
        <v>1932701</v>
      </c>
      <c r="Q488" s="13">
        <f t="shared" si="143"/>
        <v>1917728</v>
      </c>
      <c r="R488" s="33">
        <f t="shared" si="144"/>
        <v>3.3153865430988194E-3</v>
      </c>
      <c r="S488" s="33">
        <f t="shared" si="145"/>
        <v>-7.7471890375179209E-3</v>
      </c>
      <c r="T488" t="str">
        <f t="shared" si="146"/>
        <v>MAY-ANUGERAH</v>
      </c>
      <c r="U488">
        <f t="shared" si="147"/>
        <v>530600</v>
      </c>
      <c r="V488">
        <f t="shared" si="148"/>
        <v>525057</v>
      </c>
      <c r="W488">
        <f t="shared" si="149"/>
        <v>520467</v>
      </c>
      <c r="X488" s="33">
        <f t="shared" si="150"/>
        <v>-1.9097248398039945E-2</v>
      </c>
      <c r="Y488" s="33">
        <f t="shared" si="151"/>
        <v>-8.7419080214148348E-3</v>
      </c>
    </row>
    <row r="489" spans="1:25" x14ac:dyDescent="0.25">
      <c r="A489" t="s">
        <v>39</v>
      </c>
      <c r="B489" s="63">
        <v>1</v>
      </c>
      <c r="C489" t="s">
        <v>16</v>
      </c>
      <c r="D489" s="65">
        <v>300</v>
      </c>
      <c r="E489" s="65">
        <v>299</v>
      </c>
      <c r="F489" s="65">
        <v>269</v>
      </c>
      <c r="G489" s="13">
        <f t="shared" si="133"/>
        <v>-30</v>
      </c>
      <c r="H489" s="13">
        <f t="shared" si="134"/>
        <v>-31</v>
      </c>
      <c r="I489" s="70">
        <f t="shared" si="135"/>
        <v>-0.10333333333333339</v>
      </c>
      <c r="J489" s="70">
        <f t="shared" si="136"/>
        <v>-0.10033444816053516</v>
      </c>
      <c r="K489" t="str">
        <f t="shared" si="137"/>
        <v>ANUGERAH</v>
      </c>
      <c r="L489" t="str">
        <f t="shared" si="138"/>
        <v>MAY-1-ANUGERAH</v>
      </c>
      <c r="M489" s="70">
        <f t="shared" si="139"/>
        <v>-0.31210089635026961</v>
      </c>
      <c r="N489" s="70">
        <f t="shared" si="140"/>
        <v>-0.46664429335981128</v>
      </c>
      <c r="O489" s="13">
        <f t="shared" si="141"/>
        <v>1911391</v>
      </c>
      <c r="P489" s="13">
        <f t="shared" si="142"/>
        <v>1932701</v>
      </c>
      <c r="Q489" s="13">
        <f t="shared" si="143"/>
        <v>1917728</v>
      </c>
      <c r="R489" s="33">
        <f t="shared" si="144"/>
        <v>3.3153865430988194E-3</v>
      </c>
      <c r="S489" s="33">
        <f t="shared" si="145"/>
        <v>-7.7471890375179209E-3</v>
      </c>
      <c r="T489" t="str">
        <f t="shared" si="146"/>
        <v>MAY-ANUGERAH</v>
      </c>
      <c r="U489">
        <f t="shared" si="147"/>
        <v>530600</v>
      </c>
      <c r="V489">
        <f t="shared" si="148"/>
        <v>525057</v>
      </c>
      <c r="W489">
        <f t="shared" si="149"/>
        <v>520467</v>
      </c>
      <c r="X489" s="33">
        <f t="shared" si="150"/>
        <v>-1.9097248398039945E-2</v>
      </c>
      <c r="Y489" s="33">
        <f t="shared" si="151"/>
        <v>-8.7419080214148348E-3</v>
      </c>
    </row>
    <row r="490" spans="1:25" x14ac:dyDescent="0.25">
      <c r="A490" t="s">
        <v>39</v>
      </c>
      <c r="B490" s="63">
        <v>1</v>
      </c>
      <c r="C490" t="s">
        <v>16</v>
      </c>
      <c r="D490" s="65">
        <v>900</v>
      </c>
      <c r="E490" s="65">
        <v>926</v>
      </c>
      <c r="F490" s="65">
        <v>900</v>
      </c>
      <c r="G490" s="13">
        <f t="shared" si="133"/>
        <v>-26</v>
      </c>
      <c r="H490" s="13">
        <f t="shared" si="134"/>
        <v>0</v>
      </c>
      <c r="I490" s="70">
        <f t="shared" si="135"/>
        <v>0</v>
      </c>
      <c r="J490" s="70">
        <f t="shared" si="136"/>
        <v>-2.8077753779697678E-2</v>
      </c>
      <c r="K490" t="str">
        <f t="shared" si="137"/>
        <v>ANUGERAH</v>
      </c>
      <c r="L490" t="str">
        <f t="shared" si="138"/>
        <v>MAY-1-ANUGERAH</v>
      </c>
      <c r="M490" s="70">
        <f t="shared" si="139"/>
        <v>-0.31210089635026961</v>
      </c>
      <c r="N490" s="70">
        <f t="shared" si="140"/>
        <v>-0.46664429335981128</v>
      </c>
      <c r="O490" s="13">
        <f t="shared" si="141"/>
        <v>1911391</v>
      </c>
      <c r="P490" s="13">
        <f t="shared" si="142"/>
        <v>1932701</v>
      </c>
      <c r="Q490" s="13">
        <f t="shared" si="143"/>
        <v>1917728</v>
      </c>
      <c r="R490" s="33">
        <f t="shared" si="144"/>
        <v>3.3153865430988194E-3</v>
      </c>
      <c r="S490" s="33">
        <f t="shared" si="145"/>
        <v>-7.7471890375179209E-3</v>
      </c>
      <c r="T490" t="str">
        <f t="shared" si="146"/>
        <v>MAY-ANUGERAH</v>
      </c>
      <c r="U490">
        <f t="shared" si="147"/>
        <v>530600</v>
      </c>
      <c r="V490">
        <f t="shared" si="148"/>
        <v>525057</v>
      </c>
      <c r="W490">
        <f t="shared" si="149"/>
        <v>520467</v>
      </c>
      <c r="X490" s="33">
        <f t="shared" si="150"/>
        <v>-1.9097248398039945E-2</v>
      </c>
      <c r="Y490" s="33">
        <f t="shared" si="151"/>
        <v>-8.7419080214148348E-3</v>
      </c>
    </row>
    <row r="491" spans="1:25" x14ac:dyDescent="0.25">
      <c r="A491" t="s">
        <v>39</v>
      </c>
      <c r="B491" s="63">
        <v>1</v>
      </c>
      <c r="C491" t="s">
        <v>16</v>
      </c>
      <c r="D491" s="65">
        <v>450</v>
      </c>
      <c r="E491" s="65">
        <v>460</v>
      </c>
      <c r="F491" s="65">
        <v>433</v>
      </c>
      <c r="G491" s="13">
        <f t="shared" si="133"/>
        <v>-27</v>
      </c>
      <c r="H491" s="13">
        <f t="shared" si="134"/>
        <v>-17</v>
      </c>
      <c r="I491" s="70">
        <f t="shared" si="135"/>
        <v>-3.7777777777777799E-2</v>
      </c>
      <c r="J491" s="70">
        <f t="shared" si="136"/>
        <v>-5.8695652173913038E-2</v>
      </c>
      <c r="K491" t="str">
        <f t="shared" si="137"/>
        <v>ANUGERAH</v>
      </c>
      <c r="L491" t="str">
        <f t="shared" si="138"/>
        <v>MAY-1-ANUGERAH</v>
      </c>
      <c r="M491" s="70">
        <f t="shared" si="139"/>
        <v>-0.31210089635026961</v>
      </c>
      <c r="N491" s="70">
        <f t="shared" si="140"/>
        <v>-0.46664429335981128</v>
      </c>
      <c r="O491" s="13">
        <f t="shared" si="141"/>
        <v>1911391</v>
      </c>
      <c r="P491" s="13">
        <f t="shared" si="142"/>
        <v>1932701</v>
      </c>
      <c r="Q491" s="13">
        <f t="shared" si="143"/>
        <v>1917728</v>
      </c>
      <c r="R491" s="33">
        <f t="shared" si="144"/>
        <v>3.3153865430988194E-3</v>
      </c>
      <c r="S491" s="33">
        <f t="shared" si="145"/>
        <v>-7.7471890375179209E-3</v>
      </c>
      <c r="T491" t="str">
        <f t="shared" si="146"/>
        <v>MAY-ANUGERAH</v>
      </c>
      <c r="U491">
        <f t="shared" si="147"/>
        <v>530600</v>
      </c>
      <c r="V491">
        <f t="shared" si="148"/>
        <v>525057</v>
      </c>
      <c r="W491">
        <f t="shared" si="149"/>
        <v>520467</v>
      </c>
      <c r="X491" s="33">
        <f t="shared" si="150"/>
        <v>-1.9097248398039945E-2</v>
      </c>
      <c r="Y491" s="33">
        <f t="shared" si="151"/>
        <v>-8.7419080214148348E-3</v>
      </c>
    </row>
    <row r="492" spans="1:25" x14ac:dyDescent="0.25">
      <c r="A492" t="s">
        <v>39</v>
      </c>
      <c r="B492" s="63">
        <v>1</v>
      </c>
      <c r="C492" t="s">
        <v>16</v>
      </c>
      <c r="D492" s="65">
        <v>1050</v>
      </c>
      <c r="E492" s="65">
        <v>1088</v>
      </c>
      <c r="F492" s="65">
        <v>1050</v>
      </c>
      <c r="G492" s="13">
        <f t="shared" si="133"/>
        <v>-38</v>
      </c>
      <c r="H492" s="13">
        <f t="shared" si="134"/>
        <v>0</v>
      </c>
      <c r="I492" s="70">
        <f t="shared" si="135"/>
        <v>0</v>
      </c>
      <c r="J492" s="70">
        <f t="shared" si="136"/>
        <v>-3.4926470588235281E-2</v>
      </c>
      <c r="K492" t="str">
        <f t="shared" si="137"/>
        <v>ANUGERAH</v>
      </c>
      <c r="L492" t="str">
        <f t="shared" si="138"/>
        <v>MAY-1-ANUGERAH</v>
      </c>
      <c r="M492" s="70">
        <f t="shared" si="139"/>
        <v>-0.31210089635026961</v>
      </c>
      <c r="N492" s="70">
        <f t="shared" si="140"/>
        <v>-0.46664429335981128</v>
      </c>
      <c r="O492" s="13">
        <f t="shared" si="141"/>
        <v>1911391</v>
      </c>
      <c r="P492" s="13">
        <f t="shared" si="142"/>
        <v>1932701</v>
      </c>
      <c r="Q492" s="13">
        <f t="shared" si="143"/>
        <v>1917728</v>
      </c>
      <c r="R492" s="33">
        <f t="shared" si="144"/>
        <v>3.3153865430988194E-3</v>
      </c>
      <c r="S492" s="33">
        <f t="shared" si="145"/>
        <v>-7.7471890375179209E-3</v>
      </c>
      <c r="T492" t="str">
        <f t="shared" si="146"/>
        <v>MAY-ANUGERAH</v>
      </c>
      <c r="U492">
        <f t="shared" si="147"/>
        <v>530600</v>
      </c>
      <c r="V492">
        <f t="shared" si="148"/>
        <v>525057</v>
      </c>
      <c r="W492">
        <f t="shared" si="149"/>
        <v>520467</v>
      </c>
      <c r="X492" s="33">
        <f t="shared" si="150"/>
        <v>-1.9097248398039945E-2</v>
      </c>
      <c r="Y492" s="33">
        <f t="shared" si="151"/>
        <v>-8.7419080214148348E-3</v>
      </c>
    </row>
    <row r="493" spans="1:25" x14ac:dyDescent="0.25">
      <c r="A493" t="s">
        <v>39</v>
      </c>
      <c r="B493" s="63">
        <v>1</v>
      </c>
      <c r="C493" t="s">
        <v>16</v>
      </c>
      <c r="D493" s="65">
        <v>119000</v>
      </c>
      <c r="E493" s="65">
        <v>116056</v>
      </c>
      <c r="F493" s="65">
        <v>115314</v>
      </c>
      <c r="G493" s="13">
        <f t="shared" si="133"/>
        <v>-742</v>
      </c>
      <c r="H493" s="13">
        <f t="shared" si="134"/>
        <v>-3686</v>
      </c>
      <c r="I493" s="70">
        <f t="shared" si="135"/>
        <v>-3.0974789915966361E-2</v>
      </c>
      <c r="J493" s="70">
        <f t="shared" si="136"/>
        <v>-6.3934652236851131E-3</v>
      </c>
      <c r="K493" t="str">
        <f t="shared" si="137"/>
        <v>ANUGERAH</v>
      </c>
      <c r="L493" t="str">
        <f t="shared" si="138"/>
        <v>MAY-1-ANUGERAH</v>
      </c>
      <c r="M493" s="70">
        <f t="shared" si="139"/>
        <v>-0.31210089635026961</v>
      </c>
      <c r="N493" s="70">
        <f t="shared" si="140"/>
        <v>-0.46664429335981128</v>
      </c>
      <c r="O493" s="13">
        <f t="shared" si="141"/>
        <v>1911391</v>
      </c>
      <c r="P493" s="13">
        <f t="shared" si="142"/>
        <v>1932701</v>
      </c>
      <c r="Q493" s="13">
        <f t="shared" si="143"/>
        <v>1917728</v>
      </c>
      <c r="R493" s="33">
        <f t="shared" si="144"/>
        <v>3.3153865430988194E-3</v>
      </c>
      <c r="S493" s="33">
        <f t="shared" si="145"/>
        <v>-7.7471890375179209E-3</v>
      </c>
      <c r="T493" t="str">
        <f t="shared" si="146"/>
        <v>MAY-ANUGERAH</v>
      </c>
      <c r="U493">
        <f t="shared" si="147"/>
        <v>530600</v>
      </c>
      <c r="V493">
        <f t="shared" si="148"/>
        <v>525057</v>
      </c>
      <c r="W493">
        <f t="shared" si="149"/>
        <v>520467</v>
      </c>
      <c r="X493" s="33">
        <f t="shared" si="150"/>
        <v>-1.9097248398039945E-2</v>
      </c>
      <c r="Y493" s="33">
        <f t="shared" si="151"/>
        <v>-8.7419080214148348E-3</v>
      </c>
    </row>
    <row r="494" spans="1:25" x14ac:dyDescent="0.25">
      <c r="A494" t="s">
        <v>39</v>
      </c>
      <c r="B494" s="63">
        <v>1</v>
      </c>
      <c r="C494" t="s">
        <v>16</v>
      </c>
      <c r="D494" s="65">
        <v>122000</v>
      </c>
      <c r="E494" s="65">
        <v>122000</v>
      </c>
      <c r="F494" s="65">
        <v>121214</v>
      </c>
      <c r="G494" s="13">
        <f t="shared" si="133"/>
        <v>-786</v>
      </c>
      <c r="H494" s="13">
        <f t="shared" si="134"/>
        <v>-786</v>
      </c>
      <c r="I494" s="70">
        <f t="shared" si="135"/>
        <v>-6.4426229508196542E-3</v>
      </c>
      <c r="J494" s="70">
        <f t="shared" si="136"/>
        <v>-6.4426229508196542E-3</v>
      </c>
      <c r="K494" t="str">
        <f t="shared" si="137"/>
        <v>ANUGERAH</v>
      </c>
      <c r="L494" t="str">
        <f t="shared" si="138"/>
        <v>MAY-1-ANUGERAH</v>
      </c>
      <c r="M494" s="70">
        <f t="shared" si="139"/>
        <v>-0.31210089635026961</v>
      </c>
      <c r="N494" s="70">
        <f t="shared" si="140"/>
        <v>-0.46664429335981128</v>
      </c>
      <c r="O494" s="13">
        <f t="shared" si="141"/>
        <v>1911391</v>
      </c>
      <c r="P494" s="13">
        <f t="shared" si="142"/>
        <v>1932701</v>
      </c>
      <c r="Q494" s="13">
        <f t="shared" si="143"/>
        <v>1917728</v>
      </c>
      <c r="R494" s="33">
        <f t="shared" si="144"/>
        <v>3.3153865430988194E-3</v>
      </c>
      <c r="S494" s="33">
        <f t="shared" si="145"/>
        <v>-7.7471890375179209E-3</v>
      </c>
      <c r="T494" t="str">
        <f t="shared" si="146"/>
        <v>MAY-ANUGERAH</v>
      </c>
      <c r="U494">
        <f t="shared" si="147"/>
        <v>530600</v>
      </c>
      <c r="V494">
        <f t="shared" si="148"/>
        <v>525057</v>
      </c>
      <c r="W494">
        <f t="shared" si="149"/>
        <v>520467</v>
      </c>
      <c r="X494" s="33">
        <f t="shared" si="150"/>
        <v>-1.9097248398039945E-2</v>
      </c>
      <c r="Y494" s="33">
        <f t="shared" si="151"/>
        <v>-8.7419080214148348E-3</v>
      </c>
    </row>
    <row r="495" spans="1:25" x14ac:dyDescent="0.25">
      <c r="A495" t="s">
        <v>39</v>
      </c>
      <c r="B495" s="63">
        <v>1</v>
      </c>
      <c r="C495" t="s">
        <v>16</v>
      </c>
      <c r="D495" s="65">
        <v>80000</v>
      </c>
      <c r="E495" s="65">
        <v>79164</v>
      </c>
      <c r="F495" s="65">
        <v>78176</v>
      </c>
      <c r="G495" s="13">
        <f t="shared" si="133"/>
        <v>-988</v>
      </c>
      <c r="H495" s="13">
        <f t="shared" si="134"/>
        <v>-1824</v>
      </c>
      <c r="I495" s="70">
        <f t="shared" si="135"/>
        <v>-2.2800000000000042E-2</v>
      </c>
      <c r="J495" s="70">
        <f t="shared" si="136"/>
        <v>-1.2480420393107927E-2</v>
      </c>
      <c r="K495" t="str">
        <f t="shared" si="137"/>
        <v>ANUGERAH</v>
      </c>
      <c r="L495" t="str">
        <f t="shared" si="138"/>
        <v>MAY-1-ANUGERAH</v>
      </c>
      <c r="M495" s="70">
        <f t="shared" si="139"/>
        <v>-0.31210089635026961</v>
      </c>
      <c r="N495" s="70">
        <f t="shared" si="140"/>
        <v>-0.46664429335981128</v>
      </c>
      <c r="O495" s="13">
        <f t="shared" si="141"/>
        <v>1911391</v>
      </c>
      <c r="P495" s="13">
        <f t="shared" si="142"/>
        <v>1932701</v>
      </c>
      <c r="Q495" s="13">
        <f t="shared" si="143"/>
        <v>1917728</v>
      </c>
      <c r="R495" s="33">
        <f t="shared" si="144"/>
        <v>3.3153865430988194E-3</v>
      </c>
      <c r="S495" s="33">
        <f t="shared" si="145"/>
        <v>-7.7471890375179209E-3</v>
      </c>
      <c r="T495" t="str">
        <f t="shared" si="146"/>
        <v>MAY-ANUGERAH</v>
      </c>
      <c r="U495">
        <f t="shared" si="147"/>
        <v>530600</v>
      </c>
      <c r="V495">
        <f t="shared" si="148"/>
        <v>525057</v>
      </c>
      <c r="W495">
        <f t="shared" si="149"/>
        <v>520467</v>
      </c>
      <c r="X495" s="33">
        <f t="shared" si="150"/>
        <v>-1.9097248398039945E-2</v>
      </c>
      <c r="Y495" s="33">
        <f t="shared" si="151"/>
        <v>-8.7419080214148348E-3</v>
      </c>
    </row>
    <row r="496" spans="1:25" x14ac:dyDescent="0.25">
      <c r="A496" t="s">
        <v>39</v>
      </c>
      <c r="B496" s="63">
        <v>1</v>
      </c>
      <c r="C496" t="s">
        <v>16</v>
      </c>
      <c r="D496" s="65">
        <v>55500</v>
      </c>
      <c r="E496" s="65">
        <v>55357</v>
      </c>
      <c r="F496" s="65">
        <v>54949</v>
      </c>
      <c r="G496" s="13">
        <f t="shared" si="133"/>
        <v>-408</v>
      </c>
      <c r="H496" s="13">
        <f t="shared" si="134"/>
        <v>-551</v>
      </c>
      <c r="I496" s="70">
        <f t="shared" si="135"/>
        <v>-9.9279279279279598E-3</v>
      </c>
      <c r="J496" s="70">
        <f t="shared" si="136"/>
        <v>-7.3703416008815692E-3</v>
      </c>
      <c r="K496" t="str">
        <f t="shared" si="137"/>
        <v>ANUGERAH</v>
      </c>
      <c r="L496" t="str">
        <f t="shared" si="138"/>
        <v>MAY-1-ANUGERAH</v>
      </c>
      <c r="M496" s="70">
        <f t="shared" si="139"/>
        <v>-0.31210089635026961</v>
      </c>
      <c r="N496" s="70">
        <f t="shared" si="140"/>
        <v>-0.46664429335981128</v>
      </c>
      <c r="O496" s="13">
        <f t="shared" si="141"/>
        <v>1911391</v>
      </c>
      <c r="P496" s="13">
        <f t="shared" si="142"/>
        <v>1932701</v>
      </c>
      <c r="Q496" s="13">
        <f t="shared" si="143"/>
        <v>1917728</v>
      </c>
      <c r="R496" s="33">
        <f t="shared" si="144"/>
        <v>3.3153865430988194E-3</v>
      </c>
      <c r="S496" s="33">
        <f t="shared" si="145"/>
        <v>-7.7471890375179209E-3</v>
      </c>
      <c r="T496" t="str">
        <f t="shared" si="146"/>
        <v>MAY-ANUGERAH</v>
      </c>
      <c r="U496">
        <f t="shared" si="147"/>
        <v>530600</v>
      </c>
      <c r="V496">
        <f t="shared" si="148"/>
        <v>525057</v>
      </c>
      <c r="W496">
        <f t="shared" si="149"/>
        <v>520467</v>
      </c>
      <c r="X496" s="33">
        <f t="shared" si="150"/>
        <v>-1.9097248398039945E-2</v>
      </c>
      <c r="Y496" s="33">
        <f t="shared" si="151"/>
        <v>-8.7419080214148348E-3</v>
      </c>
    </row>
    <row r="497" spans="1:25" x14ac:dyDescent="0.25">
      <c r="A497" t="s">
        <v>39</v>
      </c>
      <c r="B497" s="63">
        <v>1</v>
      </c>
      <c r="C497" t="s">
        <v>16</v>
      </c>
      <c r="D497" s="65">
        <v>18000</v>
      </c>
      <c r="E497" s="65">
        <v>17967</v>
      </c>
      <c r="F497" s="65">
        <v>17688</v>
      </c>
      <c r="G497" s="13">
        <f t="shared" si="133"/>
        <v>-279</v>
      </c>
      <c r="H497" s="13">
        <f t="shared" si="134"/>
        <v>-312</v>
      </c>
      <c r="I497" s="70">
        <f t="shared" si="135"/>
        <v>-1.7333333333333312E-2</v>
      </c>
      <c r="J497" s="70">
        <f t="shared" si="136"/>
        <v>-1.5528468859575928E-2</v>
      </c>
      <c r="K497" t="str">
        <f t="shared" si="137"/>
        <v>ANUGERAH</v>
      </c>
      <c r="L497" t="str">
        <f t="shared" si="138"/>
        <v>MAY-1-ANUGERAH</v>
      </c>
      <c r="M497" s="70">
        <f t="shared" si="139"/>
        <v>-0.31210089635026961</v>
      </c>
      <c r="N497" s="70">
        <f t="shared" si="140"/>
        <v>-0.46664429335981128</v>
      </c>
      <c r="O497" s="13">
        <f t="shared" si="141"/>
        <v>1911391</v>
      </c>
      <c r="P497" s="13">
        <f t="shared" si="142"/>
        <v>1932701</v>
      </c>
      <c r="Q497" s="13">
        <f t="shared" si="143"/>
        <v>1917728</v>
      </c>
      <c r="R497" s="33">
        <f t="shared" si="144"/>
        <v>3.3153865430988194E-3</v>
      </c>
      <c r="S497" s="33">
        <f t="shared" si="145"/>
        <v>-7.7471890375179209E-3</v>
      </c>
      <c r="T497" t="str">
        <f t="shared" si="146"/>
        <v>MAY-ANUGERAH</v>
      </c>
      <c r="U497">
        <f t="shared" si="147"/>
        <v>530600</v>
      </c>
      <c r="V497">
        <f t="shared" si="148"/>
        <v>525057</v>
      </c>
      <c r="W497">
        <f t="shared" si="149"/>
        <v>520467</v>
      </c>
      <c r="X497" s="33">
        <f t="shared" si="150"/>
        <v>-1.9097248398039945E-2</v>
      </c>
      <c r="Y497" s="33">
        <f t="shared" si="151"/>
        <v>-8.7419080214148348E-3</v>
      </c>
    </row>
    <row r="498" spans="1:25" x14ac:dyDescent="0.25">
      <c r="A498" t="s">
        <v>39</v>
      </c>
      <c r="B498" s="63">
        <v>1</v>
      </c>
      <c r="C498" t="s">
        <v>16</v>
      </c>
      <c r="D498" s="65">
        <v>7500</v>
      </c>
      <c r="E498" s="65">
        <v>7477</v>
      </c>
      <c r="F498" s="65">
        <v>7407</v>
      </c>
      <c r="G498" s="13">
        <f t="shared" si="133"/>
        <v>-70</v>
      </c>
      <c r="H498" s="13">
        <f t="shared" si="134"/>
        <v>-93</v>
      </c>
      <c r="I498" s="70">
        <f t="shared" si="135"/>
        <v>-1.2399999999999967E-2</v>
      </c>
      <c r="J498" s="70">
        <f t="shared" si="136"/>
        <v>-9.3620436003745144E-3</v>
      </c>
      <c r="K498" t="str">
        <f t="shared" si="137"/>
        <v>ANUGERAH</v>
      </c>
      <c r="L498" t="str">
        <f t="shared" si="138"/>
        <v>MAY-1-ANUGERAH</v>
      </c>
      <c r="M498" s="70">
        <f t="shared" si="139"/>
        <v>-0.31210089635026961</v>
      </c>
      <c r="N498" s="70">
        <f t="shared" si="140"/>
        <v>-0.46664429335981128</v>
      </c>
      <c r="O498" s="13">
        <f t="shared" si="141"/>
        <v>1911391</v>
      </c>
      <c r="P498" s="13">
        <f t="shared" si="142"/>
        <v>1932701</v>
      </c>
      <c r="Q498" s="13">
        <f t="shared" si="143"/>
        <v>1917728</v>
      </c>
      <c r="R498" s="33">
        <f t="shared" si="144"/>
        <v>3.3153865430988194E-3</v>
      </c>
      <c r="S498" s="33">
        <f t="shared" si="145"/>
        <v>-7.7471890375179209E-3</v>
      </c>
      <c r="T498" t="str">
        <f t="shared" si="146"/>
        <v>MAY-ANUGERAH</v>
      </c>
      <c r="U498">
        <f t="shared" si="147"/>
        <v>530600</v>
      </c>
      <c r="V498">
        <f t="shared" si="148"/>
        <v>525057</v>
      </c>
      <c r="W498">
        <f t="shared" si="149"/>
        <v>520467</v>
      </c>
      <c r="X498" s="33">
        <f t="shared" si="150"/>
        <v>-1.9097248398039945E-2</v>
      </c>
      <c r="Y498" s="33">
        <f t="shared" si="151"/>
        <v>-8.7419080214148348E-3</v>
      </c>
    </row>
    <row r="499" spans="1:25" x14ac:dyDescent="0.25">
      <c r="A499" t="s">
        <v>39</v>
      </c>
      <c r="B499" s="63">
        <v>1</v>
      </c>
      <c r="C499" t="s">
        <v>10</v>
      </c>
      <c r="D499" s="65">
        <v>2830</v>
      </c>
      <c r="E499" s="65">
        <v>2852</v>
      </c>
      <c r="F499" s="65">
        <v>2830</v>
      </c>
      <c r="G499" s="13">
        <f t="shared" si="133"/>
        <v>-22</v>
      </c>
      <c r="H499" s="13">
        <f t="shared" si="134"/>
        <v>0</v>
      </c>
      <c r="I499" s="70">
        <f t="shared" si="135"/>
        <v>0</v>
      </c>
      <c r="J499" s="70">
        <f t="shared" si="136"/>
        <v>-7.7138849929874187E-3</v>
      </c>
      <c r="K499" t="str">
        <f t="shared" si="137"/>
        <v>CNJ2</v>
      </c>
      <c r="L499" t="str">
        <f t="shared" si="138"/>
        <v>MAY-1-CNJ2</v>
      </c>
      <c r="M499" s="70">
        <f t="shared" si="139"/>
        <v>0</v>
      </c>
      <c r="N499" s="70">
        <f t="shared" si="140"/>
        <v>-0.11913189747708564</v>
      </c>
      <c r="O499" s="13">
        <f t="shared" si="141"/>
        <v>1911391</v>
      </c>
      <c r="P499" s="13">
        <f t="shared" si="142"/>
        <v>1932701</v>
      </c>
      <c r="Q499" s="13">
        <f t="shared" si="143"/>
        <v>1917728</v>
      </c>
      <c r="R499" s="33">
        <f t="shared" si="144"/>
        <v>3.3153865430988194E-3</v>
      </c>
      <c r="S499" s="33">
        <f t="shared" si="145"/>
        <v>-7.7471890375179209E-3</v>
      </c>
      <c r="T499" t="str">
        <f t="shared" si="146"/>
        <v>MAY-CNJ2</v>
      </c>
      <c r="U499">
        <f t="shared" si="147"/>
        <v>158335</v>
      </c>
      <c r="V499">
        <f t="shared" si="148"/>
        <v>159906</v>
      </c>
      <c r="W499">
        <f t="shared" si="149"/>
        <v>158310</v>
      </c>
      <c r="X499" s="33">
        <f t="shared" si="150"/>
        <v>-1.5789307480973402E-4</v>
      </c>
      <c r="Y499" s="33">
        <f t="shared" si="151"/>
        <v>-9.9808637574575476E-3</v>
      </c>
    </row>
    <row r="500" spans="1:25" x14ac:dyDescent="0.25">
      <c r="A500" t="s">
        <v>39</v>
      </c>
      <c r="B500" s="63">
        <v>1</v>
      </c>
      <c r="C500" t="s">
        <v>10</v>
      </c>
      <c r="D500" s="65">
        <v>1860</v>
      </c>
      <c r="E500" s="65">
        <v>1878</v>
      </c>
      <c r="F500" s="65">
        <v>1860</v>
      </c>
      <c r="G500" s="13">
        <f t="shared" si="133"/>
        <v>-18</v>
      </c>
      <c r="H500" s="13">
        <f t="shared" si="134"/>
        <v>0</v>
      </c>
      <c r="I500" s="70">
        <f t="shared" si="135"/>
        <v>0</v>
      </c>
      <c r="J500" s="70">
        <f t="shared" si="136"/>
        <v>-9.5846645367412275E-3</v>
      </c>
      <c r="K500" t="str">
        <f t="shared" si="137"/>
        <v>CNJ2</v>
      </c>
      <c r="L500" t="str">
        <f t="shared" si="138"/>
        <v>MAY-1-CNJ2</v>
      </c>
      <c r="M500" s="70">
        <f t="shared" si="139"/>
        <v>0</v>
      </c>
      <c r="N500" s="70">
        <f t="shared" si="140"/>
        <v>-0.11913189747708564</v>
      </c>
      <c r="O500" s="13">
        <f t="shared" si="141"/>
        <v>1911391</v>
      </c>
      <c r="P500" s="13">
        <f t="shared" si="142"/>
        <v>1932701</v>
      </c>
      <c r="Q500" s="13">
        <f t="shared" si="143"/>
        <v>1917728</v>
      </c>
      <c r="R500" s="33">
        <f t="shared" si="144"/>
        <v>3.3153865430988194E-3</v>
      </c>
      <c r="S500" s="33">
        <f t="shared" si="145"/>
        <v>-7.7471890375179209E-3</v>
      </c>
      <c r="T500" t="str">
        <f t="shared" si="146"/>
        <v>MAY-CNJ2</v>
      </c>
      <c r="U500">
        <f t="shared" si="147"/>
        <v>158335</v>
      </c>
      <c r="V500">
        <f t="shared" si="148"/>
        <v>159906</v>
      </c>
      <c r="W500">
        <f t="shared" si="149"/>
        <v>158310</v>
      </c>
      <c r="X500" s="33">
        <f t="shared" si="150"/>
        <v>-1.5789307480973402E-4</v>
      </c>
      <c r="Y500" s="33">
        <f t="shared" si="151"/>
        <v>-9.9808637574575476E-3</v>
      </c>
    </row>
    <row r="501" spans="1:25" x14ac:dyDescent="0.25">
      <c r="A501" t="s">
        <v>39</v>
      </c>
      <c r="B501" s="63">
        <v>1</v>
      </c>
      <c r="C501" t="s">
        <v>10</v>
      </c>
      <c r="D501" s="65">
        <v>1710</v>
      </c>
      <c r="E501" s="65">
        <v>1737</v>
      </c>
      <c r="F501" s="65">
        <v>1710</v>
      </c>
      <c r="G501" s="13">
        <f t="shared" si="133"/>
        <v>-27</v>
      </c>
      <c r="H501" s="13">
        <f t="shared" si="134"/>
        <v>0</v>
      </c>
      <c r="I501" s="70">
        <f t="shared" si="135"/>
        <v>0</v>
      </c>
      <c r="J501" s="70">
        <f t="shared" si="136"/>
        <v>-1.5544041450777257E-2</v>
      </c>
      <c r="K501" t="str">
        <f t="shared" si="137"/>
        <v>CNJ2</v>
      </c>
      <c r="L501" t="str">
        <f t="shared" si="138"/>
        <v>MAY-1-CNJ2</v>
      </c>
      <c r="M501" s="70">
        <f t="shared" si="139"/>
        <v>0</v>
      </c>
      <c r="N501" s="70">
        <f t="shared" si="140"/>
        <v>-0.11913189747708564</v>
      </c>
      <c r="O501" s="13">
        <f t="shared" si="141"/>
        <v>1911391</v>
      </c>
      <c r="P501" s="13">
        <f t="shared" si="142"/>
        <v>1932701</v>
      </c>
      <c r="Q501" s="13">
        <f t="shared" si="143"/>
        <v>1917728</v>
      </c>
      <c r="R501" s="33">
        <f t="shared" si="144"/>
        <v>3.3153865430988194E-3</v>
      </c>
      <c r="S501" s="33">
        <f t="shared" si="145"/>
        <v>-7.7471890375179209E-3</v>
      </c>
      <c r="T501" t="str">
        <f t="shared" si="146"/>
        <v>MAY-CNJ2</v>
      </c>
      <c r="U501">
        <f t="shared" si="147"/>
        <v>158335</v>
      </c>
      <c r="V501">
        <f t="shared" si="148"/>
        <v>159906</v>
      </c>
      <c r="W501">
        <f t="shared" si="149"/>
        <v>158310</v>
      </c>
      <c r="X501" s="33">
        <f t="shared" si="150"/>
        <v>-1.5789307480973402E-4</v>
      </c>
      <c r="Y501" s="33">
        <f t="shared" si="151"/>
        <v>-9.9808637574575476E-3</v>
      </c>
    </row>
    <row r="502" spans="1:25" x14ac:dyDescent="0.25">
      <c r="A502" t="s">
        <v>39</v>
      </c>
      <c r="B502" s="63">
        <v>1</v>
      </c>
      <c r="C502" t="s">
        <v>10</v>
      </c>
      <c r="D502" s="65">
        <v>900</v>
      </c>
      <c r="E502" s="65">
        <v>913</v>
      </c>
      <c r="F502" s="65">
        <v>900</v>
      </c>
      <c r="G502" s="13">
        <f t="shared" si="133"/>
        <v>-13</v>
      </c>
      <c r="H502" s="13">
        <f t="shared" si="134"/>
        <v>0</v>
      </c>
      <c r="I502" s="70">
        <f t="shared" si="135"/>
        <v>0</v>
      </c>
      <c r="J502" s="70">
        <f t="shared" si="136"/>
        <v>-1.4238773274917849E-2</v>
      </c>
      <c r="K502" t="str">
        <f t="shared" si="137"/>
        <v>CNJ2</v>
      </c>
      <c r="L502" t="str">
        <f t="shared" si="138"/>
        <v>MAY-1-CNJ2</v>
      </c>
      <c r="M502" s="70">
        <f t="shared" si="139"/>
        <v>0</v>
      </c>
      <c r="N502" s="70">
        <f t="shared" si="140"/>
        <v>-0.11913189747708564</v>
      </c>
      <c r="O502" s="13">
        <f t="shared" si="141"/>
        <v>1911391</v>
      </c>
      <c r="P502" s="13">
        <f t="shared" si="142"/>
        <v>1932701</v>
      </c>
      <c r="Q502" s="13">
        <f t="shared" si="143"/>
        <v>1917728</v>
      </c>
      <c r="R502" s="33">
        <f t="shared" si="144"/>
        <v>3.3153865430988194E-3</v>
      </c>
      <c r="S502" s="33">
        <f t="shared" si="145"/>
        <v>-7.7471890375179209E-3</v>
      </c>
      <c r="T502" t="str">
        <f t="shared" si="146"/>
        <v>MAY-CNJ2</v>
      </c>
      <c r="U502">
        <f t="shared" si="147"/>
        <v>158335</v>
      </c>
      <c r="V502">
        <f t="shared" si="148"/>
        <v>159906</v>
      </c>
      <c r="W502">
        <f t="shared" si="149"/>
        <v>158310</v>
      </c>
      <c r="X502" s="33">
        <f t="shared" si="150"/>
        <v>-1.5789307480973402E-4</v>
      </c>
      <c r="Y502" s="33">
        <f t="shared" si="151"/>
        <v>-9.9808637574575476E-3</v>
      </c>
    </row>
    <row r="503" spans="1:25" x14ac:dyDescent="0.25">
      <c r="A503" t="s">
        <v>39</v>
      </c>
      <c r="B503" s="63">
        <v>1</v>
      </c>
      <c r="C503" t="s">
        <v>10</v>
      </c>
      <c r="D503" s="65">
        <v>1600</v>
      </c>
      <c r="E503" s="65">
        <v>1626</v>
      </c>
      <c r="F503" s="65">
        <v>1600</v>
      </c>
      <c r="G503" s="13">
        <f t="shared" si="133"/>
        <v>-26</v>
      </c>
      <c r="H503" s="13">
        <f t="shared" si="134"/>
        <v>0</v>
      </c>
      <c r="I503" s="70">
        <f t="shared" si="135"/>
        <v>0</v>
      </c>
      <c r="J503" s="70">
        <f t="shared" si="136"/>
        <v>-1.5990159901599021E-2</v>
      </c>
      <c r="K503" t="str">
        <f t="shared" si="137"/>
        <v>CNJ2</v>
      </c>
      <c r="L503" t="str">
        <f t="shared" si="138"/>
        <v>MAY-1-CNJ2</v>
      </c>
      <c r="M503" s="70">
        <f t="shared" si="139"/>
        <v>0</v>
      </c>
      <c r="N503" s="70">
        <f t="shared" si="140"/>
        <v>-0.11913189747708564</v>
      </c>
      <c r="O503" s="13">
        <f t="shared" si="141"/>
        <v>1911391</v>
      </c>
      <c r="P503" s="13">
        <f t="shared" si="142"/>
        <v>1932701</v>
      </c>
      <c r="Q503" s="13">
        <f t="shared" si="143"/>
        <v>1917728</v>
      </c>
      <c r="R503" s="33">
        <f t="shared" si="144"/>
        <v>3.3153865430988194E-3</v>
      </c>
      <c r="S503" s="33">
        <f t="shared" si="145"/>
        <v>-7.7471890375179209E-3</v>
      </c>
      <c r="T503" t="str">
        <f t="shared" si="146"/>
        <v>MAY-CNJ2</v>
      </c>
      <c r="U503">
        <f t="shared" si="147"/>
        <v>158335</v>
      </c>
      <c r="V503">
        <f t="shared" si="148"/>
        <v>159906</v>
      </c>
      <c r="W503">
        <f t="shared" si="149"/>
        <v>158310</v>
      </c>
      <c r="X503" s="33">
        <f t="shared" si="150"/>
        <v>-1.5789307480973402E-4</v>
      </c>
      <c r="Y503" s="33">
        <f t="shared" si="151"/>
        <v>-9.9808637574575476E-3</v>
      </c>
    </row>
    <row r="504" spans="1:25" x14ac:dyDescent="0.25">
      <c r="A504" t="s">
        <v>39</v>
      </c>
      <c r="B504" s="63">
        <v>1</v>
      </c>
      <c r="C504" t="s">
        <v>10</v>
      </c>
      <c r="D504" s="65">
        <v>2100</v>
      </c>
      <c r="E504" s="65">
        <v>2184</v>
      </c>
      <c r="F504" s="65">
        <v>2100</v>
      </c>
      <c r="G504" s="13">
        <f t="shared" si="133"/>
        <v>-84</v>
      </c>
      <c r="H504" s="13">
        <f t="shared" si="134"/>
        <v>0</v>
      </c>
      <c r="I504" s="70">
        <f t="shared" si="135"/>
        <v>0</v>
      </c>
      <c r="J504" s="70">
        <f t="shared" si="136"/>
        <v>-3.8461538461538436E-2</v>
      </c>
      <c r="K504" t="str">
        <f t="shared" si="137"/>
        <v>CNJ2</v>
      </c>
      <c r="L504" t="str">
        <f t="shared" si="138"/>
        <v>MAY-1-CNJ2</v>
      </c>
      <c r="M504" s="70">
        <f t="shared" si="139"/>
        <v>0</v>
      </c>
      <c r="N504" s="70">
        <f t="shared" si="140"/>
        <v>-0.11913189747708564</v>
      </c>
      <c r="O504" s="13">
        <f t="shared" si="141"/>
        <v>1911391</v>
      </c>
      <c r="P504" s="13">
        <f t="shared" si="142"/>
        <v>1932701</v>
      </c>
      <c r="Q504" s="13">
        <f t="shared" si="143"/>
        <v>1917728</v>
      </c>
      <c r="R504" s="33">
        <f t="shared" si="144"/>
        <v>3.3153865430988194E-3</v>
      </c>
      <c r="S504" s="33">
        <f t="shared" si="145"/>
        <v>-7.7471890375179209E-3</v>
      </c>
      <c r="T504" t="str">
        <f t="shared" si="146"/>
        <v>MAY-CNJ2</v>
      </c>
      <c r="U504">
        <f t="shared" si="147"/>
        <v>158335</v>
      </c>
      <c r="V504">
        <f t="shared" si="148"/>
        <v>159906</v>
      </c>
      <c r="W504">
        <f t="shared" si="149"/>
        <v>158310</v>
      </c>
      <c r="X504" s="33">
        <f t="shared" si="150"/>
        <v>-1.5789307480973402E-4</v>
      </c>
      <c r="Y504" s="33">
        <f t="shared" si="151"/>
        <v>-9.9808637574575476E-3</v>
      </c>
    </row>
    <row r="505" spans="1:25" x14ac:dyDescent="0.25">
      <c r="A505" t="s">
        <v>39</v>
      </c>
      <c r="B505" s="63">
        <v>1</v>
      </c>
      <c r="C505" t="s">
        <v>10</v>
      </c>
      <c r="D505" s="65">
        <v>2000</v>
      </c>
      <c r="E505" s="65">
        <v>2024</v>
      </c>
      <c r="F505" s="65">
        <v>2000</v>
      </c>
      <c r="G505" s="13">
        <f t="shared" si="133"/>
        <v>-24</v>
      </c>
      <c r="H505" s="13">
        <f t="shared" si="134"/>
        <v>0</v>
      </c>
      <c r="I505" s="70">
        <f t="shared" si="135"/>
        <v>0</v>
      </c>
      <c r="J505" s="70">
        <f t="shared" si="136"/>
        <v>-1.1857707509881465E-2</v>
      </c>
      <c r="K505" t="str">
        <f t="shared" si="137"/>
        <v>CNJ2</v>
      </c>
      <c r="L505" t="str">
        <f t="shared" si="138"/>
        <v>MAY-1-CNJ2</v>
      </c>
      <c r="M505" s="70">
        <f t="shared" si="139"/>
        <v>0</v>
      </c>
      <c r="N505" s="70">
        <f t="shared" si="140"/>
        <v>-0.11913189747708564</v>
      </c>
      <c r="O505" s="13">
        <f t="shared" si="141"/>
        <v>1911391</v>
      </c>
      <c r="P505" s="13">
        <f t="shared" si="142"/>
        <v>1932701</v>
      </c>
      <c r="Q505" s="13">
        <f t="shared" si="143"/>
        <v>1917728</v>
      </c>
      <c r="R505" s="33">
        <f t="shared" si="144"/>
        <v>3.3153865430988194E-3</v>
      </c>
      <c r="S505" s="33">
        <f t="shared" si="145"/>
        <v>-7.7471890375179209E-3</v>
      </c>
      <c r="T505" t="str">
        <f t="shared" si="146"/>
        <v>MAY-CNJ2</v>
      </c>
      <c r="U505">
        <f t="shared" si="147"/>
        <v>158335</v>
      </c>
      <c r="V505">
        <f t="shared" si="148"/>
        <v>159906</v>
      </c>
      <c r="W505">
        <f t="shared" si="149"/>
        <v>158310</v>
      </c>
      <c r="X505" s="33">
        <f t="shared" si="150"/>
        <v>-1.5789307480973402E-4</v>
      </c>
      <c r="Y505" s="33">
        <f t="shared" si="151"/>
        <v>-9.9808637574575476E-3</v>
      </c>
    </row>
    <row r="506" spans="1:25" x14ac:dyDescent="0.25">
      <c r="A506" t="s">
        <v>39</v>
      </c>
      <c r="B506" s="63">
        <v>1</v>
      </c>
      <c r="C506" t="s">
        <v>10</v>
      </c>
      <c r="D506" s="65">
        <v>3810</v>
      </c>
      <c r="E506" s="65">
        <v>3832</v>
      </c>
      <c r="F506" s="65">
        <v>3810</v>
      </c>
      <c r="G506" s="13">
        <f t="shared" si="133"/>
        <v>-22</v>
      </c>
      <c r="H506" s="13">
        <f t="shared" si="134"/>
        <v>0</v>
      </c>
      <c r="I506" s="70">
        <f t="shared" si="135"/>
        <v>0</v>
      </c>
      <c r="J506" s="70">
        <f t="shared" si="136"/>
        <v>-5.7411273486429604E-3</v>
      </c>
      <c r="K506" t="str">
        <f t="shared" si="137"/>
        <v>CNJ2</v>
      </c>
      <c r="L506" t="str">
        <f t="shared" si="138"/>
        <v>MAY-1-CNJ2</v>
      </c>
      <c r="M506" s="70">
        <f t="shared" si="139"/>
        <v>0</v>
      </c>
      <c r="N506" s="70">
        <f t="shared" si="140"/>
        <v>-0.11913189747708564</v>
      </c>
      <c r="O506" s="13">
        <f t="shared" si="141"/>
        <v>1911391</v>
      </c>
      <c r="P506" s="13">
        <f t="shared" si="142"/>
        <v>1932701</v>
      </c>
      <c r="Q506" s="13">
        <f t="shared" si="143"/>
        <v>1917728</v>
      </c>
      <c r="R506" s="33">
        <f t="shared" si="144"/>
        <v>3.3153865430988194E-3</v>
      </c>
      <c r="S506" s="33">
        <f t="shared" si="145"/>
        <v>-7.7471890375179209E-3</v>
      </c>
      <c r="T506" t="str">
        <f t="shared" si="146"/>
        <v>MAY-CNJ2</v>
      </c>
      <c r="U506">
        <f t="shared" si="147"/>
        <v>158335</v>
      </c>
      <c r="V506">
        <f t="shared" si="148"/>
        <v>159906</v>
      </c>
      <c r="W506">
        <f t="shared" si="149"/>
        <v>158310</v>
      </c>
      <c r="X506" s="33">
        <f t="shared" si="150"/>
        <v>-1.5789307480973402E-4</v>
      </c>
      <c r="Y506" s="33">
        <f t="shared" si="151"/>
        <v>-9.9808637574575476E-3</v>
      </c>
    </row>
    <row r="507" spans="1:25" x14ac:dyDescent="0.25">
      <c r="A507" t="s">
        <v>39</v>
      </c>
      <c r="B507" s="63">
        <v>1</v>
      </c>
      <c r="C507" t="s">
        <v>13</v>
      </c>
      <c r="D507" s="65">
        <v>90000</v>
      </c>
      <c r="E507" s="65">
        <v>90072</v>
      </c>
      <c r="F507" s="65">
        <v>90072</v>
      </c>
      <c r="G507" s="13">
        <f t="shared" si="133"/>
        <v>0</v>
      </c>
      <c r="H507" s="13">
        <f t="shared" si="134"/>
        <v>72</v>
      </c>
      <c r="I507" s="70">
        <f t="shared" si="135"/>
        <v>7.9999999999991189E-4</v>
      </c>
      <c r="J507" s="70">
        <f t="shared" si="136"/>
        <v>0</v>
      </c>
      <c r="K507" t="str">
        <f t="shared" si="137"/>
        <v>KALIBENDA</v>
      </c>
      <c r="L507" t="str">
        <f t="shared" si="138"/>
        <v>MAY-1-KALIBENDA</v>
      </c>
      <c r="M507" s="70">
        <f t="shared" si="139"/>
        <v>3.6443609295569779E-2</v>
      </c>
      <c r="N507" s="70">
        <f t="shared" si="140"/>
        <v>-5.0445864500788806E-3</v>
      </c>
      <c r="O507" s="13">
        <f t="shared" si="141"/>
        <v>1911391</v>
      </c>
      <c r="P507" s="13">
        <f t="shared" si="142"/>
        <v>1932701</v>
      </c>
      <c r="Q507" s="13">
        <f t="shared" si="143"/>
        <v>1917728</v>
      </c>
      <c r="R507" s="33">
        <f t="shared" si="144"/>
        <v>3.3153865430988194E-3</v>
      </c>
      <c r="S507" s="33">
        <f t="shared" si="145"/>
        <v>-7.7471890375179209E-3</v>
      </c>
      <c r="T507" t="str">
        <f t="shared" si="146"/>
        <v>MAY-KALIBENDA</v>
      </c>
      <c r="U507">
        <f t="shared" si="147"/>
        <v>396360</v>
      </c>
      <c r="V507">
        <f t="shared" si="148"/>
        <v>403112</v>
      </c>
      <c r="W507">
        <f t="shared" si="149"/>
        <v>402045</v>
      </c>
      <c r="X507" s="33">
        <f t="shared" si="150"/>
        <v>1.4343021495609953E-2</v>
      </c>
      <c r="Y507" s="33">
        <f t="shared" si="151"/>
        <v>-2.6469070630494862E-3</v>
      </c>
    </row>
    <row r="508" spans="1:25" x14ac:dyDescent="0.25">
      <c r="A508" t="s">
        <v>39</v>
      </c>
      <c r="B508" s="63">
        <v>1</v>
      </c>
      <c r="C508" t="s">
        <v>13</v>
      </c>
      <c r="D508" s="65">
        <v>9180</v>
      </c>
      <c r="E508" s="65">
        <v>9455</v>
      </c>
      <c r="F508" s="65">
        <v>9447</v>
      </c>
      <c r="G508" s="13">
        <f t="shared" si="133"/>
        <v>-8</v>
      </c>
      <c r="H508" s="13">
        <f t="shared" si="134"/>
        <v>267</v>
      </c>
      <c r="I508" s="70">
        <f t="shared" si="135"/>
        <v>2.9084967320261335E-2</v>
      </c>
      <c r="J508" s="70">
        <f t="shared" si="136"/>
        <v>-8.461131676361644E-4</v>
      </c>
      <c r="K508" t="str">
        <f t="shared" si="137"/>
        <v>KALIBENDA</v>
      </c>
      <c r="L508" t="str">
        <f t="shared" si="138"/>
        <v>MAY-1-KALIBENDA</v>
      </c>
      <c r="M508" s="70">
        <f t="shared" si="139"/>
        <v>3.6443609295569779E-2</v>
      </c>
      <c r="N508" s="70">
        <f t="shared" si="140"/>
        <v>-5.0445864500788806E-3</v>
      </c>
      <c r="O508" s="13">
        <f t="shared" si="141"/>
        <v>1911391</v>
      </c>
      <c r="P508" s="13">
        <f t="shared" si="142"/>
        <v>1932701</v>
      </c>
      <c r="Q508" s="13">
        <f t="shared" si="143"/>
        <v>1917728</v>
      </c>
      <c r="R508" s="33">
        <f t="shared" si="144"/>
        <v>3.3153865430988194E-3</v>
      </c>
      <c r="S508" s="33">
        <f t="shared" si="145"/>
        <v>-7.7471890375179209E-3</v>
      </c>
      <c r="T508" t="str">
        <f t="shared" si="146"/>
        <v>MAY-KALIBENDA</v>
      </c>
      <c r="U508">
        <f t="shared" si="147"/>
        <v>396360</v>
      </c>
      <c r="V508">
        <f t="shared" si="148"/>
        <v>403112</v>
      </c>
      <c r="W508">
        <f t="shared" si="149"/>
        <v>402045</v>
      </c>
      <c r="X508" s="33">
        <f t="shared" si="150"/>
        <v>1.4343021495609953E-2</v>
      </c>
      <c r="Y508" s="33">
        <f t="shared" si="151"/>
        <v>-2.6469070630494862E-3</v>
      </c>
    </row>
    <row r="509" spans="1:25" x14ac:dyDescent="0.25">
      <c r="A509" t="s">
        <v>39</v>
      </c>
      <c r="B509" s="63">
        <v>1</v>
      </c>
      <c r="C509" t="s">
        <v>14</v>
      </c>
      <c r="D509" s="65">
        <v>6480</v>
      </c>
      <c r="E509" s="65">
        <v>6681</v>
      </c>
      <c r="F509" s="65">
        <v>6603</v>
      </c>
      <c r="G509" s="13">
        <f t="shared" si="133"/>
        <v>-78</v>
      </c>
      <c r="H509" s="13">
        <f t="shared" si="134"/>
        <v>123</v>
      </c>
      <c r="I509" s="70">
        <f t="shared" si="135"/>
        <v>1.8981481481481488E-2</v>
      </c>
      <c r="J509" s="70">
        <f t="shared" si="136"/>
        <v>-1.1674898967220515E-2</v>
      </c>
      <c r="K509" t="str">
        <f t="shared" si="137"/>
        <v>GM2</v>
      </c>
      <c r="L509" t="str">
        <f t="shared" si="138"/>
        <v>MAY-1-GM2</v>
      </c>
      <c r="M509" s="70">
        <f t="shared" si="139"/>
        <v>0.19515119033396189</v>
      </c>
      <c r="N509" s="70">
        <f t="shared" si="140"/>
        <v>-0.20010286795406895</v>
      </c>
      <c r="O509" s="13">
        <f t="shared" si="141"/>
        <v>1911391</v>
      </c>
      <c r="P509" s="13">
        <f t="shared" si="142"/>
        <v>1932701</v>
      </c>
      <c r="Q509" s="13">
        <f t="shared" si="143"/>
        <v>1917728</v>
      </c>
      <c r="R509" s="33">
        <f t="shared" si="144"/>
        <v>3.3153865430988194E-3</v>
      </c>
      <c r="S509" s="33">
        <f t="shared" si="145"/>
        <v>-7.7471890375179209E-3</v>
      </c>
      <c r="T509" t="str">
        <f t="shared" si="146"/>
        <v>MAY-GM2</v>
      </c>
      <c r="U509">
        <f t="shared" si="147"/>
        <v>602172</v>
      </c>
      <c r="V509">
        <f t="shared" si="148"/>
        <v>615513</v>
      </c>
      <c r="W509">
        <f t="shared" si="149"/>
        <v>609716</v>
      </c>
      <c r="X509" s="33">
        <f t="shared" si="150"/>
        <v>1.252798203835459E-2</v>
      </c>
      <c r="Y509" s="33">
        <f t="shared" si="151"/>
        <v>-9.4181601363415579E-3</v>
      </c>
    </row>
    <row r="510" spans="1:25" x14ac:dyDescent="0.25">
      <c r="A510" t="s">
        <v>39</v>
      </c>
      <c r="B510" s="63">
        <v>1</v>
      </c>
      <c r="C510" t="s">
        <v>14</v>
      </c>
      <c r="D510" s="65">
        <v>9828</v>
      </c>
      <c r="E510" s="65">
        <v>10137</v>
      </c>
      <c r="F510" s="65">
        <v>9996</v>
      </c>
      <c r="G510" s="13">
        <f t="shared" si="133"/>
        <v>-141</v>
      </c>
      <c r="H510" s="13">
        <f t="shared" si="134"/>
        <v>168</v>
      </c>
      <c r="I510" s="70">
        <f t="shared" si="135"/>
        <v>1.7094017094017033E-2</v>
      </c>
      <c r="J510" s="70">
        <f t="shared" si="136"/>
        <v>-1.3909440662917993E-2</v>
      </c>
      <c r="K510" t="str">
        <f t="shared" si="137"/>
        <v>GM2</v>
      </c>
      <c r="L510" t="str">
        <f t="shared" si="138"/>
        <v>MAY-1-GM2</v>
      </c>
      <c r="M510" s="70">
        <f t="shared" si="139"/>
        <v>0.19515119033396189</v>
      </c>
      <c r="N510" s="70">
        <f t="shared" si="140"/>
        <v>-0.20010286795406895</v>
      </c>
      <c r="O510" s="13">
        <f t="shared" si="141"/>
        <v>1911391</v>
      </c>
      <c r="P510" s="13">
        <f t="shared" si="142"/>
        <v>1932701</v>
      </c>
      <c r="Q510" s="13">
        <f t="shared" si="143"/>
        <v>1917728</v>
      </c>
      <c r="R510" s="33">
        <f t="shared" si="144"/>
        <v>3.3153865430988194E-3</v>
      </c>
      <c r="S510" s="33">
        <f t="shared" si="145"/>
        <v>-7.7471890375179209E-3</v>
      </c>
      <c r="T510" t="str">
        <f t="shared" si="146"/>
        <v>MAY-GM2</v>
      </c>
      <c r="U510">
        <f t="shared" si="147"/>
        <v>602172</v>
      </c>
      <c r="V510">
        <f t="shared" si="148"/>
        <v>615513</v>
      </c>
      <c r="W510">
        <f t="shared" si="149"/>
        <v>609716</v>
      </c>
      <c r="X510" s="33">
        <f t="shared" si="150"/>
        <v>1.252798203835459E-2</v>
      </c>
      <c r="Y510" s="33">
        <f t="shared" si="151"/>
        <v>-9.4181601363415579E-3</v>
      </c>
    </row>
    <row r="511" spans="1:25" x14ac:dyDescent="0.25">
      <c r="A511" t="s">
        <v>39</v>
      </c>
      <c r="B511" s="63">
        <v>1</v>
      </c>
      <c r="C511" t="s">
        <v>14</v>
      </c>
      <c r="D511" s="65">
        <v>3672</v>
      </c>
      <c r="E511" s="65">
        <v>3792</v>
      </c>
      <c r="F511" s="65">
        <v>3729</v>
      </c>
      <c r="G511" s="13">
        <f t="shared" si="133"/>
        <v>-63</v>
      </c>
      <c r="H511" s="13">
        <f t="shared" si="134"/>
        <v>57</v>
      </c>
      <c r="I511" s="70">
        <f t="shared" si="135"/>
        <v>1.5522875816993409E-2</v>
      </c>
      <c r="J511" s="70">
        <f t="shared" si="136"/>
        <v>-1.6613924050632889E-2</v>
      </c>
      <c r="K511" t="str">
        <f t="shared" si="137"/>
        <v>GM2</v>
      </c>
      <c r="L511" t="str">
        <f t="shared" si="138"/>
        <v>MAY-1-GM2</v>
      </c>
      <c r="M511" s="70">
        <f t="shared" si="139"/>
        <v>0.19515119033396189</v>
      </c>
      <c r="N511" s="70">
        <f t="shared" si="140"/>
        <v>-0.20010286795406895</v>
      </c>
      <c r="O511" s="13">
        <f t="shared" si="141"/>
        <v>1911391</v>
      </c>
      <c r="P511" s="13">
        <f t="shared" si="142"/>
        <v>1932701</v>
      </c>
      <c r="Q511" s="13">
        <f t="shared" si="143"/>
        <v>1917728</v>
      </c>
      <c r="R511" s="33">
        <f t="shared" si="144"/>
        <v>3.3153865430988194E-3</v>
      </c>
      <c r="S511" s="33">
        <f t="shared" si="145"/>
        <v>-7.7471890375179209E-3</v>
      </c>
      <c r="T511" t="str">
        <f t="shared" si="146"/>
        <v>MAY-GM2</v>
      </c>
      <c r="U511">
        <f t="shared" si="147"/>
        <v>602172</v>
      </c>
      <c r="V511">
        <f t="shared" si="148"/>
        <v>615513</v>
      </c>
      <c r="W511">
        <f t="shared" si="149"/>
        <v>609716</v>
      </c>
      <c r="X511" s="33">
        <f t="shared" si="150"/>
        <v>1.252798203835459E-2</v>
      </c>
      <c r="Y511" s="33">
        <f t="shared" si="151"/>
        <v>-9.4181601363415579E-3</v>
      </c>
    </row>
    <row r="512" spans="1:25" x14ac:dyDescent="0.25">
      <c r="A512" t="s">
        <v>39</v>
      </c>
      <c r="B512" s="63">
        <v>1</v>
      </c>
      <c r="C512" t="s">
        <v>14</v>
      </c>
      <c r="D512" s="65">
        <v>3672</v>
      </c>
      <c r="E512" s="65">
        <v>3784</v>
      </c>
      <c r="F512" s="65">
        <v>3753</v>
      </c>
      <c r="G512" s="13">
        <f t="shared" si="133"/>
        <v>-31</v>
      </c>
      <c r="H512" s="13">
        <f t="shared" si="134"/>
        <v>81</v>
      </c>
      <c r="I512" s="70">
        <f t="shared" si="135"/>
        <v>2.2058823529411686E-2</v>
      </c>
      <c r="J512" s="70">
        <f t="shared" si="136"/>
        <v>-8.1923890063424487E-3</v>
      </c>
      <c r="K512" t="str">
        <f t="shared" si="137"/>
        <v>GM2</v>
      </c>
      <c r="L512" t="str">
        <f t="shared" si="138"/>
        <v>MAY-1-GM2</v>
      </c>
      <c r="M512" s="70">
        <f t="shared" si="139"/>
        <v>0.19515119033396189</v>
      </c>
      <c r="N512" s="70">
        <f t="shared" si="140"/>
        <v>-0.20010286795406895</v>
      </c>
      <c r="O512" s="13">
        <f t="shared" si="141"/>
        <v>1911391</v>
      </c>
      <c r="P512" s="13">
        <f t="shared" si="142"/>
        <v>1932701</v>
      </c>
      <c r="Q512" s="13">
        <f t="shared" si="143"/>
        <v>1917728</v>
      </c>
      <c r="R512" s="33">
        <f t="shared" si="144"/>
        <v>3.3153865430988194E-3</v>
      </c>
      <c r="S512" s="33">
        <f t="shared" si="145"/>
        <v>-7.7471890375179209E-3</v>
      </c>
      <c r="T512" t="str">
        <f t="shared" si="146"/>
        <v>MAY-GM2</v>
      </c>
      <c r="U512">
        <f t="shared" si="147"/>
        <v>602172</v>
      </c>
      <c r="V512">
        <f t="shared" si="148"/>
        <v>615513</v>
      </c>
      <c r="W512">
        <f t="shared" si="149"/>
        <v>609716</v>
      </c>
      <c r="X512" s="33">
        <f t="shared" si="150"/>
        <v>1.252798203835459E-2</v>
      </c>
      <c r="Y512" s="33">
        <f t="shared" si="151"/>
        <v>-9.4181601363415579E-3</v>
      </c>
    </row>
    <row r="513" spans="1:25" x14ac:dyDescent="0.25">
      <c r="A513" t="s">
        <v>39</v>
      </c>
      <c r="B513" s="63">
        <v>1</v>
      </c>
      <c r="C513" t="s">
        <v>14</v>
      </c>
      <c r="D513" s="65">
        <v>9504</v>
      </c>
      <c r="E513" s="65">
        <v>9801</v>
      </c>
      <c r="F513" s="65">
        <v>9747</v>
      </c>
      <c r="G513" s="13">
        <f t="shared" si="133"/>
        <v>-54</v>
      </c>
      <c r="H513" s="13">
        <f t="shared" si="134"/>
        <v>243</v>
      </c>
      <c r="I513" s="70">
        <f t="shared" si="135"/>
        <v>2.5568181818181879E-2</v>
      </c>
      <c r="J513" s="70">
        <f t="shared" si="136"/>
        <v>-5.5096418732781816E-3</v>
      </c>
      <c r="K513" t="str">
        <f t="shared" si="137"/>
        <v>GM2</v>
      </c>
      <c r="L513" t="str">
        <f t="shared" si="138"/>
        <v>MAY-1-GM2</v>
      </c>
      <c r="M513" s="70">
        <f t="shared" si="139"/>
        <v>0.19515119033396189</v>
      </c>
      <c r="N513" s="70">
        <f t="shared" si="140"/>
        <v>-0.20010286795406895</v>
      </c>
      <c r="O513" s="13">
        <f t="shared" si="141"/>
        <v>1911391</v>
      </c>
      <c r="P513" s="13">
        <f t="shared" si="142"/>
        <v>1932701</v>
      </c>
      <c r="Q513" s="13">
        <f t="shared" si="143"/>
        <v>1917728</v>
      </c>
      <c r="R513" s="33">
        <f t="shared" si="144"/>
        <v>3.3153865430988194E-3</v>
      </c>
      <c r="S513" s="33">
        <f t="shared" si="145"/>
        <v>-7.7471890375179209E-3</v>
      </c>
      <c r="T513" t="str">
        <f t="shared" si="146"/>
        <v>MAY-GM2</v>
      </c>
      <c r="U513">
        <f t="shared" si="147"/>
        <v>602172</v>
      </c>
      <c r="V513">
        <f t="shared" si="148"/>
        <v>615513</v>
      </c>
      <c r="W513">
        <f t="shared" si="149"/>
        <v>609716</v>
      </c>
      <c r="X513" s="33">
        <f t="shared" si="150"/>
        <v>1.252798203835459E-2</v>
      </c>
      <c r="Y513" s="33">
        <f t="shared" si="151"/>
        <v>-9.4181601363415579E-3</v>
      </c>
    </row>
    <row r="514" spans="1:25" x14ac:dyDescent="0.25">
      <c r="A514" t="s">
        <v>39</v>
      </c>
      <c r="B514" s="63">
        <v>1</v>
      </c>
      <c r="C514" t="s">
        <v>11</v>
      </c>
      <c r="D514" s="65">
        <v>13176</v>
      </c>
      <c r="E514" s="65">
        <v>13573</v>
      </c>
      <c r="F514" s="65">
        <v>13521</v>
      </c>
      <c r="G514" s="13">
        <f t="shared" ref="G514:G577" si="152">F514-E514</f>
        <v>-52</v>
      </c>
      <c r="H514" s="13">
        <f t="shared" ref="H514:H577" si="153">F514-D514</f>
        <v>345</v>
      </c>
      <c r="I514" s="70">
        <f t="shared" ref="I514:I577" si="154">F514/D514-1</f>
        <v>2.6183970856102023E-2</v>
      </c>
      <c r="J514" s="70">
        <f t="shared" ref="J514:J577" si="155">F514/E514-1</f>
        <v>-3.8311353422235683E-3</v>
      </c>
      <c r="K514" t="str">
        <f t="shared" ref="K514:K577" si="156">CLEAN(SUBSTITUTE(C514," ",""))</f>
        <v>MAJA1</v>
      </c>
      <c r="L514" t="str">
        <f t="shared" ref="L514:L577" si="157">A514&amp;"-"&amp;B514&amp;"-"&amp;K514</f>
        <v>MAY-1-MAJA1</v>
      </c>
      <c r="M514" s="70">
        <f t="shared" ref="M514:M577" si="158">SUMIF($L$2:$L$1396,L514,$I$2:$I$1396)</f>
        <v>9.8783591837961593E-2</v>
      </c>
      <c r="N514" s="70">
        <f t="shared" ref="N514:N577" si="159">SUMIF($L$2:$L$1396,L514,$J$2:$J$1396)</f>
        <v>-6.54499055084522E-2</v>
      </c>
      <c r="O514" s="13">
        <f t="shared" ref="O514:O577" si="160">SUMIF($A$2:$A$1396,A514,$D$2:$D$1396)</f>
        <v>1911391</v>
      </c>
      <c r="P514" s="13">
        <f t="shared" ref="P514:P577" si="161">SUMIF($A$2:$A$1396,A514,$E$2:$E$1396)</f>
        <v>1932701</v>
      </c>
      <c r="Q514" s="13">
        <f t="shared" ref="Q514:Q577" si="162">SUMIF($A$2:$A$1396,A514,$F$2:$F$1396)</f>
        <v>1917728</v>
      </c>
      <c r="R514" s="33">
        <f t="shared" ref="R514:R577" si="163">Q514/O514-1</f>
        <v>3.3153865430988194E-3</v>
      </c>
      <c r="S514" s="33">
        <f t="shared" ref="S514:S577" si="164">Q514/P514-1</f>
        <v>-7.7471890375179209E-3</v>
      </c>
      <c r="T514" t="str">
        <f t="shared" si="146"/>
        <v>MAY-MAJA1</v>
      </c>
      <c r="U514">
        <f t="shared" si="147"/>
        <v>178416</v>
      </c>
      <c r="V514">
        <f t="shared" si="148"/>
        <v>183281</v>
      </c>
      <c r="W514">
        <f t="shared" si="149"/>
        <v>181692</v>
      </c>
      <c r="X514" s="33">
        <f t="shared" si="150"/>
        <v>1.836158192090398E-2</v>
      </c>
      <c r="Y514" s="33">
        <f t="shared" si="151"/>
        <v>-8.669747546117712E-3</v>
      </c>
    </row>
    <row r="515" spans="1:25" x14ac:dyDescent="0.25">
      <c r="A515" t="s">
        <v>39</v>
      </c>
      <c r="B515" s="63">
        <v>1</v>
      </c>
      <c r="C515" t="s">
        <v>11</v>
      </c>
      <c r="D515" s="65">
        <v>5400</v>
      </c>
      <c r="E515" s="65">
        <v>5563</v>
      </c>
      <c r="F515" s="65">
        <v>5535</v>
      </c>
      <c r="G515" s="13">
        <f t="shared" si="152"/>
        <v>-28</v>
      </c>
      <c r="H515" s="13">
        <f t="shared" si="153"/>
        <v>135</v>
      </c>
      <c r="I515" s="70">
        <f t="shared" si="154"/>
        <v>2.4999999999999911E-2</v>
      </c>
      <c r="J515" s="70">
        <f t="shared" si="155"/>
        <v>-5.0332554377134908E-3</v>
      </c>
      <c r="K515" t="str">
        <f t="shared" si="156"/>
        <v>MAJA1</v>
      </c>
      <c r="L515" t="str">
        <f t="shared" si="157"/>
        <v>MAY-1-MAJA1</v>
      </c>
      <c r="M515" s="70">
        <f t="shared" si="158"/>
        <v>9.8783591837961593E-2</v>
      </c>
      <c r="N515" s="70">
        <f t="shared" si="159"/>
        <v>-6.54499055084522E-2</v>
      </c>
      <c r="O515" s="13">
        <f t="shared" si="160"/>
        <v>1911391</v>
      </c>
      <c r="P515" s="13">
        <f t="shared" si="161"/>
        <v>1932701</v>
      </c>
      <c r="Q515" s="13">
        <f t="shared" si="162"/>
        <v>1917728</v>
      </c>
      <c r="R515" s="33">
        <f t="shared" si="163"/>
        <v>3.3153865430988194E-3</v>
      </c>
      <c r="S515" s="33">
        <f t="shared" si="164"/>
        <v>-7.7471890375179209E-3</v>
      </c>
      <c r="T515" t="str">
        <f t="shared" ref="T515:T578" si="165">A515&amp;"-"&amp;K515</f>
        <v>MAY-MAJA1</v>
      </c>
      <c r="U515">
        <f t="shared" ref="U515:U578" si="166">SUMIF($T$2:$T$1396,T515,$D$2:$D$1396)</f>
        <v>178416</v>
      </c>
      <c r="V515">
        <f t="shared" ref="V515:V578" si="167">SUMIF($T$2:$T$1396,T515,$E$2:$E$1396)</f>
        <v>183281</v>
      </c>
      <c r="W515">
        <f t="shared" ref="W515:W578" si="168">SUMIF($T$2:$T$1396,T515,$F$2:$F$1396)</f>
        <v>181692</v>
      </c>
      <c r="X515" s="33">
        <f t="shared" ref="X515:X578" si="169">W515/U515-1</f>
        <v>1.836158192090398E-2</v>
      </c>
      <c r="Y515" s="33">
        <f t="shared" ref="Y515:Y578" si="170">W515/V515-1</f>
        <v>-8.669747546117712E-3</v>
      </c>
    </row>
    <row r="516" spans="1:25" x14ac:dyDescent="0.25">
      <c r="A516" t="s">
        <v>39</v>
      </c>
      <c r="B516" s="63">
        <v>1</v>
      </c>
      <c r="C516" t="s">
        <v>11</v>
      </c>
      <c r="D516" s="65">
        <v>17928</v>
      </c>
      <c r="E516" s="65">
        <v>18467</v>
      </c>
      <c r="F516" s="65">
        <v>18288</v>
      </c>
      <c r="G516" s="13">
        <f t="shared" si="152"/>
        <v>-179</v>
      </c>
      <c r="H516" s="13">
        <f t="shared" si="153"/>
        <v>360</v>
      </c>
      <c r="I516" s="70">
        <f t="shared" si="154"/>
        <v>2.008032128514059E-2</v>
      </c>
      <c r="J516" s="70">
        <f t="shared" si="155"/>
        <v>-9.6929658309417022E-3</v>
      </c>
      <c r="K516" t="str">
        <f t="shared" si="156"/>
        <v>MAJA1</v>
      </c>
      <c r="L516" t="str">
        <f t="shared" si="157"/>
        <v>MAY-1-MAJA1</v>
      </c>
      <c r="M516" s="70">
        <f t="shared" si="158"/>
        <v>9.8783591837961593E-2</v>
      </c>
      <c r="N516" s="70">
        <f t="shared" si="159"/>
        <v>-6.54499055084522E-2</v>
      </c>
      <c r="O516" s="13">
        <f t="shared" si="160"/>
        <v>1911391</v>
      </c>
      <c r="P516" s="13">
        <f t="shared" si="161"/>
        <v>1932701</v>
      </c>
      <c r="Q516" s="13">
        <f t="shared" si="162"/>
        <v>1917728</v>
      </c>
      <c r="R516" s="33">
        <f t="shared" si="163"/>
        <v>3.3153865430988194E-3</v>
      </c>
      <c r="S516" s="33">
        <f t="shared" si="164"/>
        <v>-7.7471890375179209E-3</v>
      </c>
      <c r="T516" t="str">
        <f t="shared" si="165"/>
        <v>MAY-MAJA1</v>
      </c>
      <c r="U516">
        <f t="shared" si="166"/>
        <v>178416</v>
      </c>
      <c r="V516">
        <f t="shared" si="167"/>
        <v>183281</v>
      </c>
      <c r="W516">
        <f t="shared" si="168"/>
        <v>181692</v>
      </c>
      <c r="X516" s="33">
        <f t="shared" si="169"/>
        <v>1.836158192090398E-2</v>
      </c>
      <c r="Y516" s="33">
        <f t="shared" si="170"/>
        <v>-8.669747546117712E-3</v>
      </c>
    </row>
    <row r="517" spans="1:25" x14ac:dyDescent="0.25">
      <c r="A517" t="s">
        <v>39</v>
      </c>
      <c r="B517" s="63">
        <v>1</v>
      </c>
      <c r="C517" t="s">
        <v>11</v>
      </c>
      <c r="D517" s="65">
        <v>1404</v>
      </c>
      <c r="E517" s="65">
        <v>1449</v>
      </c>
      <c r="F517" s="65">
        <v>1431</v>
      </c>
      <c r="G517" s="13">
        <f t="shared" si="152"/>
        <v>-18</v>
      </c>
      <c r="H517" s="13">
        <f t="shared" si="153"/>
        <v>27</v>
      </c>
      <c r="I517" s="70">
        <f t="shared" si="154"/>
        <v>1.9230769230769162E-2</v>
      </c>
      <c r="J517" s="70">
        <f t="shared" si="155"/>
        <v>-1.2422360248447228E-2</v>
      </c>
      <c r="K517" t="str">
        <f t="shared" si="156"/>
        <v>MAJA1</v>
      </c>
      <c r="L517" t="str">
        <f t="shared" si="157"/>
        <v>MAY-1-MAJA1</v>
      </c>
      <c r="M517" s="70">
        <f t="shared" si="158"/>
        <v>9.8783591837961593E-2</v>
      </c>
      <c r="N517" s="70">
        <f t="shared" si="159"/>
        <v>-6.54499055084522E-2</v>
      </c>
      <c r="O517" s="13">
        <f t="shared" si="160"/>
        <v>1911391</v>
      </c>
      <c r="P517" s="13">
        <f t="shared" si="161"/>
        <v>1932701</v>
      </c>
      <c r="Q517" s="13">
        <f t="shared" si="162"/>
        <v>1917728</v>
      </c>
      <c r="R517" s="33">
        <f t="shared" si="163"/>
        <v>3.3153865430988194E-3</v>
      </c>
      <c r="S517" s="33">
        <f t="shared" si="164"/>
        <v>-7.7471890375179209E-3</v>
      </c>
      <c r="T517" t="str">
        <f t="shared" si="165"/>
        <v>MAY-MAJA1</v>
      </c>
      <c r="U517">
        <f t="shared" si="166"/>
        <v>178416</v>
      </c>
      <c r="V517">
        <f t="shared" si="167"/>
        <v>183281</v>
      </c>
      <c r="W517">
        <f t="shared" si="168"/>
        <v>181692</v>
      </c>
      <c r="X517" s="33">
        <f t="shared" si="169"/>
        <v>1.836158192090398E-2</v>
      </c>
      <c r="Y517" s="33">
        <f t="shared" si="170"/>
        <v>-8.669747546117712E-3</v>
      </c>
    </row>
    <row r="518" spans="1:25" x14ac:dyDescent="0.25">
      <c r="A518" t="s">
        <v>39</v>
      </c>
      <c r="B518" s="63">
        <v>1</v>
      </c>
      <c r="C518" t="s">
        <v>14</v>
      </c>
      <c r="D518" s="65">
        <v>2052</v>
      </c>
      <c r="E518" s="65">
        <v>2062</v>
      </c>
      <c r="F518" s="65">
        <v>2045</v>
      </c>
      <c r="G518" s="13">
        <f t="shared" si="152"/>
        <v>-17</v>
      </c>
      <c r="H518" s="13">
        <f t="shared" si="153"/>
        <v>-7</v>
      </c>
      <c r="I518" s="70">
        <f t="shared" si="154"/>
        <v>-3.4113060428849762E-3</v>
      </c>
      <c r="J518" s="70">
        <f t="shared" si="155"/>
        <v>-8.244422890397618E-3</v>
      </c>
      <c r="K518" t="str">
        <f t="shared" si="156"/>
        <v>GM2</v>
      </c>
      <c r="L518" t="str">
        <f t="shared" si="157"/>
        <v>MAY-1-GM2</v>
      </c>
      <c r="M518" s="70">
        <f t="shared" si="158"/>
        <v>0.19515119033396189</v>
      </c>
      <c r="N518" s="70">
        <f t="shared" si="159"/>
        <v>-0.20010286795406895</v>
      </c>
      <c r="O518" s="13">
        <f t="shared" si="160"/>
        <v>1911391</v>
      </c>
      <c r="P518" s="13">
        <f t="shared" si="161"/>
        <v>1932701</v>
      </c>
      <c r="Q518" s="13">
        <f t="shared" si="162"/>
        <v>1917728</v>
      </c>
      <c r="R518" s="33">
        <f t="shared" si="163"/>
        <v>3.3153865430988194E-3</v>
      </c>
      <c r="S518" s="33">
        <f t="shared" si="164"/>
        <v>-7.7471890375179209E-3</v>
      </c>
      <c r="T518" t="str">
        <f t="shared" si="165"/>
        <v>MAY-GM2</v>
      </c>
      <c r="U518">
        <f t="shared" si="166"/>
        <v>602172</v>
      </c>
      <c r="V518">
        <f t="shared" si="167"/>
        <v>615513</v>
      </c>
      <c r="W518">
        <f t="shared" si="168"/>
        <v>609716</v>
      </c>
      <c r="X518" s="33">
        <f t="shared" si="169"/>
        <v>1.252798203835459E-2</v>
      </c>
      <c r="Y518" s="33">
        <f t="shared" si="170"/>
        <v>-9.4181601363415579E-3</v>
      </c>
    </row>
    <row r="519" spans="1:25" x14ac:dyDescent="0.25">
      <c r="A519" t="s">
        <v>39</v>
      </c>
      <c r="B519" s="63">
        <v>1</v>
      </c>
      <c r="C519" t="s">
        <v>14</v>
      </c>
      <c r="D519" s="65">
        <v>2808</v>
      </c>
      <c r="E519" s="65">
        <v>2809</v>
      </c>
      <c r="F519" s="65">
        <v>2808</v>
      </c>
      <c r="G519" s="13">
        <f t="shared" si="152"/>
        <v>-1</v>
      </c>
      <c r="H519" s="13">
        <f t="shared" si="153"/>
        <v>0</v>
      </c>
      <c r="I519" s="70">
        <f t="shared" si="154"/>
        <v>0</v>
      </c>
      <c r="J519" s="70">
        <f t="shared" si="155"/>
        <v>-3.559985760056561E-4</v>
      </c>
      <c r="K519" t="str">
        <f t="shared" si="156"/>
        <v>GM2</v>
      </c>
      <c r="L519" t="str">
        <f t="shared" si="157"/>
        <v>MAY-1-GM2</v>
      </c>
      <c r="M519" s="70">
        <f t="shared" si="158"/>
        <v>0.19515119033396189</v>
      </c>
      <c r="N519" s="70">
        <f t="shared" si="159"/>
        <v>-0.20010286795406895</v>
      </c>
      <c r="O519" s="13">
        <f t="shared" si="160"/>
        <v>1911391</v>
      </c>
      <c r="P519" s="13">
        <f t="shared" si="161"/>
        <v>1932701</v>
      </c>
      <c r="Q519" s="13">
        <f t="shared" si="162"/>
        <v>1917728</v>
      </c>
      <c r="R519" s="33">
        <f t="shared" si="163"/>
        <v>3.3153865430988194E-3</v>
      </c>
      <c r="S519" s="33">
        <f t="shared" si="164"/>
        <v>-7.7471890375179209E-3</v>
      </c>
      <c r="T519" t="str">
        <f t="shared" si="165"/>
        <v>MAY-GM2</v>
      </c>
      <c r="U519">
        <f t="shared" si="166"/>
        <v>602172</v>
      </c>
      <c r="V519">
        <f t="shared" si="167"/>
        <v>615513</v>
      </c>
      <c r="W519">
        <f t="shared" si="168"/>
        <v>609716</v>
      </c>
      <c r="X519" s="33">
        <f t="shared" si="169"/>
        <v>1.252798203835459E-2</v>
      </c>
      <c r="Y519" s="33">
        <f t="shared" si="170"/>
        <v>-9.4181601363415579E-3</v>
      </c>
    </row>
    <row r="520" spans="1:25" x14ac:dyDescent="0.25">
      <c r="A520" t="s">
        <v>39</v>
      </c>
      <c r="B520" s="63">
        <v>1</v>
      </c>
      <c r="C520" t="s">
        <v>14</v>
      </c>
      <c r="D520" s="65">
        <v>13248</v>
      </c>
      <c r="E520" s="65">
        <v>13671</v>
      </c>
      <c r="F520" s="65">
        <v>13496</v>
      </c>
      <c r="G520" s="13">
        <f t="shared" si="152"/>
        <v>-175</v>
      </c>
      <c r="H520" s="13">
        <f t="shared" si="153"/>
        <v>248</v>
      </c>
      <c r="I520" s="70">
        <f t="shared" si="154"/>
        <v>1.8719806763284996E-2</v>
      </c>
      <c r="J520" s="70">
        <f t="shared" si="155"/>
        <v>-1.280081925243215E-2</v>
      </c>
      <c r="K520" t="str">
        <f t="shared" si="156"/>
        <v>GM2</v>
      </c>
      <c r="L520" t="str">
        <f t="shared" si="157"/>
        <v>MAY-1-GM2</v>
      </c>
      <c r="M520" s="70">
        <f t="shared" si="158"/>
        <v>0.19515119033396189</v>
      </c>
      <c r="N520" s="70">
        <f t="shared" si="159"/>
        <v>-0.20010286795406895</v>
      </c>
      <c r="O520" s="13">
        <f t="shared" si="160"/>
        <v>1911391</v>
      </c>
      <c r="P520" s="13">
        <f t="shared" si="161"/>
        <v>1932701</v>
      </c>
      <c r="Q520" s="13">
        <f t="shared" si="162"/>
        <v>1917728</v>
      </c>
      <c r="R520" s="33">
        <f t="shared" si="163"/>
        <v>3.3153865430988194E-3</v>
      </c>
      <c r="S520" s="33">
        <f t="shared" si="164"/>
        <v>-7.7471890375179209E-3</v>
      </c>
      <c r="T520" t="str">
        <f t="shared" si="165"/>
        <v>MAY-GM2</v>
      </c>
      <c r="U520">
        <f t="shared" si="166"/>
        <v>602172</v>
      </c>
      <c r="V520">
        <f t="shared" si="167"/>
        <v>615513</v>
      </c>
      <c r="W520">
        <f t="shared" si="168"/>
        <v>609716</v>
      </c>
      <c r="X520" s="33">
        <f t="shared" si="169"/>
        <v>1.252798203835459E-2</v>
      </c>
      <c r="Y520" s="33">
        <f t="shared" si="170"/>
        <v>-9.4181601363415579E-3</v>
      </c>
    </row>
    <row r="521" spans="1:25" x14ac:dyDescent="0.25">
      <c r="A521" t="s">
        <v>39</v>
      </c>
      <c r="B521" s="63">
        <v>1</v>
      </c>
      <c r="C521" t="s">
        <v>14</v>
      </c>
      <c r="D521" s="65">
        <v>5760</v>
      </c>
      <c r="E521" s="65">
        <v>5945</v>
      </c>
      <c r="F521" s="65">
        <v>5832</v>
      </c>
      <c r="G521" s="13">
        <f t="shared" si="152"/>
        <v>-113</v>
      </c>
      <c r="H521" s="13">
        <f t="shared" si="153"/>
        <v>72</v>
      </c>
      <c r="I521" s="70">
        <f t="shared" si="154"/>
        <v>1.2499999999999956E-2</v>
      </c>
      <c r="J521" s="70">
        <f t="shared" si="155"/>
        <v>-1.9007569386038647E-2</v>
      </c>
      <c r="K521" t="str">
        <f t="shared" si="156"/>
        <v>GM2</v>
      </c>
      <c r="L521" t="str">
        <f t="shared" si="157"/>
        <v>MAY-1-GM2</v>
      </c>
      <c r="M521" s="70">
        <f t="shared" si="158"/>
        <v>0.19515119033396189</v>
      </c>
      <c r="N521" s="70">
        <f t="shared" si="159"/>
        <v>-0.20010286795406895</v>
      </c>
      <c r="O521" s="13">
        <f t="shared" si="160"/>
        <v>1911391</v>
      </c>
      <c r="P521" s="13">
        <f t="shared" si="161"/>
        <v>1932701</v>
      </c>
      <c r="Q521" s="13">
        <f t="shared" si="162"/>
        <v>1917728</v>
      </c>
      <c r="R521" s="33">
        <f t="shared" si="163"/>
        <v>3.3153865430988194E-3</v>
      </c>
      <c r="S521" s="33">
        <f t="shared" si="164"/>
        <v>-7.7471890375179209E-3</v>
      </c>
      <c r="T521" t="str">
        <f t="shared" si="165"/>
        <v>MAY-GM2</v>
      </c>
      <c r="U521">
        <f t="shared" si="166"/>
        <v>602172</v>
      </c>
      <c r="V521">
        <f t="shared" si="167"/>
        <v>615513</v>
      </c>
      <c r="W521">
        <f t="shared" si="168"/>
        <v>609716</v>
      </c>
      <c r="X521" s="33">
        <f t="shared" si="169"/>
        <v>1.252798203835459E-2</v>
      </c>
      <c r="Y521" s="33">
        <f t="shared" si="170"/>
        <v>-9.4181601363415579E-3</v>
      </c>
    </row>
    <row r="522" spans="1:25" x14ac:dyDescent="0.25">
      <c r="A522" t="s">
        <v>39</v>
      </c>
      <c r="B522" s="63">
        <v>1</v>
      </c>
      <c r="C522" t="s">
        <v>11</v>
      </c>
      <c r="D522" s="65">
        <v>17856</v>
      </c>
      <c r="E522" s="65">
        <v>18037</v>
      </c>
      <c r="F522" s="65">
        <v>18004</v>
      </c>
      <c r="G522" s="13">
        <f t="shared" si="152"/>
        <v>-33</v>
      </c>
      <c r="H522" s="13">
        <f t="shared" si="153"/>
        <v>148</v>
      </c>
      <c r="I522" s="70">
        <f t="shared" si="154"/>
        <v>8.2885304659499059E-3</v>
      </c>
      <c r="J522" s="70">
        <f t="shared" si="155"/>
        <v>-1.8295725453234546E-3</v>
      </c>
      <c r="K522" t="str">
        <f t="shared" si="156"/>
        <v>MAJA1</v>
      </c>
      <c r="L522" t="str">
        <f t="shared" si="157"/>
        <v>MAY-1-MAJA1</v>
      </c>
      <c r="M522" s="70">
        <f t="shared" si="158"/>
        <v>9.8783591837961593E-2</v>
      </c>
      <c r="N522" s="70">
        <f t="shared" si="159"/>
        <v>-6.54499055084522E-2</v>
      </c>
      <c r="O522" s="13">
        <f t="shared" si="160"/>
        <v>1911391</v>
      </c>
      <c r="P522" s="13">
        <f t="shared" si="161"/>
        <v>1932701</v>
      </c>
      <c r="Q522" s="13">
        <f t="shared" si="162"/>
        <v>1917728</v>
      </c>
      <c r="R522" s="33">
        <f t="shared" si="163"/>
        <v>3.3153865430988194E-3</v>
      </c>
      <c r="S522" s="33">
        <f t="shared" si="164"/>
        <v>-7.7471890375179209E-3</v>
      </c>
      <c r="T522" t="str">
        <f t="shared" si="165"/>
        <v>MAY-MAJA1</v>
      </c>
      <c r="U522">
        <f t="shared" si="166"/>
        <v>178416</v>
      </c>
      <c r="V522">
        <f t="shared" si="167"/>
        <v>183281</v>
      </c>
      <c r="W522">
        <f t="shared" si="168"/>
        <v>181692</v>
      </c>
      <c r="X522" s="33">
        <f t="shared" si="169"/>
        <v>1.836158192090398E-2</v>
      </c>
      <c r="Y522" s="33">
        <f t="shared" si="170"/>
        <v>-8.669747546117712E-3</v>
      </c>
    </row>
    <row r="523" spans="1:25" x14ac:dyDescent="0.25">
      <c r="A523" t="s">
        <v>39</v>
      </c>
      <c r="B523" s="63">
        <v>1</v>
      </c>
      <c r="C523" t="s">
        <v>13</v>
      </c>
      <c r="D523" s="65">
        <v>23328</v>
      </c>
      <c r="E523" s="65">
        <v>23580</v>
      </c>
      <c r="F523" s="65">
        <v>23481</v>
      </c>
      <c r="G523" s="13">
        <f t="shared" si="152"/>
        <v>-99</v>
      </c>
      <c r="H523" s="13">
        <f t="shared" si="153"/>
        <v>153</v>
      </c>
      <c r="I523" s="70">
        <f t="shared" si="154"/>
        <v>6.5586419753085323E-3</v>
      </c>
      <c r="J523" s="70">
        <f t="shared" si="155"/>
        <v>-4.1984732824427162E-3</v>
      </c>
      <c r="K523" t="str">
        <f t="shared" si="156"/>
        <v>KALIBENDA</v>
      </c>
      <c r="L523" t="str">
        <f t="shared" si="157"/>
        <v>MAY-1-KALIBENDA</v>
      </c>
      <c r="M523" s="70">
        <f t="shared" si="158"/>
        <v>3.6443609295569779E-2</v>
      </c>
      <c r="N523" s="70">
        <f t="shared" si="159"/>
        <v>-5.0445864500788806E-3</v>
      </c>
      <c r="O523" s="13">
        <f t="shared" si="160"/>
        <v>1911391</v>
      </c>
      <c r="P523" s="13">
        <f t="shared" si="161"/>
        <v>1932701</v>
      </c>
      <c r="Q523" s="13">
        <f t="shared" si="162"/>
        <v>1917728</v>
      </c>
      <c r="R523" s="33">
        <f t="shared" si="163"/>
        <v>3.3153865430988194E-3</v>
      </c>
      <c r="S523" s="33">
        <f t="shared" si="164"/>
        <v>-7.7471890375179209E-3</v>
      </c>
      <c r="T523" t="str">
        <f t="shared" si="165"/>
        <v>MAY-KALIBENDA</v>
      </c>
      <c r="U523">
        <f t="shared" si="166"/>
        <v>396360</v>
      </c>
      <c r="V523">
        <f t="shared" si="167"/>
        <v>403112</v>
      </c>
      <c r="W523">
        <f t="shared" si="168"/>
        <v>402045</v>
      </c>
      <c r="X523" s="33">
        <f t="shared" si="169"/>
        <v>1.4343021495609953E-2</v>
      </c>
      <c r="Y523" s="33">
        <f t="shared" si="170"/>
        <v>-2.6469070630494862E-3</v>
      </c>
    </row>
    <row r="524" spans="1:25" x14ac:dyDescent="0.25">
      <c r="A524" t="s">
        <v>39</v>
      </c>
      <c r="B524" s="63">
        <v>1</v>
      </c>
      <c r="C524" t="s">
        <v>14</v>
      </c>
      <c r="D524" s="65">
        <v>38448</v>
      </c>
      <c r="E524" s="65">
        <v>39620</v>
      </c>
      <c r="F524" s="65">
        <v>39264</v>
      </c>
      <c r="G524" s="13">
        <f t="shared" si="152"/>
        <v>-356</v>
      </c>
      <c r="H524" s="13">
        <f t="shared" si="153"/>
        <v>816</v>
      </c>
      <c r="I524" s="70">
        <f t="shared" si="154"/>
        <v>2.1223470661672961E-2</v>
      </c>
      <c r="J524" s="70">
        <f t="shared" si="155"/>
        <v>-8.985360928823849E-3</v>
      </c>
      <c r="K524" t="str">
        <f t="shared" si="156"/>
        <v>GM2</v>
      </c>
      <c r="L524" t="str">
        <f t="shared" si="157"/>
        <v>MAY-1-GM2</v>
      </c>
      <c r="M524" s="70">
        <f t="shared" si="158"/>
        <v>0.19515119033396189</v>
      </c>
      <c r="N524" s="70">
        <f t="shared" si="159"/>
        <v>-0.20010286795406895</v>
      </c>
      <c r="O524" s="13">
        <f t="shared" si="160"/>
        <v>1911391</v>
      </c>
      <c r="P524" s="13">
        <f t="shared" si="161"/>
        <v>1932701</v>
      </c>
      <c r="Q524" s="13">
        <f t="shared" si="162"/>
        <v>1917728</v>
      </c>
      <c r="R524" s="33">
        <f t="shared" si="163"/>
        <v>3.3153865430988194E-3</v>
      </c>
      <c r="S524" s="33">
        <f t="shared" si="164"/>
        <v>-7.7471890375179209E-3</v>
      </c>
      <c r="T524" t="str">
        <f t="shared" si="165"/>
        <v>MAY-GM2</v>
      </c>
      <c r="U524">
        <f t="shared" si="166"/>
        <v>602172</v>
      </c>
      <c r="V524">
        <f t="shared" si="167"/>
        <v>615513</v>
      </c>
      <c r="W524">
        <f t="shared" si="168"/>
        <v>609716</v>
      </c>
      <c r="X524" s="33">
        <f t="shared" si="169"/>
        <v>1.252798203835459E-2</v>
      </c>
      <c r="Y524" s="33">
        <f t="shared" si="170"/>
        <v>-9.4181601363415579E-3</v>
      </c>
    </row>
    <row r="525" spans="1:25" x14ac:dyDescent="0.25">
      <c r="A525" t="s">
        <v>39</v>
      </c>
      <c r="B525" s="63">
        <v>1</v>
      </c>
      <c r="C525" t="s">
        <v>14</v>
      </c>
      <c r="D525" s="65">
        <v>2592</v>
      </c>
      <c r="E525" s="65">
        <v>2670</v>
      </c>
      <c r="F525" s="65">
        <v>2649</v>
      </c>
      <c r="G525" s="13">
        <f t="shared" si="152"/>
        <v>-21</v>
      </c>
      <c r="H525" s="13">
        <f t="shared" si="153"/>
        <v>57</v>
      </c>
      <c r="I525" s="70">
        <f t="shared" si="154"/>
        <v>2.19907407407407E-2</v>
      </c>
      <c r="J525" s="70">
        <f t="shared" si="155"/>
        <v>-7.8651685393258397E-3</v>
      </c>
      <c r="K525" t="str">
        <f t="shared" si="156"/>
        <v>GM2</v>
      </c>
      <c r="L525" t="str">
        <f t="shared" si="157"/>
        <v>MAY-1-GM2</v>
      </c>
      <c r="M525" s="70">
        <f t="shared" si="158"/>
        <v>0.19515119033396189</v>
      </c>
      <c r="N525" s="70">
        <f t="shared" si="159"/>
        <v>-0.20010286795406895</v>
      </c>
      <c r="O525" s="13">
        <f t="shared" si="160"/>
        <v>1911391</v>
      </c>
      <c r="P525" s="13">
        <f t="shared" si="161"/>
        <v>1932701</v>
      </c>
      <c r="Q525" s="13">
        <f t="shared" si="162"/>
        <v>1917728</v>
      </c>
      <c r="R525" s="33">
        <f t="shared" si="163"/>
        <v>3.3153865430988194E-3</v>
      </c>
      <c r="S525" s="33">
        <f t="shared" si="164"/>
        <v>-7.7471890375179209E-3</v>
      </c>
      <c r="T525" t="str">
        <f t="shared" si="165"/>
        <v>MAY-GM2</v>
      </c>
      <c r="U525">
        <f t="shared" si="166"/>
        <v>602172</v>
      </c>
      <c r="V525">
        <f t="shared" si="167"/>
        <v>615513</v>
      </c>
      <c r="W525">
        <f t="shared" si="168"/>
        <v>609716</v>
      </c>
      <c r="X525" s="33">
        <f t="shared" si="169"/>
        <v>1.252798203835459E-2</v>
      </c>
      <c r="Y525" s="33">
        <f t="shared" si="170"/>
        <v>-9.4181601363415579E-3</v>
      </c>
    </row>
    <row r="526" spans="1:25" x14ac:dyDescent="0.25">
      <c r="A526" t="s">
        <v>39</v>
      </c>
      <c r="B526" s="63">
        <v>1</v>
      </c>
      <c r="C526" t="s">
        <v>14</v>
      </c>
      <c r="D526" s="65">
        <v>11448</v>
      </c>
      <c r="E526" s="65">
        <v>11808</v>
      </c>
      <c r="F526" s="65">
        <v>11670</v>
      </c>
      <c r="G526" s="13">
        <f t="shared" si="152"/>
        <v>-138</v>
      </c>
      <c r="H526" s="13">
        <f t="shared" si="153"/>
        <v>222</v>
      </c>
      <c r="I526" s="70">
        <f t="shared" si="154"/>
        <v>1.9392033542976916E-2</v>
      </c>
      <c r="J526" s="70">
        <f t="shared" si="155"/>
        <v>-1.1686991869918728E-2</v>
      </c>
      <c r="K526" t="str">
        <f t="shared" si="156"/>
        <v>GM2</v>
      </c>
      <c r="L526" t="str">
        <f t="shared" si="157"/>
        <v>MAY-1-GM2</v>
      </c>
      <c r="M526" s="70">
        <f t="shared" si="158"/>
        <v>0.19515119033396189</v>
      </c>
      <c r="N526" s="70">
        <f t="shared" si="159"/>
        <v>-0.20010286795406895</v>
      </c>
      <c r="O526" s="13">
        <f t="shared" si="160"/>
        <v>1911391</v>
      </c>
      <c r="P526" s="13">
        <f t="shared" si="161"/>
        <v>1932701</v>
      </c>
      <c r="Q526" s="13">
        <f t="shared" si="162"/>
        <v>1917728</v>
      </c>
      <c r="R526" s="33">
        <f t="shared" si="163"/>
        <v>3.3153865430988194E-3</v>
      </c>
      <c r="S526" s="33">
        <f t="shared" si="164"/>
        <v>-7.7471890375179209E-3</v>
      </c>
      <c r="T526" t="str">
        <f t="shared" si="165"/>
        <v>MAY-GM2</v>
      </c>
      <c r="U526">
        <f t="shared" si="166"/>
        <v>602172</v>
      </c>
      <c r="V526">
        <f t="shared" si="167"/>
        <v>615513</v>
      </c>
      <c r="W526">
        <f t="shared" si="168"/>
        <v>609716</v>
      </c>
      <c r="X526" s="33">
        <f t="shared" si="169"/>
        <v>1.252798203835459E-2</v>
      </c>
      <c r="Y526" s="33">
        <f t="shared" si="170"/>
        <v>-9.4181601363415579E-3</v>
      </c>
    </row>
    <row r="527" spans="1:25" x14ac:dyDescent="0.25">
      <c r="A527" t="s">
        <v>39</v>
      </c>
      <c r="B527" s="63">
        <v>1</v>
      </c>
      <c r="C527" t="s">
        <v>14</v>
      </c>
      <c r="D527" s="65">
        <v>19008</v>
      </c>
      <c r="E527" s="65">
        <v>19588</v>
      </c>
      <c r="F527" s="65">
        <v>19446</v>
      </c>
      <c r="G527" s="13">
        <f t="shared" si="152"/>
        <v>-142</v>
      </c>
      <c r="H527" s="13">
        <f t="shared" si="153"/>
        <v>438</v>
      </c>
      <c r="I527" s="70">
        <f t="shared" si="154"/>
        <v>2.3042929292929282E-2</v>
      </c>
      <c r="J527" s="70">
        <f t="shared" si="155"/>
        <v>-7.2493363283643308E-3</v>
      </c>
      <c r="K527" t="str">
        <f t="shared" si="156"/>
        <v>GM2</v>
      </c>
      <c r="L527" t="str">
        <f t="shared" si="157"/>
        <v>MAY-1-GM2</v>
      </c>
      <c r="M527" s="70">
        <f t="shared" si="158"/>
        <v>0.19515119033396189</v>
      </c>
      <c r="N527" s="70">
        <f t="shared" si="159"/>
        <v>-0.20010286795406895</v>
      </c>
      <c r="O527" s="13">
        <f t="shared" si="160"/>
        <v>1911391</v>
      </c>
      <c r="P527" s="13">
        <f t="shared" si="161"/>
        <v>1932701</v>
      </c>
      <c r="Q527" s="13">
        <f t="shared" si="162"/>
        <v>1917728</v>
      </c>
      <c r="R527" s="33">
        <f t="shared" si="163"/>
        <v>3.3153865430988194E-3</v>
      </c>
      <c r="S527" s="33">
        <f t="shared" si="164"/>
        <v>-7.7471890375179209E-3</v>
      </c>
      <c r="T527" t="str">
        <f t="shared" si="165"/>
        <v>MAY-GM2</v>
      </c>
      <c r="U527">
        <f t="shared" si="166"/>
        <v>602172</v>
      </c>
      <c r="V527">
        <f t="shared" si="167"/>
        <v>615513</v>
      </c>
      <c r="W527">
        <f t="shared" si="168"/>
        <v>609716</v>
      </c>
      <c r="X527" s="33">
        <f t="shared" si="169"/>
        <v>1.252798203835459E-2</v>
      </c>
      <c r="Y527" s="33">
        <f t="shared" si="170"/>
        <v>-9.4181601363415579E-3</v>
      </c>
    </row>
    <row r="528" spans="1:25" x14ac:dyDescent="0.25">
      <c r="A528" t="s">
        <v>39</v>
      </c>
      <c r="B528" s="63">
        <v>1</v>
      </c>
      <c r="C528" t="s">
        <v>14</v>
      </c>
      <c r="D528" s="65">
        <v>1512</v>
      </c>
      <c r="E528" s="65">
        <v>1518</v>
      </c>
      <c r="F528" s="65">
        <v>1496</v>
      </c>
      <c r="G528" s="13">
        <f t="shared" si="152"/>
        <v>-22</v>
      </c>
      <c r="H528" s="13">
        <f t="shared" si="153"/>
        <v>-16</v>
      </c>
      <c r="I528" s="70">
        <f t="shared" si="154"/>
        <v>-1.0582010582010581E-2</v>
      </c>
      <c r="J528" s="70">
        <f t="shared" si="155"/>
        <v>-1.4492753623188359E-2</v>
      </c>
      <c r="K528" t="str">
        <f t="shared" si="156"/>
        <v>GM2</v>
      </c>
      <c r="L528" t="str">
        <f t="shared" si="157"/>
        <v>MAY-1-GM2</v>
      </c>
      <c r="M528" s="70">
        <f t="shared" si="158"/>
        <v>0.19515119033396189</v>
      </c>
      <c r="N528" s="70">
        <f t="shared" si="159"/>
        <v>-0.20010286795406895</v>
      </c>
      <c r="O528" s="13">
        <f t="shared" si="160"/>
        <v>1911391</v>
      </c>
      <c r="P528" s="13">
        <f t="shared" si="161"/>
        <v>1932701</v>
      </c>
      <c r="Q528" s="13">
        <f t="shared" si="162"/>
        <v>1917728</v>
      </c>
      <c r="R528" s="33">
        <f t="shared" si="163"/>
        <v>3.3153865430988194E-3</v>
      </c>
      <c r="S528" s="33">
        <f t="shared" si="164"/>
        <v>-7.7471890375179209E-3</v>
      </c>
      <c r="T528" t="str">
        <f t="shared" si="165"/>
        <v>MAY-GM2</v>
      </c>
      <c r="U528">
        <f t="shared" si="166"/>
        <v>602172</v>
      </c>
      <c r="V528">
        <f t="shared" si="167"/>
        <v>615513</v>
      </c>
      <c r="W528">
        <f t="shared" si="168"/>
        <v>609716</v>
      </c>
      <c r="X528" s="33">
        <f t="shared" si="169"/>
        <v>1.252798203835459E-2</v>
      </c>
      <c r="Y528" s="33">
        <f t="shared" si="170"/>
        <v>-9.4181601363415579E-3</v>
      </c>
    </row>
    <row r="529" spans="1:25" x14ac:dyDescent="0.25">
      <c r="A529" t="s">
        <v>39</v>
      </c>
      <c r="B529" s="63">
        <v>1</v>
      </c>
      <c r="C529" t="s">
        <v>14</v>
      </c>
      <c r="D529" s="65">
        <v>2412</v>
      </c>
      <c r="E529" s="65">
        <v>2426</v>
      </c>
      <c r="F529" s="65">
        <v>2398</v>
      </c>
      <c r="G529" s="13">
        <f t="shared" si="152"/>
        <v>-28</v>
      </c>
      <c r="H529" s="13">
        <f t="shared" si="153"/>
        <v>-14</v>
      </c>
      <c r="I529" s="70">
        <f t="shared" si="154"/>
        <v>-5.8043117744610573E-3</v>
      </c>
      <c r="J529" s="70">
        <f t="shared" si="155"/>
        <v>-1.154163231657046E-2</v>
      </c>
      <c r="K529" t="str">
        <f t="shared" si="156"/>
        <v>GM2</v>
      </c>
      <c r="L529" t="str">
        <f t="shared" si="157"/>
        <v>MAY-1-GM2</v>
      </c>
      <c r="M529" s="70">
        <f t="shared" si="158"/>
        <v>0.19515119033396189</v>
      </c>
      <c r="N529" s="70">
        <f t="shared" si="159"/>
        <v>-0.20010286795406895</v>
      </c>
      <c r="O529" s="13">
        <f t="shared" si="160"/>
        <v>1911391</v>
      </c>
      <c r="P529" s="13">
        <f t="shared" si="161"/>
        <v>1932701</v>
      </c>
      <c r="Q529" s="13">
        <f t="shared" si="162"/>
        <v>1917728</v>
      </c>
      <c r="R529" s="33">
        <f t="shared" si="163"/>
        <v>3.3153865430988194E-3</v>
      </c>
      <c r="S529" s="33">
        <f t="shared" si="164"/>
        <v>-7.7471890375179209E-3</v>
      </c>
      <c r="T529" t="str">
        <f t="shared" si="165"/>
        <v>MAY-GM2</v>
      </c>
      <c r="U529">
        <f t="shared" si="166"/>
        <v>602172</v>
      </c>
      <c r="V529">
        <f t="shared" si="167"/>
        <v>615513</v>
      </c>
      <c r="W529">
        <f t="shared" si="168"/>
        <v>609716</v>
      </c>
      <c r="X529" s="33">
        <f t="shared" si="169"/>
        <v>1.252798203835459E-2</v>
      </c>
      <c r="Y529" s="33">
        <f t="shared" si="170"/>
        <v>-9.4181601363415579E-3</v>
      </c>
    </row>
    <row r="530" spans="1:25" x14ac:dyDescent="0.25">
      <c r="A530" t="s">
        <v>39</v>
      </c>
      <c r="B530" s="63">
        <v>1</v>
      </c>
      <c r="C530" t="s">
        <v>14</v>
      </c>
      <c r="D530" s="65">
        <v>2448</v>
      </c>
      <c r="E530" s="65">
        <v>2452</v>
      </c>
      <c r="F530" s="65">
        <v>2437</v>
      </c>
      <c r="G530" s="13">
        <f t="shared" si="152"/>
        <v>-15</v>
      </c>
      <c r="H530" s="13">
        <f t="shared" si="153"/>
        <v>-11</v>
      </c>
      <c r="I530" s="70">
        <f t="shared" si="154"/>
        <v>-4.4934640522875657E-3</v>
      </c>
      <c r="J530" s="70">
        <f t="shared" si="155"/>
        <v>-6.1174551386623532E-3</v>
      </c>
      <c r="K530" t="str">
        <f t="shared" si="156"/>
        <v>GM2</v>
      </c>
      <c r="L530" t="str">
        <f t="shared" si="157"/>
        <v>MAY-1-GM2</v>
      </c>
      <c r="M530" s="70">
        <f t="shared" si="158"/>
        <v>0.19515119033396189</v>
      </c>
      <c r="N530" s="70">
        <f t="shared" si="159"/>
        <v>-0.20010286795406895</v>
      </c>
      <c r="O530" s="13">
        <f t="shared" si="160"/>
        <v>1911391</v>
      </c>
      <c r="P530" s="13">
        <f t="shared" si="161"/>
        <v>1932701</v>
      </c>
      <c r="Q530" s="13">
        <f t="shared" si="162"/>
        <v>1917728</v>
      </c>
      <c r="R530" s="33">
        <f t="shared" si="163"/>
        <v>3.3153865430988194E-3</v>
      </c>
      <c r="S530" s="33">
        <f t="shared" si="164"/>
        <v>-7.7471890375179209E-3</v>
      </c>
      <c r="T530" t="str">
        <f t="shared" si="165"/>
        <v>MAY-GM2</v>
      </c>
      <c r="U530">
        <f t="shared" si="166"/>
        <v>602172</v>
      </c>
      <c r="V530">
        <f t="shared" si="167"/>
        <v>615513</v>
      </c>
      <c r="W530">
        <f t="shared" si="168"/>
        <v>609716</v>
      </c>
      <c r="X530" s="33">
        <f t="shared" si="169"/>
        <v>1.252798203835459E-2</v>
      </c>
      <c r="Y530" s="33">
        <f t="shared" si="170"/>
        <v>-9.4181601363415579E-3</v>
      </c>
    </row>
    <row r="531" spans="1:25" x14ac:dyDescent="0.25">
      <c r="A531" t="s">
        <v>39</v>
      </c>
      <c r="B531" s="63">
        <v>1</v>
      </c>
      <c r="C531" t="s">
        <v>14</v>
      </c>
      <c r="D531" s="65">
        <v>2412</v>
      </c>
      <c r="E531" s="65">
        <v>2422</v>
      </c>
      <c r="F531" s="65">
        <v>2410</v>
      </c>
      <c r="G531" s="13">
        <f t="shared" si="152"/>
        <v>-12</v>
      </c>
      <c r="H531" s="13">
        <f t="shared" si="153"/>
        <v>-2</v>
      </c>
      <c r="I531" s="70">
        <f t="shared" si="154"/>
        <v>-8.2918739635162719E-4</v>
      </c>
      <c r="J531" s="70">
        <f t="shared" si="155"/>
        <v>-4.9545829892650994E-3</v>
      </c>
      <c r="K531" t="str">
        <f t="shared" si="156"/>
        <v>GM2</v>
      </c>
      <c r="L531" t="str">
        <f t="shared" si="157"/>
        <v>MAY-1-GM2</v>
      </c>
      <c r="M531" s="70">
        <f t="shared" si="158"/>
        <v>0.19515119033396189</v>
      </c>
      <c r="N531" s="70">
        <f t="shared" si="159"/>
        <v>-0.20010286795406895</v>
      </c>
      <c r="O531" s="13">
        <f t="shared" si="160"/>
        <v>1911391</v>
      </c>
      <c r="P531" s="13">
        <f t="shared" si="161"/>
        <v>1932701</v>
      </c>
      <c r="Q531" s="13">
        <f t="shared" si="162"/>
        <v>1917728</v>
      </c>
      <c r="R531" s="33">
        <f t="shared" si="163"/>
        <v>3.3153865430988194E-3</v>
      </c>
      <c r="S531" s="33">
        <f t="shared" si="164"/>
        <v>-7.7471890375179209E-3</v>
      </c>
      <c r="T531" t="str">
        <f t="shared" si="165"/>
        <v>MAY-GM2</v>
      </c>
      <c r="U531">
        <f t="shared" si="166"/>
        <v>602172</v>
      </c>
      <c r="V531">
        <f t="shared" si="167"/>
        <v>615513</v>
      </c>
      <c r="W531">
        <f t="shared" si="168"/>
        <v>609716</v>
      </c>
      <c r="X531" s="33">
        <f t="shared" si="169"/>
        <v>1.252798203835459E-2</v>
      </c>
      <c r="Y531" s="33">
        <f t="shared" si="170"/>
        <v>-9.4181601363415579E-3</v>
      </c>
    </row>
    <row r="532" spans="1:25" x14ac:dyDescent="0.25">
      <c r="A532" t="s">
        <v>39</v>
      </c>
      <c r="B532" s="63">
        <v>1</v>
      </c>
      <c r="C532" t="s">
        <v>14</v>
      </c>
      <c r="D532" s="65">
        <v>5760</v>
      </c>
      <c r="E532" s="65">
        <v>5840</v>
      </c>
      <c r="F532" s="65">
        <v>5760</v>
      </c>
      <c r="G532" s="13">
        <f t="shared" si="152"/>
        <v>-80</v>
      </c>
      <c r="H532" s="13">
        <f t="shared" si="153"/>
        <v>0</v>
      </c>
      <c r="I532" s="70">
        <f t="shared" si="154"/>
        <v>0</v>
      </c>
      <c r="J532" s="70">
        <f t="shared" si="155"/>
        <v>-1.3698630136986356E-2</v>
      </c>
      <c r="K532" t="str">
        <f t="shared" si="156"/>
        <v>GM2</v>
      </c>
      <c r="L532" t="str">
        <f t="shared" si="157"/>
        <v>MAY-1-GM2</v>
      </c>
      <c r="M532" s="70">
        <f t="shared" si="158"/>
        <v>0.19515119033396189</v>
      </c>
      <c r="N532" s="70">
        <f t="shared" si="159"/>
        <v>-0.20010286795406895</v>
      </c>
      <c r="O532" s="13">
        <f t="shared" si="160"/>
        <v>1911391</v>
      </c>
      <c r="P532" s="13">
        <f t="shared" si="161"/>
        <v>1932701</v>
      </c>
      <c r="Q532" s="13">
        <f t="shared" si="162"/>
        <v>1917728</v>
      </c>
      <c r="R532" s="33">
        <f t="shared" si="163"/>
        <v>3.3153865430988194E-3</v>
      </c>
      <c r="S532" s="33">
        <f t="shared" si="164"/>
        <v>-7.7471890375179209E-3</v>
      </c>
      <c r="T532" t="str">
        <f t="shared" si="165"/>
        <v>MAY-GM2</v>
      </c>
      <c r="U532">
        <f t="shared" si="166"/>
        <v>602172</v>
      </c>
      <c r="V532">
        <f t="shared" si="167"/>
        <v>615513</v>
      </c>
      <c r="W532">
        <f t="shared" si="168"/>
        <v>609716</v>
      </c>
      <c r="X532" s="33">
        <f t="shared" si="169"/>
        <v>1.252798203835459E-2</v>
      </c>
      <c r="Y532" s="33">
        <f t="shared" si="170"/>
        <v>-9.4181601363415579E-3</v>
      </c>
    </row>
    <row r="533" spans="1:25" x14ac:dyDescent="0.25">
      <c r="A533" t="s">
        <v>39</v>
      </c>
      <c r="B533" s="63">
        <v>1</v>
      </c>
      <c r="C533" t="s">
        <v>14</v>
      </c>
      <c r="D533" s="65">
        <v>19152</v>
      </c>
      <c r="E533" s="65">
        <v>19358</v>
      </c>
      <c r="F533" s="65">
        <v>19152</v>
      </c>
      <c r="G533" s="13">
        <f t="shared" si="152"/>
        <v>-206</v>
      </c>
      <c r="H533" s="13">
        <f t="shared" si="153"/>
        <v>0</v>
      </c>
      <c r="I533" s="70">
        <f t="shared" si="154"/>
        <v>0</v>
      </c>
      <c r="J533" s="70">
        <f t="shared" si="155"/>
        <v>-1.0641595206116294E-2</v>
      </c>
      <c r="K533" t="str">
        <f t="shared" si="156"/>
        <v>GM2</v>
      </c>
      <c r="L533" t="str">
        <f t="shared" si="157"/>
        <v>MAY-1-GM2</v>
      </c>
      <c r="M533" s="70">
        <f t="shared" si="158"/>
        <v>0.19515119033396189</v>
      </c>
      <c r="N533" s="70">
        <f t="shared" si="159"/>
        <v>-0.20010286795406895</v>
      </c>
      <c r="O533" s="13">
        <f t="shared" si="160"/>
        <v>1911391</v>
      </c>
      <c r="P533" s="13">
        <f t="shared" si="161"/>
        <v>1932701</v>
      </c>
      <c r="Q533" s="13">
        <f t="shared" si="162"/>
        <v>1917728</v>
      </c>
      <c r="R533" s="33">
        <f t="shared" si="163"/>
        <v>3.3153865430988194E-3</v>
      </c>
      <c r="S533" s="33">
        <f t="shared" si="164"/>
        <v>-7.7471890375179209E-3</v>
      </c>
      <c r="T533" t="str">
        <f t="shared" si="165"/>
        <v>MAY-GM2</v>
      </c>
      <c r="U533">
        <f t="shared" si="166"/>
        <v>602172</v>
      </c>
      <c r="V533">
        <f t="shared" si="167"/>
        <v>615513</v>
      </c>
      <c r="W533">
        <f t="shared" si="168"/>
        <v>609716</v>
      </c>
      <c r="X533" s="33">
        <f t="shared" si="169"/>
        <v>1.252798203835459E-2</v>
      </c>
      <c r="Y533" s="33">
        <f t="shared" si="170"/>
        <v>-9.4181601363415579E-3</v>
      </c>
    </row>
    <row r="534" spans="1:25" x14ac:dyDescent="0.25">
      <c r="A534" t="s">
        <v>39</v>
      </c>
      <c r="B534" s="63">
        <v>1</v>
      </c>
      <c r="C534" t="s">
        <v>14</v>
      </c>
      <c r="D534" s="65">
        <v>19152</v>
      </c>
      <c r="E534" s="65">
        <v>19359</v>
      </c>
      <c r="F534" s="65">
        <v>19232</v>
      </c>
      <c r="G534" s="13">
        <f t="shared" si="152"/>
        <v>-127</v>
      </c>
      <c r="H534" s="13">
        <f t="shared" si="153"/>
        <v>80</v>
      </c>
      <c r="I534" s="70">
        <f t="shared" si="154"/>
        <v>4.1771094402673903E-3</v>
      </c>
      <c r="J534" s="70">
        <f t="shared" si="155"/>
        <v>-6.5602562115811835E-3</v>
      </c>
      <c r="K534" t="str">
        <f t="shared" si="156"/>
        <v>GM2</v>
      </c>
      <c r="L534" t="str">
        <f t="shared" si="157"/>
        <v>MAY-1-GM2</v>
      </c>
      <c r="M534" s="70">
        <f t="shared" si="158"/>
        <v>0.19515119033396189</v>
      </c>
      <c r="N534" s="70">
        <f t="shared" si="159"/>
        <v>-0.20010286795406895</v>
      </c>
      <c r="O534" s="13">
        <f t="shared" si="160"/>
        <v>1911391</v>
      </c>
      <c r="P534" s="13">
        <f t="shared" si="161"/>
        <v>1932701</v>
      </c>
      <c r="Q534" s="13">
        <f t="shared" si="162"/>
        <v>1917728</v>
      </c>
      <c r="R534" s="33">
        <f t="shared" si="163"/>
        <v>3.3153865430988194E-3</v>
      </c>
      <c r="S534" s="33">
        <f t="shared" si="164"/>
        <v>-7.7471890375179209E-3</v>
      </c>
      <c r="T534" t="str">
        <f t="shared" si="165"/>
        <v>MAY-GM2</v>
      </c>
      <c r="U534">
        <f t="shared" si="166"/>
        <v>602172</v>
      </c>
      <c r="V534">
        <f t="shared" si="167"/>
        <v>615513</v>
      </c>
      <c r="W534">
        <f t="shared" si="168"/>
        <v>609716</v>
      </c>
      <c r="X534" s="33">
        <f t="shared" si="169"/>
        <v>1.252798203835459E-2</v>
      </c>
      <c r="Y534" s="33">
        <f t="shared" si="170"/>
        <v>-9.4181601363415579E-3</v>
      </c>
    </row>
    <row r="535" spans="1:25" x14ac:dyDescent="0.25">
      <c r="A535" t="s">
        <v>39</v>
      </c>
      <c r="B535" s="63">
        <v>1</v>
      </c>
      <c r="C535" t="s">
        <v>11</v>
      </c>
      <c r="D535" s="65">
        <v>900</v>
      </c>
      <c r="E535" s="65">
        <v>906</v>
      </c>
      <c r="F535" s="65">
        <v>900</v>
      </c>
      <c r="G535" s="13">
        <f t="shared" si="152"/>
        <v>-6</v>
      </c>
      <c r="H535" s="13">
        <f t="shared" si="153"/>
        <v>0</v>
      </c>
      <c r="I535" s="70">
        <f t="shared" si="154"/>
        <v>0</v>
      </c>
      <c r="J535" s="70">
        <f t="shared" si="155"/>
        <v>-6.6225165562914245E-3</v>
      </c>
      <c r="K535" t="str">
        <f t="shared" si="156"/>
        <v>MAJA1</v>
      </c>
      <c r="L535" t="str">
        <f t="shared" si="157"/>
        <v>MAY-1-MAJA1</v>
      </c>
      <c r="M535" s="70">
        <f t="shared" si="158"/>
        <v>9.8783591837961593E-2</v>
      </c>
      <c r="N535" s="70">
        <f t="shared" si="159"/>
        <v>-6.54499055084522E-2</v>
      </c>
      <c r="O535" s="13">
        <f t="shared" si="160"/>
        <v>1911391</v>
      </c>
      <c r="P535" s="13">
        <f t="shared" si="161"/>
        <v>1932701</v>
      </c>
      <c r="Q535" s="13">
        <f t="shared" si="162"/>
        <v>1917728</v>
      </c>
      <c r="R535" s="33">
        <f t="shared" si="163"/>
        <v>3.3153865430988194E-3</v>
      </c>
      <c r="S535" s="33">
        <f t="shared" si="164"/>
        <v>-7.7471890375179209E-3</v>
      </c>
      <c r="T535" t="str">
        <f t="shared" si="165"/>
        <v>MAY-MAJA1</v>
      </c>
      <c r="U535">
        <f t="shared" si="166"/>
        <v>178416</v>
      </c>
      <c r="V535">
        <f t="shared" si="167"/>
        <v>183281</v>
      </c>
      <c r="W535">
        <f t="shared" si="168"/>
        <v>181692</v>
      </c>
      <c r="X535" s="33">
        <f t="shared" si="169"/>
        <v>1.836158192090398E-2</v>
      </c>
      <c r="Y535" s="33">
        <f t="shared" si="170"/>
        <v>-8.669747546117712E-3</v>
      </c>
    </row>
    <row r="536" spans="1:25" x14ac:dyDescent="0.25">
      <c r="A536" t="s">
        <v>39</v>
      </c>
      <c r="B536" s="63">
        <v>1</v>
      </c>
      <c r="C536" t="s">
        <v>11</v>
      </c>
      <c r="D536" s="65">
        <v>100</v>
      </c>
      <c r="E536" s="65">
        <v>102</v>
      </c>
      <c r="F536" s="65">
        <v>100</v>
      </c>
      <c r="G536" s="13">
        <f t="shared" si="152"/>
        <v>-2</v>
      </c>
      <c r="H536" s="13">
        <f t="shared" si="153"/>
        <v>0</v>
      </c>
      <c r="I536" s="70">
        <f t="shared" si="154"/>
        <v>0</v>
      </c>
      <c r="J536" s="70">
        <f t="shared" si="155"/>
        <v>-1.9607843137254943E-2</v>
      </c>
      <c r="K536" t="str">
        <f t="shared" si="156"/>
        <v>MAJA1</v>
      </c>
      <c r="L536" t="str">
        <f t="shared" si="157"/>
        <v>MAY-1-MAJA1</v>
      </c>
      <c r="M536" s="70">
        <f t="shared" si="158"/>
        <v>9.8783591837961593E-2</v>
      </c>
      <c r="N536" s="70">
        <f t="shared" si="159"/>
        <v>-6.54499055084522E-2</v>
      </c>
      <c r="O536" s="13">
        <f t="shared" si="160"/>
        <v>1911391</v>
      </c>
      <c r="P536" s="13">
        <f t="shared" si="161"/>
        <v>1932701</v>
      </c>
      <c r="Q536" s="13">
        <f t="shared" si="162"/>
        <v>1917728</v>
      </c>
      <c r="R536" s="33">
        <f t="shared" si="163"/>
        <v>3.3153865430988194E-3</v>
      </c>
      <c r="S536" s="33">
        <f t="shared" si="164"/>
        <v>-7.7471890375179209E-3</v>
      </c>
      <c r="T536" t="str">
        <f t="shared" si="165"/>
        <v>MAY-MAJA1</v>
      </c>
      <c r="U536">
        <f t="shared" si="166"/>
        <v>178416</v>
      </c>
      <c r="V536">
        <f t="shared" si="167"/>
        <v>183281</v>
      </c>
      <c r="W536">
        <f t="shared" si="168"/>
        <v>181692</v>
      </c>
      <c r="X536" s="33">
        <f t="shared" si="169"/>
        <v>1.836158192090398E-2</v>
      </c>
      <c r="Y536" s="33">
        <f t="shared" si="170"/>
        <v>-8.669747546117712E-3</v>
      </c>
    </row>
    <row r="537" spans="1:25" x14ac:dyDescent="0.25">
      <c r="A537" t="s">
        <v>39</v>
      </c>
      <c r="B537" s="63">
        <v>1</v>
      </c>
      <c r="C537" t="s">
        <v>11</v>
      </c>
      <c r="D537" s="65">
        <v>310</v>
      </c>
      <c r="E537" s="65">
        <v>312</v>
      </c>
      <c r="F537" s="65">
        <v>310</v>
      </c>
      <c r="G537" s="13">
        <f t="shared" si="152"/>
        <v>-2</v>
      </c>
      <c r="H537" s="13">
        <f t="shared" si="153"/>
        <v>0</v>
      </c>
      <c r="I537" s="70">
        <f t="shared" si="154"/>
        <v>0</v>
      </c>
      <c r="J537" s="70">
        <f t="shared" si="155"/>
        <v>-6.4102564102563875E-3</v>
      </c>
      <c r="K537" t="str">
        <f t="shared" si="156"/>
        <v>MAJA1</v>
      </c>
      <c r="L537" t="str">
        <f t="shared" si="157"/>
        <v>MAY-1-MAJA1</v>
      </c>
      <c r="M537" s="70">
        <f t="shared" si="158"/>
        <v>9.8783591837961593E-2</v>
      </c>
      <c r="N537" s="70">
        <f t="shared" si="159"/>
        <v>-6.54499055084522E-2</v>
      </c>
      <c r="O537" s="13">
        <f t="shared" si="160"/>
        <v>1911391</v>
      </c>
      <c r="P537" s="13">
        <f t="shared" si="161"/>
        <v>1932701</v>
      </c>
      <c r="Q537" s="13">
        <f t="shared" si="162"/>
        <v>1917728</v>
      </c>
      <c r="R537" s="33">
        <f t="shared" si="163"/>
        <v>3.3153865430988194E-3</v>
      </c>
      <c r="S537" s="33">
        <f t="shared" si="164"/>
        <v>-7.7471890375179209E-3</v>
      </c>
      <c r="T537" t="str">
        <f t="shared" si="165"/>
        <v>MAY-MAJA1</v>
      </c>
      <c r="U537">
        <f t="shared" si="166"/>
        <v>178416</v>
      </c>
      <c r="V537">
        <f t="shared" si="167"/>
        <v>183281</v>
      </c>
      <c r="W537">
        <f t="shared" si="168"/>
        <v>181692</v>
      </c>
      <c r="X537" s="33">
        <f t="shared" si="169"/>
        <v>1.836158192090398E-2</v>
      </c>
      <c r="Y537" s="33">
        <f t="shared" si="170"/>
        <v>-8.669747546117712E-3</v>
      </c>
    </row>
    <row r="538" spans="1:25" x14ac:dyDescent="0.25">
      <c r="A538" t="s">
        <v>39</v>
      </c>
      <c r="B538" s="63">
        <v>1</v>
      </c>
      <c r="C538" t="s">
        <v>11</v>
      </c>
      <c r="D538" s="65">
        <v>10</v>
      </c>
      <c r="E538" s="65">
        <v>10</v>
      </c>
      <c r="F538" s="65">
        <v>10</v>
      </c>
      <c r="G538" s="13">
        <f t="shared" si="152"/>
        <v>0</v>
      </c>
      <c r="H538" s="13">
        <f t="shared" si="153"/>
        <v>0</v>
      </c>
      <c r="I538" s="70">
        <f t="shared" si="154"/>
        <v>0</v>
      </c>
      <c r="J538" s="70">
        <f t="shared" si="155"/>
        <v>0</v>
      </c>
      <c r="K538" t="str">
        <f t="shared" si="156"/>
        <v>MAJA1</v>
      </c>
      <c r="L538" t="str">
        <f t="shared" si="157"/>
        <v>MAY-1-MAJA1</v>
      </c>
      <c r="M538" s="70">
        <f t="shared" si="158"/>
        <v>9.8783591837961593E-2</v>
      </c>
      <c r="N538" s="70">
        <f t="shared" si="159"/>
        <v>-6.54499055084522E-2</v>
      </c>
      <c r="O538" s="13">
        <f t="shared" si="160"/>
        <v>1911391</v>
      </c>
      <c r="P538" s="13">
        <f t="shared" si="161"/>
        <v>1932701</v>
      </c>
      <c r="Q538" s="13">
        <f t="shared" si="162"/>
        <v>1917728</v>
      </c>
      <c r="R538" s="33">
        <f t="shared" si="163"/>
        <v>3.3153865430988194E-3</v>
      </c>
      <c r="S538" s="33">
        <f t="shared" si="164"/>
        <v>-7.7471890375179209E-3</v>
      </c>
      <c r="T538" t="str">
        <f t="shared" si="165"/>
        <v>MAY-MAJA1</v>
      </c>
      <c r="U538">
        <f t="shared" si="166"/>
        <v>178416</v>
      </c>
      <c r="V538">
        <f t="shared" si="167"/>
        <v>183281</v>
      </c>
      <c r="W538">
        <f t="shared" si="168"/>
        <v>181692</v>
      </c>
      <c r="X538" s="33">
        <f t="shared" si="169"/>
        <v>1.836158192090398E-2</v>
      </c>
      <c r="Y538" s="33">
        <f t="shared" si="170"/>
        <v>-8.669747546117712E-3</v>
      </c>
    </row>
    <row r="539" spans="1:25" x14ac:dyDescent="0.25">
      <c r="A539" t="s">
        <v>39</v>
      </c>
      <c r="B539" s="63">
        <v>1</v>
      </c>
      <c r="C539" t="s">
        <v>10</v>
      </c>
      <c r="D539" s="65">
        <v>760</v>
      </c>
      <c r="E539" s="65">
        <v>760</v>
      </c>
      <c r="F539" s="65">
        <v>760</v>
      </c>
      <c r="G539" s="13">
        <f t="shared" si="152"/>
        <v>0</v>
      </c>
      <c r="H539" s="13">
        <f t="shared" si="153"/>
        <v>0</v>
      </c>
      <c r="I539" s="70">
        <f t="shared" si="154"/>
        <v>0</v>
      </c>
      <c r="J539" s="70">
        <f t="shared" si="155"/>
        <v>0</v>
      </c>
      <c r="K539" t="str">
        <f t="shared" si="156"/>
        <v>CNJ2</v>
      </c>
      <c r="L539" t="str">
        <f t="shared" si="157"/>
        <v>MAY-1-CNJ2</v>
      </c>
      <c r="M539" s="70">
        <f t="shared" si="158"/>
        <v>0</v>
      </c>
      <c r="N539" s="70">
        <f t="shared" si="159"/>
        <v>-0.11913189747708564</v>
      </c>
      <c r="O539" s="13">
        <f t="shared" si="160"/>
        <v>1911391</v>
      </c>
      <c r="P539" s="13">
        <f t="shared" si="161"/>
        <v>1932701</v>
      </c>
      <c r="Q539" s="13">
        <f t="shared" si="162"/>
        <v>1917728</v>
      </c>
      <c r="R539" s="33">
        <f t="shared" si="163"/>
        <v>3.3153865430988194E-3</v>
      </c>
      <c r="S539" s="33">
        <f t="shared" si="164"/>
        <v>-7.7471890375179209E-3</v>
      </c>
      <c r="T539" t="str">
        <f t="shared" si="165"/>
        <v>MAY-CNJ2</v>
      </c>
      <c r="U539">
        <f t="shared" si="166"/>
        <v>158335</v>
      </c>
      <c r="V539">
        <f t="shared" si="167"/>
        <v>159906</v>
      </c>
      <c r="W539">
        <f t="shared" si="168"/>
        <v>158310</v>
      </c>
      <c r="X539" s="33">
        <f t="shared" si="169"/>
        <v>-1.5789307480973402E-4</v>
      </c>
      <c r="Y539" s="33">
        <f t="shared" si="170"/>
        <v>-9.9808637574575476E-3</v>
      </c>
    </row>
    <row r="540" spans="1:25" x14ac:dyDescent="0.25">
      <c r="A540" t="s">
        <v>39</v>
      </c>
      <c r="B540" s="63">
        <v>1</v>
      </c>
      <c r="C540" t="s">
        <v>10</v>
      </c>
      <c r="D540" s="65">
        <v>1420</v>
      </c>
      <c r="E540" s="65">
        <v>1420</v>
      </c>
      <c r="F540" s="65">
        <v>1420</v>
      </c>
      <c r="G540" s="13">
        <f t="shared" si="152"/>
        <v>0</v>
      </c>
      <c r="H540" s="13">
        <f t="shared" si="153"/>
        <v>0</v>
      </c>
      <c r="I540" s="70">
        <f t="shared" si="154"/>
        <v>0</v>
      </c>
      <c r="J540" s="70">
        <f t="shared" si="155"/>
        <v>0</v>
      </c>
      <c r="K540" t="str">
        <f t="shared" si="156"/>
        <v>CNJ2</v>
      </c>
      <c r="L540" t="str">
        <f t="shared" si="157"/>
        <v>MAY-1-CNJ2</v>
      </c>
      <c r="M540" s="70">
        <f t="shared" si="158"/>
        <v>0</v>
      </c>
      <c r="N540" s="70">
        <f t="shared" si="159"/>
        <v>-0.11913189747708564</v>
      </c>
      <c r="O540" s="13">
        <f t="shared" si="160"/>
        <v>1911391</v>
      </c>
      <c r="P540" s="13">
        <f t="shared" si="161"/>
        <v>1932701</v>
      </c>
      <c r="Q540" s="13">
        <f t="shared" si="162"/>
        <v>1917728</v>
      </c>
      <c r="R540" s="33">
        <f t="shared" si="163"/>
        <v>3.3153865430988194E-3</v>
      </c>
      <c r="S540" s="33">
        <f t="shared" si="164"/>
        <v>-7.7471890375179209E-3</v>
      </c>
      <c r="T540" t="str">
        <f t="shared" si="165"/>
        <v>MAY-CNJ2</v>
      </c>
      <c r="U540">
        <f t="shared" si="166"/>
        <v>158335</v>
      </c>
      <c r="V540">
        <f t="shared" si="167"/>
        <v>159906</v>
      </c>
      <c r="W540">
        <f t="shared" si="168"/>
        <v>158310</v>
      </c>
      <c r="X540" s="33">
        <f t="shared" si="169"/>
        <v>-1.5789307480973402E-4</v>
      </c>
      <c r="Y540" s="33">
        <f t="shared" si="170"/>
        <v>-9.9808637574575476E-3</v>
      </c>
    </row>
    <row r="541" spans="1:25" x14ac:dyDescent="0.25">
      <c r="A541" t="s">
        <v>39</v>
      </c>
      <c r="B541" s="63">
        <v>2</v>
      </c>
      <c r="C541" t="s">
        <v>14</v>
      </c>
      <c r="D541" s="65">
        <v>12312</v>
      </c>
      <c r="E541" s="65">
        <v>12686</v>
      </c>
      <c r="F541" s="65">
        <v>12621</v>
      </c>
      <c r="G541" s="13">
        <f t="shared" si="152"/>
        <v>-65</v>
      </c>
      <c r="H541" s="13">
        <f t="shared" si="153"/>
        <v>309</v>
      </c>
      <c r="I541" s="70">
        <f t="shared" si="154"/>
        <v>2.5097465886939618E-2</v>
      </c>
      <c r="J541" s="70">
        <f t="shared" si="155"/>
        <v>-5.1237584739082243E-3</v>
      </c>
      <c r="K541" t="str">
        <f t="shared" si="156"/>
        <v>GM2</v>
      </c>
      <c r="L541" t="str">
        <f t="shared" si="157"/>
        <v>MAY-2-GM2</v>
      </c>
      <c r="M541" s="70">
        <f t="shared" si="158"/>
        <v>2.2422158475839504E-2</v>
      </c>
      <c r="N541" s="70">
        <f t="shared" si="159"/>
        <v>-4.9459864549572852E-2</v>
      </c>
      <c r="O541" s="13">
        <f t="shared" si="160"/>
        <v>1911391</v>
      </c>
      <c r="P541" s="13">
        <f t="shared" si="161"/>
        <v>1932701</v>
      </c>
      <c r="Q541" s="13">
        <f t="shared" si="162"/>
        <v>1917728</v>
      </c>
      <c r="R541" s="33">
        <f t="shared" si="163"/>
        <v>3.3153865430988194E-3</v>
      </c>
      <c r="S541" s="33">
        <f t="shared" si="164"/>
        <v>-7.7471890375179209E-3</v>
      </c>
      <c r="T541" t="str">
        <f t="shared" si="165"/>
        <v>MAY-GM2</v>
      </c>
      <c r="U541">
        <f t="shared" si="166"/>
        <v>602172</v>
      </c>
      <c r="V541">
        <f t="shared" si="167"/>
        <v>615513</v>
      </c>
      <c r="W541">
        <f t="shared" si="168"/>
        <v>609716</v>
      </c>
      <c r="X541" s="33">
        <f t="shared" si="169"/>
        <v>1.252798203835459E-2</v>
      </c>
      <c r="Y541" s="33">
        <f t="shared" si="170"/>
        <v>-9.4181601363415579E-3</v>
      </c>
    </row>
    <row r="542" spans="1:25" x14ac:dyDescent="0.25">
      <c r="A542" t="s">
        <v>39</v>
      </c>
      <c r="B542" s="63">
        <v>2</v>
      </c>
      <c r="C542" t="s">
        <v>14</v>
      </c>
      <c r="D542" s="65">
        <v>9180</v>
      </c>
      <c r="E542" s="65">
        <v>9378</v>
      </c>
      <c r="F542" s="65">
        <v>9324</v>
      </c>
      <c r="G542" s="13">
        <f t="shared" si="152"/>
        <v>-54</v>
      </c>
      <c r="H542" s="13">
        <f t="shared" si="153"/>
        <v>144</v>
      </c>
      <c r="I542" s="70">
        <f t="shared" si="154"/>
        <v>1.5686274509803866E-2</v>
      </c>
      <c r="J542" s="70">
        <f t="shared" si="155"/>
        <v>-5.7581573896353655E-3</v>
      </c>
      <c r="K542" t="str">
        <f t="shared" si="156"/>
        <v>GM2</v>
      </c>
      <c r="L542" t="str">
        <f t="shared" si="157"/>
        <v>MAY-2-GM2</v>
      </c>
      <c r="M542" s="70">
        <f t="shared" si="158"/>
        <v>2.2422158475839504E-2</v>
      </c>
      <c r="N542" s="70">
        <f t="shared" si="159"/>
        <v>-4.9459864549572852E-2</v>
      </c>
      <c r="O542" s="13">
        <f t="shared" si="160"/>
        <v>1911391</v>
      </c>
      <c r="P542" s="13">
        <f t="shared" si="161"/>
        <v>1932701</v>
      </c>
      <c r="Q542" s="13">
        <f t="shared" si="162"/>
        <v>1917728</v>
      </c>
      <c r="R542" s="33">
        <f t="shared" si="163"/>
        <v>3.3153865430988194E-3</v>
      </c>
      <c r="S542" s="33">
        <f t="shared" si="164"/>
        <v>-7.7471890375179209E-3</v>
      </c>
      <c r="T542" t="str">
        <f t="shared" si="165"/>
        <v>MAY-GM2</v>
      </c>
      <c r="U542">
        <f t="shared" si="166"/>
        <v>602172</v>
      </c>
      <c r="V542">
        <f t="shared" si="167"/>
        <v>615513</v>
      </c>
      <c r="W542">
        <f t="shared" si="168"/>
        <v>609716</v>
      </c>
      <c r="X542" s="33">
        <f t="shared" si="169"/>
        <v>1.252798203835459E-2</v>
      </c>
      <c r="Y542" s="33">
        <f t="shared" si="170"/>
        <v>-9.4181601363415579E-3</v>
      </c>
    </row>
    <row r="543" spans="1:25" x14ac:dyDescent="0.25">
      <c r="A543" t="s">
        <v>39</v>
      </c>
      <c r="B543" s="63">
        <v>2</v>
      </c>
      <c r="C543" t="s">
        <v>14</v>
      </c>
      <c r="D543" s="65">
        <v>9288</v>
      </c>
      <c r="E543" s="65">
        <v>9483</v>
      </c>
      <c r="F543" s="65">
        <v>9288</v>
      </c>
      <c r="G543" s="13">
        <f t="shared" si="152"/>
        <v>-195</v>
      </c>
      <c r="H543" s="13">
        <f t="shared" si="153"/>
        <v>0</v>
      </c>
      <c r="I543" s="70">
        <f t="shared" si="154"/>
        <v>0</v>
      </c>
      <c r="J543" s="70">
        <f t="shared" si="155"/>
        <v>-2.0563112938943418E-2</v>
      </c>
      <c r="K543" t="str">
        <f t="shared" si="156"/>
        <v>GM2</v>
      </c>
      <c r="L543" t="str">
        <f t="shared" si="157"/>
        <v>MAY-2-GM2</v>
      </c>
      <c r="M543" s="70">
        <f t="shared" si="158"/>
        <v>2.2422158475839504E-2</v>
      </c>
      <c r="N543" s="70">
        <f t="shared" si="159"/>
        <v>-4.9459864549572852E-2</v>
      </c>
      <c r="O543" s="13">
        <f t="shared" si="160"/>
        <v>1911391</v>
      </c>
      <c r="P543" s="13">
        <f t="shared" si="161"/>
        <v>1932701</v>
      </c>
      <c r="Q543" s="13">
        <f t="shared" si="162"/>
        <v>1917728</v>
      </c>
      <c r="R543" s="33">
        <f t="shared" si="163"/>
        <v>3.3153865430988194E-3</v>
      </c>
      <c r="S543" s="33">
        <f t="shared" si="164"/>
        <v>-7.7471890375179209E-3</v>
      </c>
      <c r="T543" t="str">
        <f t="shared" si="165"/>
        <v>MAY-GM2</v>
      </c>
      <c r="U543">
        <f t="shared" si="166"/>
        <v>602172</v>
      </c>
      <c r="V543">
        <f t="shared" si="167"/>
        <v>615513</v>
      </c>
      <c r="W543">
        <f t="shared" si="168"/>
        <v>609716</v>
      </c>
      <c r="X543" s="33">
        <f t="shared" si="169"/>
        <v>1.252798203835459E-2</v>
      </c>
      <c r="Y543" s="33">
        <f t="shared" si="170"/>
        <v>-9.4181601363415579E-3</v>
      </c>
    </row>
    <row r="544" spans="1:25" x14ac:dyDescent="0.25">
      <c r="A544" t="s">
        <v>39</v>
      </c>
      <c r="B544" s="63">
        <v>2</v>
      </c>
      <c r="C544" t="s">
        <v>14</v>
      </c>
      <c r="D544" s="65">
        <v>8496</v>
      </c>
      <c r="E544" s="65">
        <v>8493</v>
      </c>
      <c r="F544" s="65">
        <v>8340</v>
      </c>
      <c r="G544" s="13">
        <f t="shared" si="152"/>
        <v>-153</v>
      </c>
      <c r="H544" s="13">
        <f t="shared" si="153"/>
        <v>-156</v>
      </c>
      <c r="I544" s="70">
        <f t="shared" si="154"/>
        <v>-1.836158192090398E-2</v>
      </c>
      <c r="J544" s="70">
        <f t="shared" si="155"/>
        <v>-1.8014835747085844E-2</v>
      </c>
      <c r="K544" t="str">
        <f t="shared" si="156"/>
        <v>GM2</v>
      </c>
      <c r="L544" t="str">
        <f t="shared" si="157"/>
        <v>MAY-2-GM2</v>
      </c>
      <c r="M544" s="70">
        <f t="shared" si="158"/>
        <v>2.2422158475839504E-2</v>
      </c>
      <c r="N544" s="70">
        <f t="shared" si="159"/>
        <v>-4.9459864549572852E-2</v>
      </c>
      <c r="O544" s="13">
        <f t="shared" si="160"/>
        <v>1911391</v>
      </c>
      <c r="P544" s="13">
        <f t="shared" si="161"/>
        <v>1932701</v>
      </c>
      <c r="Q544" s="13">
        <f t="shared" si="162"/>
        <v>1917728</v>
      </c>
      <c r="R544" s="33">
        <f t="shared" si="163"/>
        <v>3.3153865430988194E-3</v>
      </c>
      <c r="S544" s="33">
        <f t="shared" si="164"/>
        <v>-7.7471890375179209E-3</v>
      </c>
      <c r="T544" t="str">
        <f t="shared" si="165"/>
        <v>MAY-GM2</v>
      </c>
      <c r="U544">
        <f t="shared" si="166"/>
        <v>602172</v>
      </c>
      <c r="V544">
        <f t="shared" si="167"/>
        <v>615513</v>
      </c>
      <c r="W544">
        <f t="shared" si="168"/>
        <v>609716</v>
      </c>
      <c r="X544" s="33">
        <f t="shared" si="169"/>
        <v>1.252798203835459E-2</v>
      </c>
      <c r="Y544" s="33">
        <f t="shared" si="170"/>
        <v>-9.4181601363415579E-3</v>
      </c>
    </row>
    <row r="545" spans="1:25" x14ac:dyDescent="0.25">
      <c r="A545" t="s">
        <v>39</v>
      </c>
      <c r="B545" s="63">
        <v>2</v>
      </c>
      <c r="C545" t="s">
        <v>16</v>
      </c>
      <c r="D545" s="65">
        <v>1600</v>
      </c>
      <c r="E545" s="65">
        <v>1592</v>
      </c>
      <c r="F545" s="65">
        <v>1556</v>
      </c>
      <c r="G545" s="13">
        <f t="shared" si="152"/>
        <v>-36</v>
      </c>
      <c r="H545" s="13">
        <f t="shared" si="153"/>
        <v>-44</v>
      </c>
      <c r="I545" s="70">
        <f t="shared" si="154"/>
        <v>-2.7499999999999969E-2</v>
      </c>
      <c r="J545" s="70">
        <f t="shared" si="155"/>
        <v>-2.2613065326633208E-2</v>
      </c>
      <c r="K545" t="str">
        <f t="shared" si="156"/>
        <v>ANUGERAH</v>
      </c>
      <c r="L545" t="str">
        <f t="shared" si="157"/>
        <v>MAY-2-ANUGERAH</v>
      </c>
      <c r="M545" s="70">
        <f t="shared" si="158"/>
        <v>-7.8750000000000098E-2</v>
      </c>
      <c r="N545" s="70">
        <f t="shared" si="159"/>
        <v>-0.13136602428300914</v>
      </c>
      <c r="O545" s="13">
        <f t="shared" si="160"/>
        <v>1911391</v>
      </c>
      <c r="P545" s="13">
        <f t="shared" si="161"/>
        <v>1932701</v>
      </c>
      <c r="Q545" s="13">
        <f t="shared" si="162"/>
        <v>1917728</v>
      </c>
      <c r="R545" s="33">
        <f t="shared" si="163"/>
        <v>3.3153865430988194E-3</v>
      </c>
      <c r="S545" s="33">
        <f t="shared" si="164"/>
        <v>-7.7471890375179209E-3</v>
      </c>
      <c r="T545" t="str">
        <f t="shared" si="165"/>
        <v>MAY-ANUGERAH</v>
      </c>
      <c r="U545">
        <f t="shared" si="166"/>
        <v>530600</v>
      </c>
      <c r="V545">
        <f t="shared" si="167"/>
        <v>525057</v>
      </c>
      <c r="W545">
        <f t="shared" si="168"/>
        <v>520467</v>
      </c>
      <c r="X545" s="33">
        <f t="shared" si="169"/>
        <v>-1.9097248398039945E-2</v>
      </c>
      <c r="Y545" s="33">
        <f t="shared" si="170"/>
        <v>-8.7419080214148348E-3</v>
      </c>
    </row>
    <row r="546" spans="1:25" x14ac:dyDescent="0.25">
      <c r="A546" t="s">
        <v>39</v>
      </c>
      <c r="B546" s="63">
        <v>2</v>
      </c>
      <c r="C546" t="s">
        <v>16</v>
      </c>
      <c r="D546" s="65">
        <v>2400</v>
      </c>
      <c r="E546" s="65">
        <v>2406</v>
      </c>
      <c r="F546" s="65">
        <v>2352</v>
      </c>
      <c r="G546" s="13">
        <f t="shared" si="152"/>
        <v>-54</v>
      </c>
      <c r="H546" s="13">
        <f t="shared" si="153"/>
        <v>-48</v>
      </c>
      <c r="I546" s="70">
        <f t="shared" si="154"/>
        <v>-2.0000000000000018E-2</v>
      </c>
      <c r="J546" s="70">
        <f t="shared" si="155"/>
        <v>-2.244389027431426E-2</v>
      </c>
      <c r="K546" t="str">
        <f t="shared" si="156"/>
        <v>ANUGERAH</v>
      </c>
      <c r="L546" t="str">
        <f t="shared" si="157"/>
        <v>MAY-2-ANUGERAH</v>
      </c>
      <c r="M546" s="70">
        <f t="shared" si="158"/>
        <v>-7.8750000000000098E-2</v>
      </c>
      <c r="N546" s="70">
        <f t="shared" si="159"/>
        <v>-0.13136602428300914</v>
      </c>
      <c r="O546" s="13">
        <f t="shared" si="160"/>
        <v>1911391</v>
      </c>
      <c r="P546" s="13">
        <f t="shared" si="161"/>
        <v>1932701</v>
      </c>
      <c r="Q546" s="13">
        <f t="shared" si="162"/>
        <v>1917728</v>
      </c>
      <c r="R546" s="33">
        <f t="shared" si="163"/>
        <v>3.3153865430988194E-3</v>
      </c>
      <c r="S546" s="33">
        <f t="shared" si="164"/>
        <v>-7.7471890375179209E-3</v>
      </c>
      <c r="T546" t="str">
        <f t="shared" si="165"/>
        <v>MAY-ANUGERAH</v>
      </c>
      <c r="U546">
        <f t="shared" si="166"/>
        <v>530600</v>
      </c>
      <c r="V546">
        <f t="shared" si="167"/>
        <v>525057</v>
      </c>
      <c r="W546">
        <f t="shared" si="168"/>
        <v>520467</v>
      </c>
      <c r="X546" s="33">
        <f t="shared" si="169"/>
        <v>-1.9097248398039945E-2</v>
      </c>
      <c r="Y546" s="33">
        <f t="shared" si="170"/>
        <v>-8.7419080214148348E-3</v>
      </c>
    </row>
    <row r="547" spans="1:25" x14ac:dyDescent="0.25">
      <c r="A547" t="s">
        <v>39</v>
      </c>
      <c r="B547" s="63">
        <v>2</v>
      </c>
      <c r="C547" t="s">
        <v>16</v>
      </c>
      <c r="D547" s="65">
        <v>800</v>
      </c>
      <c r="E547" s="65">
        <v>828</v>
      </c>
      <c r="F547" s="65">
        <v>788</v>
      </c>
      <c r="G547" s="13">
        <f t="shared" si="152"/>
        <v>-40</v>
      </c>
      <c r="H547" s="13">
        <f t="shared" si="153"/>
        <v>-12</v>
      </c>
      <c r="I547" s="70">
        <f t="shared" si="154"/>
        <v>-1.5000000000000013E-2</v>
      </c>
      <c r="J547" s="70">
        <f t="shared" si="155"/>
        <v>-4.8309178743961345E-2</v>
      </c>
      <c r="K547" t="str">
        <f t="shared" si="156"/>
        <v>ANUGERAH</v>
      </c>
      <c r="L547" t="str">
        <f t="shared" si="157"/>
        <v>MAY-2-ANUGERAH</v>
      </c>
      <c r="M547" s="70">
        <f t="shared" si="158"/>
        <v>-7.8750000000000098E-2</v>
      </c>
      <c r="N547" s="70">
        <f t="shared" si="159"/>
        <v>-0.13136602428300914</v>
      </c>
      <c r="O547" s="13">
        <f t="shared" si="160"/>
        <v>1911391</v>
      </c>
      <c r="P547" s="13">
        <f t="shared" si="161"/>
        <v>1932701</v>
      </c>
      <c r="Q547" s="13">
        <f t="shared" si="162"/>
        <v>1917728</v>
      </c>
      <c r="R547" s="33">
        <f t="shared" si="163"/>
        <v>3.3153865430988194E-3</v>
      </c>
      <c r="S547" s="33">
        <f t="shared" si="164"/>
        <v>-7.7471890375179209E-3</v>
      </c>
      <c r="T547" t="str">
        <f t="shared" si="165"/>
        <v>MAY-ANUGERAH</v>
      </c>
      <c r="U547">
        <f t="shared" si="166"/>
        <v>530600</v>
      </c>
      <c r="V547">
        <f t="shared" si="167"/>
        <v>525057</v>
      </c>
      <c r="W547">
        <f t="shared" si="168"/>
        <v>520467</v>
      </c>
      <c r="X547" s="33">
        <f t="shared" si="169"/>
        <v>-1.9097248398039945E-2</v>
      </c>
      <c r="Y547" s="33">
        <f t="shared" si="170"/>
        <v>-8.7419080214148348E-3</v>
      </c>
    </row>
    <row r="548" spans="1:25" x14ac:dyDescent="0.25">
      <c r="A548" t="s">
        <v>39</v>
      </c>
      <c r="B548" s="63">
        <v>2</v>
      </c>
      <c r="C548" t="s">
        <v>16</v>
      </c>
      <c r="D548" s="65">
        <v>2400</v>
      </c>
      <c r="E548" s="65">
        <v>2444</v>
      </c>
      <c r="F548" s="65">
        <v>2412</v>
      </c>
      <c r="G548" s="13">
        <f t="shared" si="152"/>
        <v>-32</v>
      </c>
      <c r="H548" s="13">
        <f t="shared" si="153"/>
        <v>12</v>
      </c>
      <c r="I548" s="70">
        <f t="shared" si="154"/>
        <v>4.9999999999998934E-3</v>
      </c>
      <c r="J548" s="70">
        <f t="shared" si="155"/>
        <v>-1.3093289689034338E-2</v>
      </c>
      <c r="K548" t="str">
        <f t="shared" si="156"/>
        <v>ANUGERAH</v>
      </c>
      <c r="L548" t="str">
        <f t="shared" si="157"/>
        <v>MAY-2-ANUGERAH</v>
      </c>
      <c r="M548" s="70">
        <f t="shared" si="158"/>
        <v>-7.8750000000000098E-2</v>
      </c>
      <c r="N548" s="70">
        <f t="shared" si="159"/>
        <v>-0.13136602428300914</v>
      </c>
      <c r="O548" s="13">
        <f t="shared" si="160"/>
        <v>1911391</v>
      </c>
      <c r="P548" s="13">
        <f t="shared" si="161"/>
        <v>1932701</v>
      </c>
      <c r="Q548" s="13">
        <f t="shared" si="162"/>
        <v>1917728</v>
      </c>
      <c r="R548" s="33">
        <f t="shared" si="163"/>
        <v>3.3153865430988194E-3</v>
      </c>
      <c r="S548" s="33">
        <f t="shared" si="164"/>
        <v>-7.7471890375179209E-3</v>
      </c>
      <c r="T548" t="str">
        <f t="shared" si="165"/>
        <v>MAY-ANUGERAH</v>
      </c>
      <c r="U548">
        <f t="shared" si="166"/>
        <v>530600</v>
      </c>
      <c r="V548">
        <f t="shared" si="167"/>
        <v>525057</v>
      </c>
      <c r="W548">
        <f t="shared" si="168"/>
        <v>520467</v>
      </c>
      <c r="X548" s="33">
        <f t="shared" si="169"/>
        <v>-1.9097248398039945E-2</v>
      </c>
      <c r="Y548" s="33">
        <f t="shared" si="170"/>
        <v>-8.7419080214148348E-3</v>
      </c>
    </row>
    <row r="549" spans="1:25" x14ac:dyDescent="0.25">
      <c r="A549" t="s">
        <v>39</v>
      </c>
      <c r="B549" s="63">
        <v>2</v>
      </c>
      <c r="C549" t="s">
        <v>16</v>
      </c>
      <c r="D549" s="65">
        <v>800</v>
      </c>
      <c r="E549" s="65">
        <v>803</v>
      </c>
      <c r="F549" s="65">
        <v>783</v>
      </c>
      <c r="G549" s="13">
        <f t="shared" si="152"/>
        <v>-20</v>
      </c>
      <c r="H549" s="13">
        <f t="shared" si="153"/>
        <v>-17</v>
      </c>
      <c r="I549" s="70">
        <f t="shared" si="154"/>
        <v>-2.1249999999999991E-2</v>
      </c>
      <c r="J549" s="70">
        <f t="shared" si="155"/>
        <v>-2.4906600249065991E-2</v>
      </c>
      <c r="K549" t="str">
        <f t="shared" si="156"/>
        <v>ANUGERAH</v>
      </c>
      <c r="L549" t="str">
        <f t="shared" si="157"/>
        <v>MAY-2-ANUGERAH</v>
      </c>
      <c r="M549" s="70">
        <f t="shared" si="158"/>
        <v>-7.8750000000000098E-2</v>
      </c>
      <c r="N549" s="70">
        <f t="shared" si="159"/>
        <v>-0.13136602428300914</v>
      </c>
      <c r="O549" s="13">
        <f t="shared" si="160"/>
        <v>1911391</v>
      </c>
      <c r="P549" s="13">
        <f t="shared" si="161"/>
        <v>1932701</v>
      </c>
      <c r="Q549" s="13">
        <f t="shared" si="162"/>
        <v>1917728</v>
      </c>
      <c r="R549" s="33">
        <f t="shared" si="163"/>
        <v>3.3153865430988194E-3</v>
      </c>
      <c r="S549" s="33">
        <f t="shared" si="164"/>
        <v>-7.7471890375179209E-3</v>
      </c>
      <c r="T549" t="str">
        <f t="shared" si="165"/>
        <v>MAY-ANUGERAH</v>
      </c>
      <c r="U549">
        <f t="shared" si="166"/>
        <v>530600</v>
      </c>
      <c r="V549">
        <f t="shared" si="167"/>
        <v>525057</v>
      </c>
      <c r="W549">
        <f t="shared" si="168"/>
        <v>520467</v>
      </c>
      <c r="X549" s="33">
        <f t="shared" si="169"/>
        <v>-1.9097248398039945E-2</v>
      </c>
      <c r="Y549" s="33">
        <f t="shared" si="170"/>
        <v>-8.7419080214148348E-3</v>
      </c>
    </row>
    <row r="550" spans="1:25" x14ac:dyDescent="0.25">
      <c r="A550" t="s">
        <v>39</v>
      </c>
      <c r="B550" s="63">
        <v>2</v>
      </c>
      <c r="C550" t="s">
        <v>10</v>
      </c>
      <c r="D550" s="65">
        <v>3810</v>
      </c>
      <c r="E550" s="65">
        <v>3832</v>
      </c>
      <c r="F550" s="65">
        <v>3810</v>
      </c>
      <c r="G550" s="13">
        <f t="shared" si="152"/>
        <v>-22</v>
      </c>
      <c r="H550" s="13">
        <f t="shared" si="153"/>
        <v>0</v>
      </c>
      <c r="I550" s="70">
        <f t="shared" si="154"/>
        <v>0</v>
      </c>
      <c r="J550" s="70">
        <f t="shared" si="155"/>
        <v>-5.7411273486429604E-3</v>
      </c>
      <c r="K550" t="str">
        <f t="shared" si="156"/>
        <v>CNJ2</v>
      </c>
      <c r="L550" t="str">
        <f t="shared" si="157"/>
        <v>MAY-2-CNJ2</v>
      </c>
      <c r="M550" s="70">
        <f t="shared" si="158"/>
        <v>0</v>
      </c>
      <c r="N550" s="70">
        <f t="shared" si="159"/>
        <v>-0.1201308984760866</v>
      </c>
      <c r="O550" s="13">
        <f t="shared" si="160"/>
        <v>1911391</v>
      </c>
      <c r="P550" s="13">
        <f t="shared" si="161"/>
        <v>1932701</v>
      </c>
      <c r="Q550" s="13">
        <f t="shared" si="162"/>
        <v>1917728</v>
      </c>
      <c r="R550" s="33">
        <f t="shared" si="163"/>
        <v>3.3153865430988194E-3</v>
      </c>
      <c r="S550" s="33">
        <f t="shared" si="164"/>
        <v>-7.7471890375179209E-3</v>
      </c>
      <c r="T550" t="str">
        <f t="shared" si="165"/>
        <v>MAY-CNJ2</v>
      </c>
      <c r="U550">
        <f t="shared" si="166"/>
        <v>158335</v>
      </c>
      <c r="V550">
        <f t="shared" si="167"/>
        <v>159906</v>
      </c>
      <c r="W550">
        <f t="shared" si="168"/>
        <v>158310</v>
      </c>
      <c r="X550" s="33">
        <f t="shared" si="169"/>
        <v>-1.5789307480973402E-4</v>
      </c>
      <c r="Y550" s="33">
        <f t="shared" si="170"/>
        <v>-9.9808637574575476E-3</v>
      </c>
    </row>
    <row r="551" spans="1:25" x14ac:dyDescent="0.25">
      <c r="A551" t="s">
        <v>39</v>
      </c>
      <c r="B551" s="63">
        <v>2</v>
      </c>
      <c r="C551" t="s">
        <v>10</v>
      </c>
      <c r="D551" s="65">
        <v>2830</v>
      </c>
      <c r="E551" s="65">
        <v>2852</v>
      </c>
      <c r="F551" s="65">
        <v>2830</v>
      </c>
      <c r="G551" s="13">
        <f t="shared" si="152"/>
        <v>-22</v>
      </c>
      <c r="H551" s="13">
        <f t="shared" si="153"/>
        <v>0</v>
      </c>
      <c r="I551" s="70">
        <f t="shared" si="154"/>
        <v>0</v>
      </c>
      <c r="J551" s="70">
        <f t="shared" si="155"/>
        <v>-7.7138849929874187E-3</v>
      </c>
      <c r="K551" t="str">
        <f t="shared" si="156"/>
        <v>CNJ2</v>
      </c>
      <c r="L551" t="str">
        <f t="shared" si="157"/>
        <v>MAY-2-CNJ2</v>
      </c>
      <c r="M551" s="70">
        <f t="shared" si="158"/>
        <v>0</v>
      </c>
      <c r="N551" s="70">
        <f t="shared" si="159"/>
        <v>-0.1201308984760866</v>
      </c>
      <c r="O551" s="13">
        <f t="shared" si="160"/>
        <v>1911391</v>
      </c>
      <c r="P551" s="13">
        <f t="shared" si="161"/>
        <v>1932701</v>
      </c>
      <c r="Q551" s="13">
        <f t="shared" si="162"/>
        <v>1917728</v>
      </c>
      <c r="R551" s="33">
        <f t="shared" si="163"/>
        <v>3.3153865430988194E-3</v>
      </c>
      <c r="S551" s="33">
        <f t="shared" si="164"/>
        <v>-7.7471890375179209E-3</v>
      </c>
      <c r="T551" t="str">
        <f t="shared" si="165"/>
        <v>MAY-CNJ2</v>
      </c>
      <c r="U551">
        <f t="shared" si="166"/>
        <v>158335</v>
      </c>
      <c r="V551">
        <f t="shared" si="167"/>
        <v>159906</v>
      </c>
      <c r="W551">
        <f t="shared" si="168"/>
        <v>158310</v>
      </c>
      <c r="X551" s="33">
        <f t="shared" si="169"/>
        <v>-1.5789307480973402E-4</v>
      </c>
      <c r="Y551" s="33">
        <f t="shared" si="170"/>
        <v>-9.9808637574575476E-3</v>
      </c>
    </row>
    <row r="552" spans="1:25" x14ac:dyDescent="0.25">
      <c r="A552" t="s">
        <v>39</v>
      </c>
      <c r="B552" s="63">
        <v>2</v>
      </c>
      <c r="C552" t="s">
        <v>10</v>
      </c>
      <c r="D552" s="65">
        <v>1860</v>
      </c>
      <c r="E552" s="65">
        <v>1878</v>
      </c>
      <c r="F552" s="65">
        <v>1860</v>
      </c>
      <c r="G552" s="13">
        <f t="shared" si="152"/>
        <v>-18</v>
      </c>
      <c r="H552" s="13">
        <f t="shared" si="153"/>
        <v>0</v>
      </c>
      <c r="I552" s="70">
        <f t="shared" si="154"/>
        <v>0</v>
      </c>
      <c r="J552" s="70">
        <f t="shared" si="155"/>
        <v>-9.5846645367412275E-3</v>
      </c>
      <c r="K552" t="str">
        <f t="shared" si="156"/>
        <v>CNJ2</v>
      </c>
      <c r="L552" t="str">
        <f t="shared" si="157"/>
        <v>MAY-2-CNJ2</v>
      </c>
      <c r="M552" s="70">
        <f t="shared" si="158"/>
        <v>0</v>
      </c>
      <c r="N552" s="70">
        <f t="shared" si="159"/>
        <v>-0.1201308984760866</v>
      </c>
      <c r="O552" s="13">
        <f t="shared" si="160"/>
        <v>1911391</v>
      </c>
      <c r="P552" s="13">
        <f t="shared" si="161"/>
        <v>1932701</v>
      </c>
      <c r="Q552" s="13">
        <f t="shared" si="162"/>
        <v>1917728</v>
      </c>
      <c r="R552" s="33">
        <f t="shared" si="163"/>
        <v>3.3153865430988194E-3</v>
      </c>
      <c r="S552" s="33">
        <f t="shared" si="164"/>
        <v>-7.7471890375179209E-3</v>
      </c>
      <c r="T552" t="str">
        <f t="shared" si="165"/>
        <v>MAY-CNJ2</v>
      </c>
      <c r="U552">
        <f t="shared" si="166"/>
        <v>158335</v>
      </c>
      <c r="V552">
        <f t="shared" si="167"/>
        <v>159906</v>
      </c>
      <c r="W552">
        <f t="shared" si="168"/>
        <v>158310</v>
      </c>
      <c r="X552" s="33">
        <f t="shared" si="169"/>
        <v>-1.5789307480973402E-4</v>
      </c>
      <c r="Y552" s="33">
        <f t="shared" si="170"/>
        <v>-9.9808637574575476E-3</v>
      </c>
    </row>
    <row r="553" spans="1:25" x14ac:dyDescent="0.25">
      <c r="A553" t="s">
        <v>39</v>
      </c>
      <c r="B553" s="63">
        <v>2</v>
      </c>
      <c r="C553" t="s">
        <v>10</v>
      </c>
      <c r="D553" s="65">
        <v>1710</v>
      </c>
      <c r="E553" s="65">
        <v>1737</v>
      </c>
      <c r="F553" s="65">
        <v>1710</v>
      </c>
      <c r="G553" s="13">
        <f t="shared" si="152"/>
        <v>-27</v>
      </c>
      <c r="H553" s="13">
        <f t="shared" si="153"/>
        <v>0</v>
      </c>
      <c r="I553" s="70">
        <f t="shared" si="154"/>
        <v>0</v>
      </c>
      <c r="J553" s="70">
        <f t="shared" si="155"/>
        <v>-1.5544041450777257E-2</v>
      </c>
      <c r="K553" t="str">
        <f t="shared" si="156"/>
        <v>CNJ2</v>
      </c>
      <c r="L553" t="str">
        <f t="shared" si="157"/>
        <v>MAY-2-CNJ2</v>
      </c>
      <c r="M553" s="70">
        <f t="shared" si="158"/>
        <v>0</v>
      </c>
      <c r="N553" s="70">
        <f t="shared" si="159"/>
        <v>-0.1201308984760866</v>
      </c>
      <c r="O553" s="13">
        <f t="shared" si="160"/>
        <v>1911391</v>
      </c>
      <c r="P553" s="13">
        <f t="shared" si="161"/>
        <v>1932701</v>
      </c>
      <c r="Q553" s="13">
        <f t="shared" si="162"/>
        <v>1917728</v>
      </c>
      <c r="R553" s="33">
        <f t="shared" si="163"/>
        <v>3.3153865430988194E-3</v>
      </c>
      <c r="S553" s="33">
        <f t="shared" si="164"/>
        <v>-7.7471890375179209E-3</v>
      </c>
      <c r="T553" t="str">
        <f t="shared" si="165"/>
        <v>MAY-CNJ2</v>
      </c>
      <c r="U553">
        <f t="shared" si="166"/>
        <v>158335</v>
      </c>
      <c r="V553">
        <f t="shared" si="167"/>
        <v>159906</v>
      </c>
      <c r="W553">
        <f t="shared" si="168"/>
        <v>158310</v>
      </c>
      <c r="X553" s="33">
        <f t="shared" si="169"/>
        <v>-1.5789307480973402E-4</v>
      </c>
      <c r="Y553" s="33">
        <f t="shared" si="170"/>
        <v>-9.9808637574575476E-3</v>
      </c>
    </row>
    <row r="554" spans="1:25" x14ac:dyDescent="0.25">
      <c r="A554" t="s">
        <v>39</v>
      </c>
      <c r="B554" s="63">
        <v>2</v>
      </c>
      <c r="C554" t="s">
        <v>10</v>
      </c>
      <c r="D554" s="65">
        <v>1600</v>
      </c>
      <c r="E554" s="65">
        <v>1626</v>
      </c>
      <c r="F554" s="65">
        <v>1600</v>
      </c>
      <c r="G554" s="13">
        <f t="shared" si="152"/>
        <v>-26</v>
      </c>
      <c r="H554" s="13">
        <f t="shared" si="153"/>
        <v>0</v>
      </c>
      <c r="I554" s="70">
        <f t="shared" si="154"/>
        <v>0</v>
      </c>
      <c r="J554" s="70">
        <f t="shared" si="155"/>
        <v>-1.5990159901599021E-2</v>
      </c>
      <c r="K554" t="str">
        <f t="shared" si="156"/>
        <v>CNJ2</v>
      </c>
      <c r="L554" t="str">
        <f t="shared" si="157"/>
        <v>MAY-2-CNJ2</v>
      </c>
      <c r="M554" s="70">
        <f t="shared" si="158"/>
        <v>0</v>
      </c>
      <c r="N554" s="70">
        <f t="shared" si="159"/>
        <v>-0.1201308984760866</v>
      </c>
      <c r="O554" s="13">
        <f t="shared" si="160"/>
        <v>1911391</v>
      </c>
      <c r="P554" s="13">
        <f t="shared" si="161"/>
        <v>1932701</v>
      </c>
      <c r="Q554" s="13">
        <f t="shared" si="162"/>
        <v>1917728</v>
      </c>
      <c r="R554" s="33">
        <f t="shared" si="163"/>
        <v>3.3153865430988194E-3</v>
      </c>
      <c r="S554" s="33">
        <f t="shared" si="164"/>
        <v>-7.7471890375179209E-3</v>
      </c>
      <c r="T554" t="str">
        <f t="shared" si="165"/>
        <v>MAY-CNJ2</v>
      </c>
      <c r="U554">
        <f t="shared" si="166"/>
        <v>158335</v>
      </c>
      <c r="V554">
        <f t="shared" si="167"/>
        <v>159906</v>
      </c>
      <c r="W554">
        <f t="shared" si="168"/>
        <v>158310</v>
      </c>
      <c r="X554" s="33">
        <f t="shared" si="169"/>
        <v>-1.5789307480973402E-4</v>
      </c>
      <c r="Y554" s="33">
        <f t="shared" si="170"/>
        <v>-9.9808637574575476E-3</v>
      </c>
    </row>
    <row r="555" spans="1:25" x14ac:dyDescent="0.25">
      <c r="A555" t="s">
        <v>39</v>
      </c>
      <c r="B555" s="63">
        <v>2</v>
      </c>
      <c r="C555" t="s">
        <v>10</v>
      </c>
      <c r="D555" s="65">
        <v>900</v>
      </c>
      <c r="E555" s="65">
        <v>913</v>
      </c>
      <c r="F555" s="65">
        <v>900</v>
      </c>
      <c r="G555" s="13">
        <f t="shared" si="152"/>
        <v>-13</v>
      </c>
      <c r="H555" s="13">
        <f t="shared" si="153"/>
        <v>0</v>
      </c>
      <c r="I555" s="70">
        <f t="shared" si="154"/>
        <v>0</v>
      </c>
      <c r="J555" s="70">
        <f t="shared" si="155"/>
        <v>-1.4238773274917849E-2</v>
      </c>
      <c r="K555" t="str">
        <f t="shared" si="156"/>
        <v>CNJ2</v>
      </c>
      <c r="L555" t="str">
        <f t="shared" si="157"/>
        <v>MAY-2-CNJ2</v>
      </c>
      <c r="M555" s="70">
        <f t="shared" si="158"/>
        <v>0</v>
      </c>
      <c r="N555" s="70">
        <f t="shared" si="159"/>
        <v>-0.1201308984760866</v>
      </c>
      <c r="O555" s="13">
        <f t="shared" si="160"/>
        <v>1911391</v>
      </c>
      <c r="P555" s="13">
        <f t="shared" si="161"/>
        <v>1932701</v>
      </c>
      <c r="Q555" s="13">
        <f t="shared" si="162"/>
        <v>1917728</v>
      </c>
      <c r="R555" s="33">
        <f t="shared" si="163"/>
        <v>3.3153865430988194E-3</v>
      </c>
      <c r="S555" s="33">
        <f t="shared" si="164"/>
        <v>-7.7471890375179209E-3</v>
      </c>
      <c r="T555" t="str">
        <f t="shared" si="165"/>
        <v>MAY-CNJ2</v>
      </c>
      <c r="U555">
        <f t="shared" si="166"/>
        <v>158335</v>
      </c>
      <c r="V555">
        <f t="shared" si="167"/>
        <v>159906</v>
      </c>
      <c r="W555">
        <f t="shared" si="168"/>
        <v>158310</v>
      </c>
      <c r="X555" s="33">
        <f t="shared" si="169"/>
        <v>-1.5789307480973402E-4</v>
      </c>
      <c r="Y555" s="33">
        <f t="shared" si="170"/>
        <v>-9.9808637574575476E-3</v>
      </c>
    </row>
    <row r="556" spans="1:25" x14ac:dyDescent="0.25">
      <c r="A556" t="s">
        <v>39</v>
      </c>
      <c r="B556" s="63">
        <v>2</v>
      </c>
      <c r="C556" t="s">
        <v>10</v>
      </c>
      <c r="D556" s="65">
        <v>1000</v>
      </c>
      <c r="E556" s="65">
        <v>1001</v>
      </c>
      <c r="F556" s="65">
        <v>1000</v>
      </c>
      <c r="G556" s="13">
        <f t="shared" si="152"/>
        <v>-1</v>
      </c>
      <c r="H556" s="13">
        <f t="shared" si="153"/>
        <v>0</v>
      </c>
      <c r="I556" s="70">
        <f t="shared" si="154"/>
        <v>0</v>
      </c>
      <c r="J556" s="70">
        <f t="shared" si="155"/>
        <v>-9.9900099900096517E-4</v>
      </c>
      <c r="K556" t="str">
        <f t="shared" si="156"/>
        <v>CNJ2</v>
      </c>
      <c r="L556" t="str">
        <f t="shared" si="157"/>
        <v>MAY-2-CNJ2</v>
      </c>
      <c r="M556" s="70">
        <f t="shared" si="158"/>
        <v>0</v>
      </c>
      <c r="N556" s="70">
        <f t="shared" si="159"/>
        <v>-0.1201308984760866</v>
      </c>
      <c r="O556" s="13">
        <f t="shared" si="160"/>
        <v>1911391</v>
      </c>
      <c r="P556" s="13">
        <f t="shared" si="161"/>
        <v>1932701</v>
      </c>
      <c r="Q556" s="13">
        <f t="shared" si="162"/>
        <v>1917728</v>
      </c>
      <c r="R556" s="33">
        <f t="shared" si="163"/>
        <v>3.3153865430988194E-3</v>
      </c>
      <c r="S556" s="33">
        <f t="shared" si="164"/>
        <v>-7.7471890375179209E-3</v>
      </c>
      <c r="T556" t="str">
        <f t="shared" si="165"/>
        <v>MAY-CNJ2</v>
      </c>
      <c r="U556">
        <f t="shared" si="166"/>
        <v>158335</v>
      </c>
      <c r="V556">
        <f t="shared" si="167"/>
        <v>159906</v>
      </c>
      <c r="W556">
        <f t="shared" si="168"/>
        <v>158310</v>
      </c>
      <c r="X556" s="33">
        <f t="shared" si="169"/>
        <v>-1.5789307480973402E-4</v>
      </c>
      <c r="Y556" s="33">
        <f t="shared" si="170"/>
        <v>-9.9808637574575476E-3</v>
      </c>
    </row>
    <row r="557" spans="1:25" x14ac:dyDescent="0.25">
      <c r="A557" t="s">
        <v>39</v>
      </c>
      <c r="B557" s="63">
        <v>2</v>
      </c>
      <c r="C557" t="s">
        <v>10</v>
      </c>
      <c r="D557" s="65">
        <v>2000</v>
      </c>
      <c r="E557" s="65">
        <v>2024</v>
      </c>
      <c r="F557" s="65">
        <v>2000</v>
      </c>
      <c r="G557" s="13">
        <f t="shared" si="152"/>
        <v>-24</v>
      </c>
      <c r="H557" s="13">
        <f t="shared" si="153"/>
        <v>0</v>
      </c>
      <c r="I557" s="70">
        <f t="shared" si="154"/>
        <v>0</v>
      </c>
      <c r="J557" s="70">
        <f t="shared" si="155"/>
        <v>-1.1857707509881465E-2</v>
      </c>
      <c r="K557" t="str">
        <f t="shared" si="156"/>
        <v>CNJ2</v>
      </c>
      <c r="L557" t="str">
        <f t="shared" si="157"/>
        <v>MAY-2-CNJ2</v>
      </c>
      <c r="M557" s="70">
        <f t="shared" si="158"/>
        <v>0</v>
      </c>
      <c r="N557" s="70">
        <f t="shared" si="159"/>
        <v>-0.1201308984760866</v>
      </c>
      <c r="O557" s="13">
        <f t="shared" si="160"/>
        <v>1911391</v>
      </c>
      <c r="P557" s="13">
        <f t="shared" si="161"/>
        <v>1932701</v>
      </c>
      <c r="Q557" s="13">
        <f t="shared" si="162"/>
        <v>1917728</v>
      </c>
      <c r="R557" s="33">
        <f t="shared" si="163"/>
        <v>3.3153865430988194E-3</v>
      </c>
      <c r="S557" s="33">
        <f t="shared" si="164"/>
        <v>-7.7471890375179209E-3</v>
      </c>
      <c r="T557" t="str">
        <f t="shared" si="165"/>
        <v>MAY-CNJ2</v>
      </c>
      <c r="U557">
        <f t="shared" si="166"/>
        <v>158335</v>
      </c>
      <c r="V557">
        <f t="shared" si="167"/>
        <v>159906</v>
      </c>
      <c r="W557">
        <f t="shared" si="168"/>
        <v>158310</v>
      </c>
      <c r="X557" s="33">
        <f t="shared" si="169"/>
        <v>-1.5789307480973402E-4</v>
      </c>
      <c r="Y557" s="33">
        <f t="shared" si="170"/>
        <v>-9.9808637574575476E-3</v>
      </c>
    </row>
    <row r="558" spans="1:25" x14ac:dyDescent="0.25">
      <c r="A558" t="s">
        <v>39</v>
      </c>
      <c r="B558" s="63">
        <v>2</v>
      </c>
      <c r="C558" t="s">
        <v>10</v>
      </c>
      <c r="D558" s="65">
        <v>2100</v>
      </c>
      <c r="E558" s="65">
        <v>2184</v>
      </c>
      <c r="F558" s="65">
        <v>2100</v>
      </c>
      <c r="G558" s="13">
        <f t="shared" si="152"/>
        <v>-84</v>
      </c>
      <c r="H558" s="13">
        <f t="shared" si="153"/>
        <v>0</v>
      </c>
      <c r="I558" s="70">
        <f t="shared" si="154"/>
        <v>0</v>
      </c>
      <c r="J558" s="70">
        <f t="shared" si="155"/>
        <v>-3.8461538461538436E-2</v>
      </c>
      <c r="K558" t="str">
        <f t="shared" si="156"/>
        <v>CNJ2</v>
      </c>
      <c r="L558" t="str">
        <f t="shared" si="157"/>
        <v>MAY-2-CNJ2</v>
      </c>
      <c r="M558" s="70">
        <f t="shared" si="158"/>
        <v>0</v>
      </c>
      <c r="N558" s="70">
        <f t="shared" si="159"/>
        <v>-0.1201308984760866</v>
      </c>
      <c r="O558" s="13">
        <f t="shared" si="160"/>
        <v>1911391</v>
      </c>
      <c r="P558" s="13">
        <f t="shared" si="161"/>
        <v>1932701</v>
      </c>
      <c r="Q558" s="13">
        <f t="shared" si="162"/>
        <v>1917728</v>
      </c>
      <c r="R558" s="33">
        <f t="shared" si="163"/>
        <v>3.3153865430988194E-3</v>
      </c>
      <c r="S558" s="33">
        <f t="shared" si="164"/>
        <v>-7.7471890375179209E-3</v>
      </c>
      <c r="T558" t="str">
        <f t="shared" si="165"/>
        <v>MAY-CNJ2</v>
      </c>
      <c r="U558">
        <f t="shared" si="166"/>
        <v>158335</v>
      </c>
      <c r="V558">
        <f t="shared" si="167"/>
        <v>159906</v>
      </c>
      <c r="W558">
        <f t="shared" si="168"/>
        <v>158310</v>
      </c>
      <c r="X558" s="33">
        <f t="shared" si="169"/>
        <v>-1.5789307480973402E-4</v>
      </c>
      <c r="Y558" s="33">
        <f t="shared" si="170"/>
        <v>-9.9808637574575476E-3</v>
      </c>
    </row>
    <row r="559" spans="1:25" x14ac:dyDescent="0.25">
      <c r="A559" t="s">
        <v>39</v>
      </c>
      <c r="B559" s="63">
        <v>2</v>
      </c>
      <c r="C559" t="s">
        <v>15</v>
      </c>
      <c r="D559" s="65">
        <v>4210</v>
      </c>
      <c r="E559" s="65">
        <v>4195</v>
      </c>
      <c r="F559" s="65">
        <v>4189</v>
      </c>
      <c r="G559" s="13">
        <f t="shared" si="152"/>
        <v>-6</v>
      </c>
      <c r="H559" s="13">
        <f t="shared" si="153"/>
        <v>-21</v>
      </c>
      <c r="I559" s="70">
        <f t="shared" si="154"/>
        <v>-4.9881235154394243E-3</v>
      </c>
      <c r="J559" s="70">
        <f t="shared" si="155"/>
        <v>-1.4302741358760418E-3</v>
      </c>
      <c r="K559" t="str">
        <f t="shared" si="156"/>
        <v>CHAWAN</v>
      </c>
      <c r="L559" t="str">
        <f t="shared" si="157"/>
        <v>MAY-2-CHAWAN</v>
      </c>
      <c r="M559" s="70">
        <f t="shared" si="158"/>
        <v>-8.1991372116977379E-2</v>
      </c>
      <c r="N559" s="70">
        <f t="shared" si="159"/>
        <v>-6.4834537815328996E-2</v>
      </c>
      <c r="O559" s="13">
        <f t="shared" si="160"/>
        <v>1911391</v>
      </c>
      <c r="P559" s="13">
        <f t="shared" si="161"/>
        <v>1932701</v>
      </c>
      <c r="Q559" s="13">
        <f t="shared" si="162"/>
        <v>1917728</v>
      </c>
      <c r="R559" s="33">
        <f t="shared" si="163"/>
        <v>3.3153865430988194E-3</v>
      </c>
      <c r="S559" s="33">
        <f t="shared" si="164"/>
        <v>-7.7471890375179209E-3</v>
      </c>
      <c r="T559" t="str">
        <f t="shared" si="165"/>
        <v>MAY-CHAWAN</v>
      </c>
      <c r="U559">
        <f t="shared" si="166"/>
        <v>23958</v>
      </c>
      <c r="V559">
        <f t="shared" si="167"/>
        <v>24101</v>
      </c>
      <c r="W559">
        <f t="shared" si="168"/>
        <v>23963</v>
      </c>
      <c r="X559" s="33">
        <f t="shared" si="169"/>
        <v>2.0869855580607499E-4</v>
      </c>
      <c r="Y559" s="33">
        <f t="shared" si="170"/>
        <v>-5.7259034894817651E-3</v>
      </c>
    </row>
    <row r="560" spans="1:25" x14ac:dyDescent="0.25">
      <c r="A560" t="s">
        <v>39</v>
      </c>
      <c r="B560" s="63">
        <v>2</v>
      </c>
      <c r="C560" t="s">
        <v>15</v>
      </c>
      <c r="D560" s="65">
        <v>4210</v>
      </c>
      <c r="E560" s="65">
        <v>4190</v>
      </c>
      <c r="F560" s="65">
        <v>4189</v>
      </c>
      <c r="G560" s="13">
        <f t="shared" si="152"/>
        <v>-1</v>
      </c>
      <c r="H560" s="13">
        <f t="shared" si="153"/>
        <v>-21</v>
      </c>
      <c r="I560" s="70">
        <f t="shared" si="154"/>
        <v>-4.9881235154394243E-3</v>
      </c>
      <c r="J560" s="70">
        <f t="shared" si="155"/>
        <v>-2.3866348448686736E-4</v>
      </c>
      <c r="K560" t="str">
        <f t="shared" si="156"/>
        <v>CHAWAN</v>
      </c>
      <c r="L560" t="str">
        <f t="shared" si="157"/>
        <v>MAY-2-CHAWAN</v>
      </c>
      <c r="M560" s="70">
        <f t="shared" si="158"/>
        <v>-8.1991372116977379E-2</v>
      </c>
      <c r="N560" s="70">
        <f t="shared" si="159"/>
        <v>-6.4834537815328996E-2</v>
      </c>
      <c r="O560" s="13">
        <f t="shared" si="160"/>
        <v>1911391</v>
      </c>
      <c r="P560" s="13">
        <f t="shared" si="161"/>
        <v>1932701</v>
      </c>
      <c r="Q560" s="13">
        <f t="shared" si="162"/>
        <v>1917728</v>
      </c>
      <c r="R560" s="33">
        <f t="shared" si="163"/>
        <v>3.3153865430988194E-3</v>
      </c>
      <c r="S560" s="33">
        <f t="shared" si="164"/>
        <v>-7.7471890375179209E-3</v>
      </c>
      <c r="T560" t="str">
        <f t="shared" si="165"/>
        <v>MAY-CHAWAN</v>
      </c>
      <c r="U560">
        <f t="shared" si="166"/>
        <v>23958</v>
      </c>
      <c r="V560">
        <f t="shared" si="167"/>
        <v>24101</v>
      </c>
      <c r="W560">
        <f t="shared" si="168"/>
        <v>23963</v>
      </c>
      <c r="X560" s="33">
        <f t="shared" si="169"/>
        <v>2.0869855580607499E-4</v>
      </c>
      <c r="Y560" s="33">
        <f t="shared" si="170"/>
        <v>-5.7259034894817651E-3</v>
      </c>
    </row>
    <row r="561" spans="1:25" x14ac:dyDescent="0.25">
      <c r="A561" t="s">
        <v>39</v>
      </c>
      <c r="B561" s="63">
        <v>2</v>
      </c>
      <c r="C561" t="s">
        <v>15</v>
      </c>
      <c r="D561" s="65">
        <v>2153</v>
      </c>
      <c r="E561" s="65">
        <v>2153</v>
      </c>
      <c r="F561" s="65">
        <v>2153</v>
      </c>
      <c r="G561" s="13">
        <f t="shared" si="152"/>
        <v>0</v>
      </c>
      <c r="H561" s="13">
        <f t="shared" si="153"/>
        <v>0</v>
      </c>
      <c r="I561" s="70">
        <f t="shared" si="154"/>
        <v>0</v>
      </c>
      <c r="J561" s="70">
        <f t="shared" si="155"/>
        <v>0</v>
      </c>
      <c r="K561" t="str">
        <f t="shared" si="156"/>
        <v>CHAWAN</v>
      </c>
      <c r="L561" t="str">
        <f t="shared" si="157"/>
        <v>MAY-2-CHAWAN</v>
      </c>
      <c r="M561" s="70">
        <f t="shared" si="158"/>
        <v>-8.1991372116977379E-2</v>
      </c>
      <c r="N561" s="70">
        <f t="shared" si="159"/>
        <v>-6.4834537815328996E-2</v>
      </c>
      <c r="O561" s="13">
        <f t="shared" si="160"/>
        <v>1911391</v>
      </c>
      <c r="P561" s="13">
        <f t="shared" si="161"/>
        <v>1932701</v>
      </c>
      <c r="Q561" s="13">
        <f t="shared" si="162"/>
        <v>1917728</v>
      </c>
      <c r="R561" s="33">
        <f t="shared" si="163"/>
        <v>3.3153865430988194E-3</v>
      </c>
      <c r="S561" s="33">
        <f t="shared" si="164"/>
        <v>-7.7471890375179209E-3</v>
      </c>
      <c r="T561" t="str">
        <f t="shared" si="165"/>
        <v>MAY-CHAWAN</v>
      </c>
      <c r="U561">
        <f t="shared" si="166"/>
        <v>23958</v>
      </c>
      <c r="V561">
        <f t="shared" si="167"/>
        <v>24101</v>
      </c>
      <c r="W561">
        <f t="shared" si="168"/>
        <v>23963</v>
      </c>
      <c r="X561" s="33">
        <f t="shared" si="169"/>
        <v>2.0869855580607499E-4</v>
      </c>
      <c r="Y561" s="33">
        <f t="shared" si="170"/>
        <v>-5.7259034894817651E-3</v>
      </c>
    </row>
    <row r="562" spans="1:25" x14ac:dyDescent="0.25">
      <c r="A562" t="s">
        <v>39</v>
      </c>
      <c r="B562" s="63">
        <v>2</v>
      </c>
      <c r="C562" t="s">
        <v>15</v>
      </c>
      <c r="D562" s="65">
        <v>2153</v>
      </c>
      <c r="E562" s="65">
        <v>2153</v>
      </c>
      <c r="F562" s="65">
        <v>2153</v>
      </c>
      <c r="G562" s="13">
        <f t="shared" si="152"/>
        <v>0</v>
      </c>
      <c r="H562" s="13">
        <f t="shared" si="153"/>
        <v>0</v>
      </c>
      <c r="I562" s="70">
        <f t="shared" si="154"/>
        <v>0</v>
      </c>
      <c r="J562" s="70">
        <f t="shared" si="155"/>
        <v>0</v>
      </c>
      <c r="K562" t="str">
        <f t="shared" si="156"/>
        <v>CHAWAN</v>
      </c>
      <c r="L562" t="str">
        <f t="shared" si="157"/>
        <v>MAY-2-CHAWAN</v>
      </c>
      <c r="M562" s="70">
        <f t="shared" si="158"/>
        <v>-8.1991372116977379E-2</v>
      </c>
      <c r="N562" s="70">
        <f t="shared" si="159"/>
        <v>-6.4834537815328996E-2</v>
      </c>
      <c r="O562" s="13">
        <f t="shared" si="160"/>
        <v>1911391</v>
      </c>
      <c r="P562" s="13">
        <f t="shared" si="161"/>
        <v>1932701</v>
      </c>
      <c r="Q562" s="13">
        <f t="shared" si="162"/>
        <v>1917728</v>
      </c>
      <c r="R562" s="33">
        <f t="shared" si="163"/>
        <v>3.3153865430988194E-3</v>
      </c>
      <c r="S562" s="33">
        <f t="shared" si="164"/>
        <v>-7.7471890375179209E-3</v>
      </c>
      <c r="T562" t="str">
        <f t="shared" si="165"/>
        <v>MAY-CHAWAN</v>
      </c>
      <c r="U562">
        <f t="shared" si="166"/>
        <v>23958</v>
      </c>
      <c r="V562">
        <f t="shared" si="167"/>
        <v>24101</v>
      </c>
      <c r="W562">
        <f t="shared" si="168"/>
        <v>23963</v>
      </c>
      <c r="X562" s="33">
        <f t="shared" si="169"/>
        <v>2.0869855580607499E-4</v>
      </c>
      <c r="Y562" s="33">
        <f t="shared" si="170"/>
        <v>-5.7259034894817651E-3</v>
      </c>
    </row>
    <row r="563" spans="1:25" x14ac:dyDescent="0.25">
      <c r="A563" t="s">
        <v>39</v>
      </c>
      <c r="B563" s="63">
        <v>2</v>
      </c>
      <c r="C563" t="s">
        <v>15</v>
      </c>
      <c r="D563" s="65">
        <v>1164</v>
      </c>
      <c r="E563" s="65">
        <v>1164</v>
      </c>
      <c r="F563" s="65">
        <v>1155</v>
      </c>
      <c r="G563" s="13">
        <f t="shared" si="152"/>
        <v>-9</v>
      </c>
      <c r="H563" s="13">
        <f t="shared" si="153"/>
        <v>-9</v>
      </c>
      <c r="I563" s="70">
        <f t="shared" si="154"/>
        <v>-7.7319587628865705E-3</v>
      </c>
      <c r="J563" s="70">
        <f t="shared" si="155"/>
        <v>-7.7319587628865705E-3</v>
      </c>
      <c r="K563" t="str">
        <f t="shared" si="156"/>
        <v>CHAWAN</v>
      </c>
      <c r="L563" t="str">
        <f t="shared" si="157"/>
        <v>MAY-2-CHAWAN</v>
      </c>
      <c r="M563" s="70">
        <f t="shared" si="158"/>
        <v>-8.1991372116977379E-2</v>
      </c>
      <c r="N563" s="70">
        <f t="shared" si="159"/>
        <v>-6.4834537815328996E-2</v>
      </c>
      <c r="O563" s="13">
        <f t="shared" si="160"/>
        <v>1911391</v>
      </c>
      <c r="P563" s="13">
        <f t="shared" si="161"/>
        <v>1932701</v>
      </c>
      <c r="Q563" s="13">
        <f t="shared" si="162"/>
        <v>1917728</v>
      </c>
      <c r="R563" s="33">
        <f t="shared" si="163"/>
        <v>3.3153865430988194E-3</v>
      </c>
      <c r="S563" s="33">
        <f t="shared" si="164"/>
        <v>-7.7471890375179209E-3</v>
      </c>
      <c r="T563" t="str">
        <f t="shared" si="165"/>
        <v>MAY-CHAWAN</v>
      </c>
      <c r="U563">
        <f t="shared" si="166"/>
        <v>23958</v>
      </c>
      <c r="V563">
        <f t="shared" si="167"/>
        <v>24101</v>
      </c>
      <c r="W563">
        <f t="shared" si="168"/>
        <v>23963</v>
      </c>
      <c r="X563" s="33">
        <f t="shared" si="169"/>
        <v>2.0869855580607499E-4</v>
      </c>
      <c r="Y563" s="33">
        <f t="shared" si="170"/>
        <v>-5.7259034894817651E-3</v>
      </c>
    </row>
    <row r="564" spans="1:25" x14ac:dyDescent="0.25">
      <c r="A564" t="s">
        <v>39</v>
      </c>
      <c r="B564" s="63">
        <v>2</v>
      </c>
      <c r="C564" t="s">
        <v>15</v>
      </c>
      <c r="D564" s="65">
        <v>1164</v>
      </c>
      <c r="E564" s="65">
        <v>1164</v>
      </c>
      <c r="F564" s="65">
        <v>1155</v>
      </c>
      <c r="G564" s="13">
        <f t="shared" si="152"/>
        <v>-9</v>
      </c>
      <c r="H564" s="13">
        <f t="shared" si="153"/>
        <v>-9</v>
      </c>
      <c r="I564" s="70">
        <f t="shared" si="154"/>
        <v>-7.7319587628865705E-3</v>
      </c>
      <c r="J564" s="70">
        <f t="shared" si="155"/>
        <v>-7.7319587628865705E-3</v>
      </c>
      <c r="K564" t="str">
        <f t="shared" si="156"/>
        <v>CHAWAN</v>
      </c>
      <c r="L564" t="str">
        <f t="shared" si="157"/>
        <v>MAY-2-CHAWAN</v>
      </c>
      <c r="M564" s="70">
        <f t="shared" si="158"/>
        <v>-8.1991372116977379E-2</v>
      </c>
      <c r="N564" s="70">
        <f t="shared" si="159"/>
        <v>-6.4834537815328996E-2</v>
      </c>
      <c r="O564" s="13">
        <f t="shared" si="160"/>
        <v>1911391</v>
      </c>
      <c r="P564" s="13">
        <f t="shared" si="161"/>
        <v>1932701</v>
      </c>
      <c r="Q564" s="13">
        <f t="shared" si="162"/>
        <v>1917728</v>
      </c>
      <c r="R564" s="33">
        <f t="shared" si="163"/>
        <v>3.3153865430988194E-3</v>
      </c>
      <c r="S564" s="33">
        <f t="shared" si="164"/>
        <v>-7.7471890375179209E-3</v>
      </c>
      <c r="T564" t="str">
        <f t="shared" si="165"/>
        <v>MAY-CHAWAN</v>
      </c>
      <c r="U564">
        <f t="shared" si="166"/>
        <v>23958</v>
      </c>
      <c r="V564">
        <f t="shared" si="167"/>
        <v>24101</v>
      </c>
      <c r="W564">
        <f t="shared" si="168"/>
        <v>23963</v>
      </c>
      <c r="X564" s="33">
        <f t="shared" si="169"/>
        <v>2.0869855580607499E-4</v>
      </c>
      <c r="Y564" s="33">
        <f t="shared" si="170"/>
        <v>-5.7259034894817651E-3</v>
      </c>
    </row>
    <row r="565" spans="1:25" x14ac:dyDescent="0.25">
      <c r="A565" t="s">
        <v>39</v>
      </c>
      <c r="B565" s="63">
        <v>2</v>
      </c>
      <c r="C565" t="s">
        <v>15</v>
      </c>
      <c r="D565" s="65">
        <v>681</v>
      </c>
      <c r="E565" s="65">
        <v>681</v>
      </c>
      <c r="F565" s="65">
        <v>675</v>
      </c>
      <c r="G565" s="13">
        <f t="shared" si="152"/>
        <v>-6</v>
      </c>
      <c r="H565" s="13">
        <f t="shared" si="153"/>
        <v>-6</v>
      </c>
      <c r="I565" s="70">
        <f t="shared" si="154"/>
        <v>-8.8105726872246271E-3</v>
      </c>
      <c r="J565" s="70">
        <f t="shared" si="155"/>
        <v>-8.8105726872246271E-3</v>
      </c>
      <c r="K565" t="str">
        <f t="shared" si="156"/>
        <v>CHAWAN</v>
      </c>
      <c r="L565" t="str">
        <f t="shared" si="157"/>
        <v>MAY-2-CHAWAN</v>
      </c>
      <c r="M565" s="70">
        <f t="shared" si="158"/>
        <v>-8.1991372116977379E-2</v>
      </c>
      <c r="N565" s="70">
        <f t="shared" si="159"/>
        <v>-6.4834537815328996E-2</v>
      </c>
      <c r="O565" s="13">
        <f t="shared" si="160"/>
        <v>1911391</v>
      </c>
      <c r="P565" s="13">
        <f t="shared" si="161"/>
        <v>1932701</v>
      </c>
      <c r="Q565" s="13">
        <f t="shared" si="162"/>
        <v>1917728</v>
      </c>
      <c r="R565" s="33">
        <f t="shared" si="163"/>
        <v>3.3153865430988194E-3</v>
      </c>
      <c r="S565" s="33">
        <f t="shared" si="164"/>
        <v>-7.7471890375179209E-3</v>
      </c>
      <c r="T565" t="str">
        <f t="shared" si="165"/>
        <v>MAY-CHAWAN</v>
      </c>
      <c r="U565">
        <f t="shared" si="166"/>
        <v>23958</v>
      </c>
      <c r="V565">
        <f t="shared" si="167"/>
        <v>24101</v>
      </c>
      <c r="W565">
        <f t="shared" si="168"/>
        <v>23963</v>
      </c>
      <c r="X565" s="33">
        <f t="shared" si="169"/>
        <v>2.0869855580607499E-4</v>
      </c>
      <c r="Y565" s="33">
        <f t="shared" si="170"/>
        <v>-5.7259034894817651E-3</v>
      </c>
    </row>
    <row r="566" spans="1:25" x14ac:dyDescent="0.25">
      <c r="A566" t="s">
        <v>39</v>
      </c>
      <c r="B566" s="63">
        <v>2</v>
      </c>
      <c r="C566" t="s">
        <v>15</v>
      </c>
      <c r="D566" s="65">
        <v>681</v>
      </c>
      <c r="E566" s="65">
        <v>681</v>
      </c>
      <c r="F566" s="65">
        <v>675</v>
      </c>
      <c r="G566" s="13">
        <f t="shared" si="152"/>
        <v>-6</v>
      </c>
      <c r="H566" s="13">
        <f t="shared" si="153"/>
        <v>-6</v>
      </c>
      <c r="I566" s="70">
        <f t="shared" si="154"/>
        <v>-8.8105726872246271E-3</v>
      </c>
      <c r="J566" s="70">
        <f t="shared" si="155"/>
        <v>-8.8105726872246271E-3</v>
      </c>
      <c r="K566" t="str">
        <f t="shared" si="156"/>
        <v>CHAWAN</v>
      </c>
      <c r="L566" t="str">
        <f t="shared" si="157"/>
        <v>MAY-2-CHAWAN</v>
      </c>
      <c r="M566" s="70">
        <f t="shared" si="158"/>
        <v>-8.1991372116977379E-2</v>
      </c>
      <c r="N566" s="70">
        <f t="shared" si="159"/>
        <v>-6.4834537815328996E-2</v>
      </c>
      <c r="O566" s="13">
        <f t="shared" si="160"/>
        <v>1911391</v>
      </c>
      <c r="P566" s="13">
        <f t="shared" si="161"/>
        <v>1932701</v>
      </c>
      <c r="Q566" s="13">
        <f t="shared" si="162"/>
        <v>1917728</v>
      </c>
      <c r="R566" s="33">
        <f t="shared" si="163"/>
        <v>3.3153865430988194E-3</v>
      </c>
      <c r="S566" s="33">
        <f t="shared" si="164"/>
        <v>-7.7471890375179209E-3</v>
      </c>
      <c r="T566" t="str">
        <f t="shared" si="165"/>
        <v>MAY-CHAWAN</v>
      </c>
      <c r="U566">
        <f t="shared" si="166"/>
        <v>23958</v>
      </c>
      <c r="V566">
        <f t="shared" si="167"/>
        <v>24101</v>
      </c>
      <c r="W566">
        <f t="shared" si="168"/>
        <v>23963</v>
      </c>
      <c r="X566" s="33">
        <f t="shared" si="169"/>
        <v>2.0869855580607499E-4</v>
      </c>
      <c r="Y566" s="33">
        <f t="shared" si="170"/>
        <v>-5.7259034894817651E-3</v>
      </c>
    </row>
    <row r="567" spans="1:25" x14ac:dyDescent="0.25">
      <c r="A567" t="s">
        <v>39</v>
      </c>
      <c r="B567" s="63">
        <v>2</v>
      </c>
      <c r="C567" t="s">
        <v>15</v>
      </c>
      <c r="D567" s="65">
        <v>903</v>
      </c>
      <c r="E567" s="65">
        <v>897</v>
      </c>
      <c r="F567" s="65">
        <v>897</v>
      </c>
      <c r="G567" s="13">
        <f t="shared" si="152"/>
        <v>0</v>
      </c>
      <c r="H567" s="13">
        <f t="shared" si="153"/>
        <v>-6</v>
      </c>
      <c r="I567" s="70">
        <f t="shared" si="154"/>
        <v>-6.6445182724252927E-3</v>
      </c>
      <c r="J567" s="70">
        <f t="shared" si="155"/>
        <v>0</v>
      </c>
      <c r="K567" t="str">
        <f t="shared" si="156"/>
        <v>CHAWAN</v>
      </c>
      <c r="L567" t="str">
        <f t="shared" si="157"/>
        <v>MAY-2-CHAWAN</v>
      </c>
      <c r="M567" s="70">
        <f t="shared" si="158"/>
        <v>-8.1991372116977379E-2</v>
      </c>
      <c r="N567" s="70">
        <f t="shared" si="159"/>
        <v>-6.4834537815328996E-2</v>
      </c>
      <c r="O567" s="13">
        <f t="shared" si="160"/>
        <v>1911391</v>
      </c>
      <c r="P567" s="13">
        <f t="shared" si="161"/>
        <v>1932701</v>
      </c>
      <c r="Q567" s="13">
        <f t="shared" si="162"/>
        <v>1917728</v>
      </c>
      <c r="R567" s="33">
        <f t="shared" si="163"/>
        <v>3.3153865430988194E-3</v>
      </c>
      <c r="S567" s="33">
        <f t="shared" si="164"/>
        <v>-7.7471890375179209E-3</v>
      </c>
      <c r="T567" t="str">
        <f t="shared" si="165"/>
        <v>MAY-CHAWAN</v>
      </c>
      <c r="U567">
        <f t="shared" si="166"/>
        <v>23958</v>
      </c>
      <c r="V567">
        <f t="shared" si="167"/>
        <v>24101</v>
      </c>
      <c r="W567">
        <f t="shared" si="168"/>
        <v>23963</v>
      </c>
      <c r="X567" s="33">
        <f t="shared" si="169"/>
        <v>2.0869855580607499E-4</v>
      </c>
      <c r="Y567" s="33">
        <f t="shared" si="170"/>
        <v>-5.7259034894817651E-3</v>
      </c>
    </row>
    <row r="568" spans="1:25" x14ac:dyDescent="0.25">
      <c r="A568" t="s">
        <v>39</v>
      </c>
      <c r="B568" s="63">
        <v>2</v>
      </c>
      <c r="C568" t="s">
        <v>15</v>
      </c>
      <c r="D568" s="65">
        <v>903</v>
      </c>
      <c r="E568" s="65">
        <v>901</v>
      </c>
      <c r="F568" s="65">
        <v>897</v>
      </c>
      <c r="G568" s="13">
        <f t="shared" si="152"/>
        <v>-4</v>
      </c>
      <c r="H568" s="13">
        <f t="shared" si="153"/>
        <v>-6</v>
      </c>
      <c r="I568" s="70">
        <f t="shared" si="154"/>
        <v>-6.6445182724252927E-3</v>
      </c>
      <c r="J568" s="70">
        <f t="shared" si="155"/>
        <v>-4.4395116537181423E-3</v>
      </c>
      <c r="K568" t="str">
        <f t="shared" si="156"/>
        <v>CHAWAN</v>
      </c>
      <c r="L568" t="str">
        <f t="shared" si="157"/>
        <v>MAY-2-CHAWAN</v>
      </c>
      <c r="M568" s="70">
        <f t="shared" si="158"/>
        <v>-8.1991372116977379E-2</v>
      </c>
      <c r="N568" s="70">
        <f t="shared" si="159"/>
        <v>-6.4834537815328996E-2</v>
      </c>
      <c r="O568" s="13">
        <f t="shared" si="160"/>
        <v>1911391</v>
      </c>
      <c r="P568" s="13">
        <f t="shared" si="161"/>
        <v>1932701</v>
      </c>
      <c r="Q568" s="13">
        <f t="shared" si="162"/>
        <v>1917728</v>
      </c>
      <c r="R568" s="33">
        <f t="shared" si="163"/>
        <v>3.3153865430988194E-3</v>
      </c>
      <c r="S568" s="33">
        <f t="shared" si="164"/>
        <v>-7.7471890375179209E-3</v>
      </c>
      <c r="T568" t="str">
        <f t="shared" si="165"/>
        <v>MAY-CHAWAN</v>
      </c>
      <c r="U568">
        <f t="shared" si="166"/>
        <v>23958</v>
      </c>
      <c r="V568">
        <f t="shared" si="167"/>
        <v>24101</v>
      </c>
      <c r="W568">
        <f t="shared" si="168"/>
        <v>23963</v>
      </c>
      <c r="X568" s="33">
        <f t="shared" si="169"/>
        <v>2.0869855580607499E-4</v>
      </c>
      <c r="Y568" s="33">
        <f t="shared" si="170"/>
        <v>-5.7259034894817651E-3</v>
      </c>
    </row>
    <row r="569" spans="1:25" x14ac:dyDescent="0.25">
      <c r="A569" t="s">
        <v>39</v>
      </c>
      <c r="B569" s="63">
        <v>2</v>
      </c>
      <c r="C569" t="s">
        <v>15</v>
      </c>
      <c r="D569" s="65">
        <v>468</v>
      </c>
      <c r="E569" s="65">
        <v>468</v>
      </c>
      <c r="F569" s="65">
        <v>462</v>
      </c>
      <c r="G569" s="13">
        <f t="shared" si="152"/>
        <v>-6</v>
      </c>
      <c r="H569" s="13">
        <f t="shared" si="153"/>
        <v>-6</v>
      </c>
      <c r="I569" s="70">
        <f t="shared" si="154"/>
        <v>-1.2820512820512775E-2</v>
      </c>
      <c r="J569" s="70">
        <f t="shared" si="155"/>
        <v>-1.2820512820512775E-2</v>
      </c>
      <c r="K569" t="str">
        <f t="shared" si="156"/>
        <v>CHAWAN</v>
      </c>
      <c r="L569" t="str">
        <f t="shared" si="157"/>
        <v>MAY-2-CHAWAN</v>
      </c>
      <c r="M569" s="70">
        <f t="shared" si="158"/>
        <v>-8.1991372116977379E-2</v>
      </c>
      <c r="N569" s="70">
        <f t="shared" si="159"/>
        <v>-6.4834537815328996E-2</v>
      </c>
      <c r="O569" s="13">
        <f t="shared" si="160"/>
        <v>1911391</v>
      </c>
      <c r="P569" s="13">
        <f t="shared" si="161"/>
        <v>1932701</v>
      </c>
      <c r="Q569" s="13">
        <f t="shared" si="162"/>
        <v>1917728</v>
      </c>
      <c r="R569" s="33">
        <f t="shared" si="163"/>
        <v>3.3153865430988194E-3</v>
      </c>
      <c r="S569" s="33">
        <f t="shared" si="164"/>
        <v>-7.7471890375179209E-3</v>
      </c>
      <c r="T569" t="str">
        <f t="shared" si="165"/>
        <v>MAY-CHAWAN</v>
      </c>
      <c r="U569">
        <f t="shared" si="166"/>
        <v>23958</v>
      </c>
      <c r="V569">
        <f t="shared" si="167"/>
        <v>24101</v>
      </c>
      <c r="W569">
        <f t="shared" si="168"/>
        <v>23963</v>
      </c>
      <c r="X569" s="33">
        <f t="shared" si="169"/>
        <v>2.0869855580607499E-4</v>
      </c>
      <c r="Y569" s="33">
        <f t="shared" si="170"/>
        <v>-5.7259034894817651E-3</v>
      </c>
    </row>
    <row r="570" spans="1:25" x14ac:dyDescent="0.25">
      <c r="A570" t="s">
        <v>39</v>
      </c>
      <c r="B570" s="63">
        <v>2</v>
      </c>
      <c r="C570" t="s">
        <v>15</v>
      </c>
      <c r="D570" s="65">
        <v>468</v>
      </c>
      <c r="E570" s="65">
        <v>468</v>
      </c>
      <c r="F570" s="65">
        <v>462</v>
      </c>
      <c r="G570" s="13">
        <f t="shared" si="152"/>
        <v>-6</v>
      </c>
      <c r="H570" s="13">
        <f t="shared" si="153"/>
        <v>-6</v>
      </c>
      <c r="I570" s="70">
        <f t="shared" si="154"/>
        <v>-1.2820512820512775E-2</v>
      </c>
      <c r="J570" s="70">
        <f t="shared" si="155"/>
        <v>-1.2820512820512775E-2</v>
      </c>
      <c r="K570" t="str">
        <f t="shared" si="156"/>
        <v>CHAWAN</v>
      </c>
      <c r="L570" t="str">
        <f t="shared" si="157"/>
        <v>MAY-2-CHAWAN</v>
      </c>
      <c r="M570" s="70">
        <f t="shared" si="158"/>
        <v>-8.1991372116977379E-2</v>
      </c>
      <c r="N570" s="70">
        <f t="shared" si="159"/>
        <v>-6.4834537815328996E-2</v>
      </c>
      <c r="O570" s="13">
        <f t="shared" si="160"/>
        <v>1911391</v>
      </c>
      <c r="P570" s="13">
        <f t="shared" si="161"/>
        <v>1932701</v>
      </c>
      <c r="Q570" s="13">
        <f t="shared" si="162"/>
        <v>1917728</v>
      </c>
      <c r="R570" s="33">
        <f t="shared" si="163"/>
        <v>3.3153865430988194E-3</v>
      </c>
      <c r="S570" s="33">
        <f t="shared" si="164"/>
        <v>-7.7471890375179209E-3</v>
      </c>
      <c r="T570" t="str">
        <f t="shared" si="165"/>
        <v>MAY-CHAWAN</v>
      </c>
      <c r="U570">
        <f t="shared" si="166"/>
        <v>23958</v>
      </c>
      <c r="V570">
        <f t="shared" si="167"/>
        <v>24101</v>
      </c>
      <c r="W570">
        <f t="shared" si="168"/>
        <v>23963</v>
      </c>
      <c r="X570" s="33">
        <f t="shared" si="169"/>
        <v>2.0869855580607499E-4</v>
      </c>
      <c r="Y570" s="33">
        <f t="shared" si="170"/>
        <v>-5.7259034894817651E-3</v>
      </c>
    </row>
    <row r="571" spans="1:25" x14ac:dyDescent="0.25">
      <c r="A571" t="s">
        <v>39</v>
      </c>
      <c r="B571" s="63">
        <v>3</v>
      </c>
      <c r="C571" t="s">
        <v>16</v>
      </c>
      <c r="D571" s="65">
        <v>37000</v>
      </c>
      <c r="E571" s="65">
        <v>36445</v>
      </c>
      <c r="F571" s="65">
        <v>36167</v>
      </c>
      <c r="G571" s="13">
        <f t="shared" si="152"/>
        <v>-278</v>
      </c>
      <c r="H571" s="13">
        <f t="shared" si="153"/>
        <v>-833</v>
      </c>
      <c r="I571" s="70">
        <f t="shared" si="154"/>
        <v>-2.2513513513513495E-2</v>
      </c>
      <c r="J571" s="70">
        <f t="shared" si="155"/>
        <v>-7.627932501029E-3</v>
      </c>
      <c r="K571" t="str">
        <f t="shared" si="156"/>
        <v>ANUGERAH</v>
      </c>
      <c r="L571" t="str">
        <f t="shared" si="157"/>
        <v>MAY-3-ANUGERAH</v>
      </c>
      <c r="M571" s="70">
        <f t="shared" si="158"/>
        <v>-8.563456614509235E-2</v>
      </c>
      <c r="N571" s="70">
        <f t="shared" si="159"/>
        <v>-3.764011819759383E-2</v>
      </c>
      <c r="O571" s="13">
        <f t="shared" si="160"/>
        <v>1911391</v>
      </c>
      <c r="P571" s="13">
        <f t="shared" si="161"/>
        <v>1932701</v>
      </c>
      <c r="Q571" s="13">
        <f t="shared" si="162"/>
        <v>1917728</v>
      </c>
      <c r="R571" s="33">
        <f t="shared" si="163"/>
        <v>3.3153865430988194E-3</v>
      </c>
      <c r="S571" s="33">
        <f t="shared" si="164"/>
        <v>-7.7471890375179209E-3</v>
      </c>
      <c r="T571" t="str">
        <f t="shared" si="165"/>
        <v>MAY-ANUGERAH</v>
      </c>
      <c r="U571">
        <f t="shared" si="166"/>
        <v>530600</v>
      </c>
      <c r="V571">
        <f t="shared" si="167"/>
        <v>525057</v>
      </c>
      <c r="W571">
        <f t="shared" si="168"/>
        <v>520467</v>
      </c>
      <c r="X571" s="33">
        <f t="shared" si="169"/>
        <v>-1.9097248398039945E-2</v>
      </c>
      <c r="Y571" s="33">
        <f t="shared" si="170"/>
        <v>-8.7419080214148348E-3</v>
      </c>
    </row>
    <row r="572" spans="1:25" x14ac:dyDescent="0.25">
      <c r="A572" t="s">
        <v>39</v>
      </c>
      <c r="B572" s="63">
        <v>3</v>
      </c>
      <c r="C572" t="s">
        <v>16</v>
      </c>
      <c r="D572" s="65">
        <v>38000</v>
      </c>
      <c r="E572" s="65">
        <v>37153</v>
      </c>
      <c r="F572" s="65">
        <v>36958</v>
      </c>
      <c r="G572" s="13">
        <f t="shared" si="152"/>
        <v>-195</v>
      </c>
      <c r="H572" s="13">
        <f t="shared" si="153"/>
        <v>-1042</v>
      </c>
      <c r="I572" s="70">
        <f t="shared" si="154"/>
        <v>-2.7421052631578902E-2</v>
      </c>
      <c r="J572" s="70">
        <f t="shared" si="155"/>
        <v>-5.248566737544702E-3</v>
      </c>
      <c r="K572" t="str">
        <f t="shared" si="156"/>
        <v>ANUGERAH</v>
      </c>
      <c r="L572" t="str">
        <f t="shared" si="157"/>
        <v>MAY-3-ANUGERAH</v>
      </c>
      <c r="M572" s="70">
        <f t="shared" si="158"/>
        <v>-8.563456614509235E-2</v>
      </c>
      <c r="N572" s="70">
        <f t="shared" si="159"/>
        <v>-3.764011819759383E-2</v>
      </c>
      <c r="O572" s="13">
        <f t="shared" si="160"/>
        <v>1911391</v>
      </c>
      <c r="P572" s="13">
        <f t="shared" si="161"/>
        <v>1932701</v>
      </c>
      <c r="Q572" s="13">
        <f t="shared" si="162"/>
        <v>1917728</v>
      </c>
      <c r="R572" s="33">
        <f t="shared" si="163"/>
        <v>3.3153865430988194E-3</v>
      </c>
      <c r="S572" s="33">
        <f t="shared" si="164"/>
        <v>-7.7471890375179209E-3</v>
      </c>
      <c r="T572" t="str">
        <f t="shared" si="165"/>
        <v>MAY-ANUGERAH</v>
      </c>
      <c r="U572">
        <f t="shared" si="166"/>
        <v>530600</v>
      </c>
      <c r="V572">
        <f t="shared" si="167"/>
        <v>525057</v>
      </c>
      <c r="W572">
        <f t="shared" si="168"/>
        <v>520467</v>
      </c>
      <c r="X572" s="33">
        <f t="shared" si="169"/>
        <v>-1.9097248398039945E-2</v>
      </c>
      <c r="Y572" s="33">
        <f t="shared" si="170"/>
        <v>-8.7419080214148348E-3</v>
      </c>
    </row>
    <row r="573" spans="1:25" x14ac:dyDescent="0.25">
      <c r="A573" t="s">
        <v>39</v>
      </c>
      <c r="B573" s="63">
        <v>3</v>
      </c>
      <c r="C573" t="s">
        <v>16</v>
      </c>
      <c r="D573" s="65">
        <v>30000</v>
      </c>
      <c r="E573" s="65">
        <v>29550</v>
      </c>
      <c r="F573" s="65">
        <v>29297</v>
      </c>
      <c r="G573" s="13">
        <f t="shared" si="152"/>
        <v>-253</v>
      </c>
      <c r="H573" s="13">
        <f t="shared" si="153"/>
        <v>-703</v>
      </c>
      <c r="I573" s="70">
        <f t="shared" si="154"/>
        <v>-2.3433333333333306E-2</v>
      </c>
      <c r="J573" s="70">
        <f t="shared" si="155"/>
        <v>-8.5617597292724223E-3</v>
      </c>
      <c r="K573" t="str">
        <f t="shared" si="156"/>
        <v>ANUGERAH</v>
      </c>
      <c r="L573" t="str">
        <f t="shared" si="157"/>
        <v>MAY-3-ANUGERAH</v>
      </c>
      <c r="M573" s="70">
        <f t="shared" si="158"/>
        <v>-8.563456614509235E-2</v>
      </c>
      <c r="N573" s="70">
        <f t="shared" si="159"/>
        <v>-3.764011819759383E-2</v>
      </c>
      <c r="O573" s="13">
        <f t="shared" si="160"/>
        <v>1911391</v>
      </c>
      <c r="P573" s="13">
        <f t="shared" si="161"/>
        <v>1932701</v>
      </c>
      <c r="Q573" s="13">
        <f t="shared" si="162"/>
        <v>1917728</v>
      </c>
      <c r="R573" s="33">
        <f t="shared" si="163"/>
        <v>3.3153865430988194E-3</v>
      </c>
      <c r="S573" s="33">
        <f t="shared" si="164"/>
        <v>-7.7471890375179209E-3</v>
      </c>
      <c r="T573" t="str">
        <f t="shared" si="165"/>
        <v>MAY-ANUGERAH</v>
      </c>
      <c r="U573">
        <f t="shared" si="166"/>
        <v>530600</v>
      </c>
      <c r="V573">
        <f t="shared" si="167"/>
        <v>525057</v>
      </c>
      <c r="W573">
        <f t="shared" si="168"/>
        <v>520467</v>
      </c>
      <c r="X573" s="33">
        <f t="shared" si="169"/>
        <v>-1.9097248398039945E-2</v>
      </c>
      <c r="Y573" s="33">
        <f t="shared" si="170"/>
        <v>-8.7419080214148348E-3</v>
      </c>
    </row>
    <row r="574" spans="1:25" x14ac:dyDescent="0.25">
      <c r="A574" t="s">
        <v>39</v>
      </c>
      <c r="B574" s="63">
        <v>3</v>
      </c>
      <c r="C574" t="s">
        <v>16</v>
      </c>
      <c r="D574" s="65">
        <v>7500</v>
      </c>
      <c r="E574" s="65">
        <v>7530</v>
      </c>
      <c r="F574" s="65">
        <v>7408</v>
      </c>
      <c r="G574" s="13">
        <f t="shared" si="152"/>
        <v>-122</v>
      </c>
      <c r="H574" s="13">
        <f t="shared" si="153"/>
        <v>-92</v>
      </c>
      <c r="I574" s="70">
        <f t="shared" si="154"/>
        <v>-1.2266666666666648E-2</v>
      </c>
      <c r="J574" s="70">
        <f t="shared" si="155"/>
        <v>-1.6201859229747706E-2</v>
      </c>
      <c r="K574" t="str">
        <f t="shared" si="156"/>
        <v>ANUGERAH</v>
      </c>
      <c r="L574" t="str">
        <f t="shared" si="157"/>
        <v>MAY-3-ANUGERAH</v>
      </c>
      <c r="M574" s="70">
        <f t="shared" si="158"/>
        <v>-8.563456614509235E-2</v>
      </c>
      <c r="N574" s="70">
        <f t="shared" si="159"/>
        <v>-3.764011819759383E-2</v>
      </c>
      <c r="O574" s="13">
        <f t="shared" si="160"/>
        <v>1911391</v>
      </c>
      <c r="P574" s="13">
        <f t="shared" si="161"/>
        <v>1932701</v>
      </c>
      <c r="Q574" s="13">
        <f t="shared" si="162"/>
        <v>1917728</v>
      </c>
      <c r="R574" s="33">
        <f t="shared" si="163"/>
        <v>3.3153865430988194E-3</v>
      </c>
      <c r="S574" s="33">
        <f t="shared" si="164"/>
        <v>-7.7471890375179209E-3</v>
      </c>
      <c r="T574" t="str">
        <f t="shared" si="165"/>
        <v>MAY-ANUGERAH</v>
      </c>
      <c r="U574">
        <f t="shared" si="166"/>
        <v>530600</v>
      </c>
      <c r="V574">
        <f t="shared" si="167"/>
        <v>525057</v>
      </c>
      <c r="W574">
        <f t="shared" si="168"/>
        <v>520467</v>
      </c>
      <c r="X574" s="33">
        <f t="shared" si="169"/>
        <v>-1.9097248398039945E-2</v>
      </c>
      <c r="Y574" s="33">
        <f t="shared" si="170"/>
        <v>-8.7419080214148348E-3</v>
      </c>
    </row>
    <row r="575" spans="1:25" x14ac:dyDescent="0.25">
      <c r="A575" t="s">
        <v>39</v>
      </c>
      <c r="B575" s="63">
        <v>3</v>
      </c>
      <c r="C575" t="s">
        <v>13</v>
      </c>
      <c r="D575" s="65">
        <v>131760</v>
      </c>
      <c r="E575" s="65">
        <v>135714</v>
      </c>
      <c r="F575" s="65">
        <v>135372</v>
      </c>
      <c r="G575" s="13">
        <f t="shared" si="152"/>
        <v>-342</v>
      </c>
      <c r="H575" s="13">
        <f t="shared" si="153"/>
        <v>3612</v>
      </c>
      <c r="I575" s="70">
        <f t="shared" si="154"/>
        <v>2.741347905282332E-2</v>
      </c>
      <c r="J575" s="70">
        <f t="shared" si="155"/>
        <v>-2.5200053052742977E-3</v>
      </c>
      <c r="K575" t="str">
        <f t="shared" si="156"/>
        <v>KALIBENDA</v>
      </c>
      <c r="L575" t="str">
        <f t="shared" si="157"/>
        <v>MAY-3-KALIBENDA</v>
      </c>
      <c r="M575" s="70">
        <f t="shared" si="158"/>
        <v>2.5429352068696343E-2</v>
      </c>
      <c r="N575" s="70">
        <f t="shared" si="159"/>
        <v>-4.5736078113655099E-3</v>
      </c>
      <c r="O575" s="13">
        <f t="shared" si="160"/>
        <v>1911391</v>
      </c>
      <c r="P575" s="13">
        <f t="shared" si="161"/>
        <v>1932701</v>
      </c>
      <c r="Q575" s="13">
        <f t="shared" si="162"/>
        <v>1917728</v>
      </c>
      <c r="R575" s="33">
        <f t="shared" si="163"/>
        <v>3.3153865430988194E-3</v>
      </c>
      <c r="S575" s="33">
        <f t="shared" si="164"/>
        <v>-7.7471890375179209E-3</v>
      </c>
      <c r="T575" t="str">
        <f t="shared" si="165"/>
        <v>MAY-KALIBENDA</v>
      </c>
      <c r="U575">
        <f t="shared" si="166"/>
        <v>396360</v>
      </c>
      <c r="V575">
        <f t="shared" si="167"/>
        <v>403112</v>
      </c>
      <c r="W575">
        <f t="shared" si="168"/>
        <v>402045</v>
      </c>
      <c r="X575" s="33">
        <f t="shared" si="169"/>
        <v>1.4343021495609953E-2</v>
      </c>
      <c r="Y575" s="33">
        <f t="shared" si="170"/>
        <v>-2.6469070630494862E-3</v>
      </c>
    </row>
    <row r="576" spans="1:25" x14ac:dyDescent="0.25">
      <c r="A576" t="s">
        <v>39</v>
      </c>
      <c r="B576" s="63">
        <v>3</v>
      </c>
      <c r="C576" t="s">
        <v>14</v>
      </c>
      <c r="D576" s="65">
        <v>17388</v>
      </c>
      <c r="E576" s="65">
        <v>17740</v>
      </c>
      <c r="F576" s="65">
        <v>17619</v>
      </c>
      <c r="G576" s="13">
        <f t="shared" si="152"/>
        <v>-121</v>
      </c>
      <c r="H576" s="13">
        <f t="shared" si="153"/>
        <v>231</v>
      </c>
      <c r="I576" s="70">
        <f t="shared" si="154"/>
        <v>1.3285024154589431E-2</v>
      </c>
      <c r="J576" s="70">
        <f t="shared" si="155"/>
        <v>-6.8207440811725029E-3</v>
      </c>
      <c r="K576" t="str">
        <f t="shared" si="156"/>
        <v>GM2</v>
      </c>
      <c r="L576" t="str">
        <f t="shared" si="157"/>
        <v>MAY-3-GM2</v>
      </c>
      <c r="M576" s="70">
        <f t="shared" si="158"/>
        <v>8.9343120561025668E-2</v>
      </c>
      <c r="N576" s="70">
        <f t="shared" si="159"/>
        <v>-2.1534157302172341E-2</v>
      </c>
      <c r="O576" s="13">
        <f t="shared" si="160"/>
        <v>1911391</v>
      </c>
      <c r="P576" s="13">
        <f t="shared" si="161"/>
        <v>1932701</v>
      </c>
      <c r="Q576" s="13">
        <f t="shared" si="162"/>
        <v>1917728</v>
      </c>
      <c r="R576" s="33">
        <f t="shared" si="163"/>
        <v>3.3153865430988194E-3</v>
      </c>
      <c r="S576" s="33">
        <f t="shared" si="164"/>
        <v>-7.7471890375179209E-3</v>
      </c>
      <c r="T576" t="str">
        <f t="shared" si="165"/>
        <v>MAY-GM2</v>
      </c>
      <c r="U576">
        <f t="shared" si="166"/>
        <v>602172</v>
      </c>
      <c r="V576">
        <f t="shared" si="167"/>
        <v>615513</v>
      </c>
      <c r="W576">
        <f t="shared" si="168"/>
        <v>609716</v>
      </c>
      <c r="X576" s="33">
        <f t="shared" si="169"/>
        <v>1.252798203835459E-2</v>
      </c>
      <c r="Y576" s="33">
        <f t="shared" si="170"/>
        <v>-9.4181601363415579E-3</v>
      </c>
    </row>
    <row r="577" spans="1:25" x14ac:dyDescent="0.25">
      <c r="A577" t="s">
        <v>39</v>
      </c>
      <c r="B577" s="63">
        <v>3</v>
      </c>
      <c r="C577" t="s">
        <v>14</v>
      </c>
      <c r="D577" s="65">
        <v>61776</v>
      </c>
      <c r="E577" s="65">
        <v>63644</v>
      </c>
      <c r="F577" s="65">
        <v>63234</v>
      </c>
      <c r="G577" s="13">
        <f t="shared" si="152"/>
        <v>-410</v>
      </c>
      <c r="H577" s="13">
        <f t="shared" si="153"/>
        <v>1458</v>
      </c>
      <c r="I577" s="70">
        <f t="shared" si="154"/>
        <v>2.3601398601398538E-2</v>
      </c>
      <c r="J577" s="70">
        <f t="shared" si="155"/>
        <v>-6.4420840927660317E-3</v>
      </c>
      <c r="K577" t="str">
        <f t="shared" si="156"/>
        <v>GM2</v>
      </c>
      <c r="L577" t="str">
        <f t="shared" si="157"/>
        <v>MAY-3-GM2</v>
      </c>
      <c r="M577" s="70">
        <f t="shared" si="158"/>
        <v>8.9343120561025668E-2</v>
      </c>
      <c r="N577" s="70">
        <f t="shared" si="159"/>
        <v>-2.1534157302172341E-2</v>
      </c>
      <c r="O577" s="13">
        <f t="shared" si="160"/>
        <v>1911391</v>
      </c>
      <c r="P577" s="13">
        <f t="shared" si="161"/>
        <v>1932701</v>
      </c>
      <c r="Q577" s="13">
        <f t="shared" si="162"/>
        <v>1917728</v>
      </c>
      <c r="R577" s="33">
        <f t="shared" si="163"/>
        <v>3.3153865430988194E-3</v>
      </c>
      <c r="S577" s="33">
        <f t="shared" si="164"/>
        <v>-7.7471890375179209E-3</v>
      </c>
      <c r="T577" t="str">
        <f t="shared" si="165"/>
        <v>MAY-GM2</v>
      </c>
      <c r="U577">
        <f t="shared" si="166"/>
        <v>602172</v>
      </c>
      <c r="V577">
        <f t="shared" si="167"/>
        <v>615513</v>
      </c>
      <c r="W577">
        <f t="shared" si="168"/>
        <v>609716</v>
      </c>
      <c r="X577" s="33">
        <f t="shared" si="169"/>
        <v>1.252798203835459E-2</v>
      </c>
      <c r="Y577" s="33">
        <f t="shared" si="170"/>
        <v>-9.4181601363415579E-3</v>
      </c>
    </row>
    <row r="578" spans="1:25" x14ac:dyDescent="0.25">
      <c r="A578" t="s">
        <v>39</v>
      </c>
      <c r="B578" s="63">
        <v>3</v>
      </c>
      <c r="C578" t="s">
        <v>14</v>
      </c>
      <c r="D578" s="65">
        <v>7560</v>
      </c>
      <c r="E578" s="65">
        <v>7788</v>
      </c>
      <c r="F578" s="65">
        <v>7746</v>
      </c>
      <c r="G578" s="13">
        <f t="shared" ref="G578:G641" si="171">F578-E578</f>
        <v>-42</v>
      </c>
      <c r="H578" s="13">
        <f t="shared" ref="H578:H641" si="172">F578-D578</f>
        <v>186</v>
      </c>
      <c r="I578" s="70">
        <f t="shared" ref="I578:I641" si="173">F578/D578-1</f>
        <v>2.4603174603174516E-2</v>
      </c>
      <c r="J578" s="70">
        <f t="shared" ref="J578:J641" si="174">F578/E578-1</f>
        <v>-5.3929121725732054E-3</v>
      </c>
      <c r="K578" t="str">
        <f t="shared" ref="K578:K641" si="175">CLEAN(SUBSTITUTE(C578," ",""))</f>
        <v>GM2</v>
      </c>
      <c r="L578" t="str">
        <f t="shared" ref="L578:L641" si="176">A578&amp;"-"&amp;B578&amp;"-"&amp;K578</f>
        <v>MAY-3-GM2</v>
      </c>
      <c r="M578" s="70">
        <f t="shared" ref="M578:M641" si="177">SUMIF($L$2:$L$1396,L578,$I$2:$I$1396)</f>
        <v>8.9343120561025668E-2</v>
      </c>
      <c r="N578" s="70">
        <f t="shared" ref="N578:N641" si="178">SUMIF($L$2:$L$1396,L578,$J$2:$J$1396)</f>
        <v>-2.1534157302172341E-2</v>
      </c>
      <c r="O578" s="13">
        <f t="shared" ref="O578:O641" si="179">SUMIF($A$2:$A$1396,A578,$D$2:$D$1396)</f>
        <v>1911391</v>
      </c>
      <c r="P578" s="13">
        <f t="shared" ref="P578:P641" si="180">SUMIF($A$2:$A$1396,A578,$E$2:$E$1396)</f>
        <v>1932701</v>
      </c>
      <c r="Q578" s="13">
        <f t="shared" ref="Q578:Q641" si="181">SUMIF($A$2:$A$1396,A578,$F$2:$F$1396)</f>
        <v>1917728</v>
      </c>
      <c r="R578" s="33">
        <f t="shared" ref="R578:R641" si="182">Q578/O578-1</f>
        <v>3.3153865430988194E-3</v>
      </c>
      <c r="S578" s="33">
        <f t="shared" ref="S578:S641" si="183">Q578/P578-1</f>
        <v>-7.7471890375179209E-3</v>
      </c>
      <c r="T578" t="str">
        <f t="shared" si="165"/>
        <v>MAY-GM2</v>
      </c>
      <c r="U578">
        <f t="shared" si="166"/>
        <v>602172</v>
      </c>
      <c r="V578">
        <f t="shared" si="167"/>
        <v>615513</v>
      </c>
      <c r="W578">
        <f t="shared" si="168"/>
        <v>609716</v>
      </c>
      <c r="X578" s="33">
        <f t="shared" si="169"/>
        <v>1.252798203835459E-2</v>
      </c>
      <c r="Y578" s="33">
        <f t="shared" si="170"/>
        <v>-9.4181601363415579E-3</v>
      </c>
    </row>
    <row r="579" spans="1:25" x14ac:dyDescent="0.25">
      <c r="A579" t="s">
        <v>39</v>
      </c>
      <c r="B579" s="63">
        <v>3</v>
      </c>
      <c r="C579" t="s">
        <v>14</v>
      </c>
      <c r="D579" s="65">
        <v>34236</v>
      </c>
      <c r="E579" s="65">
        <v>34237</v>
      </c>
      <c r="F579" s="65">
        <v>34158</v>
      </c>
      <c r="G579" s="13">
        <f t="shared" si="171"/>
        <v>-79</v>
      </c>
      <c r="H579" s="13">
        <f t="shared" si="172"/>
        <v>-78</v>
      </c>
      <c r="I579" s="70">
        <f t="shared" si="173"/>
        <v>-2.278303540133142E-3</v>
      </c>
      <c r="J579" s="70">
        <f t="shared" si="174"/>
        <v>-2.3074451616672542E-3</v>
      </c>
      <c r="K579" t="str">
        <f t="shared" si="175"/>
        <v>GM2</v>
      </c>
      <c r="L579" t="str">
        <f t="shared" si="176"/>
        <v>MAY-3-GM2</v>
      </c>
      <c r="M579" s="70">
        <f t="shared" si="177"/>
        <v>8.9343120561025668E-2</v>
      </c>
      <c r="N579" s="70">
        <f t="shared" si="178"/>
        <v>-2.1534157302172341E-2</v>
      </c>
      <c r="O579" s="13">
        <f t="shared" si="179"/>
        <v>1911391</v>
      </c>
      <c r="P579" s="13">
        <f t="shared" si="180"/>
        <v>1932701</v>
      </c>
      <c r="Q579" s="13">
        <f t="shared" si="181"/>
        <v>1917728</v>
      </c>
      <c r="R579" s="33">
        <f t="shared" si="182"/>
        <v>3.3153865430988194E-3</v>
      </c>
      <c r="S579" s="33">
        <f t="shared" si="183"/>
        <v>-7.7471890375179209E-3</v>
      </c>
      <c r="T579" t="str">
        <f t="shared" ref="T579:T642" si="184">A579&amp;"-"&amp;K579</f>
        <v>MAY-GM2</v>
      </c>
      <c r="U579">
        <f t="shared" ref="U579:U642" si="185">SUMIF($T$2:$T$1396,T579,$D$2:$D$1396)</f>
        <v>602172</v>
      </c>
      <c r="V579">
        <f t="shared" ref="V579:V642" si="186">SUMIF($T$2:$T$1396,T579,$E$2:$E$1396)</f>
        <v>615513</v>
      </c>
      <c r="W579">
        <f t="shared" ref="W579:W642" si="187">SUMIF($T$2:$T$1396,T579,$F$2:$F$1396)</f>
        <v>609716</v>
      </c>
      <c r="X579" s="33">
        <f t="shared" ref="X579:X642" si="188">W579/U579-1</f>
        <v>1.252798203835459E-2</v>
      </c>
      <c r="Y579" s="33">
        <f t="shared" ref="Y579:Y642" si="189">W579/V579-1</f>
        <v>-9.4181601363415579E-3</v>
      </c>
    </row>
    <row r="580" spans="1:25" x14ac:dyDescent="0.25">
      <c r="A580" t="s">
        <v>39</v>
      </c>
      <c r="B580" s="63">
        <v>3</v>
      </c>
      <c r="C580" t="s">
        <v>14</v>
      </c>
      <c r="D580" s="65">
        <v>1836</v>
      </c>
      <c r="E580" s="65">
        <v>1836</v>
      </c>
      <c r="F580" s="65">
        <v>1836</v>
      </c>
      <c r="G580" s="13">
        <f t="shared" si="171"/>
        <v>0</v>
      </c>
      <c r="H580" s="13">
        <f t="shared" si="172"/>
        <v>0</v>
      </c>
      <c r="I580" s="70">
        <f t="shared" si="173"/>
        <v>0</v>
      </c>
      <c r="J580" s="70">
        <f t="shared" si="174"/>
        <v>0</v>
      </c>
      <c r="K580" t="str">
        <f t="shared" si="175"/>
        <v>GM2</v>
      </c>
      <c r="L580" t="str">
        <f t="shared" si="176"/>
        <v>MAY-3-GM2</v>
      </c>
      <c r="M580" s="70">
        <f t="shared" si="177"/>
        <v>8.9343120561025668E-2</v>
      </c>
      <c r="N580" s="70">
        <f t="shared" si="178"/>
        <v>-2.1534157302172341E-2</v>
      </c>
      <c r="O580" s="13">
        <f t="shared" si="179"/>
        <v>1911391</v>
      </c>
      <c r="P580" s="13">
        <f t="shared" si="180"/>
        <v>1932701</v>
      </c>
      <c r="Q580" s="13">
        <f t="shared" si="181"/>
        <v>1917728</v>
      </c>
      <c r="R580" s="33">
        <f t="shared" si="182"/>
        <v>3.3153865430988194E-3</v>
      </c>
      <c r="S580" s="33">
        <f t="shared" si="183"/>
        <v>-7.7471890375179209E-3</v>
      </c>
      <c r="T580" t="str">
        <f t="shared" si="184"/>
        <v>MAY-GM2</v>
      </c>
      <c r="U580">
        <f t="shared" si="185"/>
        <v>602172</v>
      </c>
      <c r="V580">
        <f t="shared" si="186"/>
        <v>615513</v>
      </c>
      <c r="W580">
        <f t="shared" si="187"/>
        <v>609716</v>
      </c>
      <c r="X580" s="33">
        <f t="shared" si="188"/>
        <v>1.252798203835459E-2</v>
      </c>
      <c r="Y580" s="33">
        <f t="shared" si="189"/>
        <v>-9.4181601363415579E-3</v>
      </c>
    </row>
    <row r="581" spans="1:25" x14ac:dyDescent="0.25">
      <c r="A581" t="s">
        <v>39</v>
      </c>
      <c r="B581" s="63">
        <v>3</v>
      </c>
      <c r="C581" t="s">
        <v>13</v>
      </c>
      <c r="D581" s="65">
        <v>28728</v>
      </c>
      <c r="E581" s="65">
        <v>28730</v>
      </c>
      <c r="F581" s="65">
        <v>28671</v>
      </c>
      <c r="G581" s="13">
        <f t="shared" si="171"/>
        <v>-59</v>
      </c>
      <c r="H581" s="13">
        <f t="shared" si="172"/>
        <v>-57</v>
      </c>
      <c r="I581" s="70">
        <f t="shared" si="173"/>
        <v>-1.9841269841269771E-3</v>
      </c>
      <c r="J581" s="70">
        <f t="shared" si="174"/>
        <v>-2.0536025060912122E-3</v>
      </c>
      <c r="K581" t="str">
        <f t="shared" si="175"/>
        <v>KALIBENDA</v>
      </c>
      <c r="L581" t="str">
        <f t="shared" si="176"/>
        <v>MAY-3-KALIBENDA</v>
      </c>
      <c r="M581" s="70">
        <f t="shared" si="177"/>
        <v>2.5429352068696343E-2</v>
      </c>
      <c r="N581" s="70">
        <f t="shared" si="178"/>
        <v>-4.5736078113655099E-3</v>
      </c>
      <c r="O581" s="13">
        <f t="shared" si="179"/>
        <v>1911391</v>
      </c>
      <c r="P581" s="13">
        <f t="shared" si="180"/>
        <v>1932701</v>
      </c>
      <c r="Q581" s="13">
        <f t="shared" si="181"/>
        <v>1917728</v>
      </c>
      <c r="R581" s="33">
        <f t="shared" si="182"/>
        <v>3.3153865430988194E-3</v>
      </c>
      <c r="S581" s="33">
        <f t="shared" si="183"/>
        <v>-7.7471890375179209E-3</v>
      </c>
      <c r="T581" t="str">
        <f t="shared" si="184"/>
        <v>MAY-KALIBENDA</v>
      </c>
      <c r="U581">
        <f t="shared" si="185"/>
        <v>396360</v>
      </c>
      <c r="V581">
        <f t="shared" si="186"/>
        <v>403112</v>
      </c>
      <c r="W581">
        <f t="shared" si="187"/>
        <v>402045</v>
      </c>
      <c r="X581" s="33">
        <f t="shared" si="188"/>
        <v>1.4343021495609953E-2</v>
      </c>
      <c r="Y581" s="33">
        <f t="shared" si="189"/>
        <v>-2.6469070630494862E-3</v>
      </c>
    </row>
    <row r="582" spans="1:25" x14ac:dyDescent="0.25">
      <c r="A582" t="s">
        <v>39</v>
      </c>
      <c r="B582" s="63">
        <v>3</v>
      </c>
      <c r="C582" t="s">
        <v>11</v>
      </c>
      <c r="D582" s="65">
        <v>23112</v>
      </c>
      <c r="E582" s="65">
        <v>23819</v>
      </c>
      <c r="F582" s="65">
        <v>23592</v>
      </c>
      <c r="G582" s="13">
        <f t="shared" si="171"/>
        <v>-227</v>
      </c>
      <c r="H582" s="13">
        <f t="shared" si="172"/>
        <v>480</v>
      </c>
      <c r="I582" s="70">
        <f t="shared" si="173"/>
        <v>2.0768431983385183E-2</v>
      </c>
      <c r="J582" s="70">
        <f t="shared" si="174"/>
        <v>-9.5302069776228571E-3</v>
      </c>
      <c r="K582" t="str">
        <f t="shared" si="175"/>
        <v>MAJA1</v>
      </c>
      <c r="L582" t="str">
        <f t="shared" si="176"/>
        <v>MAY-3-MAJA1</v>
      </c>
      <c r="M582" s="70">
        <f t="shared" si="177"/>
        <v>7.8439133262782068E-2</v>
      </c>
      <c r="N582" s="70">
        <f t="shared" si="178"/>
        <v>-0.15723744536218287</v>
      </c>
      <c r="O582" s="13">
        <f t="shared" si="179"/>
        <v>1911391</v>
      </c>
      <c r="P582" s="13">
        <f t="shared" si="180"/>
        <v>1932701</v>
      </c>
      <c r="Q582" s="13">
        <f t="shared" si="181"/>
        <v>1917728</v>
      </c>
      <c r="R582" s="33">
        <f t="shared" si="182"/>
        <v>3.3153865430988194E-3</v>
      </c>
      <c r="S582" s="33">
        <f t="shared" si="183"/>
        <v>-7.7471890375179209E-3</v>
      </c>
      <c r="T582" t="str">
        <f t="shared" si="184"/>
        <v>MAY-MAJA1</v>
      </c>
      <c r="U582">
        <f t="shared" si="185"/>
        <v>178416</v>
      </c>
      <c r="V582">
        <f t="shared" si="186"/>
        <v>183281</v>
      </c>
      <c r="W582">
        <f t="shared" si="187"/>
        <v>181692</v>
      </c>
      <c r="X582" s="33">
        <f t="shared" si="188"/>
        <v>1.836158192090398E-2</v>
      </c>
      <c r="Y582" s="33">
        <f t="shared" si="189"/>
        <v>-8.669747546117712E-3</v>
      </c>
    </row>
    <row r="583" spans="1:25" x14ac:dyDescent="0.25">
      <c r="A583" t="s">
        <v>39</v>
      </c>
      <c r="B583" s="63">
        <v>3</v>
      </c>
      <c r="C583" t="s">
        <v>11</v>
      </c>
      <c r="D583" s="65">
        <v>1512</v>
      </c>
      <c r="E583" s="65">
        <v>1560</v>
      </c>
      <c r="F583" s="65">
        <v>1542</v>
      </c>
      <c r="G583" s="13">
        <f t="shared" si="171"/>
        <v>-18</v>
      </c>
      <c r="H583" s="13">
        <f t="shared" si="172"/>
        <v>30</v>
      </c>
      <c r="I583" s="70">
        <f t="shared" si="173"/>
        <v>1.9841269841269771E-2</v>
      </c>
      <c r="J583" s="70">
        <f t="shared" si="174"/>
        <v>-1.1538461538461497E-2</v>
      </c>
      <c r="K583" t="str">
        <f t="shared" si="175"/>
        <v>MAJA1</v>
      </c>
      <c r="L583" t="str">
        <f t="shared" si="176"/>
        <v>MAY-3-MAJA1</v>
      </c>
      <c r="M583" s="70">
        <f t="shared" si="177"/>
        <v>7.8439133262782068E-2</v>
      </c>
      <c r="N583" s="70">
        <f t="shared" si="178"/>
        <v>-0.15723744536218287</v>
      </c>
      <c r="O583" s="13">
        <f t="shared" si="179"/>
        <v>1911391</v>
      </c>
      <c r="P583" s="13">
        <f t="shared" si="180"/>
        <v>1932701</v>
      </c>
      <c r="Q583" s="13">
        <f t="shared" si="181"/>
        <v>1917728</v>
      </c>
      <c r="R583" s="33">
        <f t="shared" si="182"/>
        <v>3.3153865430988194E-3</v>
      </c>
      <c r="S583" s="33">
        <f t="shared" si="183"/>
        <v>-7.7471890375179209E-3</v>
      </c>
      <c r="T583" t="str">
        <f t="shared" si="184"/>
        <v>MAY-MAJA1</v>
      </c>
      <c r="U583">
        <f t="shared" si="185"/>
        <v>178416</v>
      </c>
      <c r="V583">
        <f t="shared" si="186"/>
        <v>183281</v>
      </c>
      <c r="W583">
        <f t="shared" si="187"/>
        <v>181692</v>
      </c>
      <c r="X583" s="33">
        <f t="shared" si="188"/>
        <v>1.836158192090398E-2</v>
      </c>
      <c r="Y583" s="33">
        <f t="shared" si="189"/>
        <v>-8.669747546117712E-3</v>
      </c>
    </row>
    <row r="584" spans="1:25" x14ac:dyDescent="0.25">
      <c r="A584" t="s">
        <v>39</v>
      </c>
      <c r="B584" s="63">
        <v>3</v>
      </c>
      <c r="C584" t="s">
        <v>11</v>
      </c>
      <c r="D584" s="65">
        <v>9936</v>
      </c>
      <c r="E584" s="65">
        <v>10201</v>
      </c>
      <c r="F584" s="65">
        <v>10125</v>
      </c>
      <c r="G584" s="13">
        <f t="shared" si="171"/>
        <v>-76</v>
      </c>
      <c r="H584" s="13">
        <f t="shared" si="172"/>
        <v>189</v>
      </c>
      <c r="I584" s="70">
        <f t="shared" si="173"/>
        <v>1.9021739130434812E-2</v>
      </c>
      <c r="J584" s="70">
        <f t="shared" si="174"/>
        <v>-7.4502499754925955E-3</v>
      </c>
      <c r="K584" t="str">
        <f t="shared" si="175"/>
        <v>MAJA1</v>
      </c>
      <c r="L584" t="str">
        <f t="shared" si="176"/>
        <v>MAY-3-MAJA1</v>
      </c>
      <c r="M584" s="70">
        <f t="shared" si="177"/>
        <v>7.8439133262782068E-2</v>
      </c>
      <c r="N584" s="70">
        <f t="shared" si="178"/>
        <v>-0.15723744536218287</v>
      </c>
      <c r="O584" s="13">
        <f t="shared" si="179"/>
        <v>1911391</v>
      </c>
      <c r="P584" s="13">
        <f t="shared" si="180"/>
        <v>1932701</v>
      </c>
      <c r="Q584" s="13">
        <f t="shared" si="181"/>
        <v>1917728</v>
      </c>
      <c r="R584" s="33">
        <f t="shared" si="182"/>
        <v>3.3153865430988194E-3</v>
      </c>
      <c r="S584" s="33">
        <f t="shared" si="183"/>
        <v>-7.7471890375179209E-3</v>
      </c>
      <c r="T584" t="str">
        <f t="shared" si="184"/>
        <v>MAY-MAJA1</v>
      </c>
      <c r="U584">
        <f t="shared" si="185"/>
        <v>178416</v>
      </c>
      <c r="V584">
        <f t="shared" si="186"/>
        <v>183281</v>
      </c>
      <c r="W584">
        <f t="shared" si="187"/>
        <v>181692</v>
      </c>
      <c r="X584" s="33">
        <f t="shared" si="188"/>
        <v>1.836158192090398E-2</v>
      </c>
      <c r="Y584" s="33">
        <f t="shared" si="189"/>
        <v>-8.669747546117712E-3</v>
      </c>
    </row>
    <row r="585" spans="1:25" x14ac:dyDescent="0.25">
      <c r="A585" t="s">
        <v>39</v>
      </c>
      <c r="B585" s="63">
        <v>3</v>
      </c>
      <c r="C585" t="s">
        <v>11</v>
      </c>
      <c r="D585" s="65">
        <v>1080</v>
      </c>
      <c r="E585" s="65">
        <v>1115</v>
      </c>
      <c r="F585" s="65">
        <v>1080</v>
      </c>
      <c r="G585" s="13">
        <f t="shared" si="171"/>
        <v>-35</v>
      </c>
      <c r="H585" s="13">
        <f t="shared" si="172"/>
        <v>0</v>
      </c>
      <c r="I585" s="70">
        <f t="shared" si="173"/>
        <v>0</v>
      </c>
      <c r="J585" s="70">
        <f t="shared" si="174"/>
        <v>-3.1390134529147962E-2</v>
      </c>
      <c r="K585" t="str">
        <f t="shared" si="175"/>
        <v>MAJA1</v>
      </c>
      <c r="L585" t="str">
        <f t="shared" si="176"/>
        <v>MAY-3-MAJA1</v>
      </c>
      <c r="M585" s="70">
        <f t="shared" si="177"/>
        <v>7.8439133262782068E-2</v>
      </c>
      <c r="N585" s="70">
        <f t="shared" si="178"/>
        <v>-0.15723744536218287</v>
      </c>
      <c r="O585" s="13">
        <f t="shared" si="179"/>
        <v>1911391</v>
      </c>
      <c r="P585" s="13">
        <f t="shared" si="180"/>
        <v>1932701</v>
      </c>
      <c r="Q585" s="13">
        <f t="shared" si="181"/>
        <v>1917728</v>
      </c>
      <c r="R585" s="33">
        <f t="shared" si="182"/>
        <v>3.3153865430988194E-3</v>
      </c>
      <c r="S585" s="33">
        <f t="shared" si="183"/>
        <v>-7.7471890375179209E-3</v>
      </c>
      <c r="T585" t="str">
        <f t="shared" si="184"/>
        <v>MAY-MAJA1</v>
      </c>
      <c r="U585">
        <f t="shared" si="185"/>
        <v>178416</v>
      </c>
      <c r="V585">
        <f t="shared" si="186"/>
        <v>183281</v>
      </c>
      <c r="W585">
        <f t="shared" si="187"/>
        <v>181692</v>
      </c>
      <c r="X585" s="33">
        <f t="shared" si="188"/>
        <v>1.836158192090398E-2</v>
      </c>
      <c r="Y585" s="33">
        <f t="shared" si="189"/>
        <v>-8.669747546117712E-3</v>
      </c>
    </row>
    <row r="586" spans="1:25" x14ac:dyDescent="0.25">
      <c r="A586" t="s">
        <v>39</v>
      </c>
      <c r="B586" s="63">
        <v>3</v>
      </c>
      <c r="C586" t="s">
        <v>11</v>
      </c>
      <c r="D586" s="65">
        <v>5616</v>
      </c>
      <c r="E586" s="65">
        <v>5784</v>
      </c>
      <c r="F586" s="65">
        <v>5643</v>
      </c>
      <c r="G586" s="13">
        <f t="shared" si="171"/>
        <v>-141</v>
      </c>
      <c r="H586" s="13">
        <f t="shared" si="172"/>
        <v>27</v>
      </c>
      <c r="I586" s="70">
        <f t="shared" si="173"/>
        <v>4.8076923076922906E-3</v>
      </c>
      <c r="J586" s="70">
        <f t="shared" si="174"/>
        <v>-2.4377593360995875E-2</v>
      </c>
      <c r="K586" t="str">
        <f t="shared" si="175"/>
        <v>MAJA1</v>
      </c>
      <c r="L586" t="str">
        <f t="shared" si="176"/>
        <v>MAY-3-MAJA1</v>
      </c>
      <c r="M586" s="70">
        <f t="shared" si="177"/>
        <v>7.8439133262782068E-2</v>
      </c>
      <c r="N586" s="70">
        <f t="shared" si="178"/>
        <v>-0.15723744536218287</v>
      </c>
      <c r="O586" s="13">
        <f t="shared" si="179"/>
        <v>1911391</v>
      </c>
      <c r="P586" s="13">
        <f t="shared" si="180"/>
        <v>1932701</v>
      </c>
      <c r="Q586" s="13">
        <f t="shared" si="181"/>
        <v>1917728</v>
      </c>
      <c r="R586" s="33">
        <f t="shared" si="182"/>
        <v>3.3153865430988194E-3</v>
      </c>
      <c r="S586" s="33">
        <f t="shared" si="183"/>
        <v>-7.7471890375179209E-3</v>
      </c>
      <c r="T586" t="str">
        <f t="shared" si="184"/>
        <v>MAY-MAJA1</v>
      </c>
      <c r="U586">
        <f t="shared" si="185"/>
        <v>178416</v>
      </c>
      <c r="V586">
        <f t="shared" si="186"/>
        <v>183281</v>
      </c>
      <c r="W586">
        <f t="shared" si="187"/>
        <v>181692</v>
      </c>
      <c r="X586" s="33">
        <f t="shared" si="188"/>
        <v>1.836158192090398E-2</v>
      </c>
      <c r="Y586" s="33">
        <f t="shared" si="189"/>
        <v>-8.669747546117712E-3</v>
      </c>
    </row>
    <row r="587" spans="1:25" x14ac:dyDescent="0.25">
      <c r="A587" t="s">
        <v>39</v>
      </c>
      <c r="B587" s="63">
        <v>3</v>
      </c>
      <c r="C587" t="s">
        <v>11</v>
      </c>
      <c r="D587" s="65">
        <v>1188</v>
      </c>
      <c r="E587" s="65">
        <v>1224</v>
      </c>
      <c r="F587" s="65">
        <v>1188</v>
      </c>
      <c r="G587" s="13">
        <f t="shared" si="171"/>
        <v>-36</v>
      </c>
      <c r="H587" s="13">
        <f t="shared" si="172"/>
        <v>0</v>
      </c>
      <c r="I587" s="70">
        <f t="shared" si="173"/>
        <v>0</v>
      </c>
      <c r="J587" s="70">
        <f t="shared" si="174"/>
        <v>-2.9411764705882359E-2</v>
      </c>
      <c r="K587" t="str">
        <f t="shared" si="175"/>
        <v>MAJA1</v>
      </c>
      <c r="L587" t="str">
        <f t="shared" si="176"/>
        <v>MAY-3-MAJA1</v>
      </c>
      <c r="M587" s="70">
        <f t="shared" si="177"/>
        <v>7.8439133262782068E-2</v>
      </c>
      <c r="N587" s="70">
        <f t="shared" si="178"/>
        <v>-0.15723744536218287</v>
      </c>
      <c r="O587" s="13">
        <f t="shared" si="179"/>
        <v>1911391</v>
      </c>
      <c r="P587" s="13">
        <f t="shared" si="180"/>
        <v>1932701</v>
      </c>
      <c r="Q587" s="13">
        <f t="shared" si="181"/>
        <v>1917728</v>
      </c>
      <c r="R587" s="33">
        <f t="shared" si="182"/>
        <v>3.3153865430988194E-3</v>
      </c>
      <c r="S587" s="33">
        <f t="shared" si="183"/>
        <v>-7.7471890375179209E-3</v>
      </c>
      <c r="T587" t="str">
        <f t="shared" si="184"/>
        <v>MAY-MAJA1</v>
      </c>
      <c r="U587">
        <f t="shared" si="185"/>
        <v>178416</v>
      </c>
      <c r="V587">
        <f t="shared" si="186"/>
        <v>183281</v>
      </c>
      <c r="W587">
        <f t="shared" si="187"/>
        <v>181692</v>
      </c>
      <c r="X587" s="33">
        <f t="shared" si="188"/>
        <v>1.836158192090398E-2</v>
      </c>
      <c r="Y587" s="33">
        <f t="shared" si="189"/>
        <v>-8.669747546117712E-3</v>
      </c>
    </row>
    <row r="588" spans="1:25" x14ac:dyDescent="0.25">
      <c r="A588" t="s">
        <v>39</v>
      </c>
      <c r="B588" s="63">
        <v>3</v>
      </c>
      <c r="C588" t="s">
        <v>14</v>
      </c>
      <c r="D588" s="65">
        <v>8496</v>
      </c>
      <c r="E588" s="65">
        <v>8757</v>
      </c>
      <c r="F588" s="65">
        <v>8752</v>
      </c>
      <c r="G588" s="13">
        <f t="shared" si="171"/>
        <v>-5</v>
      </c>
      <c r="H588" s="13">
        <f t="shared" si="172"/>
        <v>256</v>
      </c>
      <c r="I588" s="70">
        <f t="shared" si="173"/>
        <v>3.0131826741996326E-2</v>
      </c>
      <c r="J588" s="70">
        <f t="shared" si="174"/>
        <v>-5.7097179399334674E-4</v>
      </c>
      <c r="K588" t="str">
        <f t="shared" si="175"/>
        <v>GM2</v>
      </c>
      <c r="L588" t="str">
        <f t="shared" si="176"/>
        <v>MAY-3-GM2</v>
      </c>
      <c r="M588" s="70">
        <f t="shared" si="177"/>
        <v>8.9343120561025668E-2</v>
      </c>
      <c r="N588" s="70">
        <f t="shared" si="178"/>
        <v>-2.1534157302172341E-2</v>
      </c>
      <c r="O588" s="13">
        <f t="shared" si="179"/>
        <v>1911391</v>
      </c>
      <c r="P588" s="13">
        <f t="shared" si="180"/>
        <v>1932701</v>
      </c>
      <c r="Q588" s="13">
        <f t="shared" si="181"/>
        <v>1917728</v>
      </c>
      <c r="R588" s="33">
        <f t="shared" si="182"/>
        <v>3.3153865430988194E-3</v>
      </c>
      <c r="S588" s="33">
        <f t="shared" si="183"/>
        <v>-7.7471890375179209E-3</v>
      </c>
      <c r="T588" t="str">
        <f t="shared" si="184"/>
        <v>MAY-GM2</v>
      </c>
      <c r="U588">
        <f t="shared" si="185"/>
        <v>602172</v>
      </c>
      <c r="V588">
        <f t="shared" si="186"/>
        <v>615513</v>
      </c>
      <c r="W588">
        <f t="shared" si="187"/>
        <v>609716</v>
      </c>
      <c r="X588" s="33">
        <f t="shared" si="188"/>
        <v>1.252798203835459E-2</v>
      </c>
      <c r="Y588" s="33">
        <f t="shared" si="189"/>
        <v>-9.4181601363415579E-3</v>
      </c>
    </row>
    <row r="589" spans="1:25" x14ac:dyDescent="0.25">
      <c r="A589" t="s">
        <v>39</v>
      </c>
      <c r="B589" s="63">
        <v>3</v>
      </c>
      <c r="C589" t="s">
        <v>10</v>
      </c>
      <c r="D589" s="65">
        <v>1365</v>
      </c>
      <c r="E589" s="65">
        <v>1365</v>
      </c>
      <c r="F589" s="65">
        <v>1365</v>
      </c>
      <c r="G589" s="13">
        <f t="shared" si="171"/>
        <v>0</v>
      </c>
      <c r="H589" s="13">
        <f t="shared" si="172"/>
        <v>0</v>
      </c>
      <c r="I589" s="70">
        <f t="shared" si="173"/>
        <v>0</v>
      </c>
      <c r="J589" s="70">
        <f t="shared" si="174"/>
        <v>0</v>
      </c>
      <c r="K589" t="str">
        <f t="shared" si="175"/>
        <v>CNJ2</v>
      </c>
      <c r="L589" t="str">
        <f t="shared" si="176"/>
        <v>MAY-3-CNJ2</v>
      </c>
      <c r="M589" s="70">
        <f t="shared" si="177"/>
        <v>0</v>
      </c>
      <c r="N589" s="70">
        <f t="shared" si="178"/>
        <v>-2.1207177814029365E-2</v>
      </c>
      <c r="O589" s="13">
        <f t="shared" si="179"/>
        <v>1911391</v>
      </c>
      <c r="P589" s="13">
        <f t="shared" si="180"/>
        <v>1932701</v>
      </c>
      <c r="Q589" s="13">
        <f t="shared" si="181"/>
        <v>1917728</v>
      </c>
      <c r="R589" s="33">
        <f t="shared" si="182"/>
        <v>3.3153865430988194E-3</v>
      </c>
      <c r="S589" s="33">
        <f t="shared" si="183"/>
        <v>-7.7471890375179209E-3</v>
      </c>
      <c r="T589" t="str">
        <f t="shared" si="184"/>
        <v>MAY-CNJ2</v>
      </c>
      <c r="U589">
        <f t="shared" si="185"/>
        <v>158335</v>
      </c>
      <c r="V589">
        <f t="shared" si="186"/>
        <v>159906</v>
      </c>
      <c r="W589">
        <f t="shared" si="187"/>
        <v>158310</v>
      </c>
      <c r="X589" s="33">
        <f t="shared" si="188"/>
        <v>-1.5789307480973402E-4</v>
      </c>
      <c r="Y589" s="33">
        <f t="shared" si="189"/>
        <v>-9.9808637574575476E-3</v>
      </c>
    </row>
    <row r="590" spans="1:25" x14ac:dyDescent="0.25">
      <c r="A590" t="s">
        <v>39</v>
      </c>
      <c r="B590" s="63">
        <v>3</v>
      </c>
      <c r="C590" t="s">
        <v>10</v>
      </c>
      <c r="D590" s="65">
        <v>4780</v>
      </c>
      <c r="E590" s="65">
        <v>4780</v>
      </c>
      <c r="F590" s="65">
        <v>4780</v>
      </c>
      <c r="G590" s="13">
        <f t="shared" si="171"/>
        <v>0</v>
      </c>
      <c r="H590" s="13">
        <f t="shared" si="172"/>
        <v>0</v>
      </c>
      <c r="I590" s="70">
        <f t="shared" si="173"/>
        <v>0</v>
      </c>
      <c r="J590" s="70">
        <f t="shared" si="174"/>
        <v>0</v>
      </c>
      <c r="K590" t="str">
        <f t="shared" si="175"/>
        <v>CNJ2</v>
      </c>
      <c r="L590" t="str">
        <f t="shared" si="176"/>
        <v>MAY-3-CNJ2</v>
      </c>
      <c r="M590" s="70">
        <f t="shared" si="177"/>
        <v>0</v>
      </c>
      <c r="N590" s="70">
        <f t="shared" si="178"/>
        <v>-2.1207177814029365E-2</v>
      </c>
      <c r="O590" s="13">
        <f t="shared" si="179"/>
        <v>1911391</v>
      </c>
      <c r="P590" s="13">
        <f t="shared" si="180"/>
        <v>1932701</v>
      </c>
      <c r="Q590" s="13">
        <f t="shared" si="181"/>
        <v>1917728</v>
      </c>
      <c r="R590" s="33">
        <f t="shared" si="182"/>
        <v>3.3153865430988194E-3</v>
      </c>
      <c r="S590" s="33">
        <f t="shared" si="183"/>
        <v>-7.7471890375179209E-3</v>
      </c>
      <c r="T590" t="str">
        <f t="shared" si="184"/>
        <v>MAY-CNJ2</v>
      </c>
      <c r="U590">
        <f t="shared" si="185"/>
        <v>158335</v>
      </c>
      <c r="V590">
        <f t="shared" si="186"/>
        <v>159906</v>
      </c>
      <c r="W590">
        <f t="shared" si="187"/>
        <v>158310</v>
      </c>
      <c r="X590" s="33">
        <f t="shared" si="188"/>
        <v>-1.5789307480973402E-4</v>
      </c>
      <c r="Y590" s="33">
        <f t="shared" si="189"/>
        <v>-9.9808637574575476E-3</v>
      </c>
    </row>
    <row r="591" spans="1:25" x14ac:dyDescent="0.25">
      <c r="A591" t="s">
        <v>39</v>
      </c>
      <c r="B591" s="63">
        <v>3</v>
      </c>
      <c r="C591" t="s">
        <v>10</v>
      </c>
      <c r="D591" s="65">
        <v>1190</v>
      </c>
      <c r="E591" s="65">
        <v>1190</v>
      </c>
      <c r="F591" s="65">
        <v>1190</v>
      </c>
      <c r="G591" s="13">
        <f t="shared" si="171"/>
        <v>0</v>
      </c>
      <c r="H591" s="13">
        <f t="shared" si="172"/>
        <v>0</v>
      </c>
      <c r="I591" s="70">
        <f t="shared" si="173"/>
        <v>0</v>
      </c>
      <c r="J591" s="70">
        <f t="shared" si="174"/>
        <v>0</v>
      </c>
      <c r="K591" t="str">
        <f t="shared" si="175"/>
        <v>CNJ2</v>
      </c>
      <c r="L591" t="str">
        <f t="shared" si="176"/>
        <v>MAY-3-CNJ2</v>
      </c>
      <c r="M591" s="70">
        <f t="shared" si="177"/>
        <v>0</v>
      </c>
      <c r="N591" s="70">
        <f t="shared" si="178"/>
        <v>-2.1207177814029365E-2</v>
      </c>
      <c r="O591" s="13">
        <f t="shared" si="179"/>
        <v>1911391</v>
      </c>
      <c r="P591" s="13">
        <f t="shared" si="180"/>
        <v>1932701</v>
      </c>
      <c r="Q591" s="13">
        <f t="shared" si="181"/>
        <v>1917728</v>
      </c>
      <c r="R591" s="33">
        <f t="shared" si="182"/>
        <v>3.3153865430988194E-3</v>
      </c>
      <c r="S591" s="33">
        <f t="shared" si="183"/>
        <v>-7.7471890375179209E-3</v>
      </c>
      <c r="T591" t="str">
        <f t="shared" si="184"/>
        <v>MAY-CNJ2</v>
      </c>
      <c r="U591">
        <f t="shared" si="185"/>
        <v>158335</v>
      </c>
      <c r="V591">
        <f t="shared" si="186"/>
        <v>159906</v>
      </c>
      <c r="W591">
        <f t="shared" si="187"/>
        <v>158310</v>
      </c>
      <c r="X591" s="33">
        <f t="shared" si="188"/>
        <v>-1.5789307480973402E-4</v>
      </c>
      <c r="Y591" s="33">
        <f t="shared" si="189"/>
        <v>-9.9808637574575476E-3</v>
      </c>
    </row>
    <row r="592" spans="1:25" x14ac:dyDescent="0.25">
      <c r="A592" t="s">
        <v>39</v>
      </c>
      <c r="B592" s="63">
        <v>3</v>
      </c>
      <c r="C592" t="s">
        <v>10</v>
      </c>
      <c r="D592" s="65">
        <v>160</v>
      </c>
      <c r="E592" s="65">
        <v>160</v>
      </c>
      <c r="F592" s="65">
        <v>160</v>
      </c>
      <c r="G592" s="13">
        <f t="shared" si="171"/>
        <v>0</v>
      </c>
      <c r="H592" s="13">
        <f t="shared" si="172"/>
        <v>0</v>
      </c>
      <c r="I592" s="70">
        <f t="shared" si="173"/>
        <v>0</v>
      </c>
      <c r="J592" s="70">
        <f t="shared" si="174"/>
        <v>0</v>
      </c>
      <c r="K592" t="str">
        <f t="shared" si="175"/>
        <v>CNJ2</v>
      </c>
      <c r="L592" t="str">
        <f t="shared" si="176"/>
        <v>MAY-3-CNJ2</v>
      </c>
      <c r="M592" s="70">
        <f t="shared" si="177"/>
        <v>0</v>
      </c>
      <c r="N592" s="70">
        <f t="shared" si="178"/>
        <v>-2.1207177814029365E-2</v>
      </c>
      <c r="O592" s="13">
        <f t="shared" si="179"/>
        <v>1911391</v>
      </c>
      <c r="P592" s="13">
        <f t="shared" si="180"/>
        <v>1932701</v>
      </c>
      <c r="Q592" s="13">
        <f t="shared" si="181"/>
        <v>1917728</v>
      </c>
      <c r="R592" s="33">
        <f t="shared" si="182"/>
        <v>3.3153865430988194E-3</v>
      </c>
      <c r="S592" s="33">
        <f t="shared" si="183"/>
        <v>-7.7471890375179209E-3</v>
      </c>
      <c r="T592" t="str">
        <f t="shared" si="184"/>
        <v>MAY-CNJ2</v>
      </c>
      <c r="U592">
        <f t="shared" si="185"/>
        <v>158335</v>
      </c>
      <c r="V592">
        <f t="shared" si="186"/>
        <v>159906</v>
      </c>
      <c r="W592">
        <f t="shared" si="187"/>
        <v>158310</v>
      </c>
      <c r="X592" s="33">
        <f t="shared" si="188"/>
        <v>-1.5789307480973402E-4</v>
      </c>
      <c r="Y592" s="33">
        <f t="shared" si="189"/>
        <v>-9.9808637574575476E-3</v>
      </c>
    </row>
    <row r="593" spans="1:25" x14ac:dyDescent="0.25">
      <c r="A593" t="s">
        <v>39</v>
      </c>
      <c r="B593" s="63">
        <v>3</v>
      </c>
      <c r="C593" t="s">
        <v>10</v>
      </c>
      <c r="D593" s="65">
        <v>165</v>
      </c>
      <c r="E593" s="65">
        <v>165</v>
      </c>
      <c r="F593" s="65">
        <v>165</v>
      </c>
      <c r="G593" s="13">
        <f t="shared" si="171"/>
        <v>0</v>
      </c>
      <c r="H593" s="13">
        <f t="shared" si="172"/>
        <v>0</v>
      </c>
      <c r="I593" s="70">
        <f t="shared" si="173"/>
        <v>0</v>
      </c>
      <c r="J593" s="70">
        <f t="shared" si="174"/>
        <v>0</v>
      </c>
      <c r="K593" t="str">
        <f t="shared" si="175"/>
        <v>CNJ2</v>
      </c>
      <c r="L593" t="str">
        <f t="shared" si="176"/>
        <v>MAY-3-CNJ2</v>
      </c>
      <c r="M593" s="70">
        <f t="shared" si="177"/>
        <v>0</v>
      </c>
      <c r="N593" s="70">
        <f t="shared" si="178"/>
        <v>-2.1207177814029365E-2</v>
      </c>
      <c r="O593" s="13">
        <f t="shared" si="179"/>
        <v>1911391</v>
      </c>
      <c r="P593" s="13">
        <f t="shared" si="180"/>
        <v>1932701</v>
      </c>
      <c r="Q593" s="13">
        <f t="shared" si="181"/>
        <v>1917728</v>
      </c>
      <c r="R593" s="33">
        <f t="shared" si="182"/>
        <v>3.3153865430988194E-3</v>
      </c>
      <c r="S593" s="33">
        <f t="shared" si="183"/>
        <v>-7.7471890375179209E-3</v>
      </c>
      <c r="T593" t="str">
        <f t="shared" si="184"/>
        <v>MAY-CNJ2</v>
      </c>
      <c r="U593">
        <f t="shared" si="185"/>
        <v>158335</v>
      </c>
      <c r="V593">
        <f t="shared" si="186"/>
        <v>159906</v>
      </c>
      <c r="W593">
        <f t="shared" si="187"/>
        <v>158310</v>
      </c>
      <c r="X593" s="33">
        <f t="shared" si="188"/>
        <v>-1.5789307480973402E-4</v>
      </c>
      <c r="Y593" s="33">
        <f t="shared" si="189"/>
        <v>-9.9808637574575476E-3</v>
      </c>
    </row>
    <row r="594" spans="1:25" x14ac:dyDescent="0.25">
      <c r="A594" t="s">
        <v>39</v>
      </c>
      <c r="B594" s="63">
        <v>3</v>
      </c>
      <c r="C594" t="s">
        <v>10</v>
      </c>
      <c r="D594" s="65">
        <v>6540</v>
      </c>
      <c r="E594" s="65">
        <v>6540</v>
      </c>
      <c r="F594" s="65">
        <v>6540</v>
      </c>
      <c r="G594" s="13">
        <f t="shared" si="171"/>
        <v>0</v>
      </c>
      <c r="H594" s="13">
        <f t="shared" si="172"/>
        <v>0</v>
      </c>
      <c r="I594" s="70">
        <f t="shared" si="173"/>
        <v>0</v>
      </c>
      <c r="J594" s="70">
        <f t="shared" si="174"/>
        <v>0</v>
      </c>
      <c r="K594" t="str">
        <f t="shared" si="175"/>
        <v>CNJ2</v>
      </c>
      <c r="L594" t="str">
        <f t="shared" si="176"/>
        <v>MAY-3-CNJ2</v>
      </c>
      <c r="M594" s="70">
        <f t="shared" si="177"/>
        <v>0</v>
      </c>
      <c r="N594" s="70">
        <f t="shared" si="178"/>
        <v>-2.1207177814029365E-2</v>
      </c>
      <c r="O594" s="13">
        <f t="shared" si="179"/>
        <v>1911391</v>
      </c>
      <c r="P594" s="13">
        <f t="shared" si="180"/>
        <v>1932701</v>
      </c>
      <c r="Q594" s="13">
        <f t="shared" si="181"/>
        <v>1917728</v>
      </c>
      <c r="R594" s="33">
        <f t="shared" si="182"/>
        <v>3.3153865430988194E-3</v>
      </c>
      <c r="S594" s="33">
        <f t="shared" si="183"/>
        <v>-7.7471890375179209E-3</v>
      </c>
      <c r="T594" t="str">
        <f t="shared" si="184"/>
        <v>MAY-CNJ2</v>
      </c>
      <c r="U594">
        <f t="shared" si="185"/>
        <v>158335</v>
      </c>
      <c r="V594">
        <f t="shared" si="186"/>
        <v>159906</v>
      </c>
      <c r="W594">
        <f t="shared" si="187"/>
        <v>158310</v>
      </c>
      <c r="X594" s="33">
        <f t="shared" si="188"/>
        <v>-1.5789307480973402E-4</v>
      </c>
      <c r="Y594" s="33">
        <f t="shared" si="189"/>
        <v>-9.9808637574575476E-3</v>
      </c>
    </row>
    <row r="595" spans="1:25" x14ac:dyDescent="0.25">
      <c r="A595" t="s">
        <v>39</v>
      </c>
      <c r="B595" s="63">
        <v>3</v>
      </c>
      <c r="C595" t="s">
        <v>10</v>
      </c>
      <c r="D595" s="65">
        <v>9075</v>
      </c>
      <c r="E595" s="65">
        <v>9075</v>
      </c>
      <c r="F595" s="65">
        <v>9075</v>
      </c>
      <c r="G595" s="13">
        <f t="shared" si="171"/>
        <v>0</v>
      </c>
      <c r="H595" s="13">
        <f t="shared" si="172"/>
        <v>0</v>
      </c>
      <c r="I595" s="70">
        <f t="shared" si="173"/>
        <v>0</v>
      </c>
      <c r="J595" s="70">
        <f t="shared" si="174"/>
        <v>0</v>
      </c>
      <c r="K595" t="str">
        <f t="shared" si="175"/>
        <v>CNJ2</v>
      </c>
      <c r="L595" t="str">
        <f t="shared" si="176"/>
        <v>MAY-3-CNJ2</v>
      </c>
      <c r="M595" s="70">
        <f t="shared" si="177"/>
        <v>0</v>
      </c>
      <c r="N595" s="70">
        <f t="shared" si="178"/>
        <v>-2.1207177814029365E-2</v>
      </c>
      <c r="O595" s="13">
        <f t="shared" si="179"/>
        <v>1911391</v>
      </c>
      <c r="P595" s="13">
        <f t="shared" si="180"/>
        <v>1932701</v>
      </c>
      <c r="Q595" s="13">
        <f t="shared" si="181"/>
        <v>1917728</v>
      </c>
      <c r="R595" s="33">
        <f t="shared" si="182"/>
        <v>3.3153865430988194E-3</v>
      </c>
      <c r="S595" s="33">
        <f t="shared" si="183"/>
        <v>-7.7471890375179209E-3</v>
      </c>
      <c r="T595" t="str">
        <f t="shared" si="184"/>
        <v>MAY-CNJ2</v>
      </c>
      <c r="U595">
        <f t="shared" si="185"/>
        <v>158335</v>
      </c>
      <c r="V595">
        <f t="shared" si="186"/>
        <v>159906</v>
      </c>
      <c r="W595">
        <f t="shared" si="187"/>
        <v>158310</v>
      </c>
      <c r="X595" s="33">
        <f t="shared" si="188"/>
        <v>-1.5789307480973402E-4</v>
      </c>
      <c r="Y595" s="33">
        <f t="shared" si="189"/>
        <v>-9.9808637574575476E-3</v>
      </c>
    </row>
    <row r="596" spans="1:25" x14ac:dyDescent="0.25">
      <c r="A596" t="s">
        <v>39</v>
      </c>
      <c r="B596" s="63">
        <v>3</v>
      </c>
      <c r="C596" t="s">
        <v>10</v>
      </c>
      <c r="D596" s="65">
        <v>2305</v>
      </c>
      <c r="E596" s="65">
        <v>2305</v>
      </c>
      <c r="F596" s="65">
        <v>2305</v>
      </c>
      <c r="G596" s="13">
        <f t="shared" si="171"/>
        <v>0</v>
      </c>
      <c r="H596" s="13">
        <f t="shared" si="172"/>
        <v>0</v>
      </c>
      <c r="I596" s="70">
        <f t="shared" si="173"/>
        <v>0</v>
      </c>
      <c r="J596" s="70">
        <f t="shared" si="174"/>
        <v>0</v>
      </c>
      <c r="K596" t="str">
        <f t="shared" si="175"/>
        <v>CNJ2</v>
      </c>
      <c r="L596" t="str">
        <f t="shared" si="176"/>
        <v>MAY-3-CNJ2</v>
      </c>
      <c r="M596" s="70">
        <f t="shared" si="177"/>
        <v>0</v>
      </c>
      <c r="N596" s="70">
        <f t="shared" si="178"/>
        <v>-2.1207177814029365E-2</v>
      </c>
      <c r="O596" s="13">
        <f t="shared" si="179"/>
        <v>1911391</v>
      </c>
      <c r="P596" s="13">
        <f t="shared" si="180"/>
        <v>1932701</v>
      </c>
      <c r="Q596" s="13">
        <f t="shared" si="181"/>
        <v>1917728</v>
      </c>
      <c r="R596" s="33">
        <f t="shared" si="182"/>
        <v>3.3153865430988194E-3</v>
      </c>
      <c r="S596" s="33">
        <f t="shared" si="183"/>
        <v>-7.7471890375179209E-3</v>
      </c>
      <c r="T596" t="str">
        <f t="shared" si="184"/>
        <v>MAY-CNJ2</v>
      </c>
      <c r="U596">
        <f t="shared" si="185"/>
        <v>158335</v>
      </c>
      <c r="V596">
        <f t="shared" si="186"/>
        <v>159906</v>
      </c>
      <c r="W596">
        <f t="shared" si="187"/>
        <v>158310</v>
      </c>
      <c r="X596" s="33">
        <f t="shared" si="188"/>
        <v>-1.5789307480973402E-4</v>
      </c>
      <c r="Y596" s="33">
        <f t="shared" si="189"/>
        <v>-9.9808637574575476E-3</v>
      </c>
    </row>
    <row r="597" spans="1:25" x14ac:dyDescent="0.25">
      <c r="A597" t="s">
        <v>39</v>
      </c>
      <c r="B597" s="63">
        <v>3</v>
      </c>
      <c r="C597" t="s">
        <v>10</v>
      </c>
      <c r="D597" s="65">
        <v>815</v>
      </c>
      <c r="E597" s="65">
        <v>815</v>
      </c>
      <c r="F597" s="65">
        <v>815</v>
      </c>
      <c r="G597" s="13">
        <f t="shared" si="171"/>
        <v>0</v>
      </c>
      <c r="H597" s="13">
        <f t="shared" si="172"/>
        <v>0</v>
      </c>
      <c r="I597" s="70">
        <f t="shared" si="173"/>
        <v>0</v>
      </c>
      <c r="J597" s="70">
        <f t="shared" si="174"/>
        <v>0</v>
      </c>
      <c r="K597" t="str">
        <f t="shared" si="175"/>
        <v>CNJ2</v>
      </c>
      <c r="L597" t="str">
        <f t="shared" si="176"/>
        <v>MAY-3-CNJ2</v>
      </c>
      <c r="M597" s="70">
        <f t="shared" si="177"/>
        <v>0</v>
      </c>
      <c r="N597" s="70">
        <f t="shared" si="178"/>
        <v>-2.1207177814029365E-2</v>
      </c>
      <c r="O597" s="13">
        <f t="shared" si="179"/>
        <v>1911391</v>
      </c>
      <c r="P597" s="13">
        <f t="shared" si="180"/>
        <v>1932701</v>
      </c>
      <c r="Q597" s="13">
        <f t="shared" si="181"/>
        <v>1917728</v>
      </c>
      <c r="R597" s="33">
        <f t="shared" si="182"/>
        <v>3.3153865430988194E-3</v>
      </c>
      <c r="S597" s="33">
        <f t="shared" si="183"/>
        <v>-7.7471890375179209E-3</v>
      </c>
      <c r="T597" t="str">
        <f t="shared" si="184"/>
        <v>MAY-CNJ2</v>
      </c>
      <c r="U597">
        <f t="shared" si="185"/>
        <v>158335</v>
      </c>
      <c r="V597">
        <f t="shared" si="186"/>
        <v>159906</v>
      </c>
      <c r="W597">
        <f t="shared" si="187"/>
        <v>158310</v>
      </c>
      <c r="X597" s="33">
        <f t="shared" si="188"/>
        <v>-1.5789307480973402E-4</v>
      </c>
      <c r="Y597" s="33">
        <f t="shared" si="189"/>
        <v>-9.9808637574575476E-3</v>
      </c>
    </row>
    <row r="598" spans="1:25" x14ac:dyDescent="0.25">
      <c r="A598" t="s">
        <v>39</v>
      </c>
      <c r="B598" s="63">
        <v>3</v>
      </c>
      <c r="C598" t="s">
        <v>10</v>
      </c>
      <c r="D598" s="65">
        <v>1840</v>
      </c>
      <c r="E598" s="65">
        <v>1840</v>
      </c>
      <c r="F598" s="65">
        <v>1840</v>
      </c>
      <c r="G598" s="13">
        <f t="shared" si="171"/>
        <v>0</v>
      </c>
      <c r="H598" s="13">
        <f t="shared" si="172"/>
        <v>0</v>
      </c>
      <c r="I598" s="70">
        <f t="shared" si="173"/>
        <v>0</v>
      </c>
      <c r="J598" s="70">
        <f t="shared" si="174"/>
        <v>0</v>
      </c>
      <c r="K598" t="str">
        <f t="shared" si="175"/>
        <v>CNJ2</v>
      </c>
      <c r="L598" t="str">
        <f t="shared" si="176"/>
        <v>MAY-3-CNJ2</v>
      </c>
      <c r="M598" s="70">
        <f t="shared" si="177"/>
        <v>0</v>
      </c>
      <c r="N598" s="70">
        <f t="shared" si="178"/>
        <v>-2.1207177814029365E-2</v>
      </c>
      <c r="O598" s="13">
        <f t="shared" si="179"/>
        <v>1911391</v>
      </c>
      <c r="P598" s="13">
        <f t="shared" si="180"/>
        <v>1932701</v>
      </c>
      <c r="Q598" s="13">
        <f t="shared" si="181"/>
        <v>1917728</v>
      </c>
      <c r="R598" s="33">
        <f t="shared" si="182"/>
        <v>3.3153865430988194E-3</v>
      </c>
      <c r="S598" s="33">
        <f t="shared" si="183"/>
        <v>-7.7471890375179209E-3</v>
      </c>
      <c r="T598" t="str">
        <f t="shared" si="184"/>
        <v>MAY-CNJ2</v>
      </c>
      <c r="U598">
        <f t="shared" si="185"/>
        <v>158335</v>
      </c>
      <c r="V598">
        <f t="shared" si="186"/>
        <v>159906</v>
      </c>
      <c r="W598">
        <f t="shared" si="187"/>
        <v>158310</v>
      </c>
      <c r="X598" s="33">
        <f t="shared" si="188"/>
        <v>-1.5789307480973402E-4</v>
      </c>
      <c r="Y598" s="33">
        <f t="shared" si="189"/>
        <v>-9.9808637574575476E-3</v>
      </c>
    </row>
    <row r="599" spans="1:25" x14ac:dyDescent="0.25">
      <c r="A599" t="s">
        <v>39</v>
      </c>
      <c r="B599" s="63">
        <v>3</v>
      </c>
      <c r="C599" t="s">
        <v>10</v>
      </c>
      <c r="D599" s="65">
        <v>1635</v>
      </c>
      <c r="E599" s="65">
        <v>1635</v>
      </c>
      <c r="F599" s="65">
        <v>1635</v>
      </c>
      <c r="G599" s="13">
        <f t="shared" si="171"/>
        <v>0</v>
      </c>
      <c r="H599" s="13">
        <f t="shared" si="172"/>
        <v>0</v>
      </c>
      <c r="I599" s="70">
        <f t="shared" si="173"/>
        <v>0</v>
      </c>
      <c r="J599" s="70">
        <f t="shared" si="174"/>
        <v>0</v>
      </c>
      <c r="K599" t="str">
        <f t="shared" si="175"/>
        <v>CNJ2</v>
      </c>
      <c r="L599" t="str">
        <f t="shared" si="176"/>
        <v>MAY-3-CNJ2</v>
      </c>
      <c r="M599" s="70">
        <f t="shared" si="177"/>
        <v>0</v>
      </c>
      <c r="N599" s="70">
        <f t="shared" si="178"/>
        <v>-2.1207177814029365E-2</v>
      </c>
      <c r="O599" s="13">
        <f t="shared" si="179"/>
        <v>1911391</v>
      </c>
      <c r="P599" s="13">
        <f t="shared" si="180"/>
        <v>1932701</v>
      </c>
      <c r="Q599" s="13">
        <f t="shared" si="181"/>
        <v>1917728</v>
      </c>
      <c r="R599" s="33">
        <f t="shared" si="182"/>
        <v>3.3153865430988194E-3</v>
      </c>
      <c r="S599" s="33">
        <f t="shared" si="183"/>
        <v>-7.7471890375179209E-3</v>
      </c>
      <c r="T599" t="str">
        <f t="shared" si="184"/>
        <v>MAY-CNJ2</v>
      </c>
      <c r="U599">
        <f t="shared" si="185"/>
        <v>158335</v>
      </c>
      <c r="V599">
        <f t="shared" si="186"/>
        <v>159906</v>
      </c>
      <c r="W599">
        <f t="shared" si="187"/>
        <v>158310</v>
      </c>
      <c r="X599" s="33">
        <f t="shared" si="188"/>
        <v>-1.5789307480973402E-4</v>
      </c>
      <c r="Y599" s="33">
        <f t="shared" si="189"/>
        <v>-9.9808637574575476E-3</v>
      </c>
    </row>
    <row r="600" spans="1:25" x14ac:dyDescent="0.25">
      <c r="A600" t="s">
        <v>39</v>
      </c>
      <c r="B600" s="63">
        <v>3</v>
      </c>
      <c r="C600" t="s">
        <v>10</v>
      </c>
      <c r="D600" s="65">
        <v>100</v>
      </c>
      <c r="E600" s="65">
        <v>100</v>
      </c>
      <c r="F600" s="65">
        <v>100</v>
      </c>
      <c r="G600" s="13">
        <f t="shared" si="171"/>
        <v>0</v>
      </c>
      <c r="H600" s="13">
        <f t="shared" si="172"/>
        <v>0</v>
      </c>
      <c r="I600" s="70">
        <f t="shared" si="173"/>
        <v>0</v>
      </c>
      <c r="J600" s="70">
        <f t="shared" si="174"/>
        <v>0</v>
      </c>
      <c r="K600" t="str">
        <f t="shared" si="175"/>
        <v>CNJ2</v>
      </c>
      <c r="L600" t="str">
        <f t="shared" si="176"/>
        <v>MAY-3-CNJ2</v>
      </c>
      <c r="M600" s="70">
        <f t="shared" si="177"/>
        <v>0</v>
      </c>
      <c r="N600" s="70">
        <f t="shared" si="178"/>
        <v>-2.1207177814029365E-2</v>
      </c>
      <c r="O600" s="13">
        <f t="shared" si="179"/>
        <v>1911391</v>
      </c>
      <c r="P600" s="13">
        <f t="shared" si="180"/>
        <v>1932701</v>
      </c>
      <c r="Q600" s="13">
        <f t="shared" si="181"/>
        <v>1917728</v>
      </c>
      <c r="R600" s="33">
        <f t="shared" si="182"/>
        <v>3.3153865430988194E-3</v>
      </c>
      <c r="S600" s="33">
        <f t="shared" si="183"/>
        <v>-7.7471890375179209E-3</v>
      </c>
      <c r="T600" t="str">
        <f t="shared" si="184"/>
        <v>MAY-CNJ2</v>
      </c>
      <c r="U600">
        <f t="shared" si="185"/>
        <v>158335</v>
      </c>
      <c r="V600">
        <f t="shared" si="186"/>
        <v>159906</v>
      </c>
      <c r="W600">
        <f t="shared" si="187"/>
        <v>158310</v>
      </c>
      <c r="X600" s="33">
        <f t="shared" si="188"/>
        <v>-1.5789307480973402E-4</v>
      </c>
      <c r="Y600" s="33">
        <f t="shared" si="189"/>
        <v>-9.9808637574575476E-3</v>
      </c>
    </row>
    <row r="601" spans="1:25" x14ac:dyDescent="0.25">
      <c r="A601" t="s">
        <v>39</v>
      </c>
      <c r="B601" s="63">
        <v>3</v>
      </c>
      <c r="C601" t="s">
        <v>10</v>
      </c>
      <c r="D601" s="65">
        <v>975</v>
      </c>
      <c r="E601" s="65">
        <v>975</v>
      </c>
      <c r="F601" s="65">
        <v>975</v>
      </c>
      <c r="G601" s="13">
        <f t="shared" si="171"/>
        <v>0</v>
      </c>
      <c r="H601" s="13">
        <f t="shared" si="172"/>
        <v>0</v>
      </c>
      <c r="I601" s="70">
        <f t="shared" si="173"/>
        <v>0</v>
      </c>
      <c r="J601" s="70">
        <f t="shared" si="174"/>
        <v>0</v>
      </c>
      <c r="K601" t="str">
        <f t="shared" si="175"/>
        <v>CNJ2</v>
      </c>
      <c r="L601" t="str">
        <f t="shared" si="176"/>
        <v>MAY-3-CNJ2</v>
      </c>
      <c r="M601" s="70">
        <f t="shared" si="177"/>
        <v>0</v>
      </c>
      <c r="N601" s="70">
        <f t="shared" si="178"/>
        <v>-2.1207177814029365E-2</v>
      </c>
      <c r="O601" s="13">
        <f t="shared" si="179"/>
        <v>1911391</v>
      </c>
      <c r="P601" s="13">
        <f t="shared" si="180"/>
        <v>1932701</v>
      </c>
      <c r="Q601" s="13">
        <f t="shared" si="181"/>
        <v>1917728</v>
      </c>
      <c r="R601" s="33">
        <f t="shared" si="182"/>
        <v>3.3153865430988194E-3</v>
      </c>
      <c r="S601" s="33">
        <f t="shared" si="183"/>
        <v>-7.7471890375179209E-3</v>
      </c>
      <c r="T601" t="str">
        <f t="shared" si="184"/>
        <v>MAY-CNJ2</v>
      </c>
      <c r="U601">
        <f t="shared" si="185"/>
        <v>158335</v>
      </c>
      <c r="V601">
        <f t="shared" si="186"/>
        <v>159906</v>
      </c>
      <c r="W601">
        <f t="shared" si="187"/>
        <v>158310</v>
      </c>
      <c r="X601" s="33">
        <f t="shared" si="188"/>
        <v>-1.5789307480973402E-4</v>
      </c>
      <c r="Y601" s="33">
        <f t="shared" si="189"/>
        <v>-9.9808637574575476E-3</v>
      </c>
    </row>
    <row r="602" spans="1:25" x14ac:dyDescent="0.25">
      <c r="A602" t="s">
        <v>39</v>
      </c>
      <c r="B602" s="63">
        <v>3</v>
      </c>
      <c r="C602" t="s">
        <v>11</v>
      </c>
      <c r="D602" s="65">
        <v>385</v>
      </c>
      <c r="E602" s="65">
        <v>387</v>
      </c>
      <c r="F602" s="65">
        <v>385</v>
      </c>
      <c r="G602" s="13">
        <f t="shared" si="171"/>
        <v>-2</v>
      </c>
      <c r="H602" s="13">
        <f t="shared" si="172"/>
        <v>0</v>
      </c>
      <c r="I602" s="70">
        <f t="shared" si="173"/>
        <v>0</v>
      </c>
      <c r="J602" s="70">
        <f t="shared" si="174"/>
        <v>-5.1679586563307955E-3</v>
      </c>
      <c r="K602" t="str">
        <f t="shared" si="175"/>
        <v>MAJA1</v>
      </c>
      <c r="L602" t="str">
        <f t="shared" si="176"/>
        <v>MAY-3-MAJA1</v>
      </c>
      <c r="M602" s="70">
        <f t="shared" si="177"/>
        <v>7.8439133262782068E-2</v>
      </c>
      <c r="N602" s="70">
        <f t="shared" si="178"/>
        <v>-0.15723744536218287</v>
      </c>
      <c r="O602" s="13">
        <f t="shared" si="179"/>
        <v>1911391</v>
      </c>
      <c r="P602" s="13">
        <f t="shared" si="180"/>
        <v>1932701</v>
      </c>
      <c r="Q602" s="13">
        <f t="shared" si="181"/>
        <v>1917728</v>
      </c>
      <c r="R602" s="33">
        <f t="shared" si="182"/>
        <v>3.3153865430988194E-3</v>
      </c>
      <c r="S602" s="33">
        <f t="shared" si="183"/>
        <v>-7.7471890375179209E-3</v>
      </c>
      <c r="T602" t="str">
        <f t="shared" si="184"/>
        <v>MAY-MAJA1</v>
      </c>
      <c r="U602">
        <f t="shared" si="185"/>
        <v>178416</v>
      </c>
      <c r="V602">
        <f t="shared" si="186"/>
        <v>183281</v>
      </c>
      <c r="W602">
        <f t="shared" si="187"/>
        <v>181692</v>
      </c>
      <c r="X602" s="33">
        <f t="shared" si="188"/>
        <v>1.836158192090398E-2</v>
      </c>
      <c r="Y602" s="33">
        <f t="shared" si="189"/>
        <v>-8.669747546117712E-3</v>
      </c>
    </row>
    <row r="603" spans="1:25" x14ac:dyDescent="0.25">
      <c r="A603" t="s">
        <v>39</v>
      </c>
      <c r="B603" s="63">
        <v>3</v>
      </c>
      <c r="C603" t="s">
        <v>11</v>
      </c>
      <c r="D603" s="65">
        <v>25</v>
      </c>
      <c r="E603" s="65">
        <v>25</v>
      </c>
      <c r="F603" s="65">
        <v>25</v>
      </c>
      <c r="G603" s="13">
        <f t="shared" si="171"/>
        <v>0</v>
      </c>
      <c r="H603" s="13">
        <f t="shared" si="172"/>
        <v>0</v>
      </c>
      <c r="I603" s="70">
        <f t="shared" si="173"/>
        <v>0</v>
      </c>
      <c r="J603" s="70">
        <f t="shared" si="174"/>
        <v>0</v>
      </c>
      <c r="K603" t="str">
        <f t="shared" si="175"/>
        <v>MAJA1</v>
      </c>
      <c r="L603" t="str">
        <f t="shared" si="176"/>
        <v>MAY-3-MAJA1</v>
      </c>
      <c r="M603" s="70">
        <f t="shared" si="177"/>
        <v>7.8439133262782068E-2</v>
      </c>
      <c r="N603" s="70">
        <f t="shared" si="178"/>
        <v>-0.15723744536218287</v>
      </c>
      <c r="O603" s="13">
        <f t="shared" si="179"/>
        <v>1911391</v>
      </c>
      <c r="P603" s="13">
        <f t="shared" si="180"/>
        <v>1932701</v>
      </c>
      <c r="Q603" s="13">
        <f t="shared" si="181"/>
        <v>1917728</v>
      </c>
      <c r="R603" s="33">
        <f t="shared" si="182"/>
        <v>3.3153865430988194E-3</v>
      </c>
      <c r="S603" s="33">
        <f t="shared" si="183"/>
        <v>-7.7471890375179209E-3</v>
      </c>
      <c r="T603" t="str">
        <f t="shared" si="184"/>
        <v>MAY-MAJA1</v>
      </c>
      <c r="U603">
        <f t="shared" si="185"/>
        <v>178416</v>
      </c>
      <c r="V603">
        <f t="shared" si="186"/>
        <v>183281</v>
      </c>
      <c r="W603">
        <f t="shared" si="187"/>
        <v>181692</v>
      </c>
      <c r="X603" s="33">
        <f t="shared" si="188"/>
        <v>1.836158192090398E-2</v>
      </c>
      <c r="Y603" s="33">
        <f t="shared" si="189"/>
        <v>-8.669747546117712E-3</v>
      </c>
    </row>
    <row r="604" spans="1:25" x14ac:dyDescent="0.25">
      <c r="A604" t="s">
        <v>39</v>
      </c>
      <c r="B604" s="63">
        <v>3</v>
      </c>
      <c r="C604" t="s">
        <v>11</v>
      </c>
      <c r="D604" s="65">
        <v>310</v>
      </c>
      <c r="E604" s="65">
        <v>312</v>
      </c>
      <c r="F604" s="65">
        <v>310</v>
      </c>
      <c r="G604" s="13">
        <f t="shared" si="171"/>
        <v>-2</v>
      </c>
      <c r="H604" s="13">
        <f t="shared" si="172"/>
        <v>0</v>
      </c>
      <c r="I604" s="70">
        <f t="shared" si="173"/>
        <v>0</v>
      </c>
      <c r="J604" s="70">
        <f t="shared" si="174"/>
        <v>-6.4102564102563875E-3</v>
      </c>
      <c r="K604" t="str">
        <f t="shared" si="175"/>
        <v>MAJA1</v>
      </c>
      <c r="L604" t="str">
        <f t="shared" si="176"/>
        <v>MAY-3-MAJA1</v>
      </c>
      <c r="M604" s="70">
        <f t="shared" si="177"/>
        <v>7.8439133262782068E-2</v>
      </c>
      <c r="N604" s="70">
        <f t="shared" si="178"/>
        <v>-0.15723744536218287</v>
      </c>
      <c r="O604" s="13">
        <f t="shared" si="179"/>
        <v>1911391</v>
      </c>
      <c r="P604" s="13">
        <f t="shared" si="180"/>
        <v>1932701</v>
      </c>
      <c r="Q604" s="13">
        <f t="shared" si="181"/>
        <v>1917728</v>
      </c>
      <c r="R604" s="33">
        <f t="shared" si="182"/>
        <v>3.3153865430988194E-3</v>
      </c>
      <c r="S604" s="33">
        <f t="shared" si="183"/>
        <v>-7.7471890375179209E-3</v>
      </c>
      <c r="T604" t="str">
        <f t="shared" si="184"/>
        <v>MAY-MAJA1</v>
      </c>
      <c r="U604">
        <f t="shared" si="185"/>
        <v>178416</v>
      </c>
      <c r="V604">
        <f t="shared" si="186"/>
        <v>183281</v>
      </c>
      <c r="W604">
        <f t="shared" si="187"/>
        <v>181692</v>
      </c>
      <c r="X604" s="33">
        <f t="shared" si="188"/>
        <v>1.836158192090398E-2</v>
      </c>
      <c r="Y604" s="33">
        <f t="shared" si="189"/>
        <v>-8.669747546117712E-3</v>
      </c>
    </row>
    <row r="605" spans="1:25" x14ac:dyDescent="0.25">
      <c r="A605" t="s">
        <v>39</v>
      </c>
      <c r="B605" s="63">
        <v>3</v>
      </c>
      <c r="C605" t="s">
        <v>11</v>
      </c>
      <c r="D605" s="65">
        <v>10</v>
      </c>
      <c r="E605" s="65">
        <v>10</v>
      </c>
      <c r="F605" s="65">
        <v>10</v>
      </c>
      <c r="G605" s="13">
        <f t="shared" si="171"/>
        <v>0</v>
      </c>
      <c r="H605" s="13">
        <f t="shared" si="172"/>
        <v>0</v>
      </c>
      <c r="I605" s="70">
        <f t="shared" si="173"/>
        <v>0</v>
      </c>
      <c r="J605" s="70">
        <f t="shared" si="174"/>
        <v>0</v>
      </c>
      <c r="K605" t="str">
        <f t="shared" si="175"/>
        <v>MAJA1</v>
      </c>
      <c r="L605" t="str">
        <f t="shared" si="176"/>
        <v>MAY-3-MAJA1</v>
      </c>
      <c r="M605" s="70">
        <f t="shared" si="177"/>
        <v>7.8439133262782068E-2</v>
      </c>
      <c r="N605" s="70">
        <f t="shared" si="178"/>
        <v>-0.15723744536218287</v>
      </c>
      <c r="O605" s="13">
        <f t="shared" si="179"/>
        <v>1911391</v>
      </c>
      <c r="P605" s="13">
        <f t="shared" si="180"/>
        <v>1932701</v>
      </c>
      <c r="Q605" s="13">
        <f t="shared" si="181"/>
        <v>1917728</v>
      </c>
      <c r="R605" s="33">
        <f t="shared" si="182"/>
        <v>3.3153865430988194E-3</v>
      </c>
      <c r="S605" s="33">
        <f t="shared" si="183"/>
        <v>-7.7471890375179209E-3</v>
      </c>
      <c r="T605" t="str">
        <f t="shared" si="184"/>
        <v>MAY-MAJA1</v>
      </c>
      <c r="U605">
        <f t="shared" si="185"/>
        <v>178416</v>
      </c>
      <c r="V605">
        <f t="shared" si="186"/>
        <v>183281</v>
      </c>
      <c r="W605">
        <f t="shared" si="187"/>
        <v>181692</v>
      </c>
      <c r="X605" s="33">
        <f t="shared" si="188"/>
        <v>1.836158192090398E-2</v>
      </c>
      <c r="Y605" s="33">
        <f t="shared" si="189"/>
        <v>-8.669747546117712E-3</v>
      </c>
    </row>
    <row r="606" spans="1:25" x14ac:dyDescent="0.25">
      <c r="A606" t="s">
        <v>39</v>
      </c>
      <c r="B606" s="63">
        <v>3</v>
      </c>
      <c r="C606" t="s">
        <v>11</v>
      </c>
      <c r="D606" s="65">
        <v>900</v>
      </c>
      <c r="E606" s="65">
        <v>902</v>
      </c>
      <c r="F606" s="65">
        <v>900</v>
      </c>
      <c r="G606" s="13">
        <f t="shared" si="171"/>
        <v>-2</v>
      </c>
      <c r="H606" s="13">
        <f t="shared" si="172"/>
        <v>0</v>
      </c>
      <c r="I606" s="70">
        <f t="shared" si="173"/>
        <v>0</v>
      </c>
      <c r="J606" s="70">
        <f t="shared" si="174"/>
        <v>-2.2172949002217113E-3</v>
      </c>
      <c r="K606" t="str">
        <f t="shared" si="175"/>
        <v>MAJA1</v>
      </c>
      <c r="L606" t="str">
        <f t="shared" si="176"/>
        <v>MAY-3-MAJA1</v>
      </c>
      <c r="M606" s="70">
        <f t="shared" si="177"/>
        <v>7.8439133262782068E-2</v>
      </c>
      <c r="N606" s="70">
        <f t="shared" si="178"/>
        <v>-0.15723744536218287</v>
      </c>
      <c r="O606" s="13">
        <f t="shared" si="179"/>
        <v>1911391</v>
      </c>
      <c r="P606" s="13">
        <f t="shared" si="180"/>
        <v>1932701</v>
      </c>
      <c r="Q606" s="13">
        <f t="shared" si="181"/>
        <v>1917728</v>
      </c>
      <c r="R606" s="33">
        <f t="shared" si="182"/>
        <v>3.3153865430988194E-3</v>
      </c>
      <c r="S606" s="33">
        <f t="shared" si="183"/>
        <v>-7.7471890375179209E-3</v>
      </c>
      <c r="T606" t="str">
        <f t="shared" si="184"/>
        <v>MAY-MAJA1</v>
      </c>
      <c r="U606">
        <f t="shared" si="185"/>
        <v>178416</v>
      </c>
      <c r="V606">
        <f t="shared" si="186"/>
        <v>183281</v>
      </c>
      <c r="W606">
        <f t="shared" si="187"/>
        <v>181692</v>
      </c>
      <c r="X606" s="33">
        <f t="shared" si="188"/>
        <v>1.836158192090398E-2</v>
      </c>
      <c r="Y606" s="33">
        <f t="shared" si="189"/>
        <v>-8.669747546117712E-3</v>
      </c>
    </row>
    <row r="607" spans="1:25" x14ac:dyDescent="0.25">
      <c r="A607" t="s">
        <v>39</v>
      </c>
      <c r="B607" s="63">
        <v>3</v>
      </c>
      <c r="C607" t="s">
        <v>11</v>
      </c>
      <c r="D607" s="65">
        <v>100</v>
      </c>
      <c r="E607" s="65">
        <v>100</v>
      </c>
      <c r="F607" s="65">
        <v>100</v>
      </c>
      <c r="G607" s="13">
        <f t="shared" si="171"/>
        <v>0</v>
      </c>
      <c r="H607" s="13">
        <f t="shared" si="172"/>
        <v>0</v>
      </c>
      <c r="I607" s="70">
        <f t="shared" si="173"/>
        <v>0</v>
      </c>
      <c r="J607" s="70">
        <f t="shared" si="174"/>
        <v>0</v>
      </c>
      <c r="K607" t="str">
        <f t="shared" si="175"/>
        <v>MAJA1</v>
      </c>
      <c r="L607" t="str">
        <f t="shared" si="176"/>
        <v>MAY-3-MAJA1</v>
      </c>
      <c r="M607" s="70">
        <f t="shared" si="177"/>
        <v>7.8439133262782068E-2</v>
      </c>
      <c r="N607" s="70">
        <f t="shared" si="178"/>
        <v>-0.15723744536218287</v>
      </c>
      <c r="O607" s="13">
        <f t="shared" si="179"/>
        <v>1911391</v>
      </c>
      <c r="P607" s="13">
        <f t="shared" si="180"/>
        <v>1932701</v>
      </c>
      <c r="Q607" s="13">
        <f t="shared" si="181"/>
        <v>1917728</v>
      </c>
      <c r="R607" s="33">
        <f t="shared" si="182"/>
        <v>3.3153865430988194E-3</v>
      </c>
      <c r="S607" s="33">
        <f t="shared" si="183"/>
        <v>-7.7471890375179209E-3</v>
      </c>
      <c r="T607" t="str">
        <f t="shared" si="184"/>
        <v>MAY-MAJA1</v>
      </c>
      <c r="U607">
        <f t="shared" si="185"/>
        <v>178416</v>
      </c>
      <c r="V607">
        <f t="shared" si="186"/>
        <v>183281</v>
      </c>
      <c r="W607">
        <f t="shared" si="187"/>
        <v>181692</v>
      </c>
      <c r="X607" s="33">
        <f t="shared" si="188"/>
        <v>1.836158192090398E-2</v>
      </c>
      <c r="Y607" s="33">
        <f t="shared" si="189"/>
        <v>-8.669747546117712E-3</v>
      </c>
    </row>
    <row r="608" spans="1:25" x14ac:dyDescent="0.25">
      <c r="A608" t="s">
        <v>39</v>
      </c>
      <c r="B608" s="63">
        <v>3</v>
      </c>
      <c r="C608" t="s">
        <v>10</v>
      </c>
      <c r="D608" s="65">
        <v>1200</v>
      </c>
      <c r="E608" s="65">
        <v>1226</v>
      </c>
      <c r="F608" s="65">
        <v>1200</v>
      </c>
      <c r="G608" s="13">
        <f t="shared" si="171"/>
        <v>-26</v>
      </c>
      <c r="H608" s="13">
        <f t="shared" si="172"/>
        <v>0</v>
      </c>
      <c r="I608" s="70">
        <f t="shared" si="173"/>
        <v>0</v>
      </c>
      <c r="J608" s="70">
        <f t="shared" si="174"/>
        <v>-2.1207177814029365E-2</v>
      </c>
      <c r="K608" t="str">
        <f t="shared" si="175"/>
        <v>CNJ2</v>
      </c>
      <c r="L608" t="str">
        <f t="shared" si="176"/>
        <v>MAY-3-CNJ2</v>
      </c>
      <c r="M608" s="70">
        <f t="shared" si="177"/>
        <v>0</v>
      </c>
      <c r="N608" s="70">
        <f t="shared" si="178"/>
        <v>-2.1207177814029365E-2</v>
      </c>
      <c r="O608" s="13">
        <f t="shared" si="179"/>
        <v>1911391</v>
      </c>
      <c r="P608" s="13">
        <f t="shared" si="180"/>
        <v>1932701</v>
      </c>
      <c r="Q608" s="13">
        <f t="shared" si="181"/>
        <v>1917728</v>
      </c>
      <c r="R608" s="33">
        <f t="shared" si="182"/>
        <v>3.3153865430988194E-3</v>
      </c>
      <c r="S608" s="33">
        <f t="shared" si="183"/>
        <v>-7.7471890375179209E-3</v>
      </c>
      <c r="T608" t="str">
        <f t="shared" si="184"/>
        <v>MAY-CNJ2</v>
      </c>
      <c r="U608">
        <f t="shared" si="185"/>
        <v>158335</v>
      </c>
      <c r="V608">
        <f t="shared" si="186"/>
        <v>159906</v>
      </c>
      <c r="W608">
        <f t="shared" si="187"/>
        <v>158310</v>
      </c>
      <c r="X608" s="33">
        <f t="shared" si="188"/>
        <v>-1.5789307480973402E-4</v>
      </c>
      <c r="Y608" s="33">
        <f t="shared" si="189"/>
        <v>-9.9808637574575476E-3</v>
      </c>
    </row>
    <row r="609" spans="1:25" x14ac:dyDescent="0.25">
      <c r="A609" t="s">
        <v>39</v>
      </c>
      <c r="B609" s="63">
        <v>3</v>
      </c>
      <c r="C609" t="s">
        <v>11</v>
      </c>
      <c r="D609" s="65">
        <v>1000</v>
      </c>
      <c r="E609" s="65">
        <v>1020</v>
      </c>
      <c r="F609" s="65">
        <v>1014</v>
      </c>
      <c r="G609" s="13">
        <f t="shared" si="171"/>
        <v>-6</v>
      </c>
      <c r="H609" s="13">
        <f t="shared" si="172"/>
        <v>14</v>
      </c>
      <c r="I609" s="70">
        <f t="shared" si="173"/>
        <v>1.4000000000000012E-2</v>
      </c>
      <c r="J609" s="70">
        <f t="shared" si="174"/>
        <v>-5.8823529411764497E-3</v>
      </c>
      <c r="K609" t="str">
        <f t="shared" si="175"/>
        <v>MAJA1</v>
      </c>
      <c r="L609" t="str">
        <f t="shared" si="176"/>
        <v>MAY-3-MAJA1</v>
      </c>
      <c r="M609" s="70">
        <f t="shared" si="177"/>
        <v>7.8439133262782068E-2</v>
      </c>
      <c r="N609" s="70">
        <f t="shared" si="178"/>
        <v>-0.15723744536218287</v>
      </c>
      <c r="O609" s="13">
        <f t="shared" si="179"/>
        <v>1911391</v>
      </c>
      <c r="P609" s="13">
        <f t="shared" si="180"/>
        <v>1932701</v>
      </c>
      <c r="Q609" s="13">
        <f t="shared" si="181"/>
        <v>1917728</v>
      </c>
      <c r="R609" s="33">
        <f t="shared" si="182"/>
        <v>3.3153865430988194E-3</v>
      </c>
      <c r="S609" s="33">
        <f t="shared" si="183"/>
        <v>-7.7471890375179209E-3</v>
      </c>
      <c r="T609" t="str">
        <f t="shared" si="184"/>
        <v>MAY-MAJA1</v>
      </c>
      <c r="U609">
        <f t="shared" si="185"/>
        <v>178416</v>
      </c>
      <c r="V609">
        <f t="shared" si="186"/>
        <v>183281</v>
      </c>
      <c r="W609">
        <f t="shared" si="187"/>
        <v>181692</v>
      </c>
      <c r="X609" s="33">
        <f t="shared" si="188"/>
        <v>1.836158192090398E-2</v>
      </c>
      <c r="Y609" s="33">
        <f t="shared" si="189"/>
        <v>-8.669747546117712E-3</v>
      </c>
    </row>
    <row r="610" spans="1:25" x14ac:dyDescent="0.25">
      <c r="A610" t="s">
        <v>39</v>
      </c>
      <c r="B610" s="63">
        <v>3</v>
      </c>
      <c r="C610" t="s">
        <v>11</v>
      </c>
      <c r="D610" s="65">
        <v>450</v>
      </c>
      <c r="E610" s="65">
        <v>461</v>
      </c>
      <c r="F610" s="65">
        <v>450</v>
      </c>
      <c r="G610" s="13">
        <f t="shared" si="171"/>
        <v>-11</v>
      </c>
      <c r="H610" s="13">
        <f t="shared" si="172"/>
        <v>0</v>
      </c>
      <c r="I610" s="70">
        <f t="shared" si="173"/>
        <v>0</v>
      </c>
      <c r="J610" s="70">
        <f t="shared" si="174"/>
        <v>-2.386117136659438E-2</v>
      </c>
      <c r="K610" t="str">
        <f t="shared" si="175"/>
        <v>MAJA1</v>
      </c>
      <c r="L610" t="str">
        <f t="shared" si="176"/>
        <v>MAY-3-MAJA1</v>
      </c>
      <c r="M610" s="70">
        <f t="shared" si="177"/>
        <v>7.8439133262782068E-2</v>
      </c>
      <c r="N610" s="70">
        <f t="shared" si="178"/>
        <v>-0.15723744536218287</v>
      </c>
      <c r="O610" s="13">
        <f t="shared" si="179"/>
        <v>1911391</v>
      </c>
      <c r="P610" s="13">
        <f t="shared" si="180"/>
        <v>1932701</v>
      </c>
      <c r="Q610" s="13">
        <f t="shared" si="181"/>
        <v>1917728</v>
      </c>
      <c r="R610" s="33">
        <f t="shared" si="182"/>
        <v>3.3153865430988194E-3</v>
      </c>
      <c r="S610" s="33">
        <f t="shared" si="183"/>
        <v>-7.7471890375179209E-3</v>
      </c>
      <c r="T610" t="str">
        <f t="shared" si="184"/>
        <v>MAY-MAJA1</v>
      </c>
      <c r="U610">
        <f t="shared" si="185"/>
        <v>178416</v>
      </c>
      <c r="V610">
        <f t="shared" si="186"/>
        <v>183281</v>
      </c>
      <c r="W610">
        <f t="shared" si="187"/>
        <v>181692</v>
      </c>
      <c r="X610" s="33">
        <f t="shared" si="188"/>
        <v>1.836158192090398E-2</v>
      </c>
      <c r="Y610" s="33">
        <f t="shared" si="189"/>
        <v>-8.669747546117712E-3</v>
      </c>
    </row>
    <row r="611" spans="1:25" x14ac:dyDescent="0.25">
      <c r="A611" t="s">
        <v>39</v>
      </c>
      <c r="B611" s="63">
        <v>3</v>
      </c>
      <c r="C611" t="s">
        <v>17</v>
      </c>
      <c r="D611" s="65">
        <v>850</v>
      </c>
      <c r="E611" s="65">
        <v>870</v>
      </c>
      <c r="F611" s="65">
        <v>862</v>
      </c>
      <c r="G611" s="13">
        <f t="shared" si="171"/>
        <v>-8</v>
      </c>
      <c r="H611" s="13">
        <f t="shared" si="172"/>
        <v>12</v>
      </c>
      <c r="I611" s="70">
        <f t="shared" si="173"/>
        <v>1.4117647058823568E-2</v>
      </c>
      <c r="J611" s="70">
        <f t="shared" si="174"/>
        <v>-9.1954022988506301E-3</v>
      </c>
      <c r="K611" t="str">
        <f t="shared" si="175"/>
        <v>CBA</v>
      </c>
      <c r="L611" t="str">
        <f t="shared" si="176"/>
        <v>MAY-3-CBA</v>
      </c>
      <c r="M611" s="70">
        <f t="shared" si="177"/>
        <v>5.6046871107789942E-2</v>
      </c>
      <c r="N611" s="70">
        <f t="shared" si="178"/>
        <v>-5.8445471799862925E-2</v>
      </c>
      <c r="O611" s="13">
        <f t="shared" si="179"/>
        <v>1911391</v>
      </c>
      <c r="P611" s="13">
        <f t="shared" si="180"/>
        <v>1932701</v>
      </c>
      <c r="Q611" s="13">
        <f t="shared" si="181"/>
        <v>1917728</v>
      </c>
      <c r="R611" s="33">
        <f t="shared" si="182"/>
        <v>3.3153865430988194E-3</v>
      </c>
      <c r="S611" s="33">
        <f t="shared" si="183"/>
        <v>-7.7471890375179209E-3</v>
      </c>
      <c r="T611" t="str">
        <f t="shared" si="184"/>
        <v>MAY-CBA</v>
      </c>
      <c r="U611">
        <f t="shared" si="185"/>
        <v>19670</v>
      </c>
      <c r="V611">
        <f t="shared" si="186"/>
        <v>19849</v>
      </c>
      <c r="W611">
        <f t="shared" si="187"/>
        <v>19691</v>
      </c>
      <c r="X611" s="33">
        <f t="shared" si="188"/>
        <v>1.067615658362886E-3</v>
      </c>
      <c r="Y611" s="33">
        <f t="shared" si="189"/>
        <v>-7.9600987455287209E-3</v>
      </c>
    </row>
    <row r="612" spans="1:25" x14ac:dyDescent="0.25">
      <c r="A612" t="s">
        <v>39</v>
      </c>
      <c r="B612" s="63">
        <v>3</v>
      </c>
      <c r="C612" t="s">
        <v>17</v>
      </c>
      <c r="D612" s="65">
        <v>640</v>
      </c>
      <c r="E612" s="65">
        <v>659</v>
      </c>
      <c r="F612" s="65">
        <v>654</v>
      </c>
      <c r="G612" s="13">
        <f t="shared" si="171"/>
        <v>-5</v>
      </c>
      <c r="H612" s="13">
        <f t="shared" si="172"/>
        <v>14</v>
      </c>
      <c r="I612" s="70">
        <f t="shared" si="173"/>
        <v>2.1875000000000089E-2</v>
      </c>
      <c r="J612" s="70">
        <f t="shared" si="174"/>
        <v>-7.587253414264028E-3</v>
      </c>
      <c r="K612" t="str">
        <f t="shared" si="175"/>
        <v>CBA</v>
      </c>
      <c r="L612" t="str">
        <f t="shared" si="176"/>
        <v>MAY-3-CBA</v>
      </c>
      <c r="M612" s="70">
        <f t="shared" si="177"/>
        <v>5.6046871107789942E-2</v>
      </c>
      <c r="N612" s="70">
        <f t="shared" si="178"/>
        <v>-5.8445471799862925E-2</v>
      </c>
      <c r="O612" s="13">
        <f t="shared" si="179"/>
        <v>1911391</v>
      </c>
      <c r="P612" s="13">
        <f t="shared" si="180"/>
        <v>1932701</v>
      </c>
      <c r="Q612" s="13">
        <f t="shared" si="181"/>
        <v>1917728</v>
      </c>
      <c r="R612" s="33">
        <f t="shared" si="182"/>
        <v>3.3153865430988194E-3</v>
      </c>
      <c r="S612" s="33">
        <f t="shared" si="183"/>
        <v>-7.7471890375179209E-3</v>
      </c>
      <c r="T612" t="str">
        <f t="shared" si="184"/>
        <v>MAY-CBA</v>
      </c>
      <c r="U612">
        <f t="shared" si="185"/>
        <v>19670</v>
      </c>
      <c r="V612">
        <f t="shared" si="186"/>
        <v>19849</v>
      </c>
      <c r="W612">
        <f t="shared" si="187"/>
        <v>19691</v>
      </c>
      <c r="X612" s="33">
        <f t="shared" si="188"/>
        <v>1.067615658362886E-3</v>
      </c>
      <c r="Y612" s="33">
        <f t="shared" si="189"/>
        <v>-7.9600987455287209E-3</v>
      </c>
    </row>
    <row r="613" spans="1:25" x14ac:dyDescent="0.25">
      <c r="A613" t="s">
        <v>39</v>
      </c>
      <c r="B613" s="63">
        <v>3</v>
      </c>
      <c r="C613" t="s">
        <v>17</v>
      </c>
      <c r="D613" s="65">
        <v>870</v>
      </c>
      <c r="E613" s="65">
        <v>889</v>
      </c>
      <c r="F613" s="65">
        <v>881</v>
      </c>
      <c r="G613" s="13">
        <f t="shared" si="171"/>
        <v>-8</v>
      </c>
      <c r="H613" s="13">
        <f t="shared" si="172"/>
        <v>11</v>
      </c>
      <c r="I613" s="70">
        <f t="shared" si="173"/>
        <v>1.2643678160919603E-2</v>
      </c>
      <c r="J613" s="70">
        <f t="shared" si="174"/>
        <v>-8.9988751406073764E-3</v>
      </c>
      <c r="K613" t="str">
        <f t="shared" si="175"/>
        <v>CBA</v>
      </c>
      <c r="L613" t="str">
        <f t="shared" si="176"/>
        <v>MAY-3-CBA</v>
      </c>
      <c r="M613" s="70">
        <f t="shared" si="177"/>
        <v>5.6046871107789942E-2</v>
      </c>
      <c r="N613" s="70">
        <f t="shared" si="178"/>
        <v>-5.8445471799862925E-2</v>
      </c>
      <c r="O613" s="13">
        <f t="shared" si="179"/>
        <v>1911391</v>
      </c>
      <c r="P613" s="13">
        <f t="shared" si="180"/>
        <v>1932701</v>
      </c>
      <c r="Q613" s="13">
        <f t="shared" si="181"/>
        <v>1917728</v>
      </c>
      <c r="R613" s="33">
        <f t="shared" si="182"/>
        <v>3.3153865430988194E-3</v>
      </c>
      <c r="S613" s="33">
        <f t="shared" si="183"/>
        <v>-7.7471890375179209E-3</v>
      </c>
      <c r="T613" t="str">
        <f t="shared" si="184"/>
        <v>MAY-CBA</v>
      </c>
      <c r="U613">
        <f t="shared" si="185"/>
        <v>19670</v>
      </c>
      <c r="V613">
        <f t="shared" si="186"/>
        <v>19849</v>
      </c>
      <c r="W613">
        <f t="shared" si="187"/>
        <v>19691</v>
      </c>
      <c r="X613" s="33">
        <f t="shared" si="188"/>
        <v>1.067615658362886E-3</v>
      </c>
      <c r="Y613" s="33">
        <f t="shared" si="189"/>
        <v>-7.9600987455287209E-3</v>
      </c>
    </row>
    <row r="614" spans="1:25" x14ac:dyDescent="0.25">
      <c r="A614" t="s">
        <v>39</v>
      </c>
      <c r="B614" s="63">
        <v>3</v>
      </c>
      <c r="C614" t="s">
        <v>17</v>
      </c>
      <c r="D614" s="65">
        <v>510</v>
      </c>
      <c r="E614" s="65">
        <v>524</v>
      </c>
      <c r="F614" s="65">
        <v>515</v>
      </c>
      <c r="G614" s="13">
        <f t="shared" si="171"/>
        <v>-9</v>
      </c>
      <c r="H614" s="13">
        <f t="shared" si="172"/>
        <v>5</v>
      </c>
      <c r="I614" s="70">
        <f t="shared" si="173"/>
        <v>9.8039215686274161E-3</v>
      </c>
      <c r="J614" s="70">
        <f t="shared" si="174"/>
        <v>-1.717557251908397E-2</v>
      </c>
      <c r="K614" t="str">
        <f t="shared" si="175"/>
        <v>CBA</v>
      </c>
      <c r="L614" t="str">
        <f t="shared" si="176"/>
        <v>MAY-3-CBA</v>
      </c>
      <c r="M614" s="70">
        <f t="shared" si="177"/>
        <v>5.6046871107789942E-2</v>
      </c>
      <c r="N614" s="70">
        <f t="shared" si="178"/>
        <v>-5.8445471799862925E-2</v>
      </c>
      <c r="O614" s="13">
        <f t="shared" si="179"/>
        <v>1911391</v>
      </c>
      <c r="P614" s="13">
        <f t="shared" si="180"/>
        <v>1932701</v>
      </c>
      <c r="Q614" s="13">
        <f t="shared" si="181"/>
        <v>1917728</v>
      </c>
      <c r="R614" s="33">
        <f t="shared" si="182"/>
        <v>3.3153865430988194E-3</v>
      </c>
      <c r="S614" s="33">
        <f t="shared" si="183"/>
        <v>-7.7471890375179209E-3</v>
      </c>
      <c r="T614" t="str">
        <f t="shared" si="184"/>
        <v>MAY-CBA</v>
      </c>
      <c r="U614">
        <f t="shared" si="185"/>
        <v>19670</v>
      </c>
      <c r="V614">
        <f t="shared" si="186"/>
        <v>19849</v>
      </c>
      <c r="W614">
        <f t="shared" si="187"/>
        <v>19691</v>
      </c>
      <c r="X614" s="33">
        <f t="shared" si="188"/>
        <v>1.067615658362886E-3</v>
      </c>
      <c r="Y614" s="33">
        <f t="shared" si="189"/>
        <v>-7.9600987455287209E-3</v>
      </c>
    </row>
    <row r="615" spans="1:25" x14ac:dyDescent="0.25">
      <c r="A615" t="s">
        <v>39</v>
      </c>
      <c r="B615" s="63">
        <v>3</v>
      </c>
      <c r="C615" t="s">
        <v>17</v>
      </c>
      <c r="D615" s="65">
        <v>4640</v>
      </c>
      <c r="E615" s="65">
        <v>4673</v>
      </c>
      <c r="F615" s="65">
        <v>4635</v>
      </c>
      <c r="G615" s="13">
        <f t="shared" si="171"/>
        <v>-38</v>
      </c>
      <c r="H615" s="13">
        <f t="shared" si="172"/>
        <v>-5</v>
      </c>
      <c r="I615" s="70">
        <f t="shared" si="173"/>
        <v>-1.0775862068965747E-3</v>
      </c>
      <c r="J615" s="70">
        <f t="shared" si="174"/>
        <v>-8.1318210999358209E-3</v>
      </c>
      <c r="K615" t="str">
        <f t="shared" si="175"/>
        <v>CBA</v>
      </c>
      <c r="L615" t="str">
        <f t="shared" si="176"/>
        <v>MAY-3-CBA</v>
      </c>
      <c r="M615" s="70">
        <f t="shared" si="177"/>
        <v>5.6046871107789942E-2</v>
      </c>
      <c r="N615" s="70">
        <f t="shared" si="178"/>
        <v>-5.8445471799862925E-2</v>
      </c>
      <c r="O615" s="13">
        <f t="shared" si="179"/>
        <v>1911391</v>
      </c>
      <c r="P615" s="13">
        <f t="shared" si="180"/>
        <v>1932701</v>
      </c>
      <c r="Q615" s="13">
        <f t="shared" si="181"/>
        <v>1917728</v>
      </c>
      <c r="R615" s="33">
        <f t="shared" si="182"/>
        <v>3.3153865430988194E-3</v>
      </c>
      <c r="S615" s="33">
        <f t="shared" si="183"/>
        <v>-7.7471890375179209E-3</v>
      </c>
      <c r="T615" t="str">
        <f t="shared" si="184"/>
        <v>MAY-CBA</v>
      </c>
      <c r="U615">
        <f t="shared" si="185"/>
        <v>19670</v>
      </c>
      <c r="V615">
        <f t="shared" si="186"/>
        <v>19849</v>
      </c>
      <c r="W615">
        <f t="shared" si="187"/>
        <v>19691</v>
      </c>
      <c r="X615" s="33">
        <f t="shared" si="188"/>
        <v>1.067615658362886E-3</v>
      </c>
      <c r="Y615" s="33">
        <f t="shared" si="189"/>
        <v>-7.9600987455287209E-3</v>
      </c>
    </row>
    <row r="616" spans="1:25" x14ac:dyDescent="0.25">
      <c r="A616" t="s">
        <v>39</v>
      </c>
      <c r="B616" s="63">
        <v>3</v>
      </c>
      <c r="C616" t="s">
        <v>17</v>
      </c>
      <c r="D616" s="65">
        <v>12160</v>
      </c>
      <c r="E616" s="65">
        <v>12234</v>
      </c>
      <c r="F616" s="65">
        <v>12144</v>
      </c>
      <c r="G616" s="13">
        <f t="shared" si="171"/>
        <v>-90</v>
      </c>
      <c r="H616" s="13">
        <f t="shared" si="172"/>
        <v>-16</v>
      </c>
      <c r="I616" s="70">
        <f t="shared" si="173"/>
        <v>-1.3157894736841591E-3</v>
      </c>
      <c r="J616" s="70">
        <f t="shared" si="174"/>
        <v>-7.356547327121099E-3</v>
      </c>
      <c r="K616" t="str">
        <f t="shared" si="175"/>
        <v>CBA</v>
      </c>
      <c r="L616" t="str">
        <f t="shared" si="176"/>
        <v>MAY-3-CBA</v>
      </c>
      <c r="M616" s="70">
        <f t="shared" si="177"/>
        <v>5.6046871107789942E-2</v>
      </c>
      <c r="N616" s="70">
        <f t="shared" si="178"/>
        <v>-5.8445471799862925E-2</v>
      </c>
      <c r="O616" s="13">
        <f t="shared" si="179"/>
        <v>1911391</v>
      </c>
      <c r="P616" s="13">
        <f t="shared" si="180"/>
        <v>1932701</v>
      </c>
      <c r="Q616" s="13">
        <f t="shared" si="181"/>
        <v>1917728</v>
      </c>
      <c r="R616" s="33">
        <f t="shared" si="182"/>
        <v>3.3153865430988194E-3</v>
      </c>
      <c r="S616" s="33">
        <f t="shared" si="183"/>
        <v>-7.7471890375179209E-3</v>
      </c>
      <c r="T616" t="str">
        <f t="shared" si="184"/>
        <v>MAY-CBA</v>
      </c>
      <c r="U616">
        <f t="shared" si="185"/>
        <v>19670</v>
      </c>
      <c r="V616">
        <f t="shared" si="186"/>
        <v>19849</v>
      </c>
      <c r="W616">
        <f t="shared" si="187"/>
        <v>19691</v>
      </c>
      <c r="X616" s="33">
        <f t="shared" si="188"/>
        <v>1.067615658362886E-3</v>
      </c>
      <c r="Y616" s="33">
        <f t="shared" si="189"/>
        <v>-7.9600987455287209E-3</v>
      </c>
    </row>
    <row r="617" spans="1:25" x14ac:dyDescent="0.25">
      <c r="A617" t="s">
        <v>39</v>
      </c>
      <c r="B617" s="63">
        <v>4</v>
      </c>
      <c r="C617" t="s">
        <v>69</v>
      </c>
      <c r="D617" s="65">
        <v>200</v>
      </c>
      <c r="E617" s="65">
        <v>200</v>
      </c>
      <c r="F617" s="65">
        <v>200</v>
      </c>
      <c r="G617" s="13">
        <f t="shared" si="171"/>
        <v>0</v>
      </c>
      <c r="H617" s="13">
        <f t="shared" si="172"/>
        <v>0</v>
      </c>
      <c r="I617" s="70">
        <f t="shared" si="173"/>
        <v>0</v>
      </c>
      <c r="J617" s="70">
        <f t="shared" si="174"/>
        <v>0</v>
      </c>
      <c r="K617" t="str">
        <f t="shared" si="175"/>
        <v>SAMPLE</v>
      </c>
      <c r="L617" t="str">
        <f t="shared" si="176"/>
        <v>MAY-4-SAMPLE</v>
      </c>
      <c r="M617" s="70">
        <f t="shared" si="177"/>
        <v>-2.2499999999999964E-2</v>
      </c>
      <c r="N617" s="70">
        <f t="shared" si="178"/>
        <v>-2.2499999999999964E-2</v>
      </c>
      <c r="O617" s="13">
        <f t="shared" si="179"/>
        <v>1911391</v>
      </c>
      <c r="P617" s="13">
        <f t="shared" si="180"/>
        <v>1932701</v>
      </c>
      <c r="Q617" s="13">
        <f t="shared" si="181"/>
        <v>1917728</v>
      </c>
      <c r="R617" s="33">
        <f t="shared" si="182"/>
        <v>3.3153865430988194E-3</v>
      </c>
      <c r="S617" s="33">
        <f t="shared" si="183"/>
        <v>-7.7471890375179209E-3</v>
      </c>
      <c r="T617" t="str">
        <f t="shared" si="184"/>
        <v>MAY-SAMPLE</v>
      </c>
      <c r="U617">
        <f t="shared" si="185"/>
        <v>900</v>
      </c>
      <c r="V617">
        <f t="shared" si="186"/>
        <v>900</v>
      </c>
      <c r="W617">
        <f t="shared" si="187"/>
        <v>891</v>
      </c>
      <c r="X617" s="33">
        <f t="shared" si="188"/>
        <v>-1.0000000000000009E-2</v>
      </c>
      <c r="Y617" s="33">
        <f t="shared" si="189"/>
        <v>-1.0000000000000009E-2</v>
      </c>
    </row>
    <row r="618" spans="1:25" x14ac:dyDescent="0.25">
      <c r="A618" t="s">
        <v>39</v>
      </c>
      <c r="B618" s="63">
        <v>4</v>
      </c>
      <c r="C618" t="s">
        <v>69</v>
      </c>
      <c r="D618" s="65">
        <v>300</v>
      </c>
      <c r="E618" s="65">
        <v>300</v>
      </c>
      <c r="F618" s="65">
        <v>300</v>
      </c>
      <c r="G618" s="13">
        <f t="shared" si="171"/>
        <v>0</v>
      </c>
      <c r="H618" s="13">
        <f t="shared" si="172"/>
        <v>0</v>
      </c>
      <c r="I618" s="70">
        <f t="shared" si="173"/>
        <v>0</v>
      </c>
      <c r="J618" s="70">
        <f t="shared" si="174"/>
        <v>0</v>
      </c>
      <c r="K618" t="str">
        <f t="shared" si="175"/>
        <v>SAMPLE</v>
      </c>
      <c r="L618" t="str">
        <f t="shared" si="176"/>
        <v>MAY-4-SAMPLE</v>
      </c>
      <c r="M618" s="70">
        <f t="shared" si="177"/>
        <v>-2.2499999999999964E-2</v>
      </c>
      <c r="N618" s="70">
        <f t="shared" si="178"/>
        <v>-2.2499999999999964E-2</v>
      </c>
      <c r="O618" s="13">
        <f t="shared" si="179"/>
        <v>1911391</v>
      </c>
      <c r="P618" s="13">
        <f t="shared" si="180"/>
        <v>1932701</v>
      </c>
      <c r="Q618" s="13">
        <f t="shared" si="181"/>
        <v>1917728</v>
      </c>
      <c r="R618" s="33">
        <f t="shared" si="182"/>
        <v>3.3153865430988194E-3</v>
      </c>
      <c r="S618" s="33">
        <f t="shared" si="183"/>
        <v>-7.7471890375179209E-3</v>
      </c>
      <c r="T618" t="str">
        <f t="shared" si="184"/>
        <v>MAY-SAMPLE</v>
      </c>
      <c r="U618">
        <f t="shared" si="185"/>
        <v>900</v>
      </c>
      <c r="V618">
        <f t="shared" si="186"/>
        <v>900</v>
      </c>
      <c r="W618">
        <f t="shared" si="187"/>
        <v>891</v>
      </c>
      <c r="X618" s="33">
        <f t="shared" si="188"/>
        <v>-1.0000000000000009E-2</v>
      </c>
      <c r="Y618" s="33">
        <f t="shared" si="189"/>
        <v>-1.0000000000000009E-2</v>
      </c>
    </row>
    <row r="619" spans="1:25" x14ac:dyDescent="0.25">
      <c r="A619" t="s">
        <v>39</v>
      </c>
      <c r="B619" s="63">
        <v>4</v>
      </c>
      <c r="C619" t="s">
        <v>69</v>
      </c>
      <c r="D619" s="65">
        <v>400</v>
      </c>
      <c r="E619" s="65">
        <v>400</v>
      </c>
      <c r="F619" s="65">
        <v>391</v>
      </c>
      <c r="G619" s="13">
        <f t="shared" si="171"/>
        <v>-9</v>
      </c>
      <c r="H619" s="13">
        <f t="shared" si="172"/>
        <v>-9</v>
      </c>
      <c r="I619" s="70">
        <f t="shared" si="173"/>
        <v>-2.2499999999999964E-2</v>
      </c>
      <c r="J619" s="70">
        <f t="shared" si="174"/>
        <v>-2.2499999999999964E-2</v>
      </c>
      <c r="K619" t="str">
        <f t="shared" si="175"/>
        <v>SAMPLE</v>
      </c>
      <c r="L619" t="str">
        <f t="shared" si="176"/>
        <v>MAY-4-SAMPLE</v>
      </c>
      <c r="M619" s="70">
        <f t="shared" si="177"/>
        <v>-2.2499999999999964E-2</v>
      </c>
      <c r="N619" s="70">
        <f t="shared" si="178"/>
        <v>-2.2499999999999964E-2</v>
      </c>
      <c r="O619" s="13">
        <f t="shared" si="179"/>
        <v>1911391</v>
      </c>
      <c r="P619" s="13">
        <f t="shared" si="180"/>
        <v>1932701</v>
      </c>
      <c r="Q619" s="13">
        <f t="shared" si="181"/>
        <v>1917728</v>
      </c>
      <c r="R619" s="33">
        <f t="shared" si="182"/>
        <v>3.3153865430988194E-3</v>
      </c>
      <c r="S619" s="33">
        <f t="shared" si="183"/>
        <v>-7.7471890375179209E-3</v>
      </c>
      <c r="T619" t="str">
        <f t="shared" si="184"/>
        <v>MAY-SAMPLE</v>
      </c>
      <c r="U619">
        <f t="shared" si="185"/>
        <v>900</v>
      </c>
      <c r="V619">
        <f t="shared" si="186"/>
        <v>900</v>
      </c>
      <c r="W619">
        <f t="shared" si="187"/>
        <v>891</v>
      </c>
      <c r="X619" s="33">
        <f t="shared" si="188"/>
        <v>-1.0000000000000009E-2</v>
      </c>
      <c r="Y619" s="33">
        <f t="shared" si="189"/>
        <v>-1.0000000000000009E-2</v>
      </c>
    </row>
    <row r="620" spans="1:25" x14ac:dyDescent="0.25">
      <c r="A620" t="s">
        <v>39</v>
      </c>
      <c r="B620" s="63">
        <v>4</v>
      </c>
      <c r="C620" t="s">
        <v>68</v>
      </c>
      <c r="D620" s="65">
        <v>400</v>
      </c>
      <c r="E620" s="65">
        <v>400</v>
      </c>
      <c r="F620" s="65">
        <v>395</v>
      </c>
      <c r="G620" s="13">
        <f t="shared" si="171"/>
        <v>-5</v>
      </c>
      <c r="H620" s="13">
        <f t="shared" si="172"/>
        <v>-5</v>
      </c>
      <c r="I620" s="70">
        <f t="shared" si="173"/>
        <v>-1.2499999999999956E-2</v>
      </c>
      <c r="J620" s="70">
        <f t="shared" si="174"/>
        <v>-1.2499999999999956E-2</v>
      </c>
      <c r="K620" t="str">
        <f t="shared" si="175"/>
        <v>CLN</v>
      </c>
      <c r="L620" t="str">
        <f t="shared" si="176"/>
        <v>MAY-4-CLN</v>
      </c>
      <c r="M620" s="70">
        <f t="shared" si="177"/>
        <v>-0.14083333333333337</v>
      </c>
      <c r="N620" s="70">
        <f t="shared" si="178"/>
        <v>-0.14716887417218549</v>
      </c>
      <c r="O620" s="13">
        <f t="shared" si="179"/>
        <v>1911391</v>
      </c>
      <c r="P620" s="13">
        <f t="shared" si="180"/>
        <v>1932701</v>
      </c>
      <c r="Q620" s="13">
        <f t="shared" si="181"/>
        <v>1917728</v>
      </c>
      <c r="R620" s="33">
        <f t="shared" si="182"/>
        <v>3.3153865430988194E-3</v>
      </c>
      <c r="S620" s="33">
        <f t="shared" si="183"/>
        <v>-7.7471890375179209E-3</v>
      </c>
      <c r="T620" t="str">
        <f t="shared" si="184"/>
        <v>MAY-CLN</v>
      </c>
      <c r="U620">
        <f t="shared" si="185"/>
        <v>980</v>
      </c>
      <c r="V620">
        <f t="shared" si="186"/>
        <v>982</v>
      </c>
      <c r="W620">
        <f t="shared" si="187"/>
        <v>953</v>
      </c>
      <c r="X620" s="33">
        <f t="shared" si="188"/>
        <v>-2.7551020408163263E-2</v>
      </c>
      <c r="Y620" s="33">
        <f t="shared" si="189"/>
        <v>-2.9531568228105876E-2</v>
      </c>
    </row>
    <row r="621" spans="1:25" x14ac:dyDescent="0.25">
      <c r="A621" t="s">
        <v>39</v>
      </c>
      <c r="B621" s="63">
        <v>4</v>
      </c>
      <c r="C621" t="s">
        <v>68</v>
      </c>
      <c r="D621" s="65">
        <v>300</v>
      </c>
      <c r="E621" s="65">
        <v>302</v>
      </c>
      <c r="F621" s="65">
        <v>287</v>
      </c>
      <c r="G621" s="13">
        <f t="shared" si="171"/>
        <v>-15</v>
      </c>
      <c r="H621" s="13">
        <f t="shared" si="172"/>
        <v>-13</v>
      </c>
      <c r="I621" s="70">
        <f t="shared" si="173"/>
        <v>-4.3333333333333335E-2</v>
      </c>
      <c r="J621" s="70">
        <f t="shared" si="174"/>
        <v>-4.9668874172185462E-2</v>
      </c>
      <c r="K621" t="str">
        <f t="shared" si="175"/>
        <v>CLN</v>
      </c>
      <c r="L621" t="str">
        <f t="shared" si="176"/>
        <v>MAY-4-CLN</v>
      </c>
      <c r="M621" s="70">
        <f t="shared" si="177"/>
        <v>-0.14083333333333337</v>
      </c>
      <c r="N621" s="70">
        <f t="shared" si="178"/>
        <v>-0.14716887417218549</v>
      </c>
      <c r="O621" s="13">
        <f t="shared" si="179"/>
        <v>1911391</v>
      </c>
      <c r="P621" s="13">
        <f t="shared" si="180"/>
        <v>1932701</v>
      </c>
      <c r="Q621" s="13">
        <f t="shared" si="181"/>
        <v>1917728</v>
      </c>
      <c r="R621" s="33">
        <f t="shared" si="182"/>
        <v>3.3153865430988194E-3</v>
      </c>
      <c r="S621" s="33">
        <f t="shared" si="183"/>
        <v>-7.7471890375179209E-3</v>
      </c>
      <c r="T621" t="str">
        <f t="shared" si="184"/>
        <v>MAY-CLN</v>
      </c>
      <c r="U621">
        <f t="shared" si="185"/>
        <v>980</v>
      </c>
      <c r="V621">
        <f t="shared" si="186"/>
        <v>982</v>
      </c>
      <c r="W621">
        <f t="shared" si="187"/>
        <v>953</v>
      </c>
      <c r="X621" s="33">
        <f t="shared" si="188"/>
        <v>-2.7551020408163263E-2</v>
      </c>
      <c r="Y621" s="33">
        <f t="shared" si="189"/>
        <v>-2.9531568228105876E-2</v>
      </c>
    </row>
    <row r="622" spans="1:25" x14ac:dyDescent="0.25">
      <c r="A622" t="s">
        <v>39</v>
      </c>
      <c r="B622" s="63">
        <v>4</v>
      </c>
      <c r="C622" t="s">
        <v>68</v>
      </c>
      <c r="D622" s="65">
        <v>200</v>
      </c>
      <c r="E622" s="65">
        <v>200</v>
      </c>
      <c r="F622" s="65">
        <v>193</v>
      </c>
      <c r="G622" s="13">
        <f t="shared" si="171"/>
        <v>-7</v>
      </c>
      <c r="H622" s="13">
        <f t="shared" si="172"/>
        <v>-7</v>
      </c>
      <c r="I622" s="70">
        <f t="shared" si="173"/>
        <v>-3.5000000000000031E-2</v>
      </c>
      <c r="J622" s="70">
        <f t="shared" si="174"/>
        <v>-3.5000000000000031E-2</v>
      </c>
      <c r="K622" t="str">
        <f t="shared" si="175"/>
        <v>CLN</v>
      </c>
      <c r="L622" t="str">
        <f t="shared" si="176"/>
        <v>MAY-4-CLN</v>
      </c>
      <c r="M622" s="70">
        <f t="shared" si="177"/>
        <v>-0.14083333333333337</v>
      </c>
      <c r="N622" s="70">
        <f t="shared" si="178"/>
        <v>-0.14716887417218549</v>
      </c>
      <c r="O622" s="13">
        <f t="shared" si="179"/>
        <v>1911391</v>
      </c>
      <c r="P622" s="13">
        <f t="shared" si="180"/>
        <v>1932701</v>
      </c>
      <c r="Q622" s="13">
        <f t="shared" si="181"/>
        <v>1917728</v>
      </c>
      <c r="R622" s="33">
        <f t="shared" si="182"/>
        <v>3.3153865430988194E-3</v>
      </c>
      <c r="S622" s="33">
        <f t="shared" si="183"/>
        <v>-7.7471890375179209E-3</v>
      </c>
      <c r="T622" t="str">
        <f t="shared" si="184"/>
        <v>MAY-CLN</v>
      </c>
      <c r="U622">
        <f t="shared" si="185"/>
        <v>980</v>
      </c>
      <c r="V622">
        <f t="shared" si="186"/>
        <v>982</v>
      </c>
      <c r="W622">
        <f t="shared" si="187"/>
        <v>953</v>
      </c>
      <c r="X622" s="33">
        <f t="shared" si="188"/>
        <v>-2.7551020408163263E-2</v>
      </c>
      <c r="Y622" s="33">
        <f t="shared" si="189"/>
        <v>-2.9531568228105876E-2</v>
      </c>
    </row>
    <row r="623" spans="1:25" x14ac:dyDescent="0.25">
      <c r="A623" t="s">
        <v>39</v>
      </c>
      <c r="B623" s="63">
        <v>4</v>
      </c>
      <c r="C623" t="s">
        <v>68</v>
      </c>
      <c r="D623" s="65">
        <v>40</v>
      </c>
      <c r="E623" s="65">
        <v>40</v>
      </c>
      <c r="F623" s="65">
        <v>39</v>
      </c>
      <c r="G623" s="13">
        <f t="shared" si="171"/>
        <v>-1</v>
      </c>
      <c r="H623" s="13">
        <f t="shared" si="172"/>
        <v>-1</v>
      </c>
      <c r="I623" s="70">
        <f t="shared" si="173"/>
        <v>-2.5000000000000022E-2</v>
      </c>
      <c r="J623" s="70">
        <f t="shared" si="174"/>
        <v>-2.5000000000000022E-2</v>
      </c>
      <c r="K623" t="str">
        <f t="shared" si="175"/>
        <v>CLN</v>
      </c>
      <c r="L623" t="str">
        <f t="shared" si="176"/>
        <v>MAY-4-CLN</v>
      </c>
      <c r="M623" s="70">
        <f t="shared" si="177"/>
        <v>-0.14083333333333337</v>
      </c>
      <c r="N623" s="70">
        <f t="shared" si="178"/>
        <v>-0.14716887417218549</v>
      </c>
      <c r="O623" s="13">
        <f t="shared" si="179"/>
        <v>1911391</v>
      </c>
      <c r="P623" s="13">
        <f t="shared" si="180"/>
        <v>1932701</v>
      </c>
      <c r="Q623" s="13">
        <f t="shared" si="181"/>
        <v>1917728</v>
      </c>
      <c r="R623" s="33">
        <f t="shared" si="182"/>
        <v>3.3153865430988194E-3</v>
      </c>
      <c r="S623" s="33">
        <f t="shared" si="183"/>
        <v>-7.7471890375179209E-3</v>
      </c>
      <c r="T623" t="str">
        <f t="shared" si="184"/>
        <v>MAY-CLN</v>
      </c>
      <c r="U623">
        <f t="shared" si="185"/>
        <v>980</v>
      </c>
      <c r="V623">
        <f t="shared" si="186"/>
        <v>982</v>
      </c>
      <c r="W623">
        <f t="shared" si="187"/>
        <v>953</v>
      </c>
      <c r="X623" s="33">
        <f t="shared" si="188"/>
        <v>-2.7551020408163263E-2</v>
      </c>
      <c r="Y623" s="33">
        <f t="shared" si="189"/>
        <v>-2.9531568228105876E-2</v>
      </c>
    </row>
    <row r="624" spans="1:25" x14ac:dyDescent="0.25">
      <c r="A624" t="s">
        <v>39</v>
      </c>
      <c r="B624" s="63">
        <v>4</v>
      </c>
      <c r="C624" t="s">
        <v>68</v>
      </c>
      <c r="D624" s="65">
        <v>40</v>
      </c>
      <c r="E624" s="65">
        <v>40</v>
      </c>
      <c r="F624" s="65">
        <v>39</v>
      </c>
      <c r="G624" s="13">
        <f t="shared" si="171"/>
        <v>-1</v>
      </c>
      <c r="H624" s="13">
        <f t="shared" si="172"/>
        <v>-1</v>
      </c>
      <c r="I624" s="70">
        <f t="shared" si="173"/>
        <v>-2.5000000000000022E-2</v>
      </c>
      <c r="J624" s="70">
        <f t="shared" si="174"/>
        <v>-2.5000000000000022E-2</v>
      </c>
      <c r="K624" t="str">
        <f t="shared" si="175"/>
        <v>CLN</v>
      </c>
      <c r="L624" t="str">
        <f t="shared" si="176"/>
        <v>MAY-4-CLN</v>
      </c>
      <c r="M624" s="70">
        <f t="shared" si="177"/>
        <v>-0.14083333333333337</v>
      </c>
      <c r="N624" s="70">
        <f t="shared" si="178"/>
        <v>-0.14716887417218549</v>
      </c>
      <c r="O624" s="13">
        <f t="shared" si="179"/>
        <v>1911391</v>
      </c>
      <c r="P624" s="13">
        <f t="shared" si="180"/>
        <v>1932701</v>
      </c>
      <c r="Q624" s="13">
        <f t="shared" si="181"/>
        <v>1917728</v>
      </c>
      <c r="R624" s="33">
        <f t="shared" si="182"/>
        <v>3.3153865430988194E-3</v>
      </c>
      <c r="S624" s="33">
        <f t="shared" si="183"/>
        <v>-7.7471890375179209E-3</v>
      </c>
      <c r="T624" t="str">
        <f t="shared" si="184"/>
        <v>MAY-CLN</v>
      </c>
      <c r="U624">
        <f t="shared" si="185"/>
        <v>980</v>
      </c>
      <c r="V624">
        <f t="shared" si="186"/>
        <v>982</v>
      </c>
      <c r="W624">
        <f t="shared" si="187"/>
        <v>953</v>
      </c>
      <c r="X624" s="33">
        <f t="shared" si="188"/>
        <v>-2.7551020408163263E-2</v>
      </c>
      <c r="Y624" s="33">
        <f t="shared" si="189"/>
        <v>-2.9531568228105876E-2</v>
      </c>
    </row>
    <row r="625" spans="1:25" x14ac:dyDescent="0.25">
      <c r="A625" t="s">
        <v>39</v>
      </c>
      <c r="B625" s="63">
        <v>4</v>
      </c>
      <c r="C625" t="s">
        <v>10</v>
      </c>
      <c r="D625" s="65">
        <v>650</v>
      </c>
      <c r="E625" s="65">
        <v>674</v>
      </c>
      <c r="F625" s="65">
        <v>647</v>
      </c>
      <c r="G625" s="13">
        <f t="shared" si="171"/>
        <v>-27</v>
      </c>
      <c r="H625" s="13">
        <f t="shared" si="172"/>
        <v>-3</v>
      </c>
      <c r="I625" s="70">
        <f t="shared" si="173"/>
        <v>-4.6153846153845768E-3</v>
      </c>
      <c r="J625" s="70">
        <f t="shared" si="174"/>
        <v>-4.0059347181008897E-2</v>
      </c>
      <c r="K625" t="str">
        <f t="shared" si="175"/>
        <v>CNJ2</v>
      </c>
      <c r="L625" t="str">
        <f t="shared" si="176"/>
        <v>MAY-4-CNJ2</v>
      </c>
      <c r="M625" s="70">
        <f t="shared" si="177"/>
        <v>-6.7936863166420891E-2</v>
      </c>
      <c r="N625" s="70">
        <f t="shared" si="178"/>
        <v>-0.23138630900304247</v>
      </c>
      <c r="O625" s="13">
        <f t="shared" si="179"/>
        <v>1911391</v>
      </c>
      <c r="P625" s="13">
        <f t="shared" si="180"/>
        <v>1932701</v>
      </c>
      <c r="Q625" s="13">
        <f t="shared" si="181"/>
        <v>1917728</v>
      </c>
      <c r="R625" s="33">
        <f t="shared" si="182"/>
        <v>3.3153865430988194E-3</v>
      </c>
      <c r="S625" s="33">
        <f t="shared" si="183"/>
        <v>-7.7471890375179209E-3</v>
      </c>
      <c r="T625" t="str">
        <f t="shared" si="184"/>
        <v>MAY-CNJ2</v>
      </c>
      <c r="U625">
        <f t="shared" si="185"/>
        <v>158335</v>
      </c>
      <c r="V625">
        <f t="shared" si="186"/>
        <v>159906</v>
      </c>
      <c r="W625">
        <f t="shared" si="187"/>
        <v>158310</v>
      </c>
      <c r="X625" s="33">
        <f t="shared" si="188"/>
        <v>-1.5789307480973402E-4</v>
      </c>
      <c r="Y625" s="33">
        <f t="shared" si="189"/>
        <v>-9.9808637574575476E-3</v>
      </c>
    </row>
    <row r="626" spans="1:25" x14ac:dyDescent="0.25">
      <c r="A626" t="s">
        <v>39</v>
      </c>
      <c r="B626" s="63">
        <v>4</v>
      </c>
      <c r="C626" t="s">
        <v>10</v>
      </c>
      <c r="D626" s="65">
        <v>375</v>
      </c>
      <c r="E626" s="65">
        <v>385</v>
      </c>
      <c r="F626" s="65">
        <v>375</v>
      </c>
      <c r="G626" s="13">
        <f t="shared" si="171"/>
        <v>-10</v>
      </c>
      <c r="H626" s="13">
        <f t="shared" si="172"/>
        <v>0</v>
      </c>
      <c r="I626" s="70">
        <f t="shared" si="173"/>
        <v>0</v>
      </c>
      <c r="J626" s="70">
        <f t="shared" si="174"/>
        <v>-2.5974025974025983E-2</v>
      </c>
      <c r="K626" t="str">
        <f t="shared" si="175"/>
        <v>CNJ2</v>
      </c>
      <c r="L626" t="str">
        <f t="shared" si="176"/>
        <v>MAY-4-CNJ2</v>
      </c>
      <c r="M626" s="70">
        <f t="shared" si="177"/>
        <v>-6.7936863166420891E-2</v>
      </c>
      <c r="N626" s="70">
        <f t="shared" si="178"/>
        <v>-0.23138630900304247</v>
      </c>
      <c r="O626" s="13">
        <f t="shared" si="179"/>
        <v>1911391</v>
      </c>
      <c r="P626" s="13">
        <f t="shared" si="180"/>
        <v>1932701</v>
      </c>
      <c r="Q626" s="13">
        <f t="shared" si="181"/>
        <v>1917728</v>
      </c>
      <c r="R626" s="33">
        <f t="shared" si="182"/>
        <v>3.3153865430988194E-3</v>
      </c>
      <c r="S626" s="33">
        <f t="shared" si="183"/>
        <v>-7.7471890375179209E-3</v>
      </c>
      <c r="T626" t="str">
        <f t="shared" si="184"/>
        <v>MAY-CNJ2</v>
      </c>
      <c r="U626">
        <f t="shared" si="185"/>
        <v>158335</v>
      </c>
      <c r="V626">
        <f t="shared" si="186"/>
        <v>159906</v>
      </c>
      <c r="W626">
        <f t="shared" si="187"/>
        <v>158310</v>
      </c>
      <c r="X626" s="33">
        <f t="shared" si="188"/>
        <v>-1.5789307480973402E-4</v>
      </c>
      <c r="Y626" s="33">
        <f t="shared" si="189"/>
        <v>-9.9808637574575476E-3</v>
      </c>
    </row>
    <row r="627" spans="1:25" x14ac:dyDescent="0.25">
      <c r="A627" t="s">
        <v>39</v>
      </c>
      <c r="B627" s="63">
        <v>4</v>
      </c>
      <c r="C627" t="s">
        <v>10</v>
      </c>
      <c r="D627" s="65">
        <v>1530</v>
      </c>
      <c r="E627" s="65">
        <v>1563</v>
      </c>
      <c r="F627" s="65">
        <v>1530</v>
      </c>
      <c r="G627" s="13">
        <f t="shared" si="171"/>
        <v>-33</v>
      </c>
      <c r="H627" s="13">
        <f t="shared" si="172"/>
        <v>0</v>
      </c>
      <c r="I627" s="70">
        <f t="shared" si="173"/>
        <v>0</v>
      </c>
      <c r="J627" s="70">
        <f t="shared" si="174"/>
        <v>-2.1113243761996192E-2</v>
      </c>
      <c r="K627" t="str">
        <f t="shared" si="175"/>
        <v>CNJ2</v>
      </c>
      <c r="L627" t="str">
        <f t="shared" si="176"/>
        <v>MAY-4-CNJ2</v>
      </c>
      <c r="M627" s="70">
        <f t="shared" si="177"/>
        <v>-6.7936863166420891E-2</v>
      </c>
      <c r="N627" s="70">
        <f t="shared" si="178"/>
        <v>-0.23138630900304247</v>
      </c>
      <c r="O627" s="13">
        <f t="shared" si="179"/>
        <v>1911391</v>
      </c>
      <c r="P627" s="13">
        <f t="shared" si="180"/>
        <v>1932701</v>
      </c>
      <c r="Q627" s="13">
        <f t="shared" si="181"/>
        <v>1917728</v>
      </c>
      <c r="R627" s="33">
        <f t="shared" si="182"/>
        <v>3.3153865430988194E-3</v>
      </c>
      <c r="S627" s="33">
        <f t="shared" si="183"/>
        <v>-7.7471890375179209E-3</v>
      </c>
      <c r="T627" t="str">
        <f t="shared" si="184"/>
        <v>MAY-CNJ2</v>
      </c>
      <c r="U627">
        <f t="shared" si="185"/>
        <v>158335</v>
      </c>
      <c r="V627">
        <f t="shared" si="186"/>
        <v>159906</v>
      </c>
      <c r="W627">
        <f t="shared" si="187"/>
        <v>158310</v>
      </c>
      <c r="X627" s="33">
        <f t="shared" si="188"/>
        <v>-1.5789307480973402E-4</v>
      </c>
      <c r="Y627" s="33">
        <f t="shared" si="189"/>
        <v>-9.9808637574575476E-3</v>
      </c>
    </row>
    <row r="628" spans="1:25" x14ac:dyDescent="0.25">
      <c r="A628" t="s">
        <v>39</v>
      </c>
      <c r="B628" s="63">
        <v>4</v>
      </c>
      <c r="C628" t="s">
        <v>10</v>
      </c>
      <c r="D628" s="65">
        <v>500</v>
      </c>
      <c r="E628" s="65">
        <v>519</v>
      </c>
      <c r="F628" s="65">
        <v>500</v>
      </c>
      <c r="G628" s="13">
        <f t="shared" si="171"/>
        <v>-19</v>
      </c>
      <c r="H628" s="13">
        <f t="shared" si="172"/>
        <v>0</v>
      </c>
      <c r="I628" s="70">
        <f t="shared" si="173"/>
        <v>0</v>
      </c>
      <c r="J628" s="70">
        <f t="shared" si="174"/>
        <v>-3.6608863198458574E-2</v>
      </c>
      <c r="K628" t="str">
        <f t="shared" si="175"/>
        <v>CNJ2</v>
      </c>
      <c r="L628" t="str">
        <f t="shared" si="176"/>
        <v>MAY-4-CNJ2</v>
      </c>
      <c r="M628" s="70">
        <f t="shared" si="177"/>
        <v>-6.7936863166420891E-2</v>
      </c>
      <c r="N628" s="70">
        <f t="shared" si="178"/>
        <v>-0.23138630900304247</v>
      </c>
      <c r="O628" s="13">
        <f t="shared" si="179"/>
        <v>1911391</v>
      </c>
      <c r="P628" s="13">
        <f t="shared" si="180"/>
        <v>1932701</v>
      </c>
      <c r="Q628" s="13">
        <f t="shared" si="181"/>
        <v>1917728</v>
      </c>
      <c r="R628" s="33">
        <f t="shared" si="182"/>
        <v>3.3153865430988194E-3</v>
      </c>
      <c r="S628" s="33">
        <f t="shared" si="183"/>
        <v>-7.7471890375179209E-3</v>
      </c>
      <c r="T628" t="str">
        <f t="shared" si="184"/>
        <v>MAY-CNJ2</v>
      </c>
      <c r="U628">
        <f t="shared" si="185"/>
        <v>158335</v>
      </c>
      <c r="V628">
        <f t="shared" si="186"/>
        <v>159906</v>
      </c>
      <c r="W628">
        <f t="shared" si="187"/>
        <v>158310</v>
      </c>
      <c r="X628" s="33">
        <f t="shared" si="188"/>
        <v>-1.5789307480973402E-4</v>
      </c>
      <c r="Y628" s="33">
        <f t="shared" si="189"/>
        <v>-9.9808637574575476E-3</v>
      </c>
    </row>
    <row r="629" spans="1:25" x14ac:dyDescent="0.25">
      <c r="A629" t="s">
        <v>39</v>
      </c>
      <c r="B629" s="63">
        <v>4</v>
      </c>
      <c r="C629" t="s">
        <v>10</v>
      </c>
      <c r="D629" s="65">
        <v>579</v>
      </c>
      <c r="E629" s="65">
        <v>576</v>
      </c>
      <c r="F629" s="65">
        <v>576</v>
      </c>
      <c r="G629" s="13">
        <f t="shared" si="171"/>
        <v>0</v>
      </c>
      <c r="H629" s="13">
        <f t="shared" si="172"/>
        <v>-3</v>
      </c>
      <c r="I629" s="70">
        <f t="shared" si="173"/>
        <v>-5.1813471502590858E-3</v>
      </c>
      <c r="J629" s="70">
        <f t="shared" si="174"/>
        <v>0</v>
      </c>
      <c r="K629" t="str">
        <f t="shared" si="175"/>
        <v>CNJ2</v>
      </c>
      <c r="L629" t="str">
        <f t="shared" si="176"/>
        <v>MAY-4-CNJ2</v>
      </c>
      <c r="M629" s="70">
        <f t="shared" si="177"/>
        <v>-6.7936863166420891E-2</v>
      </c>
      <c r="N629" s="70">
        <f t="shared" si="178"/>
        <v>-0.23138630900304247</v>
      </c>
      <c r="O629" s="13">
        <f t="shared" si="179"/>
        <v>1911391</v>
      </c>
      <c r="P629" s="13">
        <f t="shared" si="180"/>
        <v>1932701</v>
      </c>
      <c r="Q629" s="13">
        <f t="shared" si="181"/>
        <v>1917728</v>
      </c>
      <c r="R629" s="33">
        <f t="shared" si="182"/>
        <v>3.3153865430988194E-3</v>
      </c>
      <c r="S629" s="33">
        <f t="shared" si="183"/>
        <v>-7.7471890375179209E-3</v>
      </c>
      <c r="T629" t="str">
        <f t="shared" si="184"/>
        <v>MAY-CNJ2</v>
      </c>
      <c r="U629">
        <f t="shared" si="185"/>
        <v>158335</v>
      </c>
      <c r="V629">
        <f t="shared" si="186"/>
        <v>159906</v>
      </c>
      <c r="W629">
        <f t="shared" si="187"/>
        <v>158310</v>
      </c>
      <c r="X629" s="33">
        <f t="shared" si="188"/>
        <v>-1.5789307480973402E-4</v>
      </c>
      <c r="Y629" s="33">
        <f t="shared" si="189"/>
        <v>-9.9808637574575476E-3</v>
      </c>
    </row>
    <row r="630" spans="1:25" x14ac:dyDescent="0.25">
      <c r="A630" t="s">
        <v>39</v>
      </c>
      <c r="B630" s="63">
        <v>4</v>
      </c>
      <c r="C630" t="s">
        <v>10</v>
      </c>
      <c r="D630" s="65">
        <v>303</v>
      </c>
      <c r="E630" s="65">
        <v>303</v>
      </c>
      <c r="F630" s="65">
        <v>294</v>
      </c>
      <c r="G630" s="13">
        <f t="shared" si="171"/>
        <v>-9</v>
      </c>
      <c r="H630" s="13">
        <f t="shared" si="172"/>
        <v>-9</v>
      </c>
      <c r="I630" s="70">
        <f t="shared" si="173"/>
        <v>-2.9702970297029729E-2</v>
      </c>
      <c r="J630" s="70">
        <f t="shared" si="174"/>
        <v>-2.9702970297029729E-2</v>
      </c>
      <c r="K630" t="str">
        <f t="shared" si="175"/>
        <v>CNJ2</v>
      </c>
      <c r="L630" t="str">
        <f t="shared" si="176"/>
        <v>MAY-4-CNJ2</v>
      </c>
      <c r="M630" s="70">
        <f t="shared" si="177"/>
        <v>-6.7936863166420891E-2</v>
      </c>
      <c r="N630" s="70">
        <f t="shared" si="178"/>
        <v>-0.23138630900304247</v>
      </c>
      <c r="O630" s="13">
        <f t="shared" si="179"/>
        <v>1911391</v>
      </c>
      <c r="P630" s="13">
        <f t="shared" si="180"/>
        <v>1932701</v>
      </c>
      <c r="Q630" s="13">
        <f t="shared" si="181"/>
        <v>1917728</v>
      </c>
      <c r="R630" s="33">
        <f t="shared" si="182"/>
        <v>3.3153865430988194E-3</v>
      </c>
      <c r="S630" s="33">
        <f t="shared" si="183"/>
        <v>-7.7471890375179209E-3</v>
      </c>
      <c r="T630" t="str">
        <f t="shared" si="184"/>
        <v>MAY-CNJ2</v>
      </c>
      <c r="U630">
        <f t="shared" si="185"/>
        <v>158335</v>
      </c>
      <c r="V630">
        <f t="shared" si="186"/>
        <v>159906</v>
      </c>
      <c r="W630">
        <f t="shared" si="187"/>
        <v>158310</v>
      </c>
      <c r="X630" s="33">
        <f t="shared" si="188"/>
        <v>-1.5789307480973402E-4</v>
      </c>
      <c r="Y630" s="33">
        <f t="shared" si="189"/>
        <v>-9.9808637574575476E-3</v>
      </c>
    </row>
    <row r="631" spans="1:25" x14ac:dyDescent="0.25">
      <c r="A631" t="s">
        <v>39</v>
      </c>
      <c r="B631" s="63">
        <v>4</v>
      </c>
      <c r="C631" t="s">
        <v>10</v>
      </c>
      <c r="D631" s="65">
        <v>301</v>
      </c>
      <c r="E631" s="65">
        <v>305</v>
      </c>
      <c r="F631" s="65">
        <v>294</v>
      </c>
      <c r="G631" s="13">
        <f t="shared" si="171"/>
        <v>-11</v>
      </c>
      <c r="H631" s="13">
        <f t="shared" si="172"/>
        <v>-7</v>
      </c>
      <c r="I631" s="70">
        <f t="shared" si="173"/>
        <v>-2.3255813953488413E-2</v>
      </c>
      <c r="J631" s="70">
        <f t="shared" si="174"/>
        <v>-3.6065573770491799E-2</v>
      </c>
      <c r="K631" t="str">
        <f t="shared" si="175"/>
        <v>CNJ2</v>
      </c>
      <c r="L631" t="str">
        <f t="shared" si="176"/>
        <v>MAY-4-CNJ2</v>
      </c>
      <c r="M631" s="70">
        <f t="shared" si="177"/>
        <v>-6.7936863166420891E-2</v>
      </c>
      <c r="N631" s="70">
        <f t="shared" si="178"/>
        <v>-0.23138630900304247</v>
      </c>
      <c r="O631" s="13">
        <f t="shared" si="179"/>
        <v>1911391</v>
      </c>
      <c r="P631" s="13">
        <f t="shared" si="180"/>
        <v>1932701</v>
      </c>
      <c r="Q631" s="13">
        <f t="shared" si="181"/>
        <v>1917728</v>
      </c>
      <c r="R631" s="33">
        <f t="shared" si="182"/>
        <v>3.3153865430988194E-3</v>
      </c>
      <c r="S631" s="33">
        <f t="shared" si="183"/>
        <v>-7.7471890375179209E-3</v>
      </c>
      <c r="T631" t="str">
        <f t="shared" si="184"/>
        <v>MAY-CNJ2</v>
      </c>
      <c r="U631">
        <f t="shared" si="185"/>
        <v>158335</v>
      </c>
      <c r="V631">
        <f t="shared" si="186"/>
        <v>159906</v>
      </c>
      <c r="W631">
        <f t="shared" si="187"/>
        <v>158310</v>
      </c>
      <c r="X631" s="33">
        <f t="shared" si="188"/>
        <v>-1.5789307480973402E-4</v>
      </c>
      <c r="Y631" s="33">
        <f t="shared" si="189"/>
        <v>-9.9808637574575476E-3</v>
      </c>
    </row>
    <row r="632" spans="1:25" x14ac:dyDescent="0.25">
      <c r="A632" t="s">
        <v>39</v>
      </c>
      <c r="B632" s="63">
        <v>4</v>
      </c>
      <c r="C632" t="s">
        <v>10</v>
      </c>
      <c r="D632" s="65">
        <v>210</v>
      </c>
      <c r="E632" s="65">
        <v>213</v>
      </c>
      <c r="F632" s="65">
        <v>210</v>
      </c>
      <c r="G632" s="13">
        <f t="shared" si="171"/>
        <v>-3</v>
      </c>
      <c r="H632" s="13">
        <f t="shared" si="172"/>
        <v>0</v>
      </c>
      <c r="I632" s="70">
        <f t="shared" si="173"/>
        <v>0</v>
      </c>
      <c r="J632" s="70">
        <f t="shared" si="174"/>
        <v>-1.4084507042253502E-2</v>
      </c>
      <c r="K632" t="str">
        <f t="shared" si="175"/>
        <v>CNJ2</v>
      </c>
      <c r="L632" t="str">
        <f t="shared" si="176"/>
        <v>MAY-4-CNJ2</v>
      </c>
      <c r="M632" s="70">
        <f t="shared" si="177"/>
        <v>-6.7936863166420891E-2</v>
      </c>
      <c r="N632" s="70">
        <f t="shared" si="178"/>
        <v>-0.23138630900304247</v>
      </c>
      <c r="O632" s="13">
        <f t="shared" si="179"/>
        <v>1911391</v>
      </c>
      <c r="P632" s="13">
        <f t="shared" si="180"/>
        <v>1932701</v>
      </c>
      <c r="Q632" s="13">
        <f t="shared" si="181"/>
        <v>1917728</v>
      </c>
      <c r="R632" s="33">
        <f t="shared" si="182"/>
        <v>3.3153865430988194E-3</v>
      </c>
      <c r="S632" s="33">
        <f t="shared" si="183"/>
        <v>-7.7471890375179209E-3</v>
      </c>
      <c r="T632" t="str">
        <f t="shared" si="184"/>
        <v>MAY-CNJ2</v>
      </c>
      <c r="U632">
        <f t="shared" si="185"/>
        <v>158335</v>
      </c>
      <c r="V632">
        <f t="shared" si="186"/>
        <v>159906</v>
      </c>
      <c r="W632">
        <f t="shared" si="187"/>
        <v>158310</v>
      </c>
      <c r="X632" s="33">
        <f t="shared" si="188"/>
        <v>-1.5789307480973402E-4</v>
      </c>
      <c r="Y632" s="33">
        <f t="shared" si="189"/>
        <v>-9.9808637574575476E-3</v>
      </c>
    </row>
    <row r="633" spans="1:25" x14ac:dyDescent="0.25">
      <c r="A633" t="s">
        <v>39</v>
      </c>
      <c r="B633" s="63">
        <v>4</v>
      </c>
      <c r="C633" t="s">
        <v>10</v>
      </c>
      <c r="D633" s="65">
        <v>210</v>
      </c>
      <c r="E633" s="65">
        <v>216</v>
      </c>
      <c r="F633" s="65">
        <v>210</v>
      </c>
      <c r="G633" s="13">
        <f t="shared" si="171"/>
        <v>-6</v>
      </c>
      <c r="H633" s="13">
        <f t="shared" si="172"/>
        <v>0</v>
      </c>
      <c r="I633" s="70">
        <f t="shared" si="173"/>
        <v>0</v>
      </c>
      <c r="J633" s="70">
        <f t="shared" si="174"/>
        <v>-2.777777777777779E-2</v>
      </c>
      <c r="K633" t="str">
        <f t="shared" si="175"/>
        <v>CNJ2</v>
      </c>
      <c r="L633" t="str">
        <f t="shared" si="176"/>
        <v>MAY-4-CNJ2</v>
      </c>
      <c r="M633" s="70">
        <f t="shared" si="177"/>
        <v>-6.7936863166420891E-2</v>
      </c>
      <c r="N633" s="70">
        <f t="shared" si="178"/>
        <v>-0.23138630900304247</v>
      </c>
      <c r="O633" s="13">
        <f t="shared" si="179"/>
        <v>1911391</v>
      </c>
      <c r="P633" s="13">
        <f t="shared" si="180"/>
        <v>1932701</v>
      </c>
      <c r="Q633" s="13">
        <f t="shared" si="181"/>
        <v>1917728</v>
      </c>
      <c r="R633" s="33">
        <f t="shared" si="182"/>
        <v>3.3153865430988194E-3</v>
      </c>
      <c r="S633" s="33">
        <f t="shared" si="183"/>
        <v>-7.7471890375179209E-3</v>
      </c>
      <c r="T633" t="str">
        <f t="shared" si="184"/>
        <v>MAY-CNJ2</v>
      </c>
      <c r="U633">
        <f t="shared" si="185"/>
        <v>158335</v>
      </c>
      <c r="V633">
        <f t="shared" si="186"/>
        <v>159906</v>
      </c>
      <c r="W633">
        <f t="shared" si="187"/>
        <v>158310</v>
      </c>
      <c r="X633" s="33">
        <f t="shared" si="188"/>
        <v>-1.5789307480973402E-4</v>
      </c>
      <c r="Y633" s="33">
        <f t="shared" si="189"/>
        <v>-9.9808637574575476E-3</v>
      </c>
    </row>
    <row r="634" spans="1:25" x14ac:dyDescent="0.25">
      <c r="A634" t="s">
        <v>39</v>
      </c>
      <c r="B634" s="63">
        <v>4</v>
      </c>
      <c r="C634" t="s">
        <v>10</v>
      </c>
      <c r="D634" s="65">
        <v>579</v>
      </c>
      <c r="E634" s="65">
        <v>576</v>
      </c>
      <c r="F634" s="65">
        <v>576</v>
      </c>
      <c r="G634" s="13">
        <f t="shared" si="171"/>
        <v>0</v>
      </c>
      <c r="H634" s="13">
        <f t="shared" si="172"/>
        <v>-3</v>
      </c>
      <c r="I634" s="70">
        <f t="shared" si="173"/>
        <v>-5.1813471502590858E-3</v>
      </c>
      <c r="J634" s="70">
        <f t="shared" si="174"/>
        <v>0</v>
      </c>
      <c r="K634" t="str">
        <f t="shared" si="175"/>
        <v>CNJ2</v>
      </c>
      <c r="L634" t="str">
        <f t="shared" si="176"/>
        <v>MAY-4-CNJ2</v>
      </c>
      <c r="M634" s="70">
        <f t="shared" si="177"/>
        <v>-6.7936863166420891E-2</v>
      </c>
      <c r="N634" s="70">
        <f t="shared" si="178"/>
        <v>-0.23138630900304247</v>
      </c>
      <c r="O634" s="13">
        <f t="shared" si="179"/>
        <v>1911391</v>
      </c>
      <c r="P634" s="13">
        <f t="shared" si="180"/>
        <v>1932701</v>
      </c>
      <c r="Q634" s="13">
        <f t="shared" si="181"/>
        <v>1917728</v>
      </c>
      <c r="R634" s="33">
        <f t="shared" si="182"/>
        <v>3.3153865430988194E-3</v>
      </c>
      <c r="S634" s="33">
        <f t="shared" si="183"/>
        <v>-7.7471890375179209E-3</v>
      </c>
      <c r="T634" t="str">
        <f t="shared" si="184"/>
        <v>MAY-CNJ2</v>
      </c>
      <c r="U634">
        <f t="shared" si="185"/>
        <v>158335</v>
      </c>
      <c r="V634">
        <f t="shared" si="186"/>
        <v>159906</v>
      </c>
      <c r="W634">
        <f t="shared" si="187"/>
        <v>158310</v>
      </c>
      <c r="X634" s="33">
        <f t="shared" si="188"/>
        <v>-1.5789307480973402E-4</v>
      </c>
      <c r="Y634" s="33">
        <f t="shared" si="189"/>
        <v>-9.9808637574575476E-3</v>
      </c>
    </row>
    <row r="635" spans="1:25" x14ac:dyDescent="0.25">
      <c r="A635" t="s">
        <v>39</v>
      </c>
      <c r="B635" s="63">
        <v>4</v>
      </c>
      <c r="C635" t="s">
        <v>10</v>
      </c>
      <c r="D635" s="65">
        <v>303</v>
      </c>
      <c r="E635" s="65">
        <v>303</v>
      </c>
      <c r="F635" s="65">
        <v>303</v>
      </c>
      <c r="G635" s="13">
        <f t="shared" si="171"/>
        <v>0</v>
      </c>
      <c r="H635" s="13">
        <f t="shared" si="172"/>
        <v>0</v>
      </c>
      <c r="I635" s="70">
        <f t="shared" si="173"/>
        <v>0</v>
      </c>
      <c r="J635" s="70">
        <f t="shared" si="174"/>
        <v>0</v>
      </c>
      <c r="K635" t="str">
        <f t="shared" si="175"/>
        <v>CNJ2</v>
      </c>
      <c r="L635" t="str">
        <f t="shared" si="176"/>
        <v>MAY-4-CNJ2</v>
      </c>
      <c r="M635" s="70">
        <f t="shared" si="177"/>
        <v>-6.7936863166420891E-2</v>
      </c>
      <c r="N635" s="70">
        <f t="shared" si="178"/>
        <v>-0.23138630900304247</v>
      </c>
      <c r="O635" s="13">
        <f t="shared" si="179"/>
        <v>1911391</v>
      </c>
      <c r="P635" s="13">
        <f t="shared" si="180"/>
        <v>1932701</v>
      </c>
      <c r="Q635" s="13">
        <f t="shared" si="181"/>
        <v>1917728</v>
      </c>
      <c r="R635" s="33">
        <f t="shared" si="182"/>
        <v>3.3153865430988194E-3</v>
      </c>
      <c r="S635" s="33">
        <f t="shared" si="183"/>
        <v>-7.7471890375179209E-3</v>
      </c>
      <c r="T635" t="str">
        <f t="shared" si="184"/>
        <v>MAY-CNJ2</v>
      </c>
      <c r="U635">
        <f t="shared" si="185"/>
        <v>158335</v>
      </c>
      <c r="V635">
        <f t="shared" si="186"/>
        <v>159906</v>
      </c>
      <c r="W635">
        <f t="shared" si="187"/>
        <v>158310</v>
      </c>
      <c r="X635" s="33">
        <f t="shared" si="188"/>
        <v>-1.5789307480973402E-4</v>
      </c>
      <c r="Y635" s="33">
        <f t="shared" si="189"/>
        <v>-9.9808637574575476E-3</v>
      </c>
    </row>
    <row r="636" spans="1:25" x14ac:dyDescent="0.25">
      <c r="A636" t="s">
        <v>39</v>
      </c>
      <c r="B636" s="63">
        <v>5</v>
      </c>
      <c r="C636" t="s">
        <v>14</v>
      </c>
      <c r="D636" s="66">
        <v>12672</v>
      </c>
      <c r="E636" s="66">
        <v>12754</v>
      </c>
      <c r="F636" s="66">
        <v>12584</v>
      </c>
      <c r="G636" s="13">
        <f t="shared" si="171"/>
        <v>-170</v>
      </c>
      <c r="H636" s="13">
        <f t="shared" si="172"/>
        <v>-88</v>
      </c>
      <c r="I636" s="70">
        <f t="shared" si="173"/>
        <v>-6.9444444444444198E-3</v>
      </c>
      <c r="J636" s="70">
        <f t="shared" si="174"/>
        <v>-1.3329151638701631E-2</v>
      </c>
      <c r="K636" t="str">
        <f t="shared" si="175"/>
        <v>GM2</v>
      </c>
      <c r="L636" t="str">
        <f t="shared" si="176"/>
        <v>MAY-5-GM2</v>
      </c>
      <c r="M636" s="70">
        <f t="shared" si="177"/>
        <v>0.32341279227578323</v>
      </c>
      <c r="N636" s="70">
        <f t="shared" si="178"/>
        <v>-0.22913844509815406</v>
      </c>
      <c r="O636" s="13">
        <f t="shared" si="179"/>
        <v>1911391</v>
      </c>
      <c r="P636" s="13">
        <f t="shared" si="180"/>
        <v>1932701</v>
      </c>
      <c r="Q636" s="13">
        <f t="shared" si="181"/>
        <v>1917728</v>
      </c>
      <c r="R636" s="33">
        <f t="shared" si="182"/>
        <v>3.3153865430988194E-3</v>
      </c>
      <c r="S636" s="33">
        <f t="shared" si="183"/>
        <v>-7.7471890375179209E-3</v>
      </c>
      <c r="T636" t="str">
        <f t="shared" si="184"/>
        <v>MAY-GM2</v>
      </c>
      <c r="U636">
        <f t="shared" si="185"/>
        <v>602172</v>
      </c>
      <c r="V636">
        <f t="shared" si="186"/>
        <v>615513</v>
      </c>
      <c r="W636">
        <f t="shared" si="187"/>
        <v>609716</v>
      </c>
      <c r="X636" s="33">
        <f t="shared" si="188"/>
        <v>1.252798203835459E-2</v>
      </c>
      <c r="Y636" s="33">
        <f t="shared" si="189"/>
        <v>-9.4181601363415579E-3</v>
      </c>
    </row>
    <row r="637" spans="1:25" x14ac:dyDescent="0.25">
      <c r="A637" t="s">
        <v>39</v>
      </c>
      <c r="B637" s="63">
        <v>5</v>
      </c>
      <c r="C637" t="s">
        <v>14</v>
      </c>
      <c r="D637" s="66">
        <v>1872</v>
      </c>
      <c r="E637" s="66">
        <v>1872</v>
      </c>
      <c r="F637" s="66">
        <v>1800</v>
      </c>
      <c r="G637" s="13">
        <f t="shared" si="171"/>
        <v>-72</v>
      </c>
      <c r="H637" s="13">
        <f t="shared" si="172"/>
        <v>-72</v>
      </c>
      <c r="I637" s="70">
        <f t="shared" si="173"/>
        <v>-3.8461538461538436E-2</v>
      </c>
      <c r="J637" s="70">
        <f t="shared" si="174"/>
        <v>-3.8461538461538436E-2</v>
      </c>
      <c r="K637" t="str">
        <f t="shared" si="175"/>
        <v>GM2</v>
      </c>
      <c r="L637" t="str">
        <f t="shared" si="176"/>
        <v>MAY-5-GM2</v>
      </c>
      <c r="M637" s="70">
        <f t="shared" si="177"/>
        <v>0.32341279227578323</v>
      </c>
      <c r="N637" s="70">
        <f t="shared" si="178"/>
        <v>-0.22913844509815406</v>
      </c>
      <c r="O637" s="13">
        <f t="shared" si="179"/>
        <v>1911391</v>
      </c>
      <c r="P637" s="13">
        <f t="shared" si="180"/>
        <v>1932701</v>
      </c>
      <c r="Q637" s="13">
        <f t="shared" si="181"/>
        <v>1917728</v>
      </c>
      <c r="R637" s="33">
        <f t="shared" si="182"/>
        <v>3.3153865430988194E-3</v>
      </c>
      <c r="S637" s="33">
        <f t="shared" si="183"/>
        <v>-7.7471890375179209E-3</v>
      </c>
      <c r="T637" t="str">
        <f t="shared" si="184"/>
        <v>MAY-GM2</v>
      </c>
      <c r="U637">
        <f t="shared" si="185"/>
        <v>602172</v>
      </c>
      <c r="V637">
        <f t="shared" si="186"/>
        <v>615513</v>
      </c>
      <c r="W637">
        <f t="shared" si="187"/>
        <v>609716</v>
      </c>
      <c r="X637" s="33">
        <f t="shared" si="188"/>
        <v>1.252798203835459E-2</v>
      </c>
      <c r="Y637" s="33">
        <f t="shared" si="189"/>
        <v>-9.4181601363415579E-3</v>
      </c>
    </row>
    <row r="638" spans="1:25" x14ac:dyDescent="0.25">
      <c r="A638" t="s">
        <v>39</v>
      </c>
      <c r="B638" s="63">
        <v>5</v>
      </c>
      <c r="C638" t="s">
        <v>13</v>
      </c>
      <c r="D638" s="66">
        <v>35856</v>
      </c>
      <c r="E638" s="66">
        <v>35745</v>
      </c>
      <c r="F638" s="66">
        <v>35577</v>
      </c>
      <c r="G638" s="13">
        <f t="shared" si="171"/>
        <v>-168</v>
      </c>
      <c r="H638" s="13">
        <f t="shared" si="172"/>
        <v>-279</v>
      </c>
      <c r="I638" s="70">
        <f t="shared" si="173"/>
        <v>-7.7811244979919536E-3</v>
      </c>
      <c r="J638" s="70">
        <f t="shared" si="174"/>
        <v>-4.6999580360889137E-3</v>
      </c>
      <c r="K638" t="str">
        <f t="shared" si="175"/>
        <v>KALIBENDA</v>
      </c>
      <c r="L638" t="str">
        <f t="shared" si="176"/>
        <v>MAY-5-KALIBENDA</v>
      </c>
      <c r="M638" s="70">
        <f t="shared" si="177"/>
        <v>7.2541838839677575E-2</v>
      </c>
      <c r="N638" s="70">
        <f t="shared" si="178"/>
        <v>-6.4716742824510454E-2</v>
      </c>
      <c r="O638" s="13">
        <f t="shared" si="179"/>
        <v>1911391</v>
      </c>
      <c r="P638" s="13">
        <f t="shared" si="180"/>
        <v>1932701</v>
      </c>
      <c r="Q638" s="13">
        <f t="shared" si="181"/>
        <v>1917728</v>
      </c>
      <c r="R638" s="33">
        <f t="shared" si="182"/>
        <v>3.3153865430988194E-3</v>
      </c>
      <c r="S638" s="33">
        <f t="shared" si="183"/>
        <v>-7.7471890375179209E-3</v>
      </c>
      <c r="T638" t="str">
        <f t="shared" si="184"/>
        <v>MAY-KALIBENDA</v>
      </c>
      <c r="U638">
        <f t="shared" si="185"/>
        <v>396360</v>
      </c>
      <c r="V638">
        <f t="shared" si="186"/>
        <v>403112</v>
      </c>
      <c r="W638">
        <f t="shared" si="187"/>
        <v>402045</v>
      </c>
      <c r="X638" s="33">
        <f t="shared" si="188"/>
        <v>1.4343021495609953E-2</v>
      </c>
      <c r="Y638" s="33">
        <f t="shared" si="189"/>
        <v>-2.6469070630494862E-3</v>
      </c>
    </row>
    <row r="639" spans="1:25" x14ac:dyDescent="0.25">
      <c r="A639" t="s">
        <v>39</v>
      </c>
      <c r="B639" s="63">
        <v>5</v>
      </c>
      <c r="C639" t="s">
        <v>14</v>
      </c>
      <c r="D639" s="66">
        <v>32688</v>
      </c>
      <c r="E639" s="66">
        <v>33024</v>
      </c>
      <c r="F639" s="66">
        <v>32688</v>
      </c>
      <c r="G639" s="13">
        <f t="shared" si="171"/>
        <v>-336</v>
      </c>
      <c r="H639" s="13">
        <f t="shared" si="172"/>
        <v>0</v>
      </c>
      <c r="I639" s="70">
        <f t="shared" si="173"/>
        <v>0</v>
      </c>
      <c r="J639" s="70">
        <f t="shared" si="174"/>
        <v>-1.0174418604651181E-2</v>
      </c>
      <c r="K639" t="str">
        <f t="shared" si="175"/>
        <v>GM2</v>
      </c>
      <c r="L639" t="str">
        <f t="shared" si="176"/>
        <v>MAY-5-GM2</v>
      </c>
      <c r="M639" s="70">
        <f t="shared" si="177"/>
        <v>0.32341279227578323</v>
      </c>
      <c r="N639" s="70">
        <f t="shared" si="178"/>
        <v>-0.22913844509815406</v>
      </c>
      <c r="O639" s="13">
        <f t="shared" si="179"/>
        <v>1911391</v>
      </c>
      <c r="P639" s="13">
        <f t="shared" si="180"/>
        <v>1932701</v>
      </c>
      <c r="Q639" s="13">
        <f t="shared" si="181"/>
        <v>1917728</v>
      </c>
      <c r="R639" s="33">
        <f t="shared" si="182"/>
        <v>3.3153865430988194E-3</v>
      </c>
      <c r="S639" s="33">
        <f t="shared" si="183"/>
        <v>-7.7471890375179209E-3</v>
      </c>
      <c r="T639" t="str">
        <f t="shared" si="184"/>
        <v>MAY-GM2</v>
      </c>
      <c r="U639">
        <f t="shared" si="185"/>
        <v>602172</v>
      </c>
      <c r="V639">
        <f t="shared" si="186"/>
        <v>615513</v>
      </c>
      <c r="W639">
        <f t="shared" si="187"/>
        <v>609716</v>
      </c>
      <c r="X639" s="33">
        <f t="shared" si="188"/>
        <v>1.252798203835459E-2</v>
      </c>
      <c r="Y639" s="33">
        <f t="shared" si="189"/>
        <v>-9.4181601363415579E-3</v>
      </c>
    </row>
    <row r="640" spans="1:25" x14ac:dyDescent="0.25">
      <c r="A640" t="s">
        <v>39</v>
      </c>
      <c r="B640" s="63">
        <v>5</v>
      </c>
      <c r="C640" t="s">
        <v>14</v>
      </c>
      <c r="D640" s="66">
        <v>19296</v>
      </c>
      <c r="E640" s="66">
        <v>19298</v>
      </c>
      <c r="F640" s="66">
        <v>19296</v>
      </c>
      <c r="G640" s="13">
        <f t="shared" si="171"/>
        <v>-2</v>
      </c>
      <c r="H640" s="13">
        <f t="shared" si="172"/>
        <v>0</v>
      </c>
      <c r="I640" s="70">
        <f t="shared" si="173"/>
        <v>0</v>
      </c>
      <c r="J640" s="70">
        <f t="shared" si="174"/>
        <v>-1.0363768266141715E-4</v>
      </c>
      <c r="K640" t="str">
        <f t="shared" si="175"/>
        <v>GM2</v>
      </c>
      <c r="L640" t="str">
        <f t="shared" si="176"/>
        <v>MAY-5-GM2</v>
      </c>
      <c r="M640" s="70">
        <f t="shared" si="177"/>
        <v>0.32341279227578323</v>
      </c>
      <c r="N640" s="70">
        <f t="shared" si="178"/>
        <v>-0.22913844509815406</v>
      </c>
      <c r="O640" s="13">
        <f t="shared" si="179"/>
        <v>1911391</v>
      </c>
      <c r="P640" s="13">
        <f t="shared" si="180"/>
        <v>1932701</v>
      </c>
      <c r="Q640" s="13">
        <f t="shared" si="181"/>
        <v>1917728</v>
      </c>
      <c r="R640" s="33">
        <f t="shared" si="182"/>
        <v>3.3153865430988194E-3</v>
      </c>
      <c r="S640" s="33">
        <f t="shared" si="183"/>
        <v>-7.7471890375179209E-3</v>
      </c>
      <c r="T640" t="str">
        <f t="shared" si="184"/>
        <v>MAY-GM2</v>
      </c>
      <c r="U640">
        <f t="shared" si="185"/>
        <v>602172</v>
      </c>
      <c r="V640">
        <f t="shared" si="186"/>
        <v>615513</v>
      </c>
      <c r="W640">
        <f t="shared" si="187"/>
        <v>609716</v>
      </c>
      <c r="X640" s="33">
        <f t="shared" si="188"/>
        <v>1.252798203835459E-2</v>
      </c>
      <c r="Y640" s="33">
        <f t="shared" si="189"/>
        <v>-9.4181601363415579E-3</v>
      </c>
    </row>
    <row r="641" spans="1:25" x14ac:dyDescent="0.25">
      <c r="A641" t="s">
        <v>39</v>
      </c>
      <c r="B641" s="63">
        <v>5</v>
      </c>
      <c r="C641" t="s">
        <v>14</v>
      </c>
      <c r="D641" s="66">
        <v>19296</v>
      </c>
      <c r="E641" s="66">
        <v>19361</v>
      </c>
      <c r="F641" s="66">
        <v>19188</v>
      </c>
      <c r="G641" s="13">
        <f t="shared" si="171"/>
        <v>-173</v>
      </c>
      <c r="H641" s="13">
        <f t="shared" si="172"/>
        <v>-108</v>
      </c>
      <c r="I641" s="70">
        <f t="shared" si="173"/>
        <v>-5.5970149253731227E-3</v>
      </c>
      <c r="J641" s="70">
        <f t="shared" si="174"/>
        <v>-8.9354888693765622E-3</v>
      </c>
      <c r="K641" t="str">
        <f t="shared" si="175"/>
        <v>GM2</v>
      </c>
      <c r="L641" t="str">
        <f t="shared" si="176"/>
        <v>MAY-5-GM2</v>
      </c>
      <c r="M641" s="70">
        <f t="shared" si="177"/>
        <v>0.32341279227578323</v>
      </c>
      <c r="N641" s="70">
        <f t="shared" si="178"/>
        <v>-0.22913844509815406</v>
      </c>
      <c r="O641" s="13">
        <f t="shared" si="179"/>
        <v>1911391</v>
      </c>
      <c r="P641" s="13">
        <f t="shared" si="180"/>
        <v>1932701</v>
      </c>
      <c r="Q641" s="13">
        <f t="shared" si="181"/>
        <v>1917728</v>
      </c>
      <c r="R641" s="33">
        <f t="shared" si="182"/>
        <v>3.3153865430988194E-3</v>
      </c>
      <c r="S641" s="33">
        <f t="shared" si="183"/>
        <v>-7.7471890375179209E-3</v>
      </c>
      <c r="T641" t="str">
        <f t="shared" si="184"/>
        <v>MAY-GM2</v>
      </c>
      <c r="U641">
        <f t="shared" si="185"/>
        <v>602172</v>
      </c>
      <c r="V641">
        <f t="shared" si="186"/>
        <v>615513</v>
      </c>
      <c r="W641">
        <f t="shared" si="187"/>
        <v>609716</v>
      </c>
      <c r="X641" s="33">
        <f t="shared" si="188"/>
        <v>1.252798203835459E-2</v>
      </c>
      <c r="Y641" s="33">
        <f t="shared" si="189"/>
        <v>-9.4181601363415579E-3</v>
      </c>
    </row>
    <row r="642" spans="1:25" x14ac:dyDescent="0.25">
      <c r="A642" t="s">
        <v>39</v>
      </c>
      <c r="B642" s="63">
        <v>5</v>
      </c>
      <c r="C642" t="s">
        <v>14</v>
      </c>
      <c r="D642" s="66">
        <v>19008</v>
      </c>
      <c r="E642" s="66">
        <v>19320</v>
      </c>
      <c r="F642" s="66">
        <v>19008</v>
      </c>
      <c r="G642" s="13">
        <f t="shared" ref="G642:G705" si="190">F642-E642</f>
        <v>-312</v>
      </c>
      <c r="H642" s="13">
        <f t="shared" ref="H642:H705" si="191">F642-D642</f>
        <v>0</v>
      </c>
      <c r="I642" s="70">
        <f t="shared" ref="I642:I705" si="192">F642/D642-1</f>
        <v>0</v>
      </c>
      <c r="J642" s="70">
        <f t="shared" ref="J642:J705" si="193">F642/E642-1</f>
        <v>-1.6149068322981353E-2</v>
      </c>
      <c r="K642" t="str">
        <f t="shared" ref="K642:K705" si="194">CLEAN(SUBSTITUTE(C642," ",""))</f>
        <v>GM2</v>
      </c>
      <c r="L642" t="str">
        <f t="shared" ref="L642:L705" si="195">A642&amp;"-"&amp;B642&amp;"-"&amp;K642</f>
        <v>MAY-5-GM2</v>
      </c>
      <c r="M642" s="70">
        <f t="shared" ref="M642:M705" si="196">SUMIF($L$2:$L$1396,L642,$I$2:$I$1396)</f>
        <v>0.32341279227578323</v>
      </c>
      <c r="N642" s="70">
        <f t="shared" ref="N642:N705" si="197">SUMIF($L$2:$L$1396,L642,$J$2:$J$1396)</f>
        <v>-0.22913844509815406</v>
      </c>
      <c r="O642" s="13">
        <f t="shared" ref="O642:O705" si="198">SUMIF($A$2:$A$1396,A642,$D$2:$D$1396)</f>
        <v>1911391</v>
      </c>
      <c r="P642" s="13">
        <f t="shared" ref="P642:P705" si="199">SUMIF($A$2:$A$1396,A642,$E$2:$E$1396)</f>
        <v>1932701</v>
      </c>
      <c r="Q642" s="13">
        <f t="shared" ref="Q642:Q705" si="200">SUMIF($A$2:$A$1396,A642,$F$2:$F$1396)</f>
        <v>1917728</v>
      </c>
      <c r="R642" s="33">
        <f t="shared" ref="R642:R705" si="201">Q642/O642-1</f>
        <v>3.3153865430988194E-3</v>
      </c>
      <c r="S642" s="33">
        <f t="shared" ref="S642:S705" si="202">Q642/P642-1</f>
        <v>-7.7471890375179209E-3</v>
      </c>
      <c r="T642" t="str">
        <f t="shared" si="184"/>
        <v>MAY-GM2</v>
      </c>
      <c r="U642">
        <f t="shared" si="185"/>
        <v>602172</v>
      </c>
      <c r="V642">
        <f t="shared" si="186"/>
        <v>615513</v>
      </c>
      <c r="W642">
        <f t="shared" si="187"/>
        <v>609716</v>
      </c>
      <c r="X642" s="33">
        <f t="shared" si="188"/>
        <v>1.252798203835459E-2</v>
      </c>
      <c r="Y642" s="33">
        <f t="shared" si="189"/>
        <v>-9.4181601363415579E-3</v>
      </c>
    </row>
    <row r="643" spans="1:25" x14ac:dyDescent="0.25">
      <c r="A643" t="s">
        <v>39</v>
      </c>
      <c r="B643" s="63">
        <v>5</v>
      </c>
      <c r="C643" t="s">
        <v>11</v>
      </c>
      <c r="D643" s="65">
        <v>20412</v>
      </c>
      <c r="E643" s="65">
        <v>20994</v>
      </c>
      <c r="F643" s="65">
        <v>20883</v>
      </c>
      <c r="G643" s="13">
        <f t="shared" si="190"/>
        <v>-111</v>
      </c>
      <c r="H643" s="13">
        <f t="shared" si="191"/>
        <v>471</v>
      </c>
      <c r="I643" s="70">
        <f t="shared" si="192"/>
        <v>2.3074661963550902E-2</v>
      </c>
      <c r="J643" s="70">
        <f t="shared" si="193"/>
        <v>-5.2872249214060973E-3</v>
      </c>
      <c r="K643" t="str">
        <f t="shared" si="194"/>
        <v>MAJA1</v>
      </c>
      <c r="L643" t="str">
        <f t="shared" si="195"/>
        <v>MAY-5-MAJA1</v>
      </c>
      <c r="M643" s="70">
        <f t="shared" si="196"/>
        <v>0.15843480634501828</v>
      </c>
      <c r="N643" s="70">
        <f t="shared" si="197"/>
        <v>-7.8928658970187637E-2</v>
      </c>
      <c r="O643" s="13">
        <f t="shared" si="198"/>
        <v>1911391</v>
      </c>
      <c r="P643" s="13">
        <f t="shared" si="199"/>
        <v>1932701</v>
      </c>
      <c r="Q643" s="13">
        <f t="shared" si="200"/>
        <v>1917728</v>
      </c>
      <c r="R643" s="33">
        <f t="shared" si="201"/>
        <v>3.3153865430988194E-3</v>
      </c>
      <c r="S643" s="33">
        <f t="shared" si="202"/>
        <v>-7.7471890375179209E-3</v>
      </c>
      <c r="T643" t="str">
        <f t="shared" ref="T643:T706" si="203">A643&amp;"-"&amp;K643</f>
        <v>MAY-MAJA1</v>
      </c>
      <c r="U643">
        <f t="shared" ref="U643:U706" si="204">SUMIF($T$2:$T$1396,T643,$D$2:$D$1396)</f>
        <v>178416</v>
      </c>
      <c r="V643">
        <f t="shared" ref="V643:V706" si="205">SUMIF($T$2:$T$1396,T643,$E$2:$E$1396)</f>
        <v>183281</v>
      </c>
      <c r="W643">
        <f t="shared" ref="W643:W706" si="206">SUMIF($T$2:$T$1396,T643,$F$2:$F$1396)</f>
        <v>181692</v>
      </c>
      <c r="X643" s="33">
        <f t="shared" ref="X643:X706" si="207">W643/U643-1</f>
        <v>1.836158192090398E-2</v>
      </c>
      <c r="Y643" s="33">
        <f t="shared" ref="Y643:Y706" si="208">W643/V643-1</f>
        <v>-8.669747546117712E-3</v>
      </c>
    </row>
    <row r="644" spans="1:25" x14ac:dyDescent="0.25">
      <c r="A644" t="s">
        <v>39</v>
      </c>
      <c r="B644" s="63">
        <v>5</v>
      </c>
      <c r="C644" t="s">
        <v>11</v>
      </c>
      <c r="D644" s="65">
        <v>7560</v>
      </c>
      <c r="E644" s="65">
        <v>7782</v>
      </c>
      <c r="F644" s="65">
        <v>7722</v>
      </c>
      <c r="G644" s="13">
        <f t="shared" si="190"/>
        <v>-60</v>
      </c>
      <c r="H644" s="13">
        <f t="shared" si="191"/>
        <v>162</v>
      </c>
      <c r="I644" s="70">
        <f t="shared" si="192"/>
        <v>2.1428571428571352E-2</v>
      </c>
      <c r="J644" s="70">
        <f t="shared" si="193"/>
        <v>-7.7101002313030298E-3</v>
      </c>
      <c r="K644" t="str">
        <f t="shared" si="194"/>
        <v>MAJA1</v>
      </c>
      <c r="L644" t="str">
        <f t="shared" si="195"/>
        <v>MAY-5-MAJA1</v>
      </c>
      <c r="M644" s="70">
        <f t="shared" si="196"/>
        <v>0.15843480634501828</v>
      </c>
      <c r="N644" s="70">
        <f t="shared" si="197"/>
        <v>-7.8928658970187637E-2</v>
      </c>
      <c r="O644" s="13">
        <f t="shared" si="198"/>
        <v>1911391</v>
      </c>
      <c r="P644" s="13">
        <f t="shared" si="199"/>
        <v>1932701</v>
      </c>
      <c r="Q644" s="13">
        <f t="shared" si="200"/>
        <v>1917728</v>
      </c>
      <c r="R644" s="33">
        <f t="shared" si="201"/>
        <v>3.3153865430988194E-3</v>
      </c>
      <c r="S644" s="33">
        <f t="shared" si="202"/>
        <v>-7.7471890375179209E-3</v>
      </c>
      <c r="T644" t="str">
        <f t="shared" si="203"/>
        <v>MAY-MAJA1</v>
      </c>
      <c r="U644">
        <f t="shared" si="204"/>
        <v>178416</v>
      </c>
      <c r="V644">
        <f t="shared" si="205"/>
        <v>183281</v>
      </c>
      <c r="W644">
        <f t="shared" si="206"/>
        <v>181692</v>
      </c>
      <c r="X644" s="33">
        <f t="shared" si="207"/>
        <v>1.836158192090398E-2</v>
      </c>
      <c r="Y644" s="33">
        <f t="shared" si="208"/>
        <v>-8.669747546117712E-3</v>
      </c>
    </row>
    <row r="645" spans="1:25" x14ac:dyDescent="0.25">
      <c r="A645" t="s">
        <v>39</v>
      </c>
      <c r="B645" s="63">
        <v>5</v>
      </c>
      <c r="C645" t="s">
        <v>11</v>
      </c>
      <c r="D645" s="65">
        <v>13392</v>
      </c>
      <c r="E645" s="65">
        <v>13785</v>
      </c>
      <c r="F645" s="65">
        <v>13680</v>
      </c>
      <c r="G645" s="13">
        <f t="shared" si="190"/>
        <v>-105</v>
      </c>
      <c r="H645" s="13">
        <f t="shared" si="191"/>
        <v>288</v>
      </c>
      <c r="I645" s="70">
        <f t="shared" si="192"/>
        <v>2.1505376344086002E-2</v>
      </c>
      <c r="J645" s="70">
        <f t="shared" si="193"/>
        <v>-7.6169749727965641E-3</v>
      </c>
      <c r="K645" t="str">
        <f t="shared" si="194"/>
        <v>MAJA1</v>
      </c>
      <c r="L645" t="str">
        <f t="shared" si="195"/>
        <v>MAY-5-MAJA1</v>
      </c>
      <c r="M645" s="70">
        <f t="shared" si="196"/>
        <v>0.15843480634501828</v>
      </c>
      <c r="N645" s="70">
        <f t="shared" si="197"/>
        <v>-7.8928658970187637E-2</v>
      </c>
      <c r="O645" s="13">
        <f t="shared" si="198"/>
        <v>1911391</v>
      </c>
      <c r="P645" s="13">
        <f t="shared" si="199"/>
        <v>1932701</v>
      </c>
      <c r="Q645" s="13">
        <f t="shared" si="200"/>
        <v>1917728</v>
      </c>
      <c r="R645" s="33">
        <f t="shared" si="201"/>
        <v>3.3153865430988194E-3</v>
      </c>
      <c r="S645" s="33">
        <f t="shared" si="202"/>
        <v>-7.7471890375179209E-3</v>
      </c>
      <c r="T645" t="str">
        <f t="shared" si="203"/>
        <v>MAY-MAJA1</v>
      </c>
      <c r="U645">
        <f t="shared" si="204"/>
        <v>178416</v>
      </c>
      <c r="V645">
        <f t="shared" si="205"/>
        <v>183281</v>
      </c>
      <c r="W645">
        <f t="shared" si="206"/>
        <v>181692</v>
      </c>
      <c r="X645" s="33">
        <f t="shared" si="207"/>
        <v>1.836158192090398E-2</v>
      </c>
      <c r="Y645" s="33">
        <f t="shared" si="208"/>
        <v>-8.669747546117712E-3</v>
      </c>
    </row>
    <row r="646" spans="1:25" x14ac:dyDescent="0.25">
      <c r="A646" t="s">
        <v>39</v>
      </c>
      <c r="B646" s="63">
        <v>5</v>
      </c>
      <c r="C646" t="s">
        <v>11</v>
      </c>
      <c r="D646" s="65">
        <v>1080</v>
      </c>
      <c r="E646" s="65">
        <v>1112</v>
      </c>
      <c r="F646" s="65">
        <v>1086</v>
      </c>
      <c r="G646" s="13">
        <f t="shared" si="190"/>
        <v>-26</v>
      </c>
      <c r="H646" s="13">
        <f t="shared" si="191"/>
        <v>6</v>
      </c>
      <c r="I646" s="70">
        <f t="shared" si="192"/>
        <v>5.5555555555555358E-3</v>
      </c>
      <c r="J646" s="70">
        <f t="shared" si="193"/>
        <v>-2.3381294964028743E-2</v>
      </c>
      <c r="K646" t="str">
        <f t="shared" si="194"/>
        <v>MAJA1</v>
      </c>
      <c r="L646" t="str">
        <f t="shared" si="195"/>
        <v>MAY-5-MAJA1</v>
      </c>
      <c r="M646" s="70">
        <f t="shared" si="196"/>
        <v>0.15843480634501828</v>
      </c>
      <c r="N646" s="70">
        <f t="shared" si="197"/>
        <v>-7.8928658970187637E-2</v>
      </c>
      <c r="O646" s="13">
        <f t="shared" si="198"/>
        <v>1911391</v>
      </c>
      <c r="P646" s="13">
        <f t="shared" si="199"/>
        <v>1932701</v>
      </c>
      <c r="Q646" s="13">
        <f t="shared" si="200"/>
        <v>1917728</v>
      </c>
      <c r="R646" s="33">
        <f t="shared" si="201"/>
        <v>3.3153865430988194E-3</v>
      </c>
      <c r="S646" s="33">
        <f t="shared" si="202"/>
        <v>-7.7471890375179209E-3</v>
      </c>
      <c r="T646" t="str">
        <f t="shared" si="203"/>
        <v>MAY-MAJA1</v>
      </c>
      <c r="U646">
        <f t="shared" si="204"/>
        <v>178416</v>
      </c>
      <c r="V646">
        <f t="shared" si="205"/>
        <v>183281</v>
      </c>
      <c r="W646">
        <f t="shared" si="206"/>
        <v>181692</v>
      </c>
      <c r="X646" s="33">
        <f t="shared" si="207"/>
        <v>1.836158192090398E-2</v>
      </c>
      <c r="Y646" s="33">
        <f t="shared" si="208"/>
        <v>-8.669747546117712E-3</v>
      </c>
    </row>
    <row r="647" spans="1:25" x14ac:dyDescent="0.25">
      <c r="A647" t="s">
        <v>39</v>
      </c>
      <c r="B647" s="63">
        <v>5</v>
      </c>
      <c r="C647" t="s">
        <v>13</v>
      </c>
      <c r="D647" s="66">
        <v>67932</v>
      </c>
      <c r="E647" s="66">
        <v>69971</v>
      </c>
      <c r="F647" s="66">
        <v>69720</v>
      </c>
      <c r="G647" s="13">
        <f t="shared" si="190"/>
        <v>-251</v>
      </c>
      <c r="H647" s="13">
        <f t="shared" si="191"/>
        <v>1788</v>
      </c>
      <c r="I647" s="70">
        <f t="shared" si="192"/>
        <v>2.632043808514406E-2</v>
      </c>
      <c r="J647" s="70">
        <f t="shared" si="193"/>
        <v>-3.5872004115991007E-3</v>
      </c>
      <c r="K647" t="str">
        <f t="shared" si="194"/>
        <v>KALIBENDA</v>
      </c>
      <c r="L647" t="str">
        <f t="shared" si="195"/>
        <v>MAY-5-KALIBENDA</v>
      </c>
      <c r="M647" s="70">
        <f t="shared" si="196"/>
        <v>7.2541838839677575E-2</v>
      </c>
      <c r="N647" s="70">
        <f t="shared" si="197"/>
        <v>-6.4716742824510454E-2</v>
      </c>
      <c r="O647" s="13">
        <f t="shared" si="198"/>
        <v>1911391</v>
      </c>
      <c r="P647" s="13">
        <f t="shared" si="199"/>
        <v>1932701</v>
      </c>
      <c r="Q647" s="13">
        <f t="shared" si="200"/>
        <v>1917728</v>
      </c>
      <c r="R647" s="33">
        <f t="shared" si="201"/>
        <v>3.3153865430988194E-3</v>
      </c>
      <c r="S647" s="33">
        <f t="shared" si="202"/>
        <v>-7.7471890375179209E-3</v>
      </c>
      <c r="T647" t="str">
        <f t="shared" si="203"/>
        <v>MAY-KALIBENDA</v>
      </c>
      <c r="U647">
        <f t="shared" si="204"/>
        <v>396360</v>
      </c>
      <c r="V647">
        <f t="shared" si="205"/>
        <v>403112</v>
      </c>
      <c r="W647">
        <f t="shared" si="206"/>
        <v>402045</v>
      </c>
      <c r="X647" s="33">
        <f t="shared" si="207"/>
        <v>1.4343021495609953E-2</v>
      </c>
      <c r="Y647" s="33">
        <f t="shared" si="208"/>
        <v>-2.6469070630494862E-3</v>
      </c>
    </row>
    <row r="648" spans="1:25" x14ac:dyDescent="0.25">
      <c r="A648" t="s">
        <v>39</v>
      </c>
      <c r="B648" s="63">
        <v>5</v>
      </c>
      <c r="C648" t="s">
        <v>13</v>
      </c>
      <c r="D648" s="66">
        <v>2376</v>
      </c>
      <c r="E648" s="66">
        <v>2448</v>
      </c>
      <c r="F648" s="66">
        <v>2436</v>
      </c>
      <c r="G648" s="13">
        <f t="shared" si="190"/>
        <v>-12</v>
      </c>
      <c r="H648" s="13">
        <f t="shared" si="191"/>
        <v>60</v>
      </c>
      <c r="I648" s="70">
        <f t="shared" si="192"/>
        <v>2.5252525252525304E-2</v>
      </c>
      <c r="J648" s="70">
        <f t="shared" si="193"/>
        <v>-4.9019607843137081E-3</v>
      </c>
      <c r="K648" t="str">
        <f t="shared" si="194"/>
        <v>KALIBENDA</v>
      </c>
      <c r="L648" t="str">
        <f t="shared" si="195"/>
        <v>MAY-5-KALIBENDA</v>
      </c>
      <c r="M648" s="70">
        <f t="shared" si="196"/>
        <v>7.2541838839677575E-2</v>
      </c>
      <c r="N648" s="70">
        <f t="shared" si="197"/>
        <v>-6.4716742824510454E-2</v>
      </c>
      <c r="O648" s="13">
        <f t="shared" si="198"/>
        <v>1911391</v>
      </c>
      <c r="P648" s="13">
        <f t="shared" si="199"/>
        <v>1932701</v>
      </c>
      <c r="Q648" s="13">
        <f t="shared" si="200"/>
        <v>1917728</v>
      </c>
      <c r="R648" s="33">
        <f t="shared" si="201"/>
        <v>3.3153865430988194E-3</v>
      </c>
      <c r="S648" s="33">
        <f t="shared" si="202"/>
        <v>-7.7471890375179209E-3</v>
      </c>
      <c r="T648" t="str">
        <f t="shared" si="203"/>
        <v>MAY-KALIBENDA</v>
      </c>
      <c r="U648">
        <f t="shared" si="204"/>
        <v>396360</v>
      </c>
      <c r="V648">
        <f t="shared" si="205"/>
        <v>403112</v>
      </c>
      <c r="W648">
        <f t="shared" si="206"/>
        <v>402045</v>
      </c>
      <c r="X648" s="33">
        <f t="shared" si="207"/>
        <v>1.4343021495609953E-2</v>
      </c>
      <c r="Y648" s="33">
        <f t="shared" si="208"/>
        <v>-2.6469070630494862E-3</v>
      </c>
    </row>
    <row r="649" spans="1:25" x14ac:dyDescent="0.25">
      <c r="A649" t="s">
        <v>39</v>
      </c>
      <c r="B649" s="63">
        <v>5</v>
      </c>
      <c r="C649" t="s">
        <v>11</v>
      </c>
      <c r="D649" s="65">
        <v>12744</v>
      </c>
      <c r="E649" s="65">
        <v>13142</v>
      </c>
      <c r="F649" s="65">
        <v>13041</v>
      </c>
      <c r="G649" s="13">
        <f t="shared" si="190"/>
        <v>-101</v>
      </c>
      <c r="H649" s="13">
        <f t="shared" si="191"/>
        <v>297</v>
      </c>
      <c r="I649" s="70">
        <f t="shared" si="192"/>
        <v>2.3305084745762761E-2</v>
      </c>
      <c r="J649" s="70">
        <f t="shared" si="193"/>
        <v>-7.6852838228580467E-3</v>
      </c>
      <c r="K649" t="str">
        <f t="shared" si="194"/>
        <v>MAJA1</v>
      </c>
      <c r="L649" t="str">
        <f t="shared" si="195"/>
        <v>MAY-5-MAJA1</v>
      </c>
      <c r="M649" s="70">
        <f t="shared" si="196"/>
        <v>0.15843480634501828</v>
      </c>
      <c r="N649" s="70">
        <f t="shared" si="197"/>
        <v>-7.8928658970187637E-2</v>
      </c>
      <c r="O649" s="13">
        <f t="shared" si="198"/>
        <v>1911391</v>
      </c>
      <c r="P649" s="13">
        <f t="shared" si="199"/>
        <v>1932701</v>
      </c>
      <c r="Q649" s="13">
        <f t="shared" si="200"/>
        <v>1917728</v>
      </c>
      <c r="R649" s="33">
        <f t="shared" si="201"/>
        <v>3.3153865430988194E-3</v>
      </c>
      <c r="S649" s="33">
        <f t="shared" si="202"/>
        <v>-7.7471890375179209E-3</v>
      </c>
      <c r="T649" t="str">
        <f t="shared" si="203"/>
        <v>MAY-MAJA1</v>
      </c>
      <c r="U649">
        <f t="shared" si="204"/>
        <v>178416</v>
      </c>
      <c r="V649">
        <f t="shared" si="205"/>
        <v>183281</v>
      </c>
      <c r="W649">
        <f t="shared" si="206"/>
        <v>181692</v>
      </c>
      <c r="X649" s="33">
        <f t="shared" si="207"/>
        <v>1.836158192090398E-2</v>
      </c>
      <c r="Y649" s="33">
        <f t="shared" si="208"/>
        <v>-8.669747546117712E-3</v>
      </c>
    </row>
    <row r="650" spans="1:25" x14ac:dyDescent="0.25">
      <c r="A650" t="s">
        <v>39</v>
      </c>
      <c r="B650" s="63">
        <v>5</v>
      </c>
      <c r="C650" t="s">
        <v>11</v>
      </c>
      <c r="D650" s="65">
        <v>2376</v>
      </c>
      <c r="E650" s="65">
        <v>2448</v>
      </c>
      <c r="F650" s="65">
        <v>2427</v>
      </c>
      <c r="G650" s="13">
        <f t="shared" si="190"/>
        <v>-21</v>
      </c>
      <c r="H650" s="13">
        <f t="shared" si="191"/>
        <v>51</v>
      </c>
      <c r="I650" s="70">
        <f t="shared" si="192"/>
        <v>2.1464646464646409E-2</v>
      </c>
      <c r="J650" s="70">
        <f t="shared" si="193"/>
        <v>-8.5784313725489891E-3</v>
      </c>
      <c r="K650" t="str">
        <f t="shared" si="194"/>
        <v>MAJA1</v>
      </c>
      <c r="L650" t="str">
        <f t="shared" si="195"/>
        <v>MAY-5-MAJA1</v>
      </c>
      <c r="M650" s="70">
        <f t="shared" si="196"/>
        <v>0.15843480634501828</v>
      </c>
      <c r="N650" s="70">
        <f t="shared" si="197"/>
        <v>-7.8928658970187637E-2</v>
      </c>
      <c r="O650" s="13">
        <f t="shared" si="198"/>
        <v>1911391</v>
      </c>
      <c r="P650" s="13">
        <f t="shared" si="199"/>
        <v>1932701</v>
      </c>
      <c r="Q650" s="13">
        <f t="shared" si="200"/>
        <v>1917728</v>
      </c>
      <c r="R650" s="33">
        <f t="shared" si="201"/>
        <v>3.3153865430988194E-3</v>
      </c>
      <c r="S650" s="33">
        <f t="shared" si="202"/>
        <v>-7.7471890375179209E-3</v>
      </c>
      <c r="T650" t="str">
        <f t="shared" si="203"/>
        <v>MAY-MAJA1</v>
      </c>
      <c r="U650">
        <f t="shared" si="204"/>
        <v>178416</v>
      </c>
      <c r="V650">
        <f t="shared" si="205"/>
        <v>183281</v>
      </c>
      <c r="W650">
        <f t="shared" si="206"/>
        <v>181692</v>
      </c>
      <c r="X650" s="33">
        <f t="shared" si="207"/>
        <v>1.836158192090398E-2</v>
      </c>
      <c r="Y650" s="33">
        <f t="shared" si="208"/>
        <v>-8.669747546117712E-3</v>
      </c>
    </row>
    <row r="651" spans="1:25" x14ac:dyDescent="0.25">
      <c r="A651" t="s">
        <v>39</v>
      </c>
      <c r="B651" s="63">
        <v>5</v>
      </c>
      <c r="C651" t="s">
        <v>11</v>
      </c>
      <c r="D651" s="65">
        <v>16740</v>
      </c>
      <c r="E651" s="65">
        <v>17230</v>
      </c>
      <c r="F651" s="65">
        <v>16944</v>
      </c>
      <c r="G651" s="13">
        <f t="shared" si="190"/>
        <v>-286</v>
      </c>
      <c r="H651" s="13">
        <f t="shared" si="191"/>
        <v>204</v>
      </c>
      <c r="I651" s="70">
        <f t="shared" si="192"/>
        <v>1.2186379928315505E-2</v>
      </c>
      <c r="J651" s="70">
        <f t="shared" si="193"/>
        <v>-1.6598955310504926E-2</v>
      </c>
      <c r="K651" t="str">
        <f t="shared" si="194"/>
        <v>MAJA1</v>
      </c>
      <c r="L651" t="str">
        <f t="shared" si="195"/>
        <v>MAY-5-MAJA1</v>
      </c>
      <c r="M651" s="70">
        <f t="shared" si="196"/>
        <v>0.15843480634501828</v>
      </c>
      <c r="N651" s="70">
        <f t="shared" si="197"/>
        <v>-7.8928658970187637E-2</v>
      </c>
      <c r="O651" s="13">
        <f t="shared" si="198"/>
        <v>1911391</v>
      </c>
      <c r="P651" s="13">
        <f t="shared" si="199"/>
        <v>1932701</v>
      </c>
      <c r="Q651" s="13">
        <f t="shared" si="200"/>
        <v>1917728</v>
      </c>
      <c r="R651" s="33">
        <f t="shared" si="201"/>
        <v>3.3153865430988194E-3</v>
      </c>
      <c r="S651" s="33">
        <f t="shared" si="202"/>
        <v>-7.7471890375179209E-3</v>
      </c>
      <c r="T651" t="str">
        <f t="shared" si="203"/>
        <v>MAY-MAJA1</v>
      </c>
      <c r="U651">
        <f t="shared" si="204"/>
        <v>178416</v>
      </c>
      <c r="V651">
        <f t="shared" si="205"/>
        <v>183281</v>
      </c>
      <c r="W651">
        <f t="shared" si="206"/>
        <v>181692</v>
      </c>
      <c r="X651" s="33">
        <f t="shared" si="207"/>
        <v>1.836158192090398E-2</v>
      </c>
      <c r="Y651" s="33">
        <f t="shared" si="208"/>
        <v>-8.669747546117712E-3</v>
      </c>
    </row>
    <row r="652" spans="1:25" x14ac:dyDescent="0.25">
      <c r="A652" t="s">
        <v>39</v>
      </c>
      <c r="B652" s="63">
        <v>5</v>
      </c>
      <c r="C652" t="s">
        <v>11</v>
      </c>
      <c r="D652" s="65">
        <v>1404</v>
      </c>
      <c r="E652" s="65">
        <v>1449</v>
      </c>
      <c r="F652" s="65">
        <v>1446</v>
      </c>
      <c r="G652" s="13">
        <f t="shared" si="190"/>
        <v>-3</v>
      </c>
      <c r="H652" s="13">
        <f t="shared" si="191"/>
        <v>42</v>
      </c>
      <c r="I652" s="70">
        <f t="shared" si="192"/>
        <v>2.9914529914529808E-2</v>
      </c>
      <c r="J652" s="70">
        <f t="shared" si="193"/>
        <v>-2.0703933747412417E-3</v>
      </c>
      <c r="K652" t="str">
        <f t="shared" si="194"/>
        <v>MAJA1</v>
      </c>
      <c r="L652" t="str">
        <f t="shared" si="195"/>
        <v>MAY-5-MAJA1</v>
      </c>
      <c r="M652" s="70">
        <f t="shared" si="196"/>
        <v>0.15843480634501828</v>
      </c>
      <c r="N652" s="70">
        <f t="shared" si="197"/>
        <v>-7.8928658970187637E-2</v>
      </c>
      <c r="O652" s="13">
        <f t="shared" si="198"/>
        <v>1911391</v>
      </c>
      <c r="P652" s="13">
        <f t="shared" si="199"/>
        <v>1932701</v>
      </c>
      <c r="Q652" s="13">
        <f t="shared" si="200"/>
        <v>1917728</v>
      </c>
      <c r="R652" s="33">
        <f t="shared" si="201"/>
        <v>3.3153865430988194E-3</v>
      </c>
      <c r="S652" s="33">
        <f t="shared" si="202"/>
        <v>-7.7471890375179209E-3</v>
      </c>
      <c r="T652" t="str">
        <f t="shared" si="203"/>
        <v>MAY-MAJA1</v>
      </c>
      <c r="U652">
        <f t="shared" si="204"/>
        <v>178416</v>
      </c>
      <c r="V652">
        <f t="shared" si="205"/>
        <v>183281</v>
      </c>
      <c r="W652">
        <f t="shared" si="206"/>
        <v>181692</v>
      </c>
      <c r="X652" s="33">
        <f t="shared" si="207"/>
        <v>1.836158192090398E-2</v>
      </c>
      <c r="Y652" s="33">
        <f t="shared" si="208"/>
        <v>-8.669747546117712E-3</v>
      </c>
    </row>
    <row r="653" spans="1:25" x14ac:dyDescent="0.25">
      <c r="A653" t="s">
        <v>39</v>
      </c>
      <c r="B653" s="63">
        <v>5</v>
      </c>
      <c r="C653" t="s">
        <v>14</v>
      </c>
      <c r="D653" s="66">
        <v>19584</v>
      </c>
      <c r="E653" s="66">
        <v>20180</v>
      </c>
      <c r="F653" s="66">
        <v>19464</v>
      </c>
      <c r="G653" s="13">
        <f t="shared" si="190"/>
        <v>-716</v>
      </c>
      <c r="H653" s="13">
        <f t="shared" si="191"/>
        <v>-120</v>
      </c>
      <c r="I653" s="70">
        <f t="shared" si="192"/>
        <v>-6.1274509803921351E-3</v>
      </c>
      <c r="J653" s="70">
        <f t="shared" si="193"/>
        <v>-3.5480673934588647E-2</v>
      </c>
      <c r="K653" t="str">
        <f t="shared" si="194"/>
        <v>GM2</v>
      </c>
      <c r="L653" t="str">
        <f t="shared" si="195"/>
        <v>MAY-5-GM2</v>
      </c>
      <c r="M653" s="70">
        <f t="shared" si="196"/>
        <v>0.32341279227578323</v>
      </c>
      <c r="N653" s="70">
        <f t="shared" si="197"/>
        <v>-0.22913844509815406</v>
      </c>
      <c r="O653" s="13">
        <f t="shared" si="198"/>
        <v>1911391</v>
      </c>
      <c r="P653" s="13">
        <f t="shared" si="199"/>
        <v>1932701</v>
      </c>
      <c r="Q653" s="13">
        <f t="shared" si="200"/>
        <v>1917728</v>
      </c>
      <c r="R653" s="33">
        <f t="shared" si="201"/>
        <v>3.3153865430988194E-3</v>
      </c>
      <c r="S653" s="33">
        <f t="shared" si="202"/>
        <v>-7.7471890375179209E-3</v>
      </c>
      <c r="T653" t="str">
        <f t="shared" si="203"/>
        <v>MAY-GM2</v>
      </c>
      <c r="U653">
        <f t="shared" si="204"/>
        <v>602172</v>
      </c>
      <c r="V653">
        <f t="shared" si="205"/>
        <v>615513</v>
      </c>
      <c r="W653">
        <f t="shared" si="206"/>
        <v>609716</v>
      </c>
      <c r="X653" s="33">
        <f t="shared" si="207"/>
        <v>1.252798203835459E-2</v>
      </c>
      <c r="Y653" s="33">
        <f t="shared" si="208"/>
        <v>-9.4181601363415579E-3</v>
      </c>
    </row>
    <row r="654" spans="1:25" x14ac:dyDescent="0.25">
      <c r="A654" t="s">
        <v>39</v>
      </c>
      <c r="B654" s="63">
        <v>5</v>
      </c>
      <c r="C654" t="s">
        <v>14</v>
      </c>
      <c r="D654" s="66">
        <v>16308</v>
      </c>
      <c r="E654" s="66">
        <v>16806</v>
      </c>
      <c r="F654" s="66">
        <v>16557</v>
      </c>
      <c r="G654" s="13">
        <f t="shared" si="190"/>
        <v>-249</v>
      </c>
      <c r="H654" s="13">
        <f t="shared" si="191"/>
        <v>249</v>
      </c>
      <c r="I654" s="70">
        <f t="shared" si="192"/>
        <v>1.5268579838116247E-2</v>
      </c>
      <c r="J654" s="70">
        <f t="shared" si="193"/>
        <v>-1.4816137093895065E-2</v>
      </c>
      <c r="K654" t="str">
        <f t="shared" si="194"/>
        <v>GM2</v>
      </c>
      <c r="L654" t="str">
        <f t="shared" si="195"/>
        <v>MAY-5-GM2</v>
      </c>
      <c r="M654" s="70">
        <f t="shared" si="196"/>
        <v>0.32341279227578323</v>
      </c>
      <c r="N654" s="70">
        <f t="shared" si="197"/>
        <v>-0.22913844509815406</v>
      </c>
      <c r="O654" s="13">
        <f t="shared" si="198"/>
        <v>1911391</v>
      </c>
      <c r="P654" s="13">
        <f t="shared" si="199"/>
        <v>1932701</v>
      </c>
      <c r="Q654" s="13">
        <f t="shared" si="200"/>
        <v>1917728</v>
      </c>
      <c r="R654" s="33">
        <f t="shared" si="201"/>
        <v>3.3153865430988194E-3</v>
      </c>
      <c r="S654" s="33">
        <f t="shared" si="202"/>
        <v>-7.7471890375179209E-3</v>
      </c>
      <c r="T654" t="str">
        <f t="shared" si="203"/>
        <v>MAY-GM2</v>
      </c>
      <c r="U654">
        <f t="shared" si="204"/>
        <v>602172</v>
      </c>
      <c r="V654">
        <f t="shared" si="205"/>
        <v>615513</v>
      </c>
      <c r="W654">
        <f t="shared" si="206"/>
        <v>609716</v>
      </c>
      <c r="X654" s="33">
        <f t="shared" si="207"/>
        <v>1.252798203835459E-2</v>
      </c>
      <c r="Y654" s="33">
        <f t="shared" si="208"/>
        <v>-9.4181601363415579E-3</v>
      </c>
    </row>
    <row r="655" spans="1:25" x14ac:dyDescent="0.25">
      <c r="A655" t="s">
        <v>39</v>
      </c>
      <c r="B655" s="63">
        <v>5</v>
      </c>
      <c r="C655" t="s">
        <v>14</v>
      </c>
      <c r="D655" s="66">
        <v>1188</v>
      </c>
      <c r="E655" s="66">
        <v>1224</v>
      </c>
      <c r="F655" s="66">
        <v>1215</v>
      </c>
      <c r="G655" s="13">
        <f t="shared" si="190"/>
        <v>-9</v>
      </c>
      <c r="H655" s="13">
        <f t="shared" si="191"/>
        <v>27</v>
      </c>
      <c r="I655" s="70">
        <f t="shared" si="192"/>
        <v>2.2727272727272707E-2</v>
      </c>
      <c r="J655" s="70">
        <f t="shared" si="193"/>
        <v>-7.3529411764705621E-3</v>
      </c>
      <c r="K655" t="str">
        <f t="shared" si="194"/>
        <v>GM2</v>
      </c>
      <c r="L655" t="str">
        <f t="shared" si="195"/>
        <v>MAY-5-GM2</v>
      </c>
      <c r="M655" s="70">
        <f t="shared" si="196"/>
        <v>0.32341279227578323</v>
      </c>
      <c r="N655" s="70">
        <f t="shared" si="197"/>
        <v>-0.22913844509815406</v>
      </c>
      <c r="O655" s="13">
        <f t="shared" si="198"/>
        <v>1911391</v>
      </c>
      <c r="P655" s="13">
        <f t="shared" si="199"/>
        <v>1932701</v>
      </c>
      <c r="Q655" s="13">
        <f t="shared" si="200"/>
        <v>1917728</v>
      </c>
      <c r="R655" s="33">
        <f t="shared" si="201"/>
        <v>3.3153865430988194E-3</v>
      </c>
      <c r="S655" s="33">
        <f t="shared" si="202"/>
        <v>-7.7471890375179209E-3</v>
      </c>
      <c r="T655" t="str">
        <f t="shared" si="203"/>
        <v>MAY-GM2</v>
      </c>
      <c r="U655">
        <f t="shared" si="204"/>
        <v>602172</v>
      </c>
      <c r="V655">
        <f t="shared" si="205"/>
        <v>615513</v>
      </c>
      <c r="W655">
        <f t="shared" si="206"/>
        <v>609716</v>
      </c>
      <c r="X655" s="33">
        <f t="shared" si="207"/>
        <v>1.252798203835459E-2</v>
      </c>
      <c r="Y655" s="33">
        <f t="shared" si="208"/>
        <v>-9.4181601363415579E-3</v>
      </c>
    </row>
    <row r="656" spans="1:25" x14ac:dyDescent="0.25">
      <c r="A656" t="s">
        <v>39</v>
      </c>
      <c r="B656" s="63">
        <v>5</v>
      </c>
      <c r="C656" t="s">
        <v>14</v>
      </c>
      <c r="D656" s="66">
        <v>9612</v>
      </c>
      <c r="E656" s="66">
        <v>9971</v>
      </c>
      <c r="F656" s="66">
        <v>9849</v>
      </c>
      <c r="G656" s="13">
        <f t="shared" si="190"/>
        <v>-122</v>
      </c>
      <c r="H656" s="13">
        <f t="shared" si="191"/>
        <v>237</v>
      </c>
      <c r="I656" s="70">
        <f t="shared" si="192"/>
        <v>2.4656679151061178E-2</v>
      </c>
      <c r="J656" s="70">
        <f t="shared" si="193"/>
        <v>-1.223548290041121E-2</v>
      </c>
      <c r="K656" t="str">
        <f t="shared" si="194"/>
        <v>GM2</v>
      </c>
      <c r="L656" t="str">
        <f t="shared" si="195"/>
        <v>MAY-5-GM2</v>
      </c>
      <c r="M656" s="70">
        <f t="shared" si="196"/>
        <v>0.32341279227578323</v>
      </c>
      <c r="N656" s="70">
        <f t="shared" si="197"/>
        <v>-0.22913844509815406</v>
      </c>
      <c r="O656" s="13">
        <f t="shared" si="198"/>
        <v>1911391</v>
      </c>
      <c r="P656" s="13">
        <f t="shared" si="199"/>
        <v>1932701</v>
      </c>
      <c r="Q656" s="13">
        <f t="shared" si="200"/>
        <v>1917728</v>
      </c>
      <c r="R656" s="33">
        <f t="shared" si="201"/>
        <v>3.3153865430988194E-3</v>
      </c>
      <c r="S656" s="33">
        <f t="shared" si="202"/>
        <v>-7.7471890375179209E-3</v>
      </c>
      <c r="T656" t="str">
        <f t="shared" si="203"/>
        <v>MAY-GM2</v>
      </c>
      <c r="U656">
        <f t="shared" si="204"/>
        <v>602172</v>
      </c>
      <c r="V656">
        <f t="shared" si="205"/>
        <v>615513</v>
      </c>
      <c r="W656">
        <f t="shared" si="206"/>
        <v>609716</v>
      </c>
      <c r="X656" s="33">
        <f t="shared" si="207"/>
        <v>1.252798203835459E-2</v>
      </c>
      <c r="Y656" s="33">
        <f t="shared" si="208"/>
        <v>-9.4181601363415579E-3</v>
      </c>
    </row>
    <row r="657" spans="1:25" x14ac:dyDescent="0.25">
      <c r="A657" t="s">
        <v>39</v>
      </c>
      <c r="B657" s="63">
        <v>5</v>
      </c>
      <c r="C657" t="s">
        <v>14</v>
      </c>
      <c r="D657" s="66">
        <v>540</v>
      </c>
      <c r="E657" s="66">
        <v>555</v>
      </c>
      <c r="F657" s="66">
        <v>552</v>
      </c>
      <c r="G657" s="13">
        <f t="shared" si="190"/>
        <v>-3</v>
      </c>
      <c r="H657" s="13">
        <f t="shared" si="191"/>
        <v>12</v>
      </c>
      <c r="I657" s="70">
        <f t="shared" si="192"/>
        <v>2.2222222222222143E-2</v>
      </c>
      <c r="J657" s="70">
        <f t="shared" si="193"/>
        <v>-5.4054054054053502E-3</v>
      </c>
      <c r="K657" t="str">
        <f t="shared" si="194"/>
        <v>GM2</v>
      </c>
      <c r="L657" t="str">
        <f t="shared" si="195"/>
        <v>MAY-5-GM2</v>
      </c>
      <c r="M657" s="70">
        <f t="shared" si="196"/>
        <v>0.32341279227578323</v>
      </c>
      <c r="N657" s="70">
        <f t="shared" si="197"/>
        <v>-0.22913844509815406</v>
      </c>
      <c r="O657" s="13">
        <f t="shared" si="198"/>
        <v>1911391</v>
      </c>
      <c r="P657" s="13">
        <f t="shared" si="199"/>
        <v>1932701</v>
      </c>
      <c r="Q657" s="13">
        <f t="shared" si="200"/>
        <v>1917728</v>
      </c>
      <c r="R657" s="33">
        <f t="shared" si="201"/>
        <v>3.3153865430988194E-3</v>
      </c>
      <c r="S657" s="33">
        <f t="shared" si="202"/>
        <v>-7.7471890375179209E-3</v>
      </c>
      <c r="T657" t="str">
        <f t="shared" si="203"/>
        <v>MAY-GM2</v>
      </c>
      <c r="U657">
        <f t="shared" si="204"/>
        <v>602172</v>
      </c>
      <c r="V657">
        <f t="shared" si="205"/>
        <v>615513</v>
      </c>
      <c r="W657">
        <f t="shared" si="206"/>
        <v>609716</v>
      </c>
      <c r="X657" s="33">
        <f t="shared" si="207"/>
        <v>1.252798203835459E-2</v>
      </c>
      <c r="Y657" s="33">
        <f t="shared" si="208"/>
        <v>-9.4181601363415579E-3</v>
      </c>
    </row>
    <row r="658" spans="1:25" x14ac:dyDescent="0.25">
      <c r="A658" t="s">
        <v>39</v>
      </c>
      <c r="B658" s="63">
        <v>5</v>
      </c>
      <c r="C658" t="s">
        <v>14</v>
      </c>
      <c r="D658" s="66">
        <v>25056</v>
      </c>
      <c r="E658" s="66">
        <v>25823</v>
      </c>
      <c r="F658" s="66">
        <v>25692</v>
      </c>
      <c r="G658" s="13">
        <f t="shared" si="190"/>
        <v>-131</v>
      </c>
      <c r="H658" s="13">
        <f t="shared" si="191"/>
        <v>636</v>
      </c>
      <c r="I658" s="70">
        <f t="shared" si="192"/>
        <v>2.5383141762452155E-2</v>
      </c>
      <c r="J658" s="70">
        <f t="shared" si="193"/>
        <v>-5.072996940711727E-3</v>
      </c>
      <c r="K658" t="str">
        <f t="shared" si="194"/>
        <v>GM2</v>
      </c>
      <c r="L658" t="str">
        <f t="shared" si="195"/>
        <v>MAY-5-GM2</v>
      </c>
      <c r="M658" s="70">
        <f t="shared" si="196"/>
        <v>0.32341279227578323</v>
      </c>
      <c r="N658" s="70">
        <f t="shared" si="197"/>
        <v>-0.22913844509815406</v>
      </c>
      <c r="O658" s="13">
        <f t="shared" si="198"/>
        <v>1911391</v>
      </c>
      <c r="P658" s="13">
        <f t="shared" si="199"/>
        <v>1932701</v>
      </c>
      <c r="Q658" s="13">
        <f t="shared" si="200"/>
        <v>1917728</v>
      </c>
      <c r="R658" s="33">
        <f t="shared" si="201"/>
        <v>3.3153865430988194E-3</v>
      </c>
      <c r="S658" s="33">
        <f t="shared" si="202"/>
        <v>-7.7471890375179209E-3</v>
      </c>
      <c r="T658" t="str">
        <f t="shared" si="203"/>
        <v>MAY-GM2</v>
      </c>
      <c r="U658">
        <f t="shared" si="204"/>
        <v>602172</v>
      </c>
      <c r="V658">
        <f t="shared" si="205"/>
        <v>615513</v>
      </c>
      <c r="W658">
        <f t="shared" si="206"/>
        <v>609716</v>
      </c>
      <c r="X658" s="33">
        <f t="shared" si="207"/>
        <v>1.252798203835459E-2</v>
      </c>
      <c r="Y658" s="33">
        <f t="shared" si="208"/>
        <v>-9.4181601363415579E-3</v>
      </c>
    </row>
    <row r="659" spans="1:25" x14ac:dyDescent="0.25">
      <c r="A659" t="s">
        <v>39</v>
      </c>
      <c r="B659" s="63">
        <v>5</v>
      </c>
      <c r="C659" t="s">
        <v>14</v>
      </c>
      <c r="D659" s="66">
        <v>1080</v>
      </c>
      <c r="E659" s="66">
        <v>1116</v>
      </c>
      <c r="F659" s="66">
        <v>1113</v>
      </c>
      <c r="G659" s="13">
        <f t="shared" si="190"/>
        <v>-3</v>
      </c>
      <c r="H659" s="13">
        <f t="shared" si="191"/>
        <v>33</v>
      </c>
      <c r="I659" s="70">
        <f t="shared" si="192"/>
        <v>3.0555555555555447E-2</v>
      </c>
      <c r="J659" s="70">
        <f t="shared" si="193"/>
        <v>-2.6881720430107503E-3</v>
      </c>
      <c r="K659" t="str">
        <f t="shared" si="194"/>
        <v>GM2</v>
      </c>
      <c r="L659" t="str">
        <f t="shared" si="195"/>
        <v>MAY-5-GM2</v>
      </c>
      <c r="M659" s="70">
        <f t="shared" si="196"/>
        <v>0.32341279227578323</v>
      </c>
      <c r="N659" s="70">
        <f t="shared" si="197"/>
        <v>-0.22913844509815406</v>
      </c>
      <c r="O659" s="13">
        <f t="shared" si="198"/>
        <v>1911391</v>
      </c>
      <c r="P659" s="13">
        <f t="shared" si="199"/>
        <v>1932701</v>
      </c>
      <c r="Q659" s="13">
        <f t="shared" si="200"/>
        <v>1917728</v>
      </c>
      <c r="R659" s="33">
        <f t="shared" si="201"/>
        <v>3.3153865430988194E-3</v>
      </c>
      <c r="S659" s="33">
        <f t="shared" si="202"/>
        <v>-7.7471890375179209E-3</v>
      </c>
      <c r="T659" t="str">
        <f t="shared" si="203"/>
        <v>MAY-GM2</v>
      </c>
      <c r="U659">
        <f t="shared" si="204"/>
        <v>602172</v>
      </c>
      <c r="V659">
        <f t="shared" si="205"/>
        <v>615513</v>
      </c>
      <c r="W659">
        <f t="shared" si="206"/>
        <v>609716</v>
      </c>
      <c r="X659" s="33">
        <f t="shared" si="207"/>
        <v>1.252798203835459E-2</v>
      </c>
      <c r="Y659" s="33">
        <f t="shared" si="208"/>
        <v>-9.4181601363415579E-3</v>
      </c>
    </row>
    <row r="660" spans="1:25" x14ac:dyDescent="0.25">
      <c r="A660" t="s">
        <v>39</v>
      </c>
      <c r="B660" s="63">
        <v>5</v>
      </c>
      <c r="C660" t="s">
        <v>14</v>
      </c>
      <c r="D660" s="66">
        <v>12636</v>
      </c>
      <c r="E660" s="66">
        <v>13036</v>
      </c>
      <c r="F660" s="66">
        <v>13017</v>
      </c>
      <c r="G660" s="13">
        <f t="shared" si="190"/>
        <v>-19</v>
      </c>
      <c r="H660" s="13">
        <f t="shared" si="191"/>
        <v>381</v>
      </c>
      <c r="I660" s="70">
        <f t="shared" si="192"/>
        <v>3.0151946818613551E-2</v>
      </c>
      <c r="J660" s="70">
        <f t="shared" si="193"/>
        <v>-1.4575023013194688E-3</v>
      </c>
      <c r="K660" t="str">
        <f t="shared" si="194"/>
        <v>GM2</v>
      </c>
      <c r="L660" t="str">
        <f t="shared" si="195"/>
        <v>MAY-5-GM2</v>
      </c>
      <c r="M660" s="70">
        <f t="shared" si="196"/>
        <v>0.32341279227578323</v>
      </c>
      <c r="N660" s="70">
        <f t="shared" si="197"/>
        <v>-0.22913844509815406</v>
      </c>
      <c r="O660" s="13">
        <f t="shared" si="198"/>
        <v>1911391</v>
      </c>
      <c r="P660" s="13">
        <f t="shared" si="199"/>
        <v>1932701</v>
      </c>
      <c r="Q660" s="13">
        <f t="shared" si="200"/>
        <v>1917728</v>
      </c>
      <c r="R660" s="33">
        <f t="shared" si="201"/>
        <v>3.3153865430988194E-3</v>
      </c>
      <c r="S660" s="33">
        <f t="shared" si="202"/>
        <v>-7.7471890375179209E-3</v>
      </c>
      <c r="T660" t="str">
        <f t="shared" si="203"/>
        <v>MAY-GM2</v>
      </c>
      <c r="U660">
        <f t="shared" si="204"/>
        <v>602172</v>
      </c>
      <c r="V660">
        <f t="shared" si="205"/>
        <v>615513</v>
      </c>
      <c r="W660">
        <f t="shared" si="206"/>
        <v>609716</v>
      </c>
      <c r="X660" s="33">
        <f t="shared" si="207"/>
        <v>1.252798203835459E-2</v>
      </c>
      <c r="Y660" s="33">
        <f t="shared" si="208"/>
        <v>-9.4181601363415579E-3</v>
      </c>
    </row>
    <row r="661" spans="1:25" x14ac:dyDescent="0.25">
      <c r="A661" t="s">
        <v>39</v>
      </c>
      <c r="B661" s="63">
        <v>5</v>
      </c>
      <c r="C661" t="s">
        <v>14</v>
      </c>
      <c r="D661" s="66">
        <v>1080</v>
      </c>
      <c r="E661" s="66">
        <v>1112</v>
      </c>
      <c r="F661" s="66">
        <v>1110</v>
      </c>
      <c r="G661" s="13">
        <f t="shared" si="190"/>
        <v>-2</v>
      </c>
      <c r="H661" s="13">
        <f t="shared" si="191"/>
        <v>30</v>
      </c>
      <c r="I661" s="70">
        <f t="shared" si="192"/>
        <v>2.7777777777777679E-2</v>
      </c>
      <c r="J661" s="70">
        <f t="shared" si="193"/>
        <v>-1.7985611510791255E-3</v>
      </c>
      <c r="K661" t="str">
        <f t="shared" si="194"/>
        <v>GM2</v>
      </c>
      <c r="L661" t="str">
        <f t="shared" si="195"/>
        <v>MAY-5-GM2</v>
      </c>
      <c r="M661" s="70">
        <f t="shared" si="196"/>
        <v>0.32341279227578323</v>
      </c>
      <c r="N661" s="70">
        <f t="shared" si="197"/>
        <v>-0.22913844509815406</v>
      </c>
      <c r="O661" s="13">
        <f t="shared" si="198"/>
        <v>1911391</v>
      </c>
      <c r="P661" s="13">
        <f t="shared" si="199"/>
        <v>1932701</v>
      </c>
      <c r="Q661" s="13">
        <f t="shared" si="200"/>
        <v>1917728</v>
      </c>
      <c r="R661" s="33">
        <f t="shared" si="201"/>
        <v>3.3153865430988194E-3</v>
      </c>
      <c r="S661" s="33">
        <f t="shared" si="202"/>
        <v>-7.7471890375179209E-3</v>
      </c>
      <c r="T661" t="str">
        <f t="shared" si="203"/>
        <v>MAY-GM2</v>
      </c>
      <c r="U661">
        <f t="shared" si="204"/>
        <v>602172</v>
      </c>
      <c r="V661">
        <f t="shared" si="205"/>
        <v>615513</v>
      </c>
      <c r="W661">
        <f t="shared" si="206"/>
        <v>609716</v>
      </c>
      <c r="X661" s="33">
        <f t="shared" si="207"/>
        <v>1.252798203835459E-2</v>
      </c>
      <c r="Y661" s="33">
        <f t="shared" si="208"/>
        <v>-9.4181601363415579E-3</v>
      </c>
    </row>
    <row r="662" spans="1:25" x14ac:dyDescent="0.25">
      <c r="A662" t="s">
        <v>39</v>
      </c>
      <c r="B662" s="63">
        <v>5</v>
      </c>
      <c r="C662" t="s">
        <v>14</v>
      </c>
      <c r="D662" s="66">
        <v>12744</v>
      </c>
      <c r="E662" s="66">
        <v>13262</v>
      </c>
      <c r="F662" s="66">
        <v>13113</v>
      </c>
      <c r="G662" s="13">
        <f t="shared" si="190"/>
        <v>-149</v>
      </c>
      <c r="H662" s="13">
        <f t="shared" si="191"/>
        <v>369</v>
      </c>
      <c r="I662" s="70">
        <f t="shared" si="192"/>
        <v>2.8954802259887114E-2</v>
      </c>
      <c r="J662" s="70">
        <f t="shared" si="193"/>
        <v>-1.1235107826873758E-2</v>
      </c>
      <c r="K662" t="str">
        <f t="shared" si="194"/>
        <v>GM2</v>
      </c>
      <c r="L662" t="str">
        <f t="shared" si="195"/>
        <v>MAY-5-GM2</v>
      </c>
      <c r="M662" s="70">
        <f t="shared" si="196"/>
        <v>0.32341279227578323</v>
      </c>
      <c r="N662" s="70">
        <f t="shared" si="197"/>
        <v>-0.22913844509815406</v>
      </c>
      <c r="O662" s="13">
        <f t="shared" si="198"/>
        <v>1911391</v>
      </c>
      <c r="P662" s="13">
        <f t="shared" si="199"/>
        <v>1932701</v>
      </c>
      <c r="Q662" s="13">
        <f t="shared" si="200"/>
        <v>1917728</v>
      </c>
      <c r="R662" s="33">
        <f t="shared" si="201"/>
        <v>3.3153865430988194E-3</v>
      </c>
      <c r="S662" s="33">
        <f t="shared" si="202"/>
        <v>-7.7471890375179209E-3</v>
      </c>
      <c r="T662" t="str">
        <f t="shared" si="203"/>
        <v>MAY-GM2</v>
      </c>
      <c r="U662">
        <f t="shared" si="204"/>
        <v>602172</v>
      </c>
      <c r="V662">
        <f t="shared" si="205"/>
        <v>615513</v>
      </c>
      <c r="W662">
        <f t="shared" si="206"/>
        <v>609716</v>
      </c>
      <c r="X662" s="33">
        <f t="shared" si="207"/>
        <v>1.252798203835459E-2</v>
      </c>
      <c r="Y662" s="33">
        <f t="shared" si="208"/>
        <v>-9.4181601363415579E-3</v>
      </c>
    </row>
    <row r="663" spans="1:25" x14ac:dyDescent="0.25">
      <c r="A663" t="s">
        <v>39</v>
      </c>
      <c r="B663" s="63">
        <v>5</v>
      </c>
      <c r="C663" t="s">
        <v>14</v>
      </c>
      <c r="D663" s="66">
        <v>1188</v>
      </c>
      <c r="E663" s="66">
        <v>1224</v>
      </c>
      <c r="F663" s="66">
        <v>1224</v>
      </c>
      <c r="G663" s="13">
        <f t="shared" si="190"/>
        <v>0</v>
      </c>
      <c r="H663" s="13">
        <f t="shared" si="191"/>
        <v>36</v>
      </c>
      <c r="I663" s="70">
        <f t="shared" si="192"/>
        <v>3.0303030303030276E-2</v>
      </c>
      <c r="J663" s="70">
        <f t="shared" si="193"/>
        <v>0</v>
      </c>
      <c r="K663" t="str">
        <f t="shared" si="194"/>
        <v>GM2</v>
      </c>
      <c r="L663" t="str">
        <f t="shared" si="195"/>
        <v>MAY-5-GM2</v>
      </c>
      <c r="M663" s="70">
        <f t="shared" si="196"/>
        <v>0.32341279227578323</v>
      </c>
      <c r="N663" s="70">
        <f t="shared" si="197"/>
        <v>-0.22913844509815406</v>
      </c>
      <c r="O663" s="13">
        <f t="shared" si="198"/>
        <v>1911391</v>
      </c>
      <c r="P663" s="13">
        <f t="shared" si="199"/>
        <v>1932701</v>
      </c>
      <c r="Q663" s="13">
        <f t="shared" si="200"/>
        <v>1917728</v>
      </c>
      <c r="R663" s="33">
        <f t="shared" si="201"/>
        <v>3.3153865430988194E-3</v>
      </c>
      <c r="S663" s="33">
        <f t="shared" si="202"/>
        <v>-7.7471890375179209E-3</v>
      </c>
      <c r="T663" t="str">
        <f t="shared" si="203"/>
        <v>MAY-GM2</v>
      </c>
      <c r="U663">
        <f t="shared" si="204"/>
        <v>602172</v>
      </c>
      <c r="V663">
        <f t="shared" si="205"/>
        <v>615513</v>
      </c>
      <c r="W663">
        <f t="shared" si="206"/>
        <v>609716</v>
      </c>
      <c r="X663" s="33">
        <f t="shared" si="207"/>
        <v>1.252798203835459E-2</v>
      </c>
      <c r="Y663" s="33">
        <f t="shared" si="208"/>
        <v>-9.4181601363415579E-3</v>
      </c>
    </row>
    <row r="664" spans="1:25" x14ac:dyDescent="0.25">
      <c r="A664" t="s">
        <v>39</v>
      </c>
      <c r="B664" s="63">
        <v>5</v>
      </c>
      <c r="C664" t="s">
        <v>14</v>
      </c>
      <c r="D664" s="66">
        <v>12528</v>
      </c>
      <c r="E664" s="66">
        <v>12933</v>
      </c>
      <c r="F664" s="66">
        <v>12846</v>
      </c>
      <c r="G664" s="13">
        <f t="shared" si="190"/>
        <v>-87</v>
      </c>
      <c r="H664" s="13">
        <f t="shared" si="191"/>
        <v>318</v>
      </c>
      <c r="I664" s="70">
        <f t="shared" si="192"/>
        <v>2.5383141762452155E-2</v>
      </c>
      <c r="J664" s="70">
        <f t="shared" si="193"/>
        <v>-6.7269774994200837E-3</v>
      </c>
      <c r="K664" t="str">
        <f t="shared" si="194"/>
        <v>GM2</v>
      </c>
      <c r="L664" t="str">
        <f t="shared" si="195"/>
        <v>MAY-5-GM2</v>
      </c>
      <c r="M664" s="70">
        <f t="shared" si="196"/>
        <v>0.32341279227578323</v>
      </c>
      <c r="N664" s="70">
        <f t="shared" si="197"/>
        <v>-0.22913844509815406</v>
      </c>
      <c r="O664" s="13">
        <f t="shared" si="198"/>
        <v>1911391</v>
      </c>
      <c r="P664" s="13">
        <f t="shared" si="199"/>
        <v>1932701</v>
      </c>
      <c r="Q664" s="13">
        <f t="shared" si="200"/>
        <v>1917728</v>
      </c>
      <c r="R664" s="33">
        <f t="shared" si="201"/>
        <v>3.3153865430988194E-3</v>
      </c>
      <c r="S664" s="33">
        <f t="shared" si="202"/>
        <v>-7.7471890375179209E-3</v>
      </c>
      <c r="T664" t="str">
        <f t="shared" si="203"/>
        <v>MAY-GM2</v>
      </c>
      <c r="U664">
        <f t="shared" si="204"/>
        <v>602172</v>
      </c>
      <c r="V664">
        <f t="shared" si="205"/>
        <v>615513</v>
      </c>
      <c r="W664">
        <f t="shared" si="206"/>
        <v>609716</v>
      </c>
      <c r="X664" s="33">
        <f t="shared" si="207"/>
        <v>1.252798203835459E-2</v>
      </c>
      <c r="Y664" s="33">
        <f t="shared" si="208"/>
        <v>-9.4181601363415579E-3</v>
      </c>
    </row>
    <row r="665" spans="1:25" x14ac:dyDescent="0.25">
      <c r="A665" t="s">
        <v>39</v>
      </c>
      <c r="B665" s="63">
        <v>5</v>
      </c>
      <c r="C665" t="s">
        <v>14</v>
      </c>
      <c r="D665" s="66">
        <v>1620</v>
      </c>
      <c r="E665" s="66">
        <v>1693</v>
      </c>
      <c r="F665" s="66">
        <v>1665</v>
      </c>
      <c r="G665" s="13">
        <f t="shared" si="190"/>
        <v>-28</v>
      </c>
      <c r="H665" s="13">
        <f t="shared" si="191"/>
        <v>45</v>
      </c>
      <c r="I665" s="70">
        <f t="shared" si="192"/>
        <v>2.7777777777777679E-2</v>
      </c>
      <c r="J665" s="70">
        <f t="shared" si="193"/>
        <v>-1.6538688718251593E-2</v>
      </c>
      <c r="K665" t="str">
        <f t="shared" si="194"/>
        <v>GM2</v>
      </c>
      <c r="L665" t="str">
        <f t="shared" si="195"/>
        <v>MAY-5-GM2</v>
      </c>
      <c r="M665" s="70">
        <f t="shared" si="196"/>
        <v>0.32341279227578323</v>
      </c>
      <c r="N665" s="70">
        <f t="shared" si="197"/>
        <v>-0.22913844509815406</v>
      </c>
      <c r="O665" s="13">
        <f t="shared" si="198"/>
        <v>1911391</v>
      </c>
      <c r="P665" s="13">
        <f t="shared" si="199"/>
        <v>1932701</v>
      </c>
      <c r="Q665" s="13">
        <f t="shared" si="200"/>
        <v>1917728</v>
      </c>
      <c r="R665" s="33">
        <f t="shared" si="201"/>
        <v>3.3153865430988194E-3</v>
      </c>
      <c r="S665" s="33">
        <f t="shared" si="202"/>
        <v>-7.7471890375179209E-3</v>
      </c>
      <c r="T665" t="str">
        <f t="shared" si="203"/>
        <v>MAY-GM2</v>
      </c>
      <c r="U665">
        <f t="shared" si="204"/>
        <v>602172</v>
      </c>
      <c r="V665">
        <f t="shared" si="205"/>
        <v>615513</v>
      </c>
      <c r="W665">
        <f t="shared" si="206"/>
        <v>609716</v>
      </c>
      <c r="X665" s="33">
        <f t="shared" si="207"/>
        <v>1.252798203835459E-2</v>
      </c>
      <c r="Y665" s="33">
        <f t="shared" si="208"/>
        <v>-9.4181601363415579E-3</v>
      </c>
    </row>
    <row r="666" spans="1:25" x14ac:dyDescent="0.25">
      <c r="A666" t="s">
        <v>39</v>
      </c>
      <c r="B666" s="63">
        <v>5</v>
      </c>
      <c r="C666" t="s">
        <v>14</v>
      </c>
      <c r="D666" s="66">
        <v>8640</v>
      </c>
      <c r="E666" s="66">
        <v>8903</v>
      </c>
      <c r="F666" s="66">
        <v>8814</v>
      </c>
      <c r="G666" s="13">
        <f t="shared" si="190"/>
        <v>-89</v>
      </c>
      <c r="H666" s="13">
        <f t="shared" si="191"/>
        <v>174</v>
      </c>
      <c r="I666" s="70">
        <f t="shared" si="192"/>
        <v>2.0138888888888928E-2</v>
      </c>
      <c r="J666" s="70">
        <f t="shared" si="193"/>
        <v>-9.9966303493204123E-3</v>
      </c>
      <c r="K666" t="str">
        <f t="shared" si="194"/>
        <v>GM2</v>
      </c>
      <c r="L666" t="str">
        <f t="shared" si="195"/>
        <v>MAY-5-GM2</v>
      </c>
      <c r="M666" s="70">
        <f t="shared" si="196"/>
        <v>0.32341279227578323</v>
      </c>
      <c r="N666" s="70">
        <f t="shared" si="197"/>
        <v>-0.22913844509815406</v>
      </c>
      <c r="O666" s="13">
        <f t="shared" si="198"/>
        <v>1911391</v>
      </c>
      <c r="P666" s="13">
        <f t="shared" si="199"/>
        <v>1932701</v>
      </c>
      <c r="Q666" s="13">
        <f t="shared" si="200"/>
        <v>1917728</v>
      </c>
      <c r="R666" s="33">
        <f t="shared" si="201"/>
        <v>3.3153865430988194E-3</v>
      </c>
      <c r="S666" s="33">
        <f t="shared" si="202"/>
        <v>-7.7471890375179209E-3</v>
      </c>
      <c r="T666" t="str">
        <f t="shared" si="203"/>
        <v>MAY-GM2</v>
      </c>
      <c r="U666">
        <f t="shared" si="204"/>
        <v>602172</v>
      </c>
      <c r="V666">
        <f t="shared" si="205"/>
        <v>615513</v>
      </c>
      <c r="W666">
        <f t="shared" si="206"/>
        <v>609716</v>
      </c>
      <c r="X666" s="33">
        <f t="shared" si="207"/>
        <v>1.252798203835459E-2</v>
      </c>
      <c r="Y666" s="33">
        <f t="shared" si="208"/>
        <v>-9.4181601363415579E-3</v>
      </c>
    </row>
    <row r="667" spans="1:25" x14ac:dyDescent="0.25">
      <c r="A667" t="s">
        <v>39</v>
      </c>
      <c r="B667" s="63">
        <v>5</v>
      </c>
      <c r="C667" t="s">
        <v>14</v>
      </c>
      <c r="D667" s="66">
        <v>2592</v>
      </c>
      <c r="E667" s="66">
        <v>2670</v>
      </c>
      <c r="F667" s="66">
        <v>2664</v>
      </c>
      <c r="G667" s="13">
        <f t="shared" si="190"/>
        <v>-6</v>
      </c>
      <c r="H667" s="13">
        <f t="shared" si="191"/>
        <v>72</v>
      </c>
      <c r="I667" s="70">
        <f t="shared" si="192"/>
        <v>2.7777777777777679E-2</v>
      </c>
      <c r="J667" s="70">
        <f t="shared" si="193"/>
        <v>-2.2471910112359383E-3</v>
      </c>
      <c r="K667" t="str">
        <f t="shared" si="194"/>
        <v>GM2</v>
      </c>
      <c r="L667" t="str">
        <f t="shared" si="195"/>
        <v>MAY-5-GM2</v>
      </c>
      <c r="M667" s="70">
        <f t="shared" si="196"/>
        <v>0.32341279227578323</v>
      </c>
      <c r="N667" s="70">
        <f t="shared" si="197"/>
        <v>-0.22913844509815406</v>
      </c>
      <c r="O667" s="13">
        <f t="shared" si="198"/>
        <v>1911391</v>
      </c>
      <c r="P667" s="13">
        <f t="shared" si="199"/>
        <v>1932701</v>
      </c>
      <c r="Q667" s="13">
        <f t="shared" si="200"/>
        <v>1917728</v>
      </c>
      <c r="R667" s="33">
        <f t="shared" si="201"/>
        <v>3.3153865430988194E-3</v>
      </c>
      <c r="S667" s="33">
        <f t="shared" si="202"/>
        <v>-7.7471890375179209E-3</v>
      </c>
      <c r="T667" t="str">
        <f t="shared" si="203"/>
        <v>MAY-GM2</v>
      </c>
      <c r="U667">
        <f t="shared" si="204"/>
        <v>602172</v>
      </c>
      <c r="V667">
        <f t="shared" si="205"/>
        <v>615513</v>
      </c>
      <c r="W667">
        <f t="shared" si="206"/>
        <v>609716</v>
      </c>
      <c r="X667" s="33">
        <f t="shared" si="207"/>
        <v>1.252798203835459E-2</v>
      </c>
      <c r="Y667" s="33">
        <f t="shared" si="208"/>
        <v>-9.4181601363415579E-3</v>
      </c>
    </row>
    <row r="668" spans="1:25" x14ac:dyDescent="0.25">
      <c r="A668" t="s">
        <v>39</v>
      </c>
      <c r="B668" s="63">
        <v>5</v>
      </c>
      <c r="C668" t="s">
        <v>14</v>
      </c>
      <c r="D668" s="66">
        <v>19008</v>
      </c>
      <c r="E668" s="66">
        <v>19591</v>
      </c>
      <c r="F668" s="66">
        <v>19416</v>
      </c>
      <c r="G668" s="13">
        <f t="shared" si="190"/>
        <v>-175</v>
      </c>
      <c r="H668" s="13">
        <f t="shared" si="191"/>
        <v>408</v>
      </c>
      <c r="I668" s="70">
        <f t="shared" si="192"/>
        <v>2.1464646464646409E-2</v>
      </c>
      <c r="J668" s="70">
        <f t="shared" si="193"/>
        <v>-8.9326731662497938E-3</v>
      </c>
      <c r="K668" t="str">
        <f t="shared" si="194"/>
        <v>GM2</v>
      </c>
      <c r="L668" t="str">
        <f t="shared" si="195"/>
        <v>MAY-5-GM2</v>
      </c>
      <c r="M668" s="70">
        <f t="shared" si="196"/>
        <v>0.32341279227578323</v>
      </c>
      <c r="N668" s="70">
        <f t="shared" si="197"/>
        <v>-0.22913844509815406</v>
      </c>
      <c r="O668" s="13">
        <f t="shared" si="198"/>
        <v>1911391</v>
      </c>
      <c r="P668" s="13">
        <f t="shared" si="199"/>
        <v>1932701</v>
      </c>
      <c r="Q668" s="13">
        <f t="shared" si="200"/>
        <v>1917728</v>
      </c>
      <c r="R668" s="33">
        <f t="shared" si="201"/>
        <v>3.3153865430988194E-3</v>
      </c>
      <c r="S668" s="33">
        <f t="shared" si="202"/>
        <v>-7.7471890375179209E-3</v>
      </c>
      <c r="T668" t="str">
        <f t="shared" si="203"/>
        <v>MAY-GM2</v>
      </c>
      <c r="U668">
        <f t="shared" si="204"/>
        <v>602172</v>
      </c>
      <c r="V668">
        <f t="shared" si="205"/>
        <v>615513</v>
      </c>
      <c r="W668">
        <f t="shared" si="206"/>
        <v>609716</v>
      </c>
      <c r="X668" s="33">
        <f t="shared" si="207"/>
        <v>1.252798203835459E-2</v>
      </c>
      <c r="Y668" s="33">
        <f t="shared" si="208"/>
        <v>-9.4181601363415579E-3</v>
      </c>
    </row>
    <row r="669" spans="1:25" x14ac:dyDescent="0.25">
      <c r="A669" t="s">
        <v>39</v>
      </c>
      <c r="B669" s="63">
        <v>5</v>
      </c>
      <c r="C669" t="s">
        <v>10</v>
      </c>
      <c r="D669" s="66">
        <v>60070</v>
      </c>
      <c r="E669" s="66">
        <v>60670</v>
      </c>
      <c r="F669" s="66">
        <v>60070</v>
      </c>
      <c r="G669" s="13">
        <f t="shared" si="190"/>
        <v>-600</v>
      </c>
      <c r="H669" s="13">
        <f t="shared" si="191"/>
        <v>0</v>
      </c>
      <c r="I669" s="70">
        <f t="shared" si="192"/>
        <v>0</v>
      </c>
      <c r="J669" s="70">
        <f t="shared" si="193"/>
        <v>-9.8895665073347461E-3</v>
      </c>
      <c r="K669" t="str">
        <f t="shared" si="194"/>
        <v>CNJ2</v>
      </c>
      <c r="L669" t="str">
        <f t="shared" si="195"/>
        <v>MAY-5-CNJ2</v>
      </c>
      <c r="M669" s="70">
        <f t="shared" si="196"/>
        <v>0</v>
      </c>
      <c r="N669" s="70">
        <f t="shared" si="197"/>
        <v>-3.0044852616673223E-2</v>
      </c>
      <c r="O669" s="13">
        <f t="shared" si="198"/>
        <v>1911391</v>
      </c>
      <c r="P669" s="13">
        <f t="shared" si="199"/>
        <v>1932701</v>
      </c>
      <c r="Q669" s="13">
        <f t="shared" si="200"/>
        <v>1917728</v>
      </c>
      <c r="R669" s="33">
        <f t="shared" si="201"/>
        <v>3.3153865430988194E-3</v>
      </c>
      <c r="S669" s="33">
        <f t="shared" si="202"/>
        <v>-7.7471890375179209E-3</v>
      </c>
      <c r="T669" t="str">
        <f t="shared" si="203"/>
        <v>MAY-CNJ2</v>
      </c>
      <c r="U669">
        <f t="shared" si="204"/>
        <v>158335</v>
      </c>
      <c r="V669">
        <f t="shared" si="205"/>
        <v>159906</v>
      </c>
      <c r="W669">
        <f t="shared" si="206"/>
        <v>158310</v>
      </c>
      <c r="X669" s="33">
        <f t="shared" si="207"/>
        <v>-1.5789307480973402E-4</v>
      </c>
      <c r="Y669" s="33">
        <f t="shared" si="208"/>
        <v>-9.9808637574575476E-3</v>
      </c>
    </row>
    <row r="670" spans="1:25" x14ac:dyDescent="0.25">
      <c r="A670" t="s">
        <v>39</v>
      </c>
      <c r="B670" s="63">
        <v>5</v>
      </c>
      <c r="C670" t="s">
        <v>10</v>
      </c>
      <c r="D670" s="66">
        <v>18425</v>
      </c>
      <c r="E670" s="66">
        <v>18804</v>
      </c>
      <c r="F670" s="66">
        <v>18425</v>
      </c>
      <c r="G670" s="13">
        <f t="shared" si="190"/>
        <v>-379</v>
      </c>
      <c r="H670" s="13">
        <f t="shared" si="191"/>
        <v>0</v>
      </c>
      <c r="I670" s="70">
        <f t="shared" si="192"/>
        <v>0</v>
      </c>
      <c r="J670" s="70">
        <f t="shared" si="193"/>
        <v>-2.0155286109338477E-2</v>
      </c>
      <c r="K670" t="str">
        <f t="shared" si="194"/>
        <v>CNJ2</v>
      </c>
      <c r="L670" t="str">
        <f t="shared" si="195"/>
        <v>MAY-5-CNJ2</v>
      </c>
      <c r="M670" s="70">
        <f t="shared" si="196"/>
        <v>0</v>
      </c>
      <c r="N670" s="70">
        <f t="shared" si="197"/>
        <v>-3.0044852616673223E-2</v>
      </c>
      <c r="O670" s="13">
        <f t="shared" si="198"/>
        <v>1911391</v>
      </c>
      <c r="P670" s="13">
        <f t="shared" si="199"/>
        <v>1932701</v>
      </c>
      <c r="Q670" s="13">
        <f t="shared" si="200"/>
        <v>1917728</v>
      </c>
      <c r="R670" s="33">
        <f t="shared" si="201"/>
        <v>3.3153865430988194E-3</v>
      </c>
      <c r="S670" s="33">
        <f t="shared" si="202"/>
        <v>-7.7471890375179209E-3</v>
      </c>
      <c r="T670" t="str">
        <f t="shared" si="203"/>
        <v>MAY-CNJ2</v>
      </c>
      <c r="U670">
        <f t="shared" si="204"/>
        <v>158335</v>
      </c>
      <c r="V670">
        <f t="shared" si="205"/>
        <v>159906</v>
      </c>
      <c r="W670">
        <f t="shared" si="206"/>
        <v>158310</v>
      </c>
      <c r="X670" s="33">
        <f t="shared" si="207"/>
        <v>-1.5789307480973402E-4</v>
      </c>
      <c r="Y670" s="33">
        <f t="shared" si="208"/>
        <v>-9.9808637574575476E-3</v>
      </c>
    </row>
    <row r="671" spans="1:25" x14ac:dyDescent="0.25">
      <c r="A671" t="s">
        <v>39</v>
      </c>
      <c r="B671" s="63">
        <v>5</v>
      </c>
      <c r="C671" t="s">
        <v>10</v>
      </c>
      <c r="D671" s="66">
        <v>2000</v>
      </c>
      <c r="E671" s="66">
        <v>2000</v>
      </c>
      <c r="F671" s="66">
        <v>2000</v>
      </c>
      <c r="G671" s="13">
        <f t="shared" si="190"/>
        <v>0</v>
      </c>
      <c r="H671" s="13">
        <f t="shared" si="191"/>
        <v>0</v>
      </c>
      <c r="I671" s="70">
        <f t="shared" si="192"/>
        <v>0</v>
      </c>
      <c r="J671" s="70">
        <f t="shared" si="193"/>
        <v>0</v>
      </c>
      <c r="K671" t="str">
        <f t="shared" si="194"/>
        <v>CNJ2</v>
      </c>
      <c r="L671" t="str">
        <f t="shared" si="195"/>
        <v>MAY-5-CNJ2</v>
      </c>
      <c r="M671" s="70">
        <f t="shared" si="196"/>
        <v>0</v>
      </c>
      <c r="N671" s="70">
        <f t="shared" si="197"/>
        <v>-3.0044852616673223E-2</v>
      </c>
      <c r="O671" s="13">
        <f t="shared" si="198"/>
        <v>1911391</v>
      </c>
      <c r="P671" s="13">
        <f t="shared" si="199"/>
        <v>1932701</v>
      </c>
      <c r="Q671" s="13">
        <f t="shared" si="200"/>
        <v>1917728</v>
      </c>
      <c r="R671" s="33">
        <f t="shared" si="201"/>
        <v>3.3153865430988194E-3</v>
      </c>
      <c r="S671" s="33">
        <f t="shared" si="202"/>
        <v>-7.7471890375179209E-3</v>
      </c>
      <c r="T671" t="str">
        <f t="shared" si="203"/>
        <v>MAY-CNJ2</v>
      </c>
      <c r="U671">
        <f t="shared" si="204"/>
        <v>158335</v>
      </c>
      <c r="V671">
        <f t="shared" si="205"/>
        <v>159906</v>
      </c>
      <c r="W671">
        <f t="shared" si="206"/>
        <v>158310</v>
      </c>
      <c r="X671" s="33">
        <f t="shared" si="207"/>
        <v>-1.5789307480973402E-4</v>
      </c>
      <c r="Y671" s="33">
        <f t="shared" si="208"/>
        <v>-9.9808637574575476E-3</v>
      </c>
    </row>
    <row r="672" spans="1:25" x14ac:dyDescent="0.25">
      <c r="A672" t="s">
        <v>39</v>
      </c>
      <c r="B672" s="63">
        <v>5</v>
      </c>
      <c r="C672" t="s">
        <v>10</v>
      </c>
      <c r="D672" s="66">
        <v>3355</v>
      </c>
      <c r="E672" s="66">
        <v>3355</v>
      </c>
      <c r="F672" s="66">
        <v>3355</v>
      </c>
      <c r="G672" s="13">
        <f t="shared" si="190"/>
        <v>0</v>
      </c>
      <c r="H672" s="13">
        <f t="shared" si="191"/>
        <v>0</v>
      </c>
      <c r="I672" s="70">
        <f t="shared" si="192"/>
        <v>0</v>
      </c>
      <c r="J672" s="70">
        <f t="shared" si="193"/>
        <v>0</v>
      </c>
      <c r="K672" t="str">
        <f t="shared" si="194"/>
        <v>CNJ2</v>
      </c>
      <c r="L672" t="str">
        <f t="shared" si="195"/>
        <v>MAY-5-CNJ2</v>
      </c>
      <c r="M672" s="70">
        <f t="shared" si="196"/>
        <v>0</v>
      </c>
      <c r="N672" s="70">
        <f t="shared" si="197"/>
        <v>-3.0044852616673223E-2</v>
      </c>
      <c r="O672" s="13">
        <f t="shared" si="198"/>
        <v>1911391</v>
      </c>
      <c r="P672" s="13">
        <f t="shared" si="199"/>
        <v>1932701</v>
      </c>
      <c r="Q672" s="13">
        <f t="shared" si="200"/>
        <v>1917728</v>
      </c>
      <c r="R672" s="33">
        <f t="shared" si="201"/>
        <v>3.3153865430988194E-3</v>
      </c>
      <c r="S672" s="33">
        <f t="shared" si="202"/>
        <v>-7.7471890375179209E-3</v>
      </c>
      <c r="T672" t="str">
        <f t="shared" si="203"/>
        <v>MAY-CNJ2</v>
      </c>
      <c r="U672">
        <f t="shared" si="204"/>
        <v>158335</v>
      </c>
      <c r="V672">
        <f t="shared" si="205"/>
        <v>159906</v>
      </c>
      <c r="W672">
        <f t="shared" si="206"/>
        <v>158310</v>
      </c>
      <c r="X672" s="33">
        <f t="shared" si="207"/>
        <v>-1.5789307480973402E-4</v>
      </c>
      <c r="Y672" s="33">
        <f t="shared" si="208"/>
        <v>-9.9808637574575476E-3</v>
      </c>
    </row>
    <row r="673" spans="1:25" x14ac:dyDescent="0.25">
      <c r="A673" t="s">
        <v>39</v>
      </c>
      <c r="B673" s="63">
        <v>5</v>
      </c>
      <c r="C673" t="s">
        <v>13</v>
      </c>
      <c r="D673" s="66">
        <v>2400</v>
      </c>
      <c r="E673" s="66">
        <v>2495</v>
      </c>
      <c r="F673" s="66">
        <v>2439</v>
      </c>
      <c r="G673" s="13">
        <f t="shared" si="190"/>
        <v>-56</v>
      </c>
      <c r="H673" s="13">
        <f t="shared" si="191"/>
        <v>39</v>
      </c>
      <c r="I673" s="70">
        <f t="shared" si="192"/>
        <v>1.6250000000000098E-2</v>
      </c>
      <c r="J673" s="70">
        <f t="shared" si="193"/>
        <v>-2.2444889779559163E-2</v>
      </c>
      <c r="K673" t="str">
        <f t="shared" si="194"/>
        <v>KALIBENDA</v>
      </c>
      <c r="L673" t="str">
        <f t="shared" si="195"/>
        <v>MAY-5-KALIBENDA</v>
      </c>
      <c r="M673" s="70">
        <f t="shared" si="196"/>
        <v>7.2541838839677575E-2</v>
      </c>
      <c r="N673" s="70">
        <f t="shared" si="197"/>
        <v>-6.4716742824510454E-2</v>
      </c>
      <c r="O673" s="13">
        <f t="shared" si="198"/>
        <v>1911391</v>
      </c>
      <c r="P673" s="13">
        <f t="shared" si="199"/>
        <v>1932701</v>
      </c>
      <c r="Q673" s="13">
        <f t="shared" si="200"/>
        <v>1917728</v>
      </c>
      <c r="R673" s="33">
        <f t="shared" si="201"/>
        <v>3.3153865430988194E-3</v>
      </c>
      <c r="S673" s="33">
        <f t="shared" si="202"/>
        <v>-7.7471890375179209E-3</v>
      </c>
      <c r="T673" t="str">
        <f t="shared" si="203"/>
        <v>MAY-KALIBENDA</v>
      </c>
      <c r="U673">
        <f t="shared" si="204"/>
        <v>396360</v>
      </c>
      <c r="V673">
        <f t="shared" si="205"/>
        <v>403112</v>
      </c>
      <c r="W673">
        <f t="shared" si="206"/>
        <v>402045</v>
      </c>
      <c r="X673" s="33">
        <f t="shared" si="207"/>
        <v>1.4343021495609953E-2</v>
      </c>
      <c r="Y673" s="33">
        <f t="shared" si="208"/>
        <v>-2.6469070630494862E-3</v>
      </c>
    </row>
    <row r="674" spans="1:25" x14ac:dyDescent="0.25">
      <c r="A674" t="s">
        <v>39</v>
      </c>
      <c r="B674" s="63">
        <v>5</v>
      </c>
      <c r="C674" t="s">
        <v>13</v>
      </c>
      <c r="D674" s="66">
        <v>2400</v>
      </c>
      <c r="E674" s="66">
        <v>2400</v>
      </c>
      <c r="F674" s="66">
        <v>2382</v>
      </c>
      <c r="G674" s="13">
        <f t="shared" si="190"/>
        <v>-18</v>
      </c>
      <c r="H674" s="13">
        <f t="shared" si="191"/>
        <v>-18</v>
      </c>
      <c r="I674" s="70">
        <f t="shared" si="192"/>
        <v>-7.4999999999999512E-3</v>
      </c>
      <c r="J674" s="70">
        <f t="shared" si="193"/>
        <v>-7.4999999999999512E-3</v>
      </c>
      <c r="K674" t="str">
        <f t="shared" si="194"/>
        <v>KALIBENDA</v>
      </c>
      <c r="L674" t="str">
        <f t="shared" si="195"/>
        <v>MAY-5-KALIBENDA</v>
      </c>
      <c r="M674" s="70">
        <f t="shared" si="196"/>
        <v>7.2541838839677575E-2</v>
      </c>
      <c r="N674" s="70">
        <f t="shared" si="197"/>
        <v>-6.4716742824510454E-2</v>
      </c>
      <c r="O674" s="13">
        <f t="shared" si="198"/>
        <v>1911391</v>
      </c>
      <c r="P674" s="13">
        <f t="shared" si="199"/>
        <v>1932701</v>
      </c>
      <c r="Q674" s="13">
        <f t="shared" si="200"/>
        <v>1917728</v>
      </c>
      <c r="R674" s="33">
        <f t="shared" si="201"/>
        <v>3.3153865430988194E-3</v>
      </c>
      <c r="S674" s="33">
        <f t="shared" si="202"/>
        <v>-7.7471890375179209E-3</v>
      </c>
      <c r="T674" t="str">
        <f t="shared" si="203"/>
        <v>MAY-KALIBENDA</v>
      </c>
      <c r="U674">
        <f t="shared" si="204"/>
        <v>396360</v>
      </c>
      <c r="V674">
        <f t="shared" si="205"/>
        <v>403112</v>
      </c>
      <c r="W674">
        <f t="shared" si="206"/>
        <v>402045</v>
      </c>
      <c r="X674" s="33">
        <f t="shared" si="207"/>
        <v>1.4343021495609953E-2</v>
      </c>
      <c r="Y674" s="33">
        <f t="shared" si="208"/>
        <v>-2.6469070630494862E-3</v>
      </c>
    </row>
    <row r="675" spans="1:25" x14ac:dyDescent="0.25">
      <c r="A675" t="s">
        <v>39</v>
      </c>
      <c r="B675" s="63">
        <v>5</v>
      </c>
      <c r="C675" t="s">
        <v>13</v>
      </c>
      <c r="D675" s="66">
        <v>2400</v>
      </c>
      <c r="E675" s="66">
        <v>2502</v>
      </c>
      <c r="F675" s="66">
        <v>2448</v>
      </c>
      <c r="G675" s="13">
        <f t="shared" si="190"/>
        <v>-54</v>
      </c>
      <c r="H675" s="13">
        <f t="shared" si="191"/>
        <v>48</v>
      </c>
      <c r="I675" s="70">
        <f t="shared" si="192"/>
        <v>2.0000000000000018E-2</v>
      </c>
      <c r="J675" s="70">
        <f t="shared" si="193"/>
        <v>-2.1582733812949617E-2</v>
      </c>
      <c r="K675" t="str">
        <f t="shared" si="194"/>
        <v>KALIBENDA</v>
      </c>
      <c r="L675" t="str">
        <f t="shared" si="195"/>
        <v>MAY-5-KALIBENDA</v>
      </c>
      <c r="M675" s="70">
        <f t="shared" si="196"/>
        <v>7.2541838839677575E-2</v>
      </c>
      <c r="N675" s="70">
        <f t="shared" si="197"/>
        <v>-6.4716742824510454E-2</v>
      </c>
      <c r="O675" s="13">
        <f t="shared" si="198"/>
        <v>1911391</v>
      </c>
      <c r="P675" s="13">
        <f t="shared" si="199"/>
        <v>1932701</v>
      </c>
      <c r="Q675" s="13">
        <f t="shared" si="200"/>
        <v>1917728</v>
      </c>
      <c r="R675" s="33">
        <f t="shared" si="201"/>
        <v>3.3153865430988194E-3</v>
      </c>
      <c r="S675" s="33">
        <f t="shared" si="202"/>
        <v>-7.7471890375179209E-3</v>
      </c>
      <c r="T675" t="str">
        <f t="shared" si="203"/>
        <v>MAY-KALIBENDA</v>
      </c>
      <c r="U675">
        <f t="shared" si="204"/>
        <v>396360</v>
      </c>
      <c r="V675">
        <f t="shared" si="205"/>
        <v>403112</v>
      </c>
      <c r="W675">
        <f t="shared" si="206"/>
        <v>402045</v>
      </c>
      <c r="X675" s="33">
        <f t="shared" si="207"/>
        <v>1.4343021495609953E-2</v>
      </c>
      <c r="Y675" s="33">
        <f t="shared" si="208"/>
        <v>-2.6469070630494862E-3</v>
      </c>
    </row>
    <row r="676" spans="1:25" x14ac:dyDescent="0.25">
      <c r="A676" t="s">
        <v>39</v>
      </c>
      <c r="B676" s="63">
        <v>5</v>
      </c>
      <c r="C676" t="s">
        <v>15</v>
      </c>
      <c r="D676" s="66">
        <v>2400</v>
      </c>
      <c r="E676" s="66">
        <v>2490</v>
      </c>
      <c r="F676" s="66">
        <v>2442</v>
      </c>
      <c r="G676" s="13">
        <f t="shared" si="190"/>
        <v>-48</v>
      </c>
      <c r="H676" s="13">
        <f t="shared" si="191"/>
        <v>42</v>
      </c>
      <c r="I676" s="70">
        <f t="shared" si="192"/>
        <v>1.7500000000000071E-2</v>
      </c>
      <c r="J676" s="70">
        <f t="shared" si="193"/>
        <v>-1.927710843373498E-2</v>
      </c>
      <c r="K676" t="str">
        <f t="shared" si="194"/>
        <v>CHAWAN</v>
      </c>
      <c r="L676" t="str">
        <f t="shared" si="195"/>
        <v>MAY-5-CHAWAN</v>
      </c>
      <c r="M676" s="70">
        <f t="shared" si="196"/>
        <v>4.2083333333333472E-2</v>
      </c>
      <c r="N676" s="70">
        <f t="shared" si="197"/>
        <v>-3.4100826382452931E-2</v>
      </c>
      <c r="O676" s="13">
        <f t="shared" si="198"/>
        <v>1911391</v>
      </c>
      <c r="P676" s="13">
        <f t="shared" si="199"/>
        <v>1932701</v>
      </c>
      <c r="Q676" s="13">
        <f t="shared" si="200"/>
        <v>1917728</v>
      </c>
      <c r="R676" s="33">
        <f t="shared" si="201"/>
        <v>3.3153865430988194E-3</v>
      </c>
      <c r="S676" s="33">
        <f t="shared" si="202"/>
        <v>-7.7471890375179209E-3</v>
      </c>
      <c r="T676" t="str">
        <f t="shared" si="203"/>
        <v>MAY-CHAWAN</v>
      </c>
      <c r="U676">
        <f t="shared" si="204"/>
        <v>23958</v>
      </c>
      <c r="V676">
        <f t="shared" si="205"/>
        <v>24101</v>
      </c>
      <c r="W676">
        <f t="shared" si="206"/>
        <v>23963</v>
      </c>
      <c r="X676" s="33">
        <f t="shared" si="207"/>
        <v>2.0869855580607499E-4</v>
      </c>
      <c r="Y676" s="33">
        <f t="shared" si="208"/>
        <v>-5.7259034894817651E-3</v>
      </c>
    </row>
    <row r="677" spans="1:25" x14ac:dyDescent="0.25">
      <c r="A677" t="s">
        <v>39</v>
      </c>
      <c r="B677" s="63">
        <v>5</v>
      </c>
      <c r="C677" t="s">
        <v>15</v>
      </c>
      <c r="D677" s="66">
        <v>2400</v>
      </c>
      <c r="E677" s="66">
        <v>2496</v>
      </c>
      <c r="F677" s="66">
        <v>2459</v>
      </c>
      <c r="G677" s="13">
        <f t="shared" si="190"/>
        <v>-37</v>
      </c>
      <c r="H677" s="13">
        <f t="shared" si="191"/>
        <v>59</v>
      </c>
      <c r="I677" s="70">
        <f t="shared" si="192"/>
        <v>2.4583333333333401E-2</v>
      </c>
      <c r="J677" s="70">
        <f t="shared" si="193"/>
        <v>-1.4823717948717952E-2</v>
      </c>
      <c r="K677" t="str">
        <f t="shared" si="194"/>
        <v>CHAWAN</v>
      </c>
      <c r="L677" t="str">
        <f t="shared" si="195"/>
        <v>MAY-5-CHAWAN</v>
      </c>
      <c r="M677" s="70">
        <f t="shared" si="196"/>
        <v>4.2083333333333472E-2</v>
      </c>
      <c r="N677" s="70">
        <f t="shared" si="197"/>
        <v>-3.4100826382452931E-2</v>
      </c>
      <c r="O677" s="13">
        <f t="shared" si="198"/>
        <v>1911391</v>
      </c>
      <c r="P677" s="13">
        <f t="shared" si="199"/>
        <v>1932701</v>
      </c>
      <c r="Q677" s="13">
        <f t="shared" si="200"/>
        <v>1917728</v>
      </c>
      <c r="R677" s="33">
        <f t="shared" si="201"/>
        <v>3.3153865430988194E-3</v>
      </c>
      <c r="S677" s="33">
        <f t="shared" si="202"/>
        <v>-7.7471890375179209E-3</v>
      </c>
      <c r="T677" t="str">
        <f t="shared" si="203"/>
        <v>MAY-CHAWAN</v>
      </c>
      <c r="U677">
        <f t="shared" si="204"/>
        <v>23958</v>
      </c>
      <c r="V677">
        <f t="shared" si="205"/>
        <v>24101</v>
      </c>
      <c r="W677">
        <f t="shared" si="206"/>
        <v>23963</v>
      </c>
      <c r="X677" s="33">
        <f t="shared" si="207"/>
        <v>2.0869855580607499E-4</v>
      </c>
      <c r="Y677" s="33">
        <f t="shared" si="208"/>
        <v>-5.7259034894817651E-3</v>
      </c>
    </row>
    <row r="678" spans="1:25" x14ac:dyDescent="0.25">
      <c r="A678" t="s">
        <v>39</v>
      </c>
      <c r="B678" s="63">
        <v>5</v>
      </c>
      <c r="C678" t="s">
        <v>16</v>
      </c>
      <c r="D678" s="66">
        <v>1200</v>
      </c>
      <c r="E678" s="66">
        <v>1199</v>
      </c>
      <c r="F678" s="66">
        <v>1159</v>
      </c>
      <c r="G678" s="13">
        <f t="shared" si="190"/>
        <v>-40</v>
      </c>
      <c r="H678" s="13">
        <f t="shared" si="191"/>
        <v>-41</v>
      </c>
      <c r="I678" s="70">
        <f t="shared" si="192"/>
        <v>-3.4166666666666679E-2</v>
      </c>
      <c r="J678" s="70">
        <f t="shared" si="193"/>
        <v>-3.3361134278565463E-2</v>
      </c>
      <c r="K678" t="str">
        <f t="shared" si="194"/>
        <v>ANUGERAH</v>
      </c>
      <c r="L678" t="str">
        <f t="shared" si="195"/>
        <v>MAY-5-ANUGERAH</v>
      </c>
      <c r="M678" s="70">
        <f t="shared" si="196"/>
        <v>-1.8333333333333313E-2</v>
      </c>
      <c r="N678" s="70">
        <f t="shared" si="197"/>
        <v>-5.5815023612968084E-2</v>
      </c>
      <c r="O678" s="13">
        <f t="shared" si="198"/>
        <v>1911391</v>
      </c>
      <c r="P678" s="13">
        <f t="shared" si="199"/>
        <v>1932701</v>
      </c>
      <c r="Q678" s="13">
        <f t="shared" si="200"/>
        <v>1917728</v>
      </c>
      <c r="R678" s="33">
        <f t="shared" si="201"/>
        <v>3.3153865430988194E-3</v>
      </c>
      <c r="S678" s="33">
        <f t="shared" si="202"/>
        <v>-7.7471890375179209E-3</v>
      </c>
      <c r="T678" t="str">
        <f t="shared" si="203"/>
        <v>MAY-ANUGERAH</v>
      </c>
      <c r="U678">
        <f t="shared" si="204"/>
        <v>530600</v>
      </c>
      <c r="V678">
        <f t="shared" si="205"/>
        <v>525057</v>
      </c>
      <c r="W678">
        <f t="shared" si="206"/>
        <v>520467</v>
      </c>
      <c r="X678" s="33">
        <f t="shared" si="207"/>
        <v>-1.9097248398039945E-2</v>
      </c>
      <c r="Y678" s="33">
        <f t="shared" si="208"/>
        <v>-8.7419080214148348E-3</v>
      </c>
    </row>
    <row r="679" spans="1:25" x14ac:dyDescent="0.25">
      <c r="A679" t="s">
        <v>39</v>
      </c>
      <c r="B679" s="63">
        <v>5</v>
      </c>
      <c r="C679" t="s">
        <v>16</v>
      </c>
      <c r="D679" s="66">
        <v>1200</v>
      </c>
      <c r="E679" s="66">
        <v>1247</v>
      </c>
      <c r="F679" s="66">
        <v>1219</v>
      </c>
      <c r="G679" s="13">
        <f t="shared" si="190"/>
        <v>-28</v>
      </c>
      <c r="H679" s="13">
        <f t="shared" si="191"/>
        <v>19</v>
      </c>
      <c r="I679" s="70">
        <f t="shared" si="192"/>
        <v>1.5833333333333366E-2</v>
      </c>
      <c r="J679" s="70">
        <f t="shared" si="193"/>
        <v>-2.2453889334402621E-2</v>
      </c>
      <c r="K679" t="str">
        <f t="shared" si="194"/>
        <v>ANUGERAH</v>
      </c>
      <c r="L679" t="str">
        <f t="shared" si="195"/>
        <v>MAY-5-ANUGERAH</v>
      </c>
      <c r="M679" s="70">
        <f t="shared" si="196"/>
        <v>-1.8333333333333313E-2</v>
      </c>
      <c r="N679" s="70">
        <f t="shared" si="197"/>
        <v>-5.5815023612968084E-2</v>
      </c>
      <c r="O679" s="13">
        <f t="shared" si="198"/>
        <v>1911391</v>
      </c>
      <c r="P679" s="13">
        <f t="shared" si="199"/>
        <v>1932701</v>
      </c>
      <c r="Q679" s="13">
        <f t="shared" si="200"/>
        <v>1917728</v>
      </c>
      <c r="R679" s="33">
        <f t="shared" si="201"/>
        <v>3.3153865430988194E-3</v>
      </c>
      <c r="S679" s="33">
        <f t="shared" si="202"/>
        <v>-7.7471890375179209E-3</v>
      </c>
      <c r="T679" t="str">
        <f t="shared" si="203"/>
        <v>MAY-ANUGERAH</v>
      </c>
      <c r="U679">
        <f t="shared" si="204"/>
        <v>530600</v>
      </c>
      <c r="V679">
        <f t="shared" si="205"/>
        <v>525057</v>
      </c>
      <c r="W679">
        <f t="shared" si="206"/>
        <v>520467</v>
      </c>
      <c r="X679" s="33">
        <f t="shared" si="207"/>
        <v>-1.9097248398039945E-2</v>
      </c>
      <c r="Y679" s="33">
        <f t="shared" si="208"/>
        <v>-8.7419080214148348E-3</v>
      </c>
    </row>
    <row r="680" spans="1:25" x14ac:dyDescent="0.25">
      <c r="A680" t="s">
        <v>40</v>
      </c>
      <c r="B680" s="63">
        <v>1</v>
      </c>
      <c r="C680" t="s">
        <v>13</v>
      </c>
      <c r="D680" s="65">
        <v>42120</v>
      </c>
      <c r="E680" s="65">
        <v>42121</v>
      </c>
      <c r="F680" s="65">
        <v>41937</v>
      </c>
      <c r="G680" s="13">
        <f t="shared" si="190"/>
        <v>-184</v>
      </c>
      <c r="H680" s="13">
        <f t="shared" si="191"/>
        <v>-183</v>
      </c>
      <c r="I680" s="70">
        <f t="shared" si="192"/>
        <v>-4.3447293447292923E-3</v>
      </c>
      <c r="J680" s="70">
        <f t="shared" si="193"/>
        <v>-4.3683673227131736E-3</v>
      </c>
      <c r="K680" t="str">
        <f t="shared" si="194"/>
        <v>KALIBENDA</v>
      </c>
      <c r="L680" t="str">
        <f t="shared" si="195"/>
        <v>JUNE-1-KALIBENDA</v>
      </c>
      <c r="M680" s="70">
        <f t="shared" si="196"/>
        <v>-1.0413823649117693E-2</v>
      </c>
      <c r="N680" s="70">
        <f t="shared" si="197"/>
        <v>-1.0437461627101574E-2</v>
      </c>
      <c r="O680" s="13">
        <f t="shared" si="198"/>
        <v>952253</v>
      </c>
      <c r="P680" s="13">
        <f t="shared" si="199"/>
        <v>960304</v>
      </c>
      <c r="Q680" s="13">
        <f t="shared" si="200"/>
        <v>950257</v>
      </c>
      <c r="R680" s="33">
        <f t="shared" si="201"/>
        <v>-2.0960816085641154E-3</v>
      </c>
      <c r="S680" s="33">
        <f t="shared" si="202"/>
        <v>-1.0462311934554047E-2</v>
      </c>
      <c r="T680" t="str">
        <f t="shared" si="203"/>
        <v>JUNE-KALIBENDA</v>
      </c>
      <c r="U680">
        <f t="shared" si="204"/>
        <v>222372</v>
      </c>
      <c r="V680">
        <f t="shared" si="205"/>
        <v>222716</v>
      </c>
      <c r="W680">
        <f t="shared" si="206"/>
        <v>221835</v>
      </c>
      <c r="X680" s="33">
        <f t="shared" si="207"/>
        <v>-2.414872376018562E-3</v>
      </c>
      <c r="Y680" s="33">
        <f t="shared" si="208"/>
        <v>-3.955710411465696E-3</v>
      </c>
    </row>
    <row r="681" spans="1:25" x14ac:dyDescent="0.25">
      <c r="A681" t="s">
        <v>40</v>
      </c>
      <c r="B681" s="63">
        <v>1</v>
      </c>
      <c r="C681" t="s">
        <v>13</v>
      </c>
      <c r="D681" s="65">
        <v>12852</v>
      </c>
      <c r="E681" s="65">
        <v>12852</v>
      </c>
      <c r="F681" s="65">
        <v>12795</v>
      </c>
      <c r="G681" s="13">
        <f t="shared" si="190"/>
        <v>-57</v>
      </c>
      <c r="H681" s="13">
        <f t="shared" si="191"/>
        <v>-57</v>
      </c>
      <c r="I681" s="70">
        <f t="shared" si="192"/>
        <v>-4.4351073762838311E-3</v>
      </c>
      <c r="J681" s="70">
        <f t="shared" si="193"/>
        <v>-4.4351073762838311E-3</v>
      </c>
      <c r="K681" t="str">
        <f t="shared" si="194"/>
        <v>KALIBENDA</v>
      </c>
      <c r="L681" t="str">
        <f t="shared" si="195"/>
        <v>JUNE-1-KALIBENDA</v>
      </c>
      <c r="M681" s="70">
        <f t="shared" si="196"/>
        <v>-1.0413823649117693E-2</v>
      </c>
      <c r="N681" s="70">
        <f t="shared" si="197"/>
        <v>-1.0437461627101574E-2</v>
      </c>
      <c r="O681" s="13">
        <f t="shared" si="198"/>
        <v>952253</v>
      </c>
      <c r="P681" s="13">
        <f t="shared" si="199"/>
        <v>960304</v>
      </c>
      <c r="Q681" s="13">
        <f t="shared" si="200"/>
        <v>950257</v>
      </c>
      <c r="R681" s="33">
        <f t="shared" si="201"/>
        <v>-2.0960816085641154E-3</v>
      </c>
      <c r="S681" s="33">
        <f t="shared" si="202"/>
        <v>-1.0462311934554047E-2</v>
      </c>
      <c r="T681" t="str">
        <f t="shared" si="203"/>
        <v>JUNE-KALIBENDA</v>
      </c>
      <c r="U681">
        <f t="shared" si="204"/>
        <v>222372</v>
      </c>
      <c r="V681">
        <f t="shared" si="205"/>
        <v>222716</v>
      </c>
      <c r="W681">
        <f t="shared" si="206"/>
        <v>221835</v>
      </c>
      <c r="X681" s="33">
        <f t="shared" si="207"/>
        <v>-2.414872376018562E-3</v>
      </c>
      <c r="Y681" s="33">
        <f t="shared" si="208"/>
        <v>-3.955710411465696E-3</v>
      </c>
    </row>
    <row r="682" spans="1:25" x14ac:dyDescent="0.25">
      <c r="A682" t="s">
        <v>40</v>
      </c>
      <c r="B682" s="63">
        <v>1</v>
      </c>
      <c r="C682" t="s">
        <v>13</v>
      </c>
      <c r="D682" s="65">
        <v>1836</v>
      </c>
      <c r="E682" s="65">
        <v>1836</v>
      </c>
      <c r="F682" s="65">
        <v>1833</v>
      </c>
      <c r="G682" s="13">
        <f t="shared" si="190"/>
        <v>-3</v>
      </c>
      <c r="H682" s="13">
        <f t="shared" si="191"/>
        <v>-3</v>
      </c>
      <c r="I682" s="70">
        <f t="shared" si="192"/>
        <v>-1.6339869281045694E-3</v>
      </c>
      <c r="J682" s="70">
        <f t="shared" si="193"/>
        <v>-1.6339869281045694E-3</v>
      </c>
      <c r="K682" t="str">
        <f t="shared" si="194"/>
        <v>KALIBENDA</v>
      </c>
      <c r="L682" t="str">
        <f t="shared" si="195"/>
        <v>JUNE-1-KALIBENDA</v>
      </c>
      <c r="M682" s="70">
        <f t="shared" si="196"/>
        <v>-1.0413823649117693E-2</v>
      </c>
      <c r="N682" s="70">
        <f t="shared" si="197"/>
        <v>-1.0437461627101574E-2</v>
      </c>
      <c r="O682" s="13">
        <f t="shared" si="198"/>
        <v>952253</v>
      </c>
      <c r="P682" s="13">
        <f t="shared" si="199"/>
        <v>960304</v>
      </c>
      <c r="Q682" s="13">
        <f t="shared" si="200"/>
        <v>950257</v>
      </c>
      <c r="R682" s="33">
        <f t="shared" si="201"/>
        <v>-2.0960816085641154E-3</v>
      </c>
      <c r="S682" s="33">
        <f t="shared" si="202"/>
        <v>-1.0462311934554047E-2</v>
      </c>
      <c r="T682" t="str">
        <f t="shared" si="203"/>
        <v>JUNE-KALIBENDA</v>
      </c>
      <c r="U682">
        <f t="shared" si="204"/>
        <v>222372</v>
      </c>
      <c r="V682">
        <f t="shared" si="205"/>
        <v>222716</v>
      </c>
      <c r="W682">
        <f t="shared" si="206"/>
        <v>221835</v>
      </c>
      <c r="X682" s="33">
        <f t="shared" si="207"/>
        <v>-2.414872376018562E-3</v>
      </c>
      <c r="Y682" s="33">
        <f t="shared" si="208"/>
        <v>-3.955710411465696E-3</v>
      </c>
    </row>
    <row r="683" spans="1:25" x14ac:dyDescent="0.25">
      <c r="A683" t="s">
        <v>40</v>
      </c>
      <c r="B683" s="63">
        <v>1</v>
      </c>
      <c r="C683" t="s">
        <v>14</v>
      </c>
      <c r="D683" s="65">
        <v>5940</v>
      </c>
      <c r="E683" s="65">
        <v>6124</v>
      </c>
      <c r="F683" s="65">
        <v>6006</v>
      </c>
      <c r="G683" s="13">
        <f t="shared" si="190"/>
        <v>-118</v>
      </c>
      <c r="H683" s="13">
        <f t="shared" si="191"/>
        <v>66</v>
      </c>
      <c r="I683" s="70">
        <f t="shared" si="192"/>
        <v>1.1111111111111072E-2</v>
      </c>
      <c r="J683" s="70">
        <f t="shared" si="193"/>
        <v>-1.9268451992161983E-2</v>
      </c>
      <c r="K683" t="str">
        <f t="shared" si="194"/>
        <v>GM2</v>
      </c>
      <c r="L683" t="str">
        <f t="shared" si="195"/>
        <v>JUNE-1-GM2</v>
      </c>
      <c r="M683" s="70">
        <f t="shared" si="196"/>
        <v>0.33533919486015573</v>
      </c>
      <c r="N683" s="70">
        <f t="shared" si="197"/>
        <v>-0.49705405886431719</v>
      </c>
      <c r="O683" s="13">
        <f t="shared" si="198"/>
        <v>952253</v>
      </c>
      <c r="P683" s="13">
        <f t="shared" si="199"/>
        <v>960304</v>
      </c>
      <c r="Q683" s="13">
        <f t="shared" si="200"/>
        <v>950257</v>
      </c>
      <c r="R683" s="33">
        <f t="shared" si="201"/>
        <v>-2.0960816085641154E-3</v>
      </c>
      <c r="S683" s="33">
        <f t="shared" si="202"/>
        <v>-1.0462311934554047E-2</v>
      </c>
      <c r="T683" t="str">
        <f t="shared" si="203"/>
        <v>JUNE-GM2</v>
      </c>
      <c r="U683">
        <f t="shared" si="204"/>
        <v>386892</v>
      </c>
      <c r="V683">
        <f t="shared" si="205"/>
        <v>393887</v>
      </c>
      <c r="W683">
        <f t="shared" si="206"/>
        <v>389673</v>
      </c>
      <c r="X683" s="33">
        <f t="shared" si="207"/>
        <v>7.1880524797618417E-3</v>
      </c>
      <c r="Y683" s="33">
        <f t="shared" si="208"/>
        <v>-1.069849982355342E-2</v>
      </c>
    </row>
    <row r="684" spans="1:25" x14ac:dyDescent="0.25">
      <c r="A684" t="s">
        <v>40</v>
      </c>
      <c r="B684" s="63">
        <v>1</v>
      </c>
      <c r="C684" t="s">
        <v>14</v>
      </c>
      <c r="D684" s="65">
        <v>1080</v>
      </c>
      <c r="E684" s="65">
        <v>1116</v>
      </c>
      <c r="F684" s="65">
        <v>1083</v>
      </c>
      <c r="G684" s="13">
        <f t="shared" si="190"/>
        <v>-33</v>
      </c>
      <c r="H684" s="13">
        <f t="shared" si="191"/>
        <v>3</v>
      </c>
      <c r="I684" s="70">
        <f t="shared" si="192"/>
        <v>2.7777777777777679E-3</v>
      </c>
      <c r="J684" s="70">
        <f t="shared" si="193"/>
        <v>-2.9569892473118253E-2</v>
      </c>
      <c r="K684" t="str">
        <f t="shared" si="194"/>
        <v>GM2</v>
      </c>
      <c r="L684" t="str">
        <f t="shared" si="195"/>
        <v>JUNE-1-GM2</v>
      </c>
      <c r="M684" s="70">
        <f t="shared" si="196"/>
        <v>0.33533919486015573</v>
      </c>
      <c r="N684" s="70">
        <f t="shared" si="197"/>
        <v>-0.49705405886431719</v>
      </c>
      <c r="O684" s="13">
        <f t="shared" si="198"/>
        <v>952253</v>
      </c>
      <c r="P684" s="13">
        <f t="shared" si="199"/>
        <v>960304</v>
      </c>
      <c r="Q684" s="13">
        <f t="shared" si="200"/>
        <v>950257</v>
      </c>
      <c r="R684" s="33">
        <f t="shared" si="201"/>
        <v>-2.0960816085641154E-3</v>
      </c>
      <c r="S684" s="33">
        <f t="shared" si="202"/>
        <v>-1.0462311934554047E-2</v>
      </c>
      <c r="T684" t="str">
        <f t="shared" si="203"/>
        <v>JUNE-GM2</v>
      </c>
      <c r="U684">
        <f t="shared" si="204"/>
        <v>386892</v>
      </c>
      <c r="V684">
        <f t="shared" si="205"/>
        <v>393887</v>
      </c>
      <c r="W684">
        <f t="shared" si="206"/>
        <v>389673</v>
      </c>
      <c r="X684" s="33">
        <f t="shared" si="207"/>
        <v>7.1880524797618417E-3</v>
      </c>
      <c r="Y684" s="33">
        <f t="shared" si="208"/>
        <v>-1.069849982355342E-2</v>
      </c>
    </row>
    <row r="685" spans="1:25" x14ac:dyDescent="0.25">
      <c r="A685" t="s">
        <v>40</v>
      </c>
      <c r="B685" s="63">
        <v>1</v>
      </c>
      <c r="C685" t="s">
        <v>11</v>
      </c>
      <c r="D685" s="65">
        <v>6696</v>
      </c>
      <c r="E685" s="65">
        <v>6893</v>
      </c>
      <c r="F685" s="65">
        <v>6792</v>
      </c>
      <c r="G685" s="13">
        <f t="shared" si="190"/>
        <v>-101</v>
      </c>
      <c r="H685" s="13">
        <f t="shared" si="191"/>
        <v>96</v>
      </c>
      <c r="I685" s="70">
        <f t="shared" si="192"/>
        <v>1.4336917562723928E-2</v>
      </c>
      <c r="J685" s="70">
        <f t="shared" si="193"/>
        <v>-1.4652546061221572E-2</v>
      </c>
      <c r="K685" t="str">
        <f t="shared" si="194"/>
        <v>MAJA1</v>
      </c>
      <c r="L685" t="str">
        <f t="shared" si="195"/>
        <v>JUNE-1-MAJA1</v>
      </c>
      <c r="M685" s="70">
        <f t="shared" si="196"/>
        <v>0.17941338872197221</v>
      </c>
      <c r="N685" s="70">
        <f t="shared" si="197"/>
        <v>-0.14065273139169199</v>
      </c>
      <c r="O685" s="13">
        <f t="shared" si="198"/>
        <v>952253</v>
      </c>
      <c r="P685" s="13">
        <f t="shared" si="199"/>
        <v>960304</v>
      </c>
      <c r="Q685" s="13">
        <f t="shared" si="200"/>
        <v>950257</v>
      </c>
      <c r="R685" s="33">
        <f t="shared" si="201"/>
        <v>-2.0960816085641154E-3</v>
      </c>
      <c r="S685" s="33">
        <f t="shared" si="202"/>
        <v>-1.0462311934554047E-2</v>
      </c>
      <c r="T685" t="str">
        <f t="shared" si="203"/>
        <v>JUNE-MAJA1</v>
      </c>
      <c r="U685">
        <f t="shared" si="204"/>
        <v>92551</v>
      </c>
      <c r="V685">
        <f t="shared" si="205"/>
        <v>95196</v>
      </c>
      <c r="W685">
        <f t="shared" si="206"/>
        <v>93855</v>
      </c>
      <c r="X685" s="33">
        <f t="shared" si="207"/>
        <v>1.4089529016434232E-2</v>
      </c>
      <c r="Y685" s="33">
        <f t="shared" si="208"/>
        <v>-1.4086726333039201E-2</v>
      </c>
    </row>
    <row r="686" spans="1:25" x14ac:dyDescent="0.25">
      <c r="A686" t="s">
        <v>40</v>
      </c>
      <c r="B686" s="63">
        <v>1</v>
      </c>
      <c r="C686" t="s">
        <v>11</v>
      </c>
      <c r="D686" s="65">
        <v>1620</v>
      </c>
      <c r="E686" s="65">
        <v>1670</v>
      </c>
      <c r="F686" s="65">
        <v>1644</v>
      </c>
      <c r="G686" s="13">
        <f t="shared" si="190"/>
        <v>-26</v>
      </c>
      <c r="H686" s="13">
        <f t="shared" si="191"/>
        <v>24</v>
      </c>
      <c r="I686" s="70">
        <f t="shared" si="192"/>
        <v>1.4814814814814836E-2</v>
      </c>
      <c r="J686" s="70">
        <f t="shared" si="193"/>
        <v>-1.5568862275449069E-2</v>
      </c>
      <c r="K686" t="str">
        <f t="shared" si="194"/>
        <v>MAJA1</v>
      </c>
      <c r="L686" t="str">
        <f t="shared" si="195"/>
        <v>JUNE-1-MAJA1</v>
      </c>
      <c r="M686" s="70">
        <f t="shared" si="196"/>
        <v>0.17941338872197221</v>
      </c>
      <c r="N686" s="70">
        <f t="shared" si="197"/>
        <v>-0.14065273139169199</v>
      </c>
      <c r="O686" s="13">
        <f t="shared" si="198"/>
        <v>952253</v>
      </c>
      <c r="P686" s="13">
        <f t="shared" si="199"/>
        <v>960304</v>
      </c>
      <c r="Q686" s="13">
        <f t="shared" si="200"/>
        <v>950257</v>
      </c>
      <c r="R686" s="33">
        <f t="shared" si="201"/>
        <v>-2.0960816085641154E-3</v>
      </c>
      <c r="S686" s="33">
        <f t="shared" si="202"/>
        <v>-1.0462311934554047E-2</v>
      </c>
      <c r="T686" t="str">
        <f t="shared" si="203"/>
        <v>JUNE-MAJA1</v>
      </c>
      <c r="U686">
        <f t="shared" si="204"/>
        <v>92551</v>
      </c>
      <c r="V686">
        <f t="shared" si="205"/>
        <v>95196</v>
      </c>
      <c r="W686">
        <f t="shared" si="206"/>
        <v>93855</v>
      </c>
      <c r="X686" s="33">
        <f t="shared" si="207"/>
        <v>1.4089529016434232E-2</v>
      </c>
      <c r="Y686" s="33">
        <f t="shared" si="208"/>
        <v>-1.4086726333039201E-2</v>
      </c>
    </row>
    <row r="687" spans="1:25" x14ac:dyDescent="0.25">
      <c r="A687" t="s">
        <v>40</v>
      </c>
      <c r="B687" s="63">
        <v>1</v>
      </c>
      <c r="C687" t="s">
        <v>11</v>
      </c>
      <c r="D687" s="65">
        <v>3996</v>
      </c>
      <c r="E687" s="65">
        <v>4130</v>
      </c>
      <c r="F687" s="65">
        <v>4146</v>
      </c>
      <c r="G687" s="13">
        <f t="shared" si="190"/>
        <v>16</v>
      </c>
      <c r="H687" s="13">
        <f t="shared" si="191"/>
        <v>150</v>
      </c>
      <c r="I687" s="70">
        <f t="shared" si="192"/>
        <v>3.7537537537537524E-2</v>
      </c>
      <c r="J687" s="70">
        <f t="shared" si="193"/>
        <v>3.8740920096851372E-3</v>
      </c>
      <c r="K687" t="str">
        <f t="shared" si="194"/>
        <v>MAJA1</v>
      </c>
      <c r="L687" t="str">
        <f t="shared" si="195"/>
        <v>JUNE-1-MAJA1</v>
      </c>
      <c r="M687" s="70">
        <f t="shared" si="196"/>
        <v>0.17941338872197221</v>
      </c>
      <c r="N687" s="70">
        <f t="shared" si="197"/>
        <v>-0.14065273139169199</v>
      </c>
      <c r="O687" s="13">
        <f t="shared" si="198"/>
        <v>952253</v>
      </c>
      <c r="P687" s="13">
        <f t="shared" si="199"/>
        <v>960304</v>
      </c>
      <c r="Q687" s="13">
        <f t="shared" si="200"/>
        <v>950257</v>
      </c>
      <c r="R687" s="33">
        <f t="shared" si="201"/>
        <v>-2.0960816085641154E-3</v>
      </c>
      <c r="S687" s="33">
        <f t="shared" si="202"/>
        <v>-1.0462311934554047E-2</v>
      </c>
      <c r="T687" t="str">
        <f t="shared" si="203"/>
        <v>JUNE-MAJA1</v>
      </c>
      <c r="U687">
        <f t="shared" si="204"/>
        <v>92551</v>
      </c>
      <c r="V687">
        <f t="shared" si="205"/>
        <v>95196</v>
      </c>
      <c r="W687">
        <f t="shared" si="206"/>
        <v>93855</v>
      </c>
      <c r="X687" s="33">
        <f t="shared" si="207"/>
        <v>1.4089529016434232E-2</v>
      </c>
      <c r="Y687" s="33">
        <f t="shared" si="208"/>
        <v>-1.4086726333039201E-2</v>
      </c>
    </row>
    <row r="688" spans="1:25" x14ac:dyDescent="0.25">
      <c r="A688" t="s">
        <v>40</v>
      </c>
      <c r="B688" s="63">
        <v>1</v>
      </c>
      <c r="C688" t="s">
        <v>11</v>
      </c>
      <c r="D688" s="65">
        <v>1080</v>
      </c>
      <c r="E688" s="65">
        <v>1116</v>
      </c>
      <c r="F688" s="65">
        <v>1110</v>
      </c>
      <c r="G688" s="13">
        <f t="shared" si="190"/>
        <v>-6</v>
      </c>
      <c r="H688" s="13">
        <f t="shared" si="191"/>
        <v>30</v>
      </c>
      <c r="I688" s="70">
        <f t="shared" si="192"/>
        <v>2.7777777777777679E-2</v>
      </c>
      <c r="J688" s="70">
        <f t="shared" si="193"/>
        <v>-5.3763440860215006E-3</v>
      </c>
      <c r="K688" t="str">
        <f t="shared" si="194"/>
        <v>MAJA1</v>
      </c>
      <c r="L688" t="str">
        <f t="shared" si="195"/>
        <v>JUNE-1-MAJA1</v>
      </c>
      <c r="M688" s="70">
        <f t="shared" si="196"/>
        <v>0.17941338872197221</v>
      </c>
      <c r="N688" s="70">
        <f t="shared" si="197"/>
        <v>-0.14065273139169199</v>
      </c>
      <c r="O688" s="13">
        <f t="shared" si="198"/>
        <v>952253</v>
      </c>
      <c r="P688" s="13">
        <f t="shared" si="199"/>
        <v>960304</v>
      </c>
      <c r="Q688" s="13">
        <f t="shared" si="200"/>
        <v>950257</v>
      </c>
      <c r="R688" s="33">
        <f t="shared" si="201"/>
        <v>-2.0960816085641154E-3</v>
      </c>
      <c r="S688" s="33">
        <f t="shared" si="202"/>
        <v>-1.0462311934554047E-2</v>
      </c>
      <c r="T688" t="str">
        <f t="shared" si="203"/>
        <v>JUNE-MAJA1</v>
      </c>
      <c r="U688">
        <f t="shared" si="204"/>
        <v>92551</v>
      </c>
      <c r="V688">
        <f t="shared" si="205"/>
        <v>95196</v>
      </c>
      <c r="W688">
        <f t="shared" si="206"/>
        <v>93855</v>
      </c>
      <c r="X688" s="33">
        <f t="shared" si="207"/>
        <v>1.4089529016434232E-2</v>
      </c>
      <c r="Y688" s="33">
        <f t="shared" si="208"/>
        <v>-1.4086726333039201E-2</v>
      </c>
    </row>
    <row r="689" spans="1:25" x14ac:dyDescent="0.25">
      <c r="A689" t="s">
        <v>40</v>
      </c>
      <c r="B689" s="63">
        <v>1</v>
      </c>
      <c r="C689" t="s">
        <v>11</v>
      </c>
      <c r="D689" s="65">
        <v>23328</v>
      </c>
      <c r="E689" s="65">
        <v>24050</v>
      </c>
      <c r="F689" s="65">
        <v>23562</v>
      </c>
      <c r="G689" s="13">
        <f t="shared" si="190"/>
        <v>-488</v>
      </c>
      <c r="H689" s="13">
        <f t="shared" si="191"/>
        <v>234</v>
      </c>
      <c r="I689" s="70">
        <f t="shared" si="192"/>
        <v>1.0030864197530853E-2</v>
      </c>
      <c r="J689" s="70">
        <f t="shared" si="193"/>
        <v>-2.0291060291060314E-2</v>
      </c>
      <c r="K689" t="str">
        <f t="shared" si="194"/>
        <v>MAJA1</v>
      </c>
      <c r="L689" t="str">
        <f t="shared" si="195"/>
        <v>JUNE-1-MAJA1</v>
      </c>
      <c r="M689" s="70">
        <f t="shared" si="196"/>
        <v>0.17941338872197221</v>
      </c>
      <c r="N689" s="70">
        <f t="shared" si="197"/>
        <v>-0.14065273139169199</v>
      </c>
      <c r="O689" s="13">
        <f t="shared" si="198"/>
        <v>952253</v>
      </c>
      <c r="P689" s="13">
        <f t="shared" si="199"/>
        <v>960304</v>
      </c>
      <c r="Q689" s="13">
        <f t="shared" si="200"/>
        <v>950257</v>
      </c>
      <c r="R689" s="33">
        <f t="shared" si="201"/>
        <v>-2.0960816085641154E-3</v>
      </c>
      <c r="S689" s="33">
        <f t="shared" si="202"/>
        <v>-1.0462311934554047E-2</v>
      </c>
      <c r="T689" t="str">
        <f t="shared" si="203"/>
        <v>JUNE-MAJA1</v>
      </c>
      <c r="U689">
        <f t="shared" si="204"/>
        <v>92551</v>
      </c>
      <c r="V689">
        <f t="shared" si="205"/>
        <v>95196</v>
      </c>
      <c r="W689">
        <f t="shared" si="206"/>
        <v>93855</v>
      </c>
      <c r="X689" s="33">
        <f t="shared" si="207"/>
        <v>1.4089529016434232E-2</v>
      </c>
      <c r="Y689" s="33">
        <f t="shared" si="208"/>
        <v>-1.4086726333039201E-2</v>
      </c>
    </row>
    <row r="690" spans="1:25" x14ac:dyDescent="0.25">
      <c r="A690" t="s">
        <v>40</v>
      </c>
      <c r="B690" s="63">
        <v>1</v>
      </c>
      <c r="C690" t="s">
        <v>11</v>
      </c>
      <c r="D690" s="65">
        <v>1296</v>
      </c>
      <c r="E690" s="65">
        <v>1338</v>
      </c>
      <c r="F690" s="65">
        <v>1308</v>
      </c>
      <c r="G690" s="13">
        <f t="shared" si="190"/>
        <v>-30</v>
      </c>
      <c r="H690" s="13">
        <f t="shared" si="191"/>
        <v>12</v>
      </c>
      <c r="I690" s="70">
        <f t="shared" si="192"/>
        <v>9.2592592592593004E-3</v>
      </c>
      <c r="J690" s="70">
        <f t="shared" si="193"/>
        <v>-2.2421524663677084E-2</v>
      </c>
      <c r="K690" t="str">
        <f t="shared" si="194"/>
        <v>MAJA1</v>
      </c>
      <c r="L690" t="str">
        <f t="shared" si="195"/>
        <v>JUNE-1-MAJA1</v>
      </c>
      <c r="M690" s="70">
        <f t="shared" si="196"/>
        <v>0.17941338872197221</v>
      </c>
      <c r="N690" s="70">
        <f t="shared" si="197"/>
        <v>-0.14065273139169199</v>
      </c>
      <c r="O690" s="13">
        <f t="shared" si="198"/>
        <v>952253</v>
      </c>
      <c r="P690" s="13">
        <f t="shared" si="199"/>
        <v>960304</v>
      </c>
      <c r="Q690" s="13">
        <f t="shared" si="200"/>
        <v>950257</v>
      </c>
      <c r="R690" s="33">
        <f t="shared" si="201"/>
        <v>-2.0960816085641154E-3</v>
      </c>
      <c r="S690" s="33">
        <f t="shared" si="202"/>
        <v>-1.0462311934554047E-2</v>
      </c>
      <c r="T690" t="str">
        <f t="shared" si="203"/>
        <v>JUNE-MAJA1</v>
      </c>
      <c r="U690">
        <f t="shared" si="204"/>
        <v>92551</v>
      </c>
      <c r="V690">
        <f t="shared" si="205"/>
        <v>95196</v>
      </c>
      <c r="W690">
        <f t="shared" si="206"/>
        <v>93855</v>
      </c>
      <c r="X690" s="33">
        <f t="shared" si="207"/>
        <v>1.4089529016434232E-2</v>
      </c>
      <c r="Y690" s="33">
        <f t="shared" si="208"/>
        <v>-1.4086726333039201E-2</v>
      </c>
    </row>
    <row r="691" spans="1:25" x14ac:dyDescent="0.25">
      <c r="A691" t="s">
        <v>40</v>
      </c>
      <c r="B691" s="63">
        <v>1</v>
      </c>
      <c r="C691" t="s">
        <v>11</v>
      </c>
      <c r="D691" s="65">
        <v>29484</v>
      </c>
      <c r="E691" s="65">
        <v>30379</v>
      </c>
      <c r="F691" s="65">
        <v>30030</v>
      </c>
      <c r="G691" s="13">
        <f t="shared" si="190"/>
        <v>-349</v>
      </c>
      <c r="H691" s="13">
        <f t="shared" si="191"/>
        <v>546</v>
      </c>
      <c r="I691" s="70">
        <f t="shared" si="192"/>
        <v>1.8518518518518601E-2</v>
      </c>
      <c r="J691" s="70">
        <f t="shared" si="193"/>
        <v>-1.148819908489418E-2</v>
      </c>
      <c r="K691" t="str">
        <f t="shared" si="194"/>
        <v>MAJA1</v>
      </c>
      <c r="L691" t="str">
        <f t="shared" si="195"/>
        <v>JUNE-1-MAJA1</v>
      </c>
      <c r="M691" s="70">
        <f t="shared" si="196"/>
        <v>0.17941338872197221</v>
      </c>
      <c r="N691" s="70">
        <f t="shared" si="197"/>
        <v>-0.14065273139169199</v>
      </c>
      <c r="O691" s="13">
        <f t="shared" si="198"/>
        <v>952253</v>
      </c>
      <c r="P691" s="13">
        <f t="shared" si="199"/>
        <v>960304</v>
      </c>
      <c r="Q691" s="13">
        <f t="shared" si="200"/>
        <v>950257</v>
      </c>
      <c r="R691" s="33">
        <f t="shared" si="201"/>
        <v>-2.0960816085641154E-3</v>
      </c>
      <c r="S691" s="33">
        <f t="shared" si="202"/>
        <v>-1.0462311934554047E-2</v>
      </c>
      <c r="T691" t="str">
        <f t="shared" si="203"/>
        <v>JUNE-MAJA1</v>
      </c>
      <c r="U691">
        <f t="shared" si="204"/>
        <v>92551</v>
      </c>
      <c r="V691">
        <f t="shared" si="205"/>
        <v>95196</v>
      </c>
      <c r="W691">
        <f t="shared" si="206"/>
        <v>93855</v>
      </c>
      <c r="X691" s="33">
        <f t="shared" si="207"/>
        <v>1.4089529016434232E-2</v>
      </c>
      <c r="Y691" s="33">
        <f t="shared" si="208"/>
        <v>-1.4086726333039201E-2</v>
      </c>
    </row>
    <row r="692" spans="1:25" x14ac:dyDescent="0.25">
      <c r="A692" t="s">
        <v>40</v>
      </c>
      <c r="B692" s="63">
        <v>1</v>
      </c>
      <c r="C692" t="s">
        <v>11</v>
      </c>
      <c r="D692" s="65">
        <v>1512</v>
      </c>
      <c r="E692" s="65">
        <v>1557</v>
      </c>
      <c r="F692" s="65">
        <v>1542</v>
      </c>
      <c r="G692" s="13">
        <f t="shared" si="190"/>
        <v>-15</v>
      </c>
      <c r="H692" s="13">
        <f t="shared" si="191"/>
        <v>30</v>
      </c>
      <c r="I692" s="70">
        <f t="shared" si="192"/>
        <v>1.9841269841269771E-2</v>
      </c>
      <c r="J692" s="70">
        <f t="shared" si="193"/>
        <v>-9.6339113680153909E-3</v>
      </c>
      <c r="K692" t="str">
        <f t="shared" si="194"/>
        <v>MAJA1</v>
      </c>
      <c r="L692" t="str">
        <f t="shared" si="195"/>
        <v>JUNE-1-MAJA1</v>
      </c>
      <c r="M692" s="70">
        <f t="shared" si="196"/>
        <v>0.17941338872197221</v>
      </c>
      <c r="N692" s="70">
        <f t="shared" si="197"/>
        <v>-0.14065273139169199</v>
      </c>
      <c r="O692" s="13">
        <f t="shared" si="198"/>
        <v>952253</v>
      </c>
      <c r="P692" s="13">
        <f t="shared" si="199"/>
        <v>960304</v>
      </c>
      <c r="Q692" s="13">
        <f t="shared" si="200"/>
        <v>950257</v>
      </c>
      <c r="R692" s="33">
        <f t="shared" si="201"/>
        <v>-2.0960816085641154E-3</v>
      </c>
      <c r="S692" s="33">
        <f t="shared" si="202"/>
        <v>-1.0462311934554047E-2</v>
      </c>
      <c r="T692" t="str">
        <f t="shared" si="203"/>
        <v>JUNE-MAJA1</v>
      </c>
      <c r="U692">
        <f t="shared" si="204"/>
        <v>92551</v>
      </c>
      <c r="V692">
        <f t="shared" si="205"/>
        <v>95196</v>
      </c>
      <c r="W692">
        <f t="shared" si="206"/>
        <v>93855</v>
      </c>
      <c r="X692" s="33">
        <f t="shared" si="207"/>
        <v>1.4089529016434232E-2</v>
      </c>
      <c r="Y692" s="33">
        <f t="shared" si="208"/>
        <v>-1.4086726333039201E-2</v>
      </c>
    </row>
    <row r="693" spans="1:25" x14ac:dyDescent="0.25">
      <c r="A693" t="s">
        <v>40</v>
      </c>
      <c r="B693" s="63">
        <v>1</v>
      </c>
      <c r="C693" t="s">
        <v>11</v>
      </c>
      <c r="D693" s="65">
        <v>14364</v>
      </c>
      <c r="E693" s="65">
        <v>14793</v>
      </c>
      <c r="F693" s="65">
        <v>14517</v>
      </c>
      <c r="G693" s="13">
        <f t="shared" si="190"/>
        <v>-276</v>
      </c>
      <c r="H693" s="13">
        <f t="shared" si="191"/>
        <v>153</v>
      </c>
      <c r="I693" s="70">
        <f t="shared" si="192"/>
        <v>1.065162907268169E-2</v>
      </c>
      <c r="J693" s="70">
        <f t="shared" si="193"/>
        <v>-1.8657473129182756E-2</v>
      </c>
      <c r="K693" t="str">
        <f t="shared" si="194"/>
        <v>MAJA1</v>
      </c>
      <c r="L693" t="str">
        <f t="shared" si="195"/>
        <v>JUNE-1-MAJA1</v>
      </c>
      <c r="M693" s="70">
        <f t="shared" si="196"/>
        <v>0.17941338872197221</v>
      </c>
      <c r="N693" s="70">
        <f t="shared" si="197"/>
        <v>-0.14065273139169199</v>
      </c>
      <c r="O693" s="13">
        <f t="shared" si="198"/>
        <v>952253</v>
      </c>
      <c r="P693" s="13">
        <f t="shared" si="199"/>
        <v>960304</v>
      </c>
      <c r="Q693" s="13">
        <f t="shared" si="200"/>
        <v>950257</v>
      </c>
      <c r="R693" s="33">
        <f t="shared" si="201"/>
        <v>-2.0960816085641154E-3</v>
      </c>
      <c r="S693" s="33">
        <f t="shared" si="202"/>
        <v>-1.0462311934554047E-2</v>
      </c>
      <c r="T693" t="str">
        <f t="shared" si="203"/>
        <v>JUNE-MAJA1</v>
      </c>
      <c r="U693">
        <f t="shared" si="204"/>
        <v>92551</v>
      </c>
      <c r="V693">
        <f t="shared" si="205"/>
        <v>95196</v>
      </c>
      <c r="W693">
        <f t="shared" si="206"/>
        <v>93855</v>
      </c>
      <c r="X693" s="33">
        <f t="shared" si="207"/>
        <v>1.4089529016434232E-2</v>
      </c>
      <c r="Y693" s="33">
        <f t="shared" si="208"/>
        <v>-1.4086726333039201E-2</v>
      </c>
    </row>
    <row r="694" spans="1:25" x14ac:dyDescent="0.25">
      <c r="A694" t="s">
        <v>40</v>
      </c>
      <c r="B694" s="63">
        <v>1</v>
      </c>
      <c r="C694" t="s">
        <v>11</v>
      </c>
      <c r="D694" s="65">
        <v>1728</v>
      </c>
      <c r="E694" s="65">
        <v>1788</v>
      </c>
      <c r="F694" s="65">
        <v>1767</v>
      </c>
      <c r="G694" s="13">
        <f t="shared" si="190"/>
        <v>-21</v>
      </c>
      <c r="H694" s="13">
        <f t="shared" si="191"/>
        <v>39</v>
      </c>
      <c r="I694" s="70">
        <f t="shared" si="192"/>
        <v>2.256944444444442E-2</v>
      </c>
      <c r="J694" s="70">
        <f t="shared" si="193"/>
        <v>-1.1744966442952975E-2</v>
      </c>
      <c r="K694" t="str">
        <f t="shared" si="194"/>
        <v>MAJA1</v>
      </c>
      <c r="L694" t="str">
        <f t="shared" si="195"/>
        <v>JUNE-1-MAJA1</v>
      </c>
      <c r="M694" s="70">
        <f t="shared" si="196"/>
        <v>0.17941338872197221</v>
      </c>
      <c r="N694" s="70">
        <f t="shared" si="197"/>
        <v>-0.14065273139169199</v>
      </c>
      <c r="O694" s="13">
        <f t="shared" si="198"/>
        <v>952253</v>
      </c>
      <c r="P694" s="13">
        <f t="shared" si="199"/>
        <v>960304</v>
      </c>
      <c r="Q694" s="13">
        <f t="shared" si="200"/>
        <v>950257</v>
      </c>
      <c r="R694" s="33">
        <f t="shared" si="201"/>
        <v>-2.0960816085641154E-3</v>
      </c>
      <c r="S694" s="33">
        <f t="shared" si="202"/>
        <v>-1.0462311934554047E-2</v>
      </c>
      <c r="T694" t="str">
        <f t="shared" si="203"/>
        <v>JUNE-MAJA1</v>
      </c>
      <c r="U694">
        <f t="shared" si="204"/>
        <v>92551</v>
      </c>
      <c r="V694">
        <f t="shared" si="205"/>
        <v>95196</v>
      </c>
      <c r="W694">
        <f t="shared" si="206"/>
        <v>93855</v>
      </c>
      <c r="X694" s="33">
        <f t="shared" si="207"/>
        <v>1.4089529016434232E-2</v>
      </c>
      <c r="Y694" s="33">
        <f t="shared" si="208"/>
        <v>-1.4086726333039201E-2</v>
      </c>
    </row>
    <row r="695" spans="1:25" x14ac:dyDescent="0.25">
      <c r="A695" t="s">
        <v>40</v>
      </c>
      <c r="B695" s="63">
        <v>1</v>
      </c>
      <c r="C695" t="s">
        <v>14</v>
      </c>
      <c r="D695" s="65">
        <v>21492</v>
      </c>
      <c r="E695" s="65">
        <v>22147</v>
      </c>
      <c r="F695" s="65">
        <v>21903</v>
      </c>
      <c r="G695" s="13">
        <f t="shared" si="190"/>
        <v>-244</v>
      </c>
      <c r="H695" s="13">
        <f t="shared" si="191"/>
        <v>411</v>
      </c>
      <c r="I695" s="70">
        <f t="shared" si="192"/>
        <v>1.9123394751535461E-2</v>
      </c>
      <c r="J695" s="70">
        <f t="shared" si="193"/>
        <v>-1.1017293538628237E-2</v>
      </c>
      <c r="K695" t="str">
        <f t="shared" si="194"/>
        <v>GM2</v>
      </c>
      <c r="L695" t="str">
        <f t="shared" si="195"/>
        <v>JUNE-1-GM2</v>
      </c>
      <c r="M695" s="70">
        <f t="shared" si="196"/>
        <v>0.33533919486015573</v>
      </c>
      <c r="N695" s="70">
        <f t="shared" si="197"/>
        <v>-0.49705405886431719</v>
      </c>
      <c r="O695" s="13">
        <f t="shared" si="198"/>
        <v>952253</v>
      </c>
      <c r="P695" s="13">
        <f t="shared" si="199"/>
        <v>960304</v>
      </c>
      <c r="Q695" s="13">
        <f t="shared" si="200"/>
        <v>950257</v>
      </c>
      <c r="R695" s="33">
        <f t="shared" si="201"/>
        <v>-2.0960816085641154E-3</v>
      </c>
      <c r="S695" s="33">
        <f t="shared" si="202"/>
        <v>-1.0462311934554047E-2</v>
      </c>
      <c r="T695" t="str">
        <f t="shared" si="203"/>
        <v>JUNE-GM2</v>
      </c>
      <c r="U695">
        <f t="shared" si="204"/>
        <v>386892</v>
      </c>
      <c r="V695">
        <f t="shared" si="205"/>
        <v>393887</v>
      </c>
      <c r="W695">
        <f t="shared" si="206"/>
        <v>389673</v>
      </c>
      <c r="X695" s="33">
        <f t="shared" si="207"/>
        <v>7.1880524797618417E-3</v>
      </c>
      <c r="Y695" s="33">
        <f t="shared" si="208"/>
        <v>-1.069849982355342E-2</v>
      </c>
    </row>
    <row r="696" spans="1:25" x14ac:dyDescent="0.25">
      <c r="A696" t="s">
        <v>40</v>
      </c>
      <c r="B696" s="63">
        <v>1</v>
      </c>
      <c r="C696" t="s">
        <v>14</v>
      </c>
      <c r="D696" s="65">
        <v>1944</v>
      </c>
      <c r="E696" s="65">
        <v>2004</v>
      </c>
      <c r="F696" s="65">
        <v>1977</v>
      </c>
      <c r="G696" s="13">
        <f t="shared" si="190"/>
        <v>-27</v>
      </c>
      <c r="H696" s="13">
        <f t="shared" si="191"/>
        <v>33</v>
      </c>
      <c r="I696" s="70">
        <f t="shared" si="192"/>
        <v>1.6975308641975273E-2</v>
      </c>
      <c r="J696" s="70">
        <f t="shared" si="193"/>
        <v>-1.3473053892215536E-2</v>
      </c>
      <c r="K696" t="str">
        <f t="shared" si="194"/>
        <v>GM2</v>
      </c>
      <c r="L696" t="str">
        <f t="shared" si="195"/>
        <v>JUNE-1-GM2</v>
      </c>
      <c r="M696" s="70">
        <f t="shared" si="196"/>
        <v>0.33533919486015573</v>
      </c>
      <c r="N696" s="70">
        <f t="shared" si="197"/>
        <v>-0.49705405886431719</v>
      </c>
      <c r="O696" s="13">
        <f t="shared" si="198"/>
        <v>952253</v>
      </c>
      <c r="P696" s="13">
        <f t="shared" si="199"/>
        <v>960304</v>
      </c>
      <c r="Q696" s="13">
        <f t="shared" si="200"/>
        <v>950257</v>
      </c>
      <c r="R696" s="33">
        <f t="shared" si="201"/>
        <v>-2.0960816085641154E-3</v>
      </c>
      <c r="S696" s="33">
        <f t="shared" si="202"/>
        <v>-1.0462311934554047E-2</v>
      </c>
      <c r="T696" t="str">
        <f t="shared" si="203"/>
        <v>JUNE-GM2</v>
      </c>
      <c r="U696">
        <f t="shared" si="204"/>
        <v>386892</v>
      </c>
      <c r="V696">
        <f t="shared" si="205"/>
        <v>393887</v>
      </c>
      <c r="W696">
        <f t="shared" si="206"/>
        <v>389673</v>
      </c>
      <c r="X696" s="33">
        <f t="shared" si="207"/>
        <v>7.1880524797618417E-3</v>
      </c>
      <c r="Y696" s="33">
        <f t="shared" si="208"/>
        <v>-1.069849982355342E-2</v>
      </c>
    </row>
    <row r="697" spans="1:25" x14ac:dyDescent="0.25">
      <c r="A697" t="s">
        <v>40</v>
      </c>
      <c r="B697" s="63">
        <v>1</v>
      </c>
      <c r="C697" t="s">
        <v>14</v>
      </c>
      <c r="D697" s="65">
        <v>16956</v>
      </c>
      <c r="E697" s="65">
        <v>17471</v>
      </c>
      <c r="F697" s="65">
        <v>17322</v>
      </c>
      <c r="G697" s="13">
        <f t="shared" si="190"/>
        <v>-149</v>
      </c>
      <c r="H697" s="13">
        <f t="shared" si="191"/>
        <v>366</v>
      </c>
      <c r="I697" s="70">
        <f t="shared" si="192"/>
        <v>2.1585279547063019E-2</v>
      </c>
      <c r="J697" s="70">
        <f t="shared" si="193"/>
        <v>-8.5284185221223829E-3</v>
      </c>
      <c r="K697" t="str">
        <f t="shared" si="194"/>
        <v>GM2</v>
      </c>
      <c r="L697" t="str">
        <f t="shared" si="195"/>
        <v>JUNE-1-GM2</v>
      </c>
      <c r="M697" s="70">
        <f t="shared" si="196"/>
        <v>0.33533919486015573</v>
      </c>
      <c r="N697" s="70">
        <f t="shared" si="197"/>
        <v>-0.49705405886431719</v>
      </c>
      <c r="O697" s="13">
        <f t="shared" si="198"/>
        <v>952253</v>
      </c>
      <c r="P697" s="13">
        <f t="shared" si="199"/>
        <v>960304</v>
      </c>
      <c r="Q697" s="13">
        <f t="shared" si="200"/>
        <v>950257</v>
      </c>
      <c r="R697" s="33">
        <f t="shared" si="201"/>
        <v>-2.0960816085641154E-3</v>
      </c>
      <c r="S697" s="33">
        <f t="shared" si="202"/>
        <v>-1.0462311934554047E-2</v>
      </c>
      <c r="T697" t="str">
        <f t="shared" si="203"/>
        <v>JUNE-GM2</v>
      </c>
      <c r="U697">
        <f t="shared" si="204"/>
        <v>386892</v>
      </c>
      <c r="V697">
        <f t="shared" si="205"/>
        <v>393887</v>
      </c>
      <c r="W697">
        <f t="shared" si="206"/>
        <v>389673</v>
      </c>
      <c r="X697" s="33">
        <f t="shared" si="207"/>
        <v>7.1880524797618417E-3</v>
      </c>
      <c r="Y697" s="33">
        <f t="shared" si="208"/>
        <v>-1.069849982355342E-2</v>
      </c>
    </row>
    <row r="698" spans="1:25" x14ac:dyDescent="0.25">
      <c r="A698" t="s">
        <v>40</v>
      </c>
      <c r="B698" s="63">
        <v>1</v>
      </c>
      <c r="C698" t="s">
        <v>14</v>
      </c>
      <c r="D698" s="65">
        <v>1080</v>
      </c>
      <c r="E698" s="65">
        <v>1116</v>
      </c>
      <c r="F698" s="65">
        <v>1107</v>
      </c>
      <c r="G698" s="13">
        <f t="shared" si="190"/>
        <v>-9</v>
      </c>
      <c r="H698" s="13">
        <f t="shared" si="191"/>
        <v>27</v>
      </c>
      <c r="I698" s="70">
        <f t="shared" si="192"/>
        <v>2.4999999999999911E-2</v>
      </c>
      <c r="J698" s="70">
        <f t="shared" si="193"/>
        <v>-8.0645161290322509E-3</v>
      </c>
      <c r="K698" t="str">
        <f t="shared" si="194"/>
        <v>GM2</v>
      </c>
      <c r="L698" t="str">
        <f t="shared" si="195"/>
        <v>JUNE-1-GM2</v>
      </c>
      <c r="M698" s="70">
        <f t="shared" si="196"/>
        <v>0.33533919486015573</v>
      </c>
      <c r="N698" s="70">
        <f t="shared" si="197"/>
        <v>-0.49705405886431719</v>
      </c>
      <c r="O698" s="13">
        <f t="shared" si="198"/>
        <v>952253</v>
      </c>
      <c r="P698" s="13">
        <f t="shared" si="199"/>
        <v>960304</v>
      </c>
      <c r="Q698" s="13">
        <f t="shared" si="200"/>
        <v>950257</v>
      </c>
      <c r="R698" s="33">
        <f t="shared" si="201"/>
        <v>-2.0960816085641154E-3</v>
      </c>
      <c r="S698" s="33">
        <f t="shared" si="202"/>
        <v>-1.0462311934554047E-2</v>
      </c>
      <c r="T698" t="str">
        <f t="shared" si="203"/>
        <v>JUNE-GM2</v>
      </c>
      <c r="U698">
        <f t="shared" si="204"/>
        <v>386892</v>
      </c>
      <c r="V698">
        <f t="shared" si="205"/>
        <v>393887</v>
      </c>
      <c r="W698">
        <f t="shared" si="206"/>
        <v>389673</v>
      </c>
      <c r="X698" s="33">
        <f t="shared" si="207"/>
        <v>7.1880524797618417E-3</v>
      </c>
      <c r="Y698" s="33">
        <f t="shared" si="208"/>
        <v>-1.069849982355342E-2</v>
      </c>
    </row>
    <row r="699" spans="1:25" x14ac:dyDescent="0.25">
      <c r="A699" t="s">
        <v>40</v>
      </c>
      <c r="B699" s="63">
        <v>1</v>
      </c>
      <c r="C699" t="s">
        <v>14</v>
      </c>
      <c r="D699" s="65">
        <v>9504</v>
      </c>
      <c r="E699" s="65">
        <v>9801</v>
      </c>
      <c r="F699" s="65">
        <v>9615</v>
      </c>
      <c r="G699" s="13">
        <f t="shared" si="190"/>
        <v>-186</v>
      </c>
      <c r="H699" s="13">
        <f t="shared" si="191"/>
        <v>111</v>
      </c>
      <c r="I699" s="70">
        <f t="shared" si="192"/>
        <v>1.1679292929293039E-2</v>
      </c>
      <c r="J699" s="70">
        <f t="shared" si="193"/>
        <v>-1.8977655341291699E-2</v>
      </c>
      <c r="K699" t="str">
        <f t="shared" si="194"/>
        <v>GM2</v>
      </c>
      <c r="L699" t="str">
        <f t="shared" si="195"/>
        <v>JUNE-1-GM2</v>
      </c>
      <c r="M699" s="70">
        <f t="shared" si="196"/>
        <v>0.33533919486015573</v>
      </c>
      <c r="N699" s="70">
        <f t="shared" si="197"/>
        <v>-0.49705405886431719</v>
      </c>
      <c r="O699" s="13">
        <f t="shared" si="198"/>
        <v>952253</v>
      </c>
      <c r="P699" s="13">
        <f t="shared" si="199"/>
        <v>960304</v>
      </c>
      <c r="Q699" s="13">
        <f t="shared" si="200"/>
        <v>950257</v>
      </c>
      <c r="R699" s="33">
        <f t="shared" si="201"/>
        <v>-2.0960816085641154E-3</v>
      </c>
      <c r="S699" s="33">
        <f t="shared" si="202"/>
        <v>-1.0462311934554047E-2</v>
      </c>
      <c r="T699" t="str">
        <f t="shared" si="203"/>
        <v>JUNE-GM2</v>
      </c>
      <c r="U699">
        <f t="shared" si="204"/>
        <v>386892</v>
      </c>
      <c r="V699">
        <f t="shared" si="205"/>
        <v>393887</v>
      </c>
      <c r="W699">
        <f t="shared" si="206"/>
        <v>389673</v>
      </c>
      <c r="X699" s="33">
        <f t="shared" si="207"/>
        <v>7.1880524797618417E-3</v>
      </c>
      <c r="Y699" s="33">
        <f t="shared" si="208"/>
        <v>-1.069849982355342E-2</v>
      </c>
    </row>
    <row r="700" spans="1:25" x14ac:dyDescent="0.25">
      <c r="A700" t="s">
        <v>40</v>
      </c>
      <c r="B700" s="63">
        <v>1</v>
      </c>
      <c r="C700" t="s">
        <v>14</v>
      </c>
      <c r="D700" s="65">
        <v>1620</v>
      </c>
      <c r="E700" s="65">
        <v>1668</v>
      </c>
      <c r="F700" s="65">
        <v>1638</v>
      </c>
      <c r="G700" s="13">
        <f t="shared" si="190"/>
        <v>-30</v>
      </c>
      <c r="H700" s="13">
        <f t="shared" si="191"/>
        <v>18</v>
      </c>
      <c r="I700" s="70">
        <f t="shared" si="192"/>
        <v>1.1111111111111072E-2</v>
      </c>
      <c r="J700" s="70">
        <f t="shared" si="193"/>
        <v>-1.7985611510791366E-2</v>
      </c>
      <c r="K700" t="str">
        <f t="shared" si="194"/>
        <v>GM2</v>
      </c>
      <c r="L700" t="str">
        <f t="shared" si="195"/>
        <v>JUNE-1-GM2</v>
      </c>
      <c r="M700" s="70">
        <f t="shared" si="196"/>
        <v>0.33533919486015573</v>
      </c>
      <c r="N700" s="70">
        <f t="shared" si="197"/>
        <v>-0.49705405886431719</v>
      </c>
      <c r="O700" s="13">
        <f t="shared" si="198"/>
        <v>952253</v>
      </c>
      <c r="P700" s="13">
        <f t="shared" si="199"/>
        <v>960304</v>
      </c>
      <c r="Q700" s="13">
        <f t="shared" si="200"/>
        <v>950257</v>
      </c>
      <c r="R700" s="33">
        <f t="shared" si="201"/>
        <v>-2.0960816085641154E-3</v>
      </c>
      <c r="S700" s="33">
        <f t="shared" si="202"/>
        <v>-1.0462311934554047E-2</v>
      </c>
      <c r="T700" t="str">
        <f t="shared" si="203"/>
        <v>JUNE-GM2</v>
      </c>
      <c r="U700">
        <f t="shared" si="204"/>
        <v>386892</v>
      </c>
      <c r="V700">
        <f t="shared" si="205"/>
        <v>393887</v>
      </c>
      <c r="W700">
        <f t="shared" si="206"/>
        <v>389673</v>
      </c>
      <c r="X700" s="33">
        <f t="shared" si="207"/>
        <v>7.1880524797618417E-3</v>
      </c>
      <c r="Y700" s="33">
        <f t="shared" si="208"/>
        <v>-1.069849982355342E-2</v>
      </c>
    </row>
    <row r="701" spans="1:25" x14ac:dyDescent="0.25">
      <c r="A701" t="s">
        <v>40</v>
      </c>
      <c r="B701" s="63">
        <v>1</v>
      </c>
      <c r="C701" t="s">
        <v>14</v>
      </c>
      <c r="D701" s="65">
        <v>10368</v>
      </c>
      <c r="E701" s="65">
        <v>10555</v>
      </c>
      <c r="F701" s="65">
        <v>10371</v>
      </c>
      <c r="G701" s="13">
        <f t="shared" si="190"/>
        <v>-184</v>
      </c>
      <c r="H701" s="13">
        <f t="shared" si="191"/>
        <v>3</v>
      </c>
      <c r="I701" s="70">
        <f t="shared" si="192"/>
        <v>2.8935185185186008E-4</v>
      </c>
      <c r="J701" s="70">
        <f t="shared" si="193"/>
        <v>-1.7432496447181478E-2</v>
      </c>
      <c r="K701" t="str">
        <f t="shared" si="194"/>
        <v>GM2</v>
      </c>
      <c r="L701" t="str">
        <f t="shared" si="195"/>
        <v>JUNE-1-GM2</v>
      </c>
      <c r="M701" s="70">
        <f t="shared" si="196"/>
        <v>0.33533919486015573</v>
      </c>
      <c r="N701" s="70">
        <f t="shared" si="197"/>
        <v>-0.49705405886431719</v>
      </c>
      <c r="O701" s="13">
        <f t="shared" si="198"/>
        <v>952253</v>
      </c>
      <c r="P701" s="13">
        <f t="shared" si="199"/>
        <v>960304</v>
      </c>
      <c r="Q701" s="13">
        <f t="shared" si="200"/>
        <v>950257</v>
      </c>
      <c r="R701" s="33">
        <f t="shared" si="201"/>
        <v>-2.0960816085641154E-3</v>
      </c>
      <c r="S701" s="33">
        <f t="shared" si="202"/>
        <v>-1.0462311934554047E-2</v>
      </c>
      <c r="T701" t="str">
        <f t="shared" si="203"/>
        <v>JUNE-GM2</v>
      </c>
      <c r="U701">
        <f t="shared" si="204"/>
        <v>386892</v>
      </c>
      <c r="V701">
        <f t="shared" si="205"/>
        <v>393887</v>
      </c>
      <c r="W701">
        <f t="shared" si="206"/>
        <v>389673</v>
      </c>
      <c r="X701" s="33">
        <f t="shared" si="207"/>
        <v>7.1880524797618417E-3</v>
      </c>
      <c r="Y701" s="33">
        <f t="shared" si="208"/>
        <v>-1.069849982355342E-2</v>
      </c>
    </row>
    <row r="702" spans="1:25" x14ac:dyDescent="0.25">
      <c r="A702" t="s">
        <v>40</v>
      </c>
      <c r="B702" s="63">
        <v>1</v>
      </c>
      <c r="C702" t="s">
        <v>14</v>
      </c>
      <c r="D702" s="65">
        <v>1728</v>
      </c>
      <c r="E702" s="65">
        <v>1782</v>
      </c>
      <c r="F702" s="65">
        <v>1740</v>
      </c>
      <c r="G702" s="13">
        <f t="shared" si="190"/>
        <v>-42</v>
      </c>
      <c r="H702" s="13">
        <f t="shared" si="191"/>
        <v>12</v>
      </c>
      <c r="I702" s="70">
        <f t="shared" si="192"/>
        <v>6.9444444444444198E-3</v>
      </c>
      <c r="J702" s="70">
        <f t="shared" si="193"/>
        <v>-2.3569023569023573E-2</v>
      </c>
      <c r="K702" t="str">
        <f t="shared" si="194"/>
        <v>GM2</v>
      </c>
      <c r="L702" t="str">
        <f t="shared" si="195"/>
        <v>JUNE-1-GM2</v>
      </c>
      <c r="M702" s="70">
        <f t="shared" si="196"/>
        <v>0.33533919486015573</v>
      </c>
      <c r="N702" s="70">
        <f t="shared" si="197"/>
        <v>-0.49705405886431719</v>
      </c>
      <c r="O702" s="13">
        <f t="shared" si="198"/>
        <v>952253</v>
      </c>
      <c r="P702" s="13">
        <f t="shared" si="199"/>
        <v>960304</v>
      </c>
      <c r="Q702" s="13">
        <f t="shared" si="200"/>
        <v>950257</v>
      </c>
      <c r="R702" s="33">
        <f t="shared" si="201"/>
        <v>-2.0960816085641154E-3</v>
      </c>
      <c r="S702" s="33">
        <f t="shared" si="202"/>
        <v>-1.0462311934554047E-2</v>
      </c>
      <c r="T702" t="str">
        <f t="shared" si="203"/>
        <v>JUNE-GM2</v>
      </c>
      <c r="U702">
        <f t="shared" si="204"/>
        <v>386892</v>
      </c>
      <c r="V702">
        <f t="shared" si="205"/>
        <v>393887</v>
      </c>
      <c r="W702">
        <f t="shared" si="206"/>
        <v>389673</v>
      </c>
      <c r="X702" s="33">
        <f t="shared" si="207"/>
        <v>7.1880524797618417E-3</v>
      </c>
      <c r="Y702" s="33">
        <f t="shared" si="208"/>
        <v>-1.069849982355342E-2</v>
      </c>
    </row>
    <row r="703" spans="1:25" x14ac:dyDescent="0.25">
      <c r="A703" t="s">
        <v>40</v>
      </c>
      <c r="B703" s="63">
        <v>1</v>
      </c>
      <c r="C703" t="s">
        <v>14</v>
      </c>
      <c r="D703" s="65">
        <v>2772</v>
      </c>
      <c r="E703" s="65">
        <v>2772</v>
      </c>
      <c r="F703" s="65">
        <v>2740</v>
      </c>
      <c r="G703" s="13">
        <f t="shared" si="190"/>
        <v>-32</v>
      </c>
      <c r="H703" s="13">
        <f t="shared" si="191"/>
        <v>-32</v>
      </c>
      <c r="I703" s="70">
        <f t="shared" si="192"/>
        <v>-1.1544011544011523E-2</v>
      </c>
      <c r="J703" s="70">
        <f t="shared" si="193"/>
        <v>-1.1544011544011523E-2</v>
      </c>
      <c r="K703" t="str">
        <f t="shared" si="194"/>
        <v>GM2</v>
      </c>
      <c r="L703" t="str">
        <f t="shared" si="195"/>
        <v>JUNE-1-GM2</v>
      </c>
      <c r="M703" s="70">
        <f t="shared" si="196"/>
        <v>0.33533919486015573</v>
      </c>
      <c r="N703" s="70">
        <f t="shared" si="197"/>
        <v>-0.49705405886431719</v>
      </c>
      <c r="O703" s="13">
        <f t="shared" si="198"/>
        <v>952253</v>
      </c>
      <c r="P703" s="13">
        <f t="shared" si="199"/>
        <v>960304</v>
      </c>
      <c r="Q703" s="13">
        <f t="shared" si="200"/>
        <v>950257</v>
      </c>
      <c r="R703" s="33">
        <f t="shared" si="201"/>
        <v>-2.0960816085641154E-3</v>
      </c>
      <c r="S703" s="33">
        <f t="shared" si="202"/>
        <v>-1.0462311934554047E-2</v>
      </c>
      <c r="T703" t="str">
        <f t="shared" si="203"/>
        <v>JUNE-GM2</v>
      </c>
      <c r="U703">
        <f t="shared" si="204"/>
        <v>386892</v>
      </c>
      <c r="V703">
        <f t="shared" si="205"/>
        <v>393887</v>
      </c>
      <c r="W703">
        <f t="shared" si="206"/>
        <v>389673</v>
      </c>
      <c r="X703" s="33">
        <f t="shared" si="207"/>
        <v>7.1880524797618417E-3</v>
      </c>
      <c r="Y703" s="33">
        <f t="shared" si="208"/>
        <v>-1.069849982355342E-2</v>
      </c>
    </row>
    <row r="704" spans="1:25" x14ac:dyDescent="0.25">
      <c r="A704" t="s">
        <v>40</v>
      </c>
      <c r="B704" s="63">
        <v>1</v>
      </c>
      <c r="C704" t="s">
        <v>14</v>
      </c>
      <c r="D704" s="65">
        <v>2088</v>
      </c>
      <c r="E704" s="65">
        <v>2088</v>
      </c>
      <c r="F704" s="65">
        <v>2085</v>
      </c>
      <c r="G704" s="13">
        <f t="shared" si="190"/>
        <v>-3</v>
      </c>
      <c r="H704" s="13">
        <f t="shared" si="191"/>
        <v>-3</v>
      </c>
      <c r="I704" s="70">
        <f t="shared" si="192"/>
        <v>-1.4367816091953589E-3</v>
      </c>
      <c r="J704" s="70">
        <f t="shared" si="193"/>
        <v>-1.4367816091953589E-3</v>
      </c>
      <c r="K704" t="str">
        <f t="shared" si="194"/>
        <v>GM2</v>
      </c>
      <c r="L704" t="str">
        <f t="shared" si="195"/>
        <v>JUNE-1-GM2</v>
      </c>
      <c r="M704" s="70">
        <f t="shared" si="196"/>
        <v>0.33533919486015573</v>
      </c>
      <c r="N704" s="70">
        <f t="shared" si="197"/>
        <v>-0.49705405886431719</v>
      </c>
      <c r="O704" s="13">
        <f t="shared" si="198"/>
        <v>952253</v>
      </c>
      <c r="P704" s="13">
        <f t="shared" si="199"/>
        <v>960304</v>
      </c>
      <c r="Q704" s="13">
        <f t="shared" si="200"/>
        <v>950257</v>
      </c>
      <c r="R704" s="33">
        <f t="shared" si="201"/>
        <v>-2.0960816085641154E-3</v>
      </c>
      <c r="S704" s="33">
        <f t="shared" si="202"/>
        <v>-1.0462311934554047E-2</v>
      </c>
      <c r="T704" t="str">
        <f t="shared" si="203"/>
        <v>JUNE-GM2</v>
      </c>
      <c r="U704">
        <f t="shared" si="204"/>
        <v>386892</v>
      </c>
      <c r="V704">
        <f t="shared" si="205"/>
        <v>393887</v>
      </c>
      <c r="W704">
        <f t="shared" si="206"/>
        <v>389673</v>
      </c>
      <c r="X704" s="33">
        <f t="shared" si="207"/>
        <v>7.1880524797618417E-3</v>
      </c>
      <c r="Y704" s="33">
        <f t="shared" si="208"/>
        <v>-1.069849982355342E-2</v>
      </c>
    </row>
    <row r="705" spans="1:25" x14ac:dyDescent="0.25">
      <c r="A705" t="s">
        <v>40</v>
      </c>
      <c r="B705" s="63">
        <v>1</v>
      </c>
      <c r="C705" t="s">
        <v>14</v>
      </c>
      <c r="D705" s="65">
        <v>1404</v>
      </c>
      <c r="E705" s="65">
        <v>1405</v>
      </c>
      <c r="F705" s="65">
        <v>1399</v>
      </c>
      <c r="G705" s="13">
        <f t="shared" si="190"/>
        <v>-6</v>
      </c>
      <c r="H705" s="13">
        <f t="shared" si="191"/>
        <v>-5</v>
      </c>
      <c r="I705" s="70">
        <f t="shared" si="192"/>
        <v>-3.5612535612535856E-3</v>
      </c>
      <c r="J705" s="70">
        <f t="shared" si="193"/>
        <v>-4.270462633451988E-3</v>
      </c>
      <c r="K705" t="str">
        <f t="shared" si="194"/>
        <v>GM2</v>
      </c>
      <c r="L705" t="str">
        <f t="shared" si="195"/>
        <v>JUNE-1-GM2</v>
      </c>
      <c r="M705" s="70">
        <f t="shared" si="196"/>
        <v>0.33533919486015573</v>
      </c>
      <c r="N705" s="70">
        <f t="shared" si="197"/>
        <v>-0.49705405886431719</v>
      </c>
      <c r="O705" s="13">
        <f t="shared" si="198"/>
        <v>952253</v>
      </c>
      <c r="P705" s="13">
        <f t="shared" si="199"/>
        <v>960304</v>
      </c>
      <c r="Q705" s="13">
        <f t="shared" si="200"/>
        <v>950257</v>
      </c>
      <c r="R705" s="33">
        <f t="shared" si="201"/>
        <v>-2.0960816085641154E-3</v>
      </c>
      <c r="S705" s="33">
        <f t="shared" si="202"/>
        <v>-1.0462311934554047E-2</v>
      </c>
      <c r="T705" t="str">
        <f t="shared" si="203"/>
        <v>JUNE-GM2</v>
      </c>
      <c r="U705">
        <f t="shared" si="204"/>
        <v>386892</v>
      </c>
      <c r="V705">
        <f t="shared" si="205"/>
        <v>393887</v>
      </c>
      <c r="W705">
        <f t="shared" si="206"/>
        <v>389673</v>
      </c>
      <c r="X705" s="33">
        <f t="shared" si="207"/>
        <v>7.1880524797618417E-3</v>
      </c>
      <c r="Y705" s="33">
        <f t="shared" si="208"/>
        <v>-1.069849982355342E-2</v>
      </c>
    </row>
    <row r="706" spans="1:25" x14ac:dyDescent="0.25">
      <c r="A706" t="s">
        <v>40</v>
      </c>
      <c r="B706" s="63">
        <v>1</v>
      </c>
      <c r="C706" t="s">
        <v>14</v>
      </c>
      <c r="D706" s="65">
        <v>1260</v>
      </c>
      <c r="E706" s="65">
        <v>1260</v>
      </c>
      <c r="F706" s="65">
        <v>1257</v>
      </c>
      <c r="G706" s="13">
        <f t="shared" ref="G706:G769" si="209">F706-E706</f>
        <v>-3</v>
      </c>
      <c r="H706" s="13">
        <f t="shared" ref="H706:H769" si="210">F706-D706</f>
        <v>-3</v>
      </c>
      <c r="I706" s="70">
        <f t="shared" ref="I706:I769" si="211">F706/D706-1</f>
        <v>-2.3809523809523725E-3</v>
      </c>
      <c r="J706" s="70">
        <f t="shared" ref="J706:J769" si="212">F706/E706-1</f>
        <v>-2.3809523809523725E-3</v>
      </c>
      <c r="K706" t="str">
        <f t="shared" ref="K706:K769" si="213">CLEAN(SUBSTITUTE(C706," ",""))</f>
        <v>GM2</v>
      </c>
      <c r="L706" t="str">
        <f t="shared" ref="L706:L769" si="214">A706&amp;"-"&amp;B706&amp;"-"&amp;K706</f>
        <v>JUNE-1-GM2</v>
      </c>
      <c r="M706" s="70">
        <f t="shared" ref="M706:M769" si="215">SUMIF($L$2:$L$1396,L706,$I$2:$I$1396)</f>
        <v>0.33533919486015573</v>
      </c>
      <c r="N706" s="70">
        <f t="shared" ref="N706:N769" si="216">SUMIF($L$2:$L$1396,L706,$J$2:$J$1396)</f>
        <v>-0.49705405886431719</v>
      </c>
      <c r="O706" s="13">
        <f t="shared" ref="O706:O769" si="217">SUMIF($A$2:$A$1396,A706,$D$2:$D$1396)</f>
        <v>952253</v>
      </c>
      <c r="P706" s="13">
        <f t="shared" ref="P706:P769" si="218">SUMIF($A$2:$A$1396,A706,$E$2:$E$1396)</f>
        <v>960304</v>
      </c>
      <c r="Q706" s="13">
        <f t="shared" ref="Q706:Q769" si="219">SUMIF($A$2:$A$1396,A706,$F$2:$F$1396)</f>
        <v>950257</v>
      </c>
      <c r="R706" s="33">
        <f t="shared" ref="R706:R769" si="220">Q706/O706-1</f>
        <v>-2.0960816085641154E-3</v>
      </c>
      <c r="S706" s="33">
        <f t="shared" ref="S706:S769" si="221">Q706/P706-1</f>
        <v>-1.0462311934554047E-2</v>
      </c>
      <c r="T706" t="str">
        <f t="shared" si="203"/>
        <v>JUNE-GM2</v>
      </c>
      <c r="U706">
        <f t="shared" si="204"/>
        <v>386892</v>
      </c>
      <c r="V706">
        <f t="shared" si="205"/>
        <v>393887</v>
      </c>
      <c r="W706">
        <f t="shared" si="206"/>
        <v>389673</v>
      </c>
      <c r="X706" s="33">
        <f t="shared" si="207"/>
        <v>7.1880524797618417E-3</v>
      </c>
      <c r="Y706" s="33">
        <f t="shared" si="208"/>
        <v>-1.069849982355342E-2</v>
      </c>
    </row>
    <row r="707" spans="1:25" x14ac:dyDescent="0.25">
      <c r="A707" t="s">
        <v>40</v>
      </c>
      <c r="B707" s="63">
        <v>1</v>
      </c>
      <c r="C707" t="s">
        <v>14</v>
      </c>
      <c r="D707" s="65">
        <v>9792</v>
      </c>
      <c r="E707" s="65">
        <v>10108</v>
      </c>
      <c r="F707" s="65">
        <v>9888</v>
      </c>
      <c r="G707" s="13">
        <f t="shared" si="209"/>
        <v>-220</v>
      </c>
      <c r="H707" s="13">
        <f t="shared" si="210"/>
        <v>96</v>
      </c>
      <c r="I707" s="70">
        <f t="shared" si="211"/>
        <v>9.8039215686274161E-3</v>
      </c>
      <c r="J707" s="70">
        <f t="shared" si="212"/>
        <v>-2.1764938662445554E-2</v>
      </c>
      <c r="K707" t="str">
        <f t="shared" si="213"/>
        <v>GM2</v>
      </c>
      <c r="L707" t="str">
        <f t="shared" si="214"/>
        <v>JUNE-1-GM2</v>
      </c>
      <c r="M707" s="70">
        <f t="shared" si="215"/>
        <v>0.33533919486015573</v>
      </c>
      <c r="N707" s="70">
        <f t="shared" si="216"/>
        <v>-0.49705405886431719</v>
      </c>
      <c r="O707" s="13">
        <f t="shared" si="217"/>
        <v>952253</v>
      </c>
      <c r="P707" s="13">
        <f t="shared" si="218"/>
        <v>960304</v>
      </c>
      <c r="Q707" s="13">
        <f t="shared" si="219"/>
        <v>950257</v>
      </c>
      <c r="R707" s="33">
        <f t="shared" si="220"/>
        <v>-2.0960816085641154E-3</v>
      </c>
      <c r="S707" s="33">
        <f t="shared" si="221"/>
        <v>-1.0462311934554047E-2</v>
      </c>
      <c r="T707" t="str">
        <f t="shared" ref="T707:T770" si="222">A707&amp;"-"&amp;K707</f>
        <v>JUNE-GM2</v>
      </c>
      <c r="U707">
        <f t="shared" ref="U707:U770" si="223">SUMIF($T$2:$T$1396,T707,$D$2:$D$1396)</f>
        <v>386892</v>
      </c>
      <c r="V707">
        <f t="shared" ref="V707:V770" si="224">SUMIF($T$2:$T$1396,T707,$E$2:$E$1396)</f>
        <v>393887</v>
      </c>
      <c r="W707">
        <f t="shared" ref="W707:W770" si="225">SUMIF($T$2:$T$1396,T707,$F$2:$F$1396)</f>
        <v>389673</v>
      </c>
      <c r="X707" s="33">
        <f t="shared" ref="X707:X770" si="226">W707/U707-1</f>
        <v>7.1880524797618417E-3</v>
      </c>
      <c r="Y707" s="33">
        <f t="shared" ref="Y707:Y770" si="227">W707/V707-1</f>
        <v>-1.069849982355342E-2</v>
      </c>
    </row>
    <row r="708" spans="1:25" x14ac:dyDescent="0.25">
      <c r="A708" t="s">
        <v>40</v>
      </c>
      <c r="B708" s="63">
        <v>1</v>
      </c>
      <c r="C708" t="s">
        <v>14</v>
      </c>
      <c r="D708" s="65">
        <v>21744</v>
      </c>
      <c r="E708" s="65">
        <v>22180</v>
      </c>
      <c r="F708" s="65">
        <v>21912</v>
      </c>
      <c r="G708" s="13">
        <f t="shared" si="209"/>
        <v>-268</v>
      </c>
      <c r="H708" s="13">
        <f t="shared" si="210"/>
        <v>168</v>
      </c>
      <c r="I708" s="70">
        <f t="shared" si="211"/>
        <v>7.7262693156732176E-3</v>
      </c>
      <c r="J708" s="70">
        <f t="shared" si="212"/>
        <v>-1.2082957619476975E-2</v>
      </c>
      <c r="K708" t="str">
        <f t="shared" si="213"/>
        <v>GM2</v>
      </c>
      <c r="L708" t="str">
        <f t="shared" si="214"/>
        <v>JUNE-1-GM2</v>
      </c>
      <c r="M708" s="70">
        <f t="shared" si="215"/>
        <v>0.33533919486015573</v>
      </c>
      <c r="N708" s="70">
        <f t="shared" si="216"/>
        <v>-0.49705405886431719</v>
      </c>
      <c r="O708" s="13">
        <f t="shared" si="217"/>
        <v>952253</v>
      </c>
      <c r="P708" s="13">
        <f t="shared" si="218"/>
        <v>960304</v>
      </c>
      <c r="Q708" s="13">
        <f t="shared" si="219"/>
        <v>950257</v>
      </c>
      <c r="R708" s="33">
        <f t="shared" si="220"/>
        <v>-2.0960816085641154E-3</v>
      </c>
      <c r="S708" s="33">
        <f t="shared" si="221"/>
        <v>-1.0462311934554047E-2</v>
      </c>
      <c r="T708" t="str">
        <f t="shared" si="222"/>
        <v>JUNE-GM2</v>
      </c>
      <c r="U708">
        <f t="shared" si="223"/>
        <v>386892</v>
      </c>
      <c r="V708">
        <f t="shared" si="224"/>
        <v>393887</v>
      </c>
      <c r="W708">
        <f t="shared" si="225"/>
        <v>389673</v>
      </c>
      <c r="X708" s="33">
        <f t="shared" si="226"/>
        <v>7.1880524797618417E-3</v>
      </c>
      <c r="Y708" s="33">
        <f t="shared" si="227"/>
        <v>-1.069849982355342E-2</v>
      </c>
    </row>
    <row r="709" spans="1:25" x14ac:dyDescent="0.25">
      <c r="A709" t="s">
        <v>40</v>
      </c>
      <c r="B709" s="63">
        <v>1</v>
      </c>
      <c r="C709" t="s">
        <v>14</v>
      </c>
      <c r="D709" s="65">
        <v>8928</v>
      </c>
      <c r="E709" s="65">
        <v>9010</v>
      </c>
      <c r="F709" s="65">
        <v>8956</v>
      </c>
      <c r="G709" s="13">
        <f t="shared" si="209"/>
        <v>-54</v>
      </c>
      <c r="H709" s="13">
        <f t="shared" si="210"/>
        <v>28</v>
      </c>
      <c r="I709" s="70">
        <f t="shared" si="211"/>
        <v>3.1362007168458383E-3</v>
      </c>
      <c r="J709" s="70">
        <f t="shared" si="212"/>
        <v>-5.9933407325194477E-3</v>
      </c>
      <c r="K709" t="str">
        <f t="shared" si="213"/>
        <v>GM2</v>
      </c>
      <c r="L709" t="str">
        <f t="shared" si="214"/>
        <v>JUNE-1-GM2</v>
      </c>
      <c r="M709" s="70">
        <f t="shared" si="215"/>
        <v>0.33533919486015573</v>
      </c>
      <c r="N709" s="70">
        <f t="shared" si="216"/>
        <v>-0.49705405886431719</v>
      </c>
      <c r="O709" s="13">
        <f t="shared" si="217"/>
        <v>952253</v>
      </c>
      <c r="P709" s="13">
        <f t="shared" si="218"/>
        <v>960304</v>
      </c>
      <c r="Q709" s="13">
        <f t="shared" si="219"/>
        <v>950257</v>
      </c>
      <c r="R709" s="33">
        <f t="shared" si="220"/>
        <v>-2.0960816085641154E-3</v>
      </c>
      <c r="S709" s="33">
        <f t="shared" si="221"/>
        <v>-1.0462311934554047E-2</v>
      </c>
      <c r="T709" t="str">
        <f t="shared" si="222"/>
        <v>JUNE-GM2</v>
      </c>
      <c r="U709">
        <f t="shared" si="223"/>
        <v>386892</v>
      </c>
      <c r="V709">
        <f t="shared" si="224"/>
        <v>393887</v>
      </c>
      <c r="W709">
        <f t="shared" si="225"/>
        <v>389673</v>
      </c>
      <c r="X709" s="33">
        <f t="shared" si="226"/>
        <v>7.1880524797618417E-3</v>
      </c>
      <c r="Y709" s="33">
        <f t="shared" si="227"/>
        <v>-1.069849982355342E-2</v>
      </c>
    </row>
    <row r="710" spans="1:25" x14ac:dyDescent="0.25">
      <c r="A710" t="s">
        <v>40</v>
      </c>
      <c r="B710" s="63">
        <v>1</v>
      </c>
      <c r="C710" t="s">
        <v>14</v>
      </c>
      <c r="D710" s="65">
        <v>14400</v>
      </c>
      <c r="E710" s="65">
        <v>14777</v>
      </c>
      <c r="F710" s="65">
        <v>14344</v>
      </c>
      <c r="G710" s="13">
        <f t="shared" si="209"/>
        <v>-433</v>
      </c>
      <c r="H710" s="13">
        <f t="shared" si="210"/>
        <v>-56</v>
      </c>
      <c r="I710" s="70">
        <f t="shared" si="211"/>
        <v>-3.8888888888889417E-3</v>
      </c>
      <c r="J710" s="70">
        <f t="shared" si="212"/>
        <v>-2.930229410570484E-2</v>
      </c>
      <c r="K710" t="str">
        <f t="shared" si="213"/>
        <v>GM2</v>
      </c>
      <c r="L710" t="str">
        <f t="shared" si="214"/>
        <v>JUNE-1-GM2</v>
      </c>
      <c r="M710" s="70">
        <f t="shared" si="215"/>
        <v>0.33533919486015573</v>
      </c>
      <c r="N710" s="70">
        <f t="shared" si="216"/>
        <v>-0.49705405886431719</v>
      </c>
      <c r="O710" s="13">
        <f t="shared" si="217"/>
        <v>952253</v>
      </c>
      <c r="P710" s="13">
        <f t="shared" si="218"/>
        <v>960304</v>
      </c>
      <c r="Q710" s="13">
        <f t="shared" si="219"/>
        <v>950257</v>
      </c>
      <c r="R710" s="33">
        <f t="shared" si="220"/>
        <v>-2.0960816085641154E-3</v>
      </c>
      <c r="S710" s="33">
        <f t="shared" si="221"/>
        <v>-1.0462311934554047E-2</v>
      </c>
      <c r="T710" t="str">
        <f t="shared" si="222"/>
        <v>JUNE-GM2</v>
      </c>
      <c r="U710">
        <f t="shared" si="223"/>
        <v>386892</v>
      </c>
      <c r="V710">
        <f t="shared" si="224"/>
        <v>393887</v>
      </c>
      <c r="W710">
        <f t="shared" si="225"/>
        <v>389673</v>
      </c>
      <c r="X710" s="33">
        <f t="shared" si="226"/>
        <v>7.1880524797618417E-3</v>
      </c>
      <c r="Y710" s="33">
        <f t="shared" si="227"/>
        <v>-1.069849982355342E-2</v>
      </c>
    </row>
    <row r="711" spans="1:25" x14ac:dyDescent="0.25">
      <c r="A711" t="s">
        <v>40</v>
      </c>
      <c r="B711" s="63">
        <v>1</v>
      </c>
      <c r="C711" t="s">
        <v>14</v>
      </c>
      <c r="D711" s="65">
        <v>9360</v>
      </c>
      <c r="E711" s="65">
        <v>9533</v>
      </c>
      <c r="F711" s="65">
        <v>9140</v>
      </c>
      <c r="G711" s="13">
        <f t="shared" si="209"/>
        <v>-393</v>
      </c>
      <c r="H711" s="13">
        <f t="shared" si="210"/>
        <v>-220</v>
      </c>
      <c r="I711" s="70">
        <f t="shared" si="211"/>
        <v>-2.3504273504273532E-2</v>
      </c>
      <c r="J711" s="70">
        <f t="shared" si="212"/>
        <v>-4.1225217664953351E-2</v>
      </c>
      <c r="K711" t="str">
        <f t="shared" si="213"/>
        <v>GM2</v>
      </c>
      <c r="L711" t="str">
        <f t="shared" si="214"/>
        <v>JUNE-1-GM2</v>
      </c>
      <c r="M711" s="70">
        <f t="shared" si="215"/>
        <v>0.33533919486015573</v>
      </c>
      <c r="N711" s="70">
        <f t="shared" si="216"/>
        <v>-0.49705405886431719</v>
      </c>
      <c r="O711" s="13">
        <f t="shared" si="217"/>
        <v>952253</v>
      </c>
      <c r="P711" s="13">
        <f t="shared" si="218"/>
        <v>960304</v>
      </c>
      <c r="Q711" s="13">
        <f t="shared" si="219"/>
        <v>950257</v>
      </c>
      <c r="R711" s="33">
        <f t="shared" si="220"/>
        <v>-2.0960816085641154E-3</v>
      </c>
      <c r="S711" s="33">
        <f t="shared" si="221"/>
        <v>-1.0462311934554047E-2</v>
      </c>
      <c r="T711" t="str">
        <f t="shared" si="222"/>
        <v>JUNE-GM2</v>
      </c>
      <c r="U711">
        <f t="shared" si="223"/>
        <v>386892</v>
      </c>
      <c r="V711">
        <f t="shared" si="224"/>
        <v>393887</v>
      </c>
      <c r="W711">
        <f t="shared" si="225"/>
        <v>389673</v>
      </c>
      <c r="X711" s="33">
        <f t="shared" si="226"/>
        <v>7.1880524797618417E-3</v>
      </c>
      <c r="Y711" s="33">
        <f t="shared" si="227"/>
        <v>-1.069849982355342E-2</v>
      </c>
    </row>
    <row r="712" spans="1:25" x14ac:dyDescent="0.25">
      <c r="A712" t="s">
        <v>40</v>
      </c>
      <c r="B712" s="63">
        <v>1</v>
      </c>
      <c r="C712" t="s">
        <v>14</v>
      </c>
      <c r="D712" s="65">
        <v>3780</v>
      </c>
      <c r="E712" s="65">
        <v>3911</v>
      </c>
      <c r="F712" s="65">
        <v>3822</v>
      </c>
      <c r="G712" s="13">
        <f t="shared" si="209"/>
        <v>-89</v>
      </c>
      <c r="H712" s="13">
        <f t="shared" si="210"/>
        <v>42</v>
      </c>
      <c r="I712" s="70">
        <f t="shared" si="211"/>
        <v>1.1111111111111072E-2</v>
      </c>
      <c r="J712" s="70">
        <f t="shared" si="212"/>
        <v>-2.2756328304781359E-2</v>
      </c>
      <c r="K712" t="str">
        <f t="shared" si="213"/>
        <v>GM2</v>
      </c>
      <c r="L712" t="str">
        <f t="shared" si="214"/>
        <v>JUNE-1-GM2</v>
      </c>
      <c r="M712" s="70">
        <f t="shared" si="215"/>
        <v>0.33533919486015573</v>
      </c>
      <c r="N712" s="70">
        <f t="shared" si="216"/>
        <v>-0.49705405886431719</v>
      </c>
      <c r="O712" s="13">
        <f t="shared" si="217"/>
        <v>952253</v>
      </c>
      <c r="P712" s="13">
        <f t="shared" si="218"/>
        <v>960304</v>
      </c>
      <c r="Q712" s="13">
        <f t="shared" si="219"/>
        <v>950257</v>
      </c>
      <c r="R712" s="33">
        <f t="shared" si="220"/>
        <v>-2.0960816085641154E-3</v>
      </c>
      <c r="S712" s="33">
        <f t="shared" si="221"/>
        <v>-1.0462311934554047E-2</v>
      </c>
      <c r="T712" t="str">
        <f t="shared" si="222"/>
        <v>JUNE-GM2</v>
      </c>
      <c r="U712">
        <f t="shared" si="223"/>
        <v>386892</v>
      </c>
      <c r="V712">
        <f t="shared" si="224"/>
        <v>393887</v>
      </c>
      <c r="W712">
        <f t="shared" si="225"/>
        <v>389673</v>
      </c>
      <c r="X712" s="33">
        <f t="shared" si="226"/>
        <v>7.1880524797618417E-3</v>
      </c>
      <c r="Y712" s="33">
        <f t="shared" si="227"/>
        <v>-1.069849982355342E-2</v>
      </c>
    </row>
    <row r="713" spans="1:25" x14ac:dyDescent="0.25">
      <c r="A713" t="s">
        <v>40</v>
      </c>
      <c r="B713" s="63">
        <v>1</v>
      </c>
      <c r="C713" t="s">
        <v>14</v>
      </c>
      <c r="D713" s="65">
        <v>1404</v>
      </c>
      <c r="E713" s="65">
        <v>1446</v>
      </c>
      <c r="F713" s="65">
        <v>1407</v>
      </c>
      <c r="G713" s="13">
        <f t="shared" si="209"/>
        <v>-39</v>
      </c>
      <c r="H713" s="13">
        <f t="shared" si="210"/>
        <v>3</v>
      </c>
      <c r="I713" s="70">
        <f t="shared" si="211"/>
        <v>2.1367521367521292E-3</v>
      </c>
      <c r="J713" s="70">
        <f t="shared" si="212"/>
        <v>-2.6970954356846488E-2</v>
      </c>
      <c r="K713" t="str">
        <f t="shared" si="213"/>
        <v>GM2</v>
      </c>
      <c r="L713" t="str">
        <f t="shared" si="214"/>
        <v>JUNE-1-GM2</v>
      </c>
      <c r="M713" s="70">
        <f t="shared" si="215"/>
        <v>0.33533919486015573</v>
      </c>
      <c r="N713" s="70">
        <f t="shared" si="216"/>
        <v>-0.49705405886431719</v>
      </c>
      <c r="O713" s="13">
        <f t="shared" si="217"/>
        <v>952253</v>
      </c>
      <c r="P713" s="13">
        <f t="shared" si="218"/>
        <v>960304</v>
      </c>
      <c r="Q713" s="13">
        <f t="shared" si="219"/>
        <v>950257</v>
      </c>
      <c r="R713" s="33">
        <f t="shared" si="220"/>
        <v>-2.0960816085641154E-3</v>
      </c>
      <c r="S713" s="33">
        <f t="shared" si="221"/>
        <v>-1.0462311934554047E-2</v>
      </c>
      <c r="T713" t="str">
        <f t="shared" si="222"/>
        <v>JUNE-GM2</v>
      </c>
      <c r="U713">
        <f t="shared" si="223"/>
        <v>386892</v>
      </c>
      <c r="V713">
        <f t="shared" si="224"/>
        <v>393887</v>
      </c>
      <c r="W713">
        <f t="shared" si="225"/>
        <v>389673</v>
      </c>
      <c r="X713" s="33">
        <f t="shared" si="226"/>
        <v>7.1880524797618417E-3</v>
      </c>
      <c r="Y713" s="33">
        <f t="shared" si="227"/>
        <v>-1.069849982355342E-2</v>
      </c>
    </row>
    <row r="714" spans="1:25" x14ac:dyDescent="0.25">
      <c r="A714" t="s">
        <v>40</v>
      </c>
      <c r="B714" s="63">
        <v>1</v>
      </c>
      <c r="C714" t="s">
        <v>14</v>
      </c>
      <c r="D714" s="65">
        <v>3456</v>
      </c>
      <c r="E714" s="65">
        <v>3574</v>
      </c>
      <c r="F714" s="65">
        <v>3537</v>
      </c>
      <c r="G714" s="13">
        <f t="shared" si="209"/>
        <v>-37</v>
      </c>
      <c r="H714" s="13">
        <f t="shared" si="210"/>
        <v>81</v>
      </c>
      <c r="I714" s="70">
        <f t="shared" si="211"/>
        <v>2.34375E-2</v>
      </c>
      <c r="J714" s="70">
        <f t="shared" si="212"/>
        <v>-1.0352546166759957E-2</v>
      </c>
      <c r="K714" t="str">
        <f t="shared" si="213"/>
        <v>GM2</v>
      </c>
      <c r="L714" t="str">
        <f t="shared" si="214"/>
        <v>JUNE-1-GM2</v>
      </c>
      <c r="M714" s="70">
        <f t="shared" si="215"/>
        <v>0.33533919486015573</v>
      </c>
      <c r="N714" s="70">
        <f t="shared" si="216"/>
        <v>-0.49705405886431719</v>
      </c>
      <c r="O714" s="13">
        <f t="shared" si="217"/>
        <v>952253</v>
      </c>
      <c r="P714" s="13">
        <f t="shared" si="218"/>
        <v>960304</v>
      </c>
      <c r="Q714" s="13">
        <f t="shared" si="219"/>
        <v>950257</v>
      </c>
      <c r="R714" s="33">
        <f t="shared" si="220"/>
        <v>-2.0960816085641154E-3</v>
      </c>
      <c r="S714" s="33">
        <f t="shared" si="221"/>
        <v>-1.0462311934554047E-2</v>
      </c>
      <c r="T714" t="str">
        <f t="shared" si="222"/>
        <v>JUNE-GM2</v>
      </c>
      <c r="U714">
        <f t="shared" si="223"/>
        <v>386892</v>
      </c>
      <c r="V714">
        <f t="shared" si="224"/>
        <v>393887</v>
      </c>
      <c r="W714">
        <f t="shared" si="225"/>
        <v>389673</v>
      </c>
      <c r="X714" s="33">
        <f t="shared" si="226"/>
        <v>7.1880524797618417E-3</v>
      </c>
      <c r="Y714" s="33">
        <f t="shared" si="227"/>
        <v>-1.069849982355342E-2</v>
      </c>
    </row>
    <row r="715" spans="1:25" x14ac:dyDescent="0.25">
      <c r="A715" t="s">
        <v>40</v>
      </c>
      <c r="B715" s="63">
        <v>1</v>
      </c>
      <c r="C715" t="s">
        <v>14</v>
      </c>
      <c r="D715" s="65">
        <v>1404</v>
      </c>
      <c r="E715" s="65">
        <v>1446</v>
      </c>
      <c r="F715" s="65">
        <v>1434</v>
      </c>
      <c r="G715" s="13">
        <f t="shared" si="209"/>
        <v>-12</v>
      </c>
      <c r="H715" s="13">
        <f t="shared" si="210"/>
        <v>30</v>
      </c>
      <c r="I715" s="70">
        <f t="shared" si="211"/>
        <v>2.1367521367521292E-2</v>
      </c>
      <c r="J715" s="70">
        <f t="shared" si="212"/>
        <v>-8.2987551867219622E-3</v>
      </c>
      <c r="K715" t="str">
        <f t="shared" si="213"/>
        <v>GM2</v>
      </c>
      <c r="L715" t="str">
        <f t="shared" si="214"/>
        <v>JUNE-1-GM2</v>
      </c>
      <c r="M715" s="70">
        <f t="shared" si="215"/>
        <v>0.33533919486015573</v>
      </c>
      <c r="N715" s="70">
        <f t="shared" si="216"/>
        <v>-0.49705405886431719</v>
      </c>
      <c r="O715" s="13">
        <f t="shared" si="217"/>
        <v>952253</v>
      </c>
      <c r="P715" s="13">
        <f t="shared" si="218"/>
        <v>960304</v>
      </c>
      <c r="Q715" s="13">
        <f t="shared" si="219"/>
        <v>950257</v>
      </c>
      <c r="R715" s="33">
        <f t="shared" si="220"/>
        <v>-2.0960816085641154E-3</v>
      </c>
      <c r="S715" s="33">
        <f t="shared" si="221"/>
        <v>-1.0462311934554047E-2</v>
      </c>
      <c r="T715" t="str">
        <f t="shared" si="222"/>
        <v>JUNE-GM2</v>
      </c>
      <c r="U715">
        <f t="shared" si="223"/>
        <v>386892</v>
      </c>
      <c r="V715">
        <f t="shared" si="224"/>
        <v>393887</v>
      </c>
      <c r="W715">
        <f t="shared" si="225"/>
        <v>389673</v>
      </c>
      <c r="X715" s="33">
        <f t="shared" si="226"/>
        <v>7.1880524797618417E-3</v>
      </c>
      <c r="Y715" s="33">
        <f t="shared" si="227"/>
        <v>-1.069849982355342E-2</v>
      </c>
    </row>
    <row r="716" spans="1:25" x14ac:dyDescent="0.25">
      <c r="A716" t="s">
        <v>40</v>
      </c>
      <c r="B716" s="63">
        <v>1</v>
      </c>
      <c r="C716" t="s">
        <v>14</v>
      </c>
      <c r="D716" s="65">
        <v>11556</v>
      </c>
      <c r="E716" s="65">
        <v>11908</v>
      </c>
      <c r="F716" s="65">
        <v>11724</v>
      </c>
      <c r="G716" s="13">
        <f t="shared" si="209"/>
        <v>-184</v>
      </c>
      <c r="H716" s="13">
        <f t="shared" si="210"/>
        <v>168</v>
      </c>
      <c r="I716" s="70">
        <f t="shared" si="211"/>
        <v>1.4537902388369606E-2</v>
      </c>
      <c r="J716" s="70">
        <f t="shared" si="212"/>
        <v>-1.5451797111185717E-2</v>
      </c>
      <c r="K716" t="str">
        <f t="shared" si="213"/>
        <v>GM2</v>
      </c>
      <c r="L716" t="str">
        <f t="shared" si="214"/>
        <v>JUNE-1-GM2</v>
      </c>
      <c r="M716" s="70">
        <f t="shared" si="215"/>
        <v>0.33533919486015573</v>
      </c>
      <c r="N716" s="70">
        <f t="shared" si="216"/>
        <v>-0.49705405886431719</v>
      </c>
      <c r="O716" s="13">
        <f t="shared" si="217"/>
        <v>952253</v>
      </c>
      <c r="P716" s="13">
        <f t="shared" si="218"/>
        <v>960304</v>
      </c>
      <c r="Q716" s="13">
        <f t="shared" si="219"/>
        <v>950257</v>
      </c>
      <c r="R716" s="33">
        <f t="shared" si="220"/>
        <v>-2.0960816085641154E-3</v>
      </c>
      <c r="S716" s="33">
        <f t="shared" si="221"/>
        <v>-1.0462311934554047E-2</v>
      </c>
      <c r="T716" t="str">
        <f t="shared" si="222"/>
        <v>JUNE-GM2</v>
      </c>
      <c r="U716">
        <f t="shared" si="223"/>
        <v>386892</v>
      </c>
      <c r="V716">
        <f t="shared" si="224"/>
        <v>393887</v>
      </c>
      <c r="W716">
        <f t="shared" si="225"/>
        <v>389673</v>
      </c>
      <c r="X716" s="33">
        <f t="shared" si="226"/>
        <v>7.1880524797618417E-3</v>
      </c>
      <c r="Y716" s="33">
        <f t="shared" si="227"/>
        <v>-1.069849982355342E-2</v>
      </c>
    </row>
    <row r="717" spans="1:25" x14ac:dyDescent="0.25">
      <c r="A717" t="s">
        <v>40</v>
      </c>
      <c r="B717" s="63">
        <v>1</v>
      </c>
      <c r="C717" t="s">
        <v>14</v>
      </c>
      <c r="D717" s="65">
        <v>1080</v>
      </c>
      <c r="E717" s="65">
        <v>1146</v>
      </c>
      <c r="F717" s="65">
        <v>1080</v>
      </c>
      <c r="G717" s="13">
        <f t="shared" si="209"/>
        <v>-66</v>
      </c>
      <c r="H717" s="13">
        <f t="shared" si="210"/>
        <v>0</v>
      </c>
      <c r="I717" s="70">
        <f t="shared" si="211"/>
        <v>0</v>
      </c>
      <c r="J717" s="70">
        <f t="shared" si="212"/>
        <v>-5.759162303664922E-2</v>
      </c>
      <c r="K717" t="str">
        <f t="shared" si="213"/>
        <v>GM2</v>
      </c>
      <c r="L717" t="str">
        <f t="shared" si="214"/>
        <v>JUNE-1-GM2</v>
      </c>
      <c r="M717" s="70">
        <f t="shared" si="215"/>
        <v>0.33533919486015573</v>
      </c>
      <c r="N717" s="70">
        <f t="shared" si="216"/>
        <v>-0.49705405886431719</v>
      </c>
      <c r="O717" s="13">
        <f t="shared" si="217"/>
        <v>952253</v>
      </c>
      <c r="P717" s="13">
        <f t="shared" si="218"/>
        <v>960304</v>
      </c>
      <c r="Q717" s="13">
        <f t="shared" si="219"/>
        <v>950257</v>
      </c>
      <c r="R717" s="33">
        <f t="shared" si="220"/>
        <v>-2.0960816085641154E-3</v>
      </c>
      <c r="S717" s="33">
        <f t="shared" si="221"/>
        <v>-1.0462311934554047E-2</v>
      </c>
      <c r="T717" t="str">
        <f t="shared" si="222"/>
        <v>JUNE-GM2</v>
      </c>
      <c r="U717">
        <f t="shared" si="223"/>
        <v>386892</v>
      </c>
      <c r="V717">
        <f t="shared" si="224"/>
        <v>393887</v>
      </c>
      <c r="W717">
        <f t="shared" si="225"/>
        <v>389673</v>
      </c>
      <c r="X717" s="33">
        <f t="shared" si="226"/>
        <v>7.1880524797618417E-3</v>
      </c>
      <c r="Y717" s="33">
        <f t="shared" si="227"/>
        <v>-1.069849982355342E-2</v>
      </c>
    </row>
    <row r="718" spans="1:25" x14ac:dyDescent="0.25">
      <c r="A718" t="s">
        <v>40</v>
      </c>
      <c r="B718" s="63">
        <v>1</v>
      </c>
      <c r="C718" t="s">
        <v>14</v>
      </c>
      <c r="D718" s="65">
        <v>4860</v>
      </c>
      <c r="E718" s="65">
        <v>5013</v>
      </c>
      <c r="F718" s="65">
        <v>4962</v>
      </c>
      <c r="G718" s="13">
        <f t="shared" si="209"/>
        <v>-51</v>
      </c>
      <c r="H718" s="13">
        <f t="shared" si="210"/>
        <v>102</v>
      </c>
      <c r="I718" s="70">
        <f t="shared" si="211"/>
        <v>2.0987654320987703E-2</v>
      </c>
      <c r="J718" s="70">
        <f t="shared" si="212"/>
        <v>-1.0173548773189656E-2</v>
      </c>
      <c r="K718" t="str">
        <f t="shared" si="213"/>
        <v>GM2</v>
      </c>
      <c r="L718" t="str">
        <f t="shared" si="214"/>
        <v>JUNE-1-GM2</v>
      </c>
      <c r="M718" s="70">
        <f t="shared" si="215"/>
        <v>0.33533919486015573</v>
      </c>
      <c r="N718" s="70">
        <f t="shared" si="216"/>
        <v>-0.49705405886431719</v>
      </c>
      <c r="O718" s="13">
        <f t="shared" si="217"/>
        <v>952253</v>
      </c>
      <c r="P718" s="13">
        <f t="shared" si="218"/>
        <v>960304</v>
      </c>
      <c r="Q718" s="13">
        <f t="shared" si="219"/>
        <v>950257</v>
      </c>
      <c r="R718" s="33">
        <f t="shared" si="220"/>
        <v>-2.0960816085641154E-3</v>
      </c>
      <c r="S718" s="33">
        <f t="shared" si="221"/>
        <v>-1.0462311934554047E-2</v>
      </c>
      <c r="T718" t="str">
        <f t="shared" si="222"/>
        <v>JUNE-GM2</v>
      </c>
      <c r="U718">
        <f t="shared" si="223"/>
        <v>386892</v>
      </c>
      <c r="V718">
        <f t="shared" si="224"/>
        <v>393887</v>
      </c>
      <c r="W718">
        <f t="shared" si="225"/>
        <v>389673</v>
      </c>
      <c r="X718" s="33">
        <f t="shared" si="226"/>
        <v>7.1880524797618417E-3</v>
      </c>
      <c r="Y718" s="33">
        <f t="shared" si="227"/>
        <v>-1.069849982355342E-2</v>
      </c>
    </row>
    <row r="719" spans="1:25" x14ac:dyDescent="0.25">
      <c r="A719" t="s">
        <v>40</v>
      </c>
      <c r="B719" s="63">
        <v>1</v>
      </c>
      <c r="C719" t="s">
        <v>14</v>
      </c>
      <c r="D719" s="65">
        <v>16308</v>
      </c>
      <c r="E719" s="65">
        <v>16806</v>
      </c>
      <c r="F719" s="65">
        <v>16557</v>
      </c>
      <c r="G719" s="13">
        <f t="shared" si="209"/>
        <v>-249</v>
      </c>
      <c r="H719" s="13">
        <f t="shared" si="210"/>
        <v>249</v>
      </c>
      <c r="I719" s="70">
        <f t="shared" si="211"/>
        <v>1.5268579838116247E-2</v>
      </c>
      <c r="J719" s="70">
        <f t="shared" si="212"/>
        <v>-1.4816137093895065E-2</v>
      </c>
      <c r="K719" t="str">
        <f t="shared" si="213"/>
        <v>GM2</v>
      </c>
      <c r="L719" t="str">
        <f t="shared" si="214"/>
        <v>JUNE-1-GM2</v>
      </c>
      <c r="M719" s="70">
        <f t="shared" si="215"/>
        <v>0.33533919486015573</v>
      </c>
      <c r="N719" s="70">
        <f t="shared" si="216"/>
        <v>-0.49705405886431719</v>
      </c>
      <c r="O719" s="13">
        <f t="shared" si="217"/>
        <v>952253</v>
      </c>
      <c r="P719" s="13">
        <f t="shared" si="218"/>
        <v>960304</v>
      </c>
      <c r="Q719" s="13">
        <f t="shared" si="219"/>
        <v>950257</v>
      </c>
      <c r="R719" s="33">
        <f t="shared" si="220"/>
        <v>-2.0960816085641154E-3</v>
      </c>
      <c r="S719" s="33">
        <f t="shared" si="221"/>
        <v>-1.0462311934554047E-2</v>
      </c>
      <c r="T719" t="str">
        <f t="shared" si="222"/>
        <v>JUNE-GM2</v>
      </c>
      <c r="U719">
        <f t="shared" si="223"/>
        <v>386892</v>
      </c>
      <c r="V719">
        <f t="shared" si="224"/>
        <v>393887</v>
      </c>
      <c r="W719">
        <f t="shared" si="225"/>
        <v>389673</v>
      </c>
      <c r="X719" s="33">
        <f t="shared" si="226"/>
        <v>7.1880524797618417E-3</v>
      </c>
      <c r="Y719" s="33">
        <f t="shared" si="227"/>
        <v>-1.069849982355342E-2</v>
      </c>
    </row>
    <row r="720" spans="1:25" x14ac:dyDescent="0.25">
      <c r="A720" t="s">
        <v>40</v>
      </c>
      <c r="B720" s="63">
        <v>1</v>
      </c>
      <c r="C720" t="s">
        <v>14</v>
      </c>
      <c r="D720" s="65">
        <v>1188</v>
      </c>
      <c r="E720" s="65">
        <v>1224</v>
      </c>
      <c r="F720" s="65">
        <v>1215</v>
      </c>
      <c r="G720" s="13">
        <f t="shared" si="209"/>
        <v>-9</v>
      </c>
      <c r="H720" s="13">
        <f t="shared" si="210"/>
        <v>27</v>
      </c>
      <c r="I720" s="70">
        <f t="shared" si="211"/>
        <v>2.2727272727272707E-2</v>
      </c>
      <c r="J720" s="70">
        <f t="shared" si="212"/>
        <v>-7.3529411764705621E-3</v>
      </c>
      <c r="K720" t="str">
        <f t="shared" si="213"/>
        <v>GM2</v>
      </c>
      <c r="L720" t="str">
        <f t="shared" si="214"/>
        <v>JUNE-1-GM2</v>
      </c>
      <c r="M720" s="70">
        <f t="shared" si="215"/>
        <v>0.33533919486015573</v>
      </c>
      <c r="N720" s="70">
        <f t="shared" si="216"/>
        <v>-0.49705405886431719</v>
      </c>
      <c r="O720" s="13">
        <f t="shared" si="217"/>
        <v>952253</v>
      </c>
      <c r="P720" s="13">
        <f t="shared" si="218"/>
        <v>960304</v>
      </c>
      <c r="Q720" s="13">
        <f t="shared" si="219"/>
        <v>950257</v>
      </c>
      <c r="R720" s="33">
        <f t="shared" si="220"/>
        <v>-2.0960816085641154E-3</v>
      </c>
      <c r="S720" s="33">
        <f t="shared" si="221"/>
        <v>-1.0462311934554047E-2</v>
      </c>
      <c r="T720" t="str">
        <f t="shared" si="222"/>
        <v>JUNE-GM2</v>
      </c>
      <c r="U720">
        <f t="shared" si="223"/>
        <v>386892</v>
      </c>
      <c r="V720">
        <f t="shared" si="224"/>
        <v>393887</v>
      </c>
      <c r="W720">
        <f t="shared" si="225"/>
        <v>389673</v>
      </c>
      <c r="X720" s="33">
        <f t="shared" si="226"/>
        <v>7.1880524797618417E-3</v>
      </c>
      <c r="Y720" s="33">
        <f t="shared" si="227"/>
        <v>-1.069849982355342E-2</v>
      </c>
    </row>
    <row r="721" spans="1:25" x14ac:dyDescent="0.25">
      <c r="A721" t="s">
        <v>40</v>
      </c>
      <c r="B721" s="63">
        <v>1</v>
      </c>
      <c r="C721" t="s">
        <v>14</v>
      </c>
      <c r="D721" s="65">
        <v>9612</v>
      </c>
      <c r="E721" s="65">
        <v>9971</v>
      </c>
      <c r="F721" s="65">
        <v>9849</v>
      </c>
      <c r="G721" s="13">
        <f t="shared" si="209"/>
        <v>-122</v>
      </c>
      <c r="H721" s="13">
        <f t="shared" si="210"/>
        <v>237</v>
      </c>
      <c r="I721" s="70">
        <f t="shared" si="211"/>
        <v>2.4656679151061178E-2</v>
      </c>
      <c r="J721" s="70">
        <f t="shared" si="212"/>
        <v>-1.223548290041121E-2</v>
      </c>
      <c r="K721" t="str">
        <f t="shared" si="213"/>
        <v>GM2</v>
      </c>
      <c r="L721" t="str">
        <f t="shared" si="214"/>
        <v>JUNE-1-GM2</v>
      </c>
      <c r="M721" s="70">
        <f t="shared" si="215"/>
        <v>0.33533919486015573</v>
      </c>
      <c r="N721" s="70">
        <f t="shared" si="216"/>
        <v>-0.49705405886431719</v>
      </c>
      <c r="O721" s="13">
        <f t="shared" si="217"/>
        <v>952253</v>
      </c>
      <c r="P721" s="13">
        <f t="shared" si="218"/>
        <v>960304</v>
      </c>
      <c r="Q721" s="13">
        <f t="shared" si="219"/>
        <v>950257</v>
      </c>
      <c r="R721" s="33">
        <f t="shared" si="220"/>
        <v>-2.0960816085641154E-3</v>
      </c>
      <c r="S721" s="33">
        <f t="shared" si="221"/>
        <v>-1.0462311934554047E-2</v>
      </c>
      <c r="T721" t="str">
        <f t="shared" si="222"/>
        <v>JUNE-GM2</v>
      </c>
      <c r="U721">
        <f t="shared" si="223"/>
        <v>386892</v>
      </c>
      <c r="V721">
        <f t="shared" si="224"/>
        <v>393887</v>
      </c>
      <c r="W721">
        <f t="shared" si="225"/>
        <v>389673</v>
      </c>
      <c r="X721" s="33">
        <f t="shared" si="226"/>
        <v>7.1880524797618417E-3</v>
      </c>
      <c r="Y721" s="33">
        <f t="shared" si="227"/>
        <v>-1.069849982355342E-2</v>
      </c>
    </row>
    <row r="722" spans="1:25" x14ac:dyDescent="0.25">
      <c r="A722" t="s">
        <v>40</v>
      </c>
      <c r="B722" s="63">
        <v>1</v>
      </c>
      <c r="C722" t="s">
        <v>14</v>
      </c>
      <c r="D722" s="65">
        <v>540</v>
      </c>
      <c r="E722" s="65">
        <v>555</v>
      </c>
      <c r="F722" s="65">
        <v>552</v>
      </c>
      <c r="G722" s="13">
        <f t="shared" si="209"/>
        <v>-3</v>
      </c>
      <c r="H722" s="13">
        <f t="shared" si="210"/>
        <v>12</v>
      </c>
      <c r="I722" s="70">
        <f t="shared" si="211"/>
        <v>2.2222222222222143E-2</v>
      </c>
      <c r="J722" s="70">
        <f t="shared" si="212"/>
        <v>-5.4054054054053502E-3</v>
      </c>
      <c r="K722" t="str">
        <f t="shared" si="213"/>
        <v>GM2</v>
      </c>
      <c r="L722" t="str">
        <f t="shared" si="214"/>
        <v>JUNE-1-GM2</v>
      </c>
      <c r="M722" s="70">
        <f t="shared" si="215"/>
        <v>0.33533919486015573</v>
      </c>
      <c r="N722" s="70">
        <f t="shared" si="216"/>
        <v>-0.49705405886431719</v>
      </c>
      <c r="O722" s="13">
        <f t="shared" si="217"/>
        <v>952253</v>
      </c>
      <c r="P722" s="13">
        <f t="shared" si="218"/>
        <v>960304</v>
      </c>
      <c r="Q722" s="13">
        <f t="shared" si="219"/>
        <v>950257</v>
      </c>
      <c r="R722" s="33">
        <f t="shared" si="220"/>
        <v>-2.0960816085641154E-3</v>
      </c>
      <c r="S722" s="33">
        <f t="shared" si="221"/>
        <v>-1.0462311934554047E-2</v>
      </c>
      <c r="T722" t="str">
        <f t="shared" si="222"/>
        <v>JUNE-GM2</v>
      </c>
      <c r="U722">
        <f t="shared" si="223"/>
        <v>386892</v>
      </c>
      <c r="V722">
        <f t="shared" si="224"/>
        <v>393887</v>
      </c>
      <c r="W722">
        <f t="shared" si="225"/>
        <v>389673</v>
      </c>
      <c r="X722" s="33">
        <f t="shared" si="226"/>
        <v>7.1880524797618417E-3</v>
      </c>
      <c r="Y722" s="33">
        <f t="shared" si="227"/>
        <v>-1.069849982355342E-2</v>
      </c>
    </row>
    <row r="723" spans="1:25" x14ac:dyDescent="0.25">
      <c r="A723" t="s">
        <v>40</v>
      </c>
      <c r="B723" s="63">
        <v>1</v>
      </c>
      <c r="C723" t="s">
        <v>14</v>
      </c>
      <c r="D723" s="65">
        <v>25056</v>
      </c>
      <c r="E723" s="65">
        <v>25823</v>
      </c>
      <c r="F723" s="65">
        <v>25692</v>
      </c>
      <c r="G723" s="13">
        <f t="shared" si="209"/>
        <v>-131</v>
      </c>
      <c r="H723" s="13">
        <f t="shared" si="210"/>
        <v>636</v>
      </c>
      <c r="I723" s="70">
        <f t="shared" si="211"/>
        <v>2.5383141762452155E-2</v>
      </c>
      <c r="J723" s="70">
        <f t="shared" si="212"/>
        <v>-5.072996940711727E-3</v>
      </c>
      <c r="K723" t="str">
        <f t="shared" si="213"/>
        <v>GM2</v>
      </c>
      <c r="L723" t="str">
        <f t="shared" si="214"/>
        <v>JUNE-1-GM2</v>
      </c>
      <c r="M723" s="70">
        <f t="shared" si="215"/>
        <v>0.33533919486015573</v>
      </c>
      <c r="N723" s="70">
        <f t="shared" si="216"/>
        <v>-0.49705405886431719</v>
      </c>
      <c r="O723" s="13">
        <f t="shared" si="217"/>
        <v>952253</v>
      </c>
      <c r="P723" s="13">
        <f t="shared" si="218"/>
        <v>960304</v>
      </c>
      <c r="Q723" s="13">
        <f t="shared" si="219"/>
        <v>950257</v>
      </c>
      <c r="R723" s="33">
        <f t="shared" si="220"/>
        <v>-2.0960816085641154E-3</v>
      </c>
      <c r="S723" s="33">
        <f t="shared" si="221"/>
        <v>-1.0462311934554047E-2</v>
      </c>
      <c r="T723" t="str">
        <f t="shared" si="222"/>
        <v>JUNE-GM2</v>
      </c>
      <c r="U723">
        <f t="shared" si="223"/>
        <v>386892</v>
      </c>
      <c r="V723">
        <f t="shared" si="224"/>
        <v>393887</v>
      </c>
      <c r="W723">
        <f t="shared" si="225"/>
        <v>389673</v>
      </c>
      <c r="X723" s="33">
        <f t="shared" si="226"/>
        <v>7.1880524797618417E-3</v>
      </c>
      <c r="Y723" s="33">
        <f t="shared" si="227"/>
        <v>-1.069849982355342E-2</v>
      </c>
    </row>
    <row r="724" spans="1:25" x14ac:dyDescent="0.25">
      <c r="A724" t="s">
        <v>40</v>
      </c>
      <c r="B724" s="63">
        <v>1</v>
      </c>
      <c r="C724" t="s">
        <v>14</v>
      </c>
      <c r="D724" s="65">
        <v>1080</v>
      </c>
      <c r="E724" s="65">
        <v>1116</v>
      </c>
      <c r="F724" s="65">
        <v>1113</v>
      </c>
      <c r="G724" s="13">
        <f t="shared" si="209"/>
        <v>-3</v>
      </c>
      <c r="H724" s="13">
        <f t="shared" si="210"/>
        <v>33</v>
      </c>
      <c r="I724" s="70">
        <f t="shared" si="211"/>
        <v>3.0555555555555447E-2</v>
      </c>
      <c r="J724" s="70">
        <f t="shared" si="212"/>
        <v>-2.6881720430107503E-3</v>
      </c>
      <c r="K724" t="str">
        <f t="shared" si="213"/>
        <v>GM2</v>
      </c>
      <c r="L724" t="str">
        <f t="shared" si="214"/>
        <v>JUNE-1-GM2</v>
      </c>
      <c r="M724" s="70">
        <f t="shared" si="215"/>
        <v>0.33533919486015573</v>
      </c>
      <c r="N724" s="70">
        <f t="shared" si="216"/>
        <v>-0.49705405886431719</v>
      </c>
      <c r="O724" s="13">
        <f t="shared" si="217"/>
        <v>952253</v>
      </c>
      <c r="P724" s="13">
        <f t="shared" si="218"/>
        <v>960304</v>
      </c>
      <c r="Q724" s="13">
        <f t="shared" si="219"/>
        <v>950257</v>
      </c>
      <c r="R724" s="33">
        <f t="shared" si="220"/>
        <v>-2.0960816085641154E-3</v>
      </c>
      <c r="S724" s="33">
        <f t="shared" si="221"/>
        <v>-1.0462311934554047E-2</v>
      </c>
      <c r="T724" t="str">
        <f t="shared" si="222"/>
        <v>JUNE-GM2</v>
      </c>
      <c r="U724">
        <f t="shared" si="223"/>
        <v>386892</v>
      </c>
      <c r="V724">
        <f t="shared" si="224"/>
        <v>393887</v>
      </c>
      <c r="W724">
        <f t="shared" si="225"/>
        <v>389673</v>
      </c>
      <c r="X724" s="33">
        <f t="shared" si="226"/>
        <v>7.1880524797618417E-3</v>
      </c>
      <c r="Y724" s="33">
        <f t="shared" si="227"/>
        <v>-1.069849982355342E-2</v>
      </c>
    </row>
    <row r="725" spans="1:25" x14ac:dyDescent="0.25">
      <c r="A725" t="s">
        <v>40</v>
      </c>
      <c r="B725" s="63">
        <v>1</v>
      </c>
      <c r="C725" t="s">
        <v>10</v>
      </c>
      <c r="D725" s="65">
        <v>1255</v>
      </c>
      <c r="E725" s="65">
        <v>1255</v>
      </c>
      <c r="F725" s="65">
        <v>1250</v>
      </c>
      <c r="G725" s="13">
        <f t="shared" si="209"/>
        <v>-5</v>
      </c>
      <c r="H725" s="13">
        <f t="shared" si="210"/>
        <v>-5</v>
      </c>
      <c r="I725" s="70">
        <f t="shared" si="211"/>
        <v>-3.9840637450199168E-3</v>
      </c>
      <c r="J725" s="70">
        <f t="shared" si="212"/>
        <v>-3.9840637450199168E-3</v>
      </c>
      <c r="K725" t="str">
        <f t="shared" si="213"/>
        <v>CNJ2</v>
      </c>
      <c r="L725" t="str">
        <f t="shared" si="214"/>
        <v>JUNE-1-CNJ2</v>
      </c>
      <c r="M725" s="70">
        <f t="shared" si="215"/>
        <v>-9.936444697400848E-3</v>
      </c>
      <c r="N725" s="70">
        <f t="shared" si="216"/>
        <v>-0.14512717832255273</v>
      </c>
      <c r="O725" s="13">
        <f t="shared" si="217"/>
        <v>952253</v>
      </c>
      <c r="P725" s="13">
        <f t="shared" si="218"/>
        <v>960304</v>
      </c>
      <c r="Q725" s="13">
        <f t="shared" si="219"/>
        <v>950257</v>
      </c>
      <c r="R725" s="33">
        <f t="shared" si="220"/>
        <v>-2.0960816085641154E-3</v>
      </c>
      <c r="S725" s="33">
        <f t="shared" si="221"/>
        <v>-1.0462311934554047E-2</v>
      </c>
      <c r="T725" t="str">
        <f t="shared" si="222"/>
        <v>JUNE-CNJ2</v>
      </c>
      <c r="U725">
        <f t="shared" si="223"/>
        <v>142291</v>
      </c>
      <c r="V725">
        <f t="shared" si="224"/>
        <v>140104</v>
      </c>
      <c r="W725">
        <f t="shared" si="225"/>
        <v>138467</v>
      </c>
      <c r="X725" s="33">
        <f t="shared" si="226"/>
        <v>-2.6874503657996596E-2</v>
      </c>
      <c r="Y725" s="33">
        <f t="shared" si="227"/>
        <v>-1.1684177468166523E-2</v>
      </c>
    </row>
    <row r="726" spans="1:25" x14ac:dyDescent="0.25">
      <c r="A726" t="s">
        <v>40</v>
      </c>
      <c r="B726" s="63">
        <v>1</v>
      </c>
      <c r="C726" t="s">
        <v>10</v>
      </c>
      <c r="D726" s="65">
        <v>590</v>
      </c>
      <c r="E726" s="65">
        <v>590</v>
      </c>
      <c r="F726" s="65">
        <v>590</v>
      </c>
      <c r="G726" s="13">
        <f t="shared" si="209"/>
        <v>0</v>
      </c>
      <c r="H726" s="13">
        <f t="shared" si="210"/>
        <v>0</v>
      </c>
      <c r="I726" s="70">
        <f t="shared" si="211"/>
        <v>0</v>
      </c>
      <c r="J726" s="70">
        <f t="shared" si="212"/>
        <v>0</v>
      </c>
      <c r="K726" t="str">
        <f t="shared" si="213"/>
        <v>CNJ2</v>
      </c>
      <c r="L726" t="str">
        <f t="shared" si="214"/>
        <v>JUNE-1-CNJ2</v>
      </c>
      <c r="M726" s="70">
        <f t="shared" si="215"/>
        <v>-9.936444697400848E-3</v>
      </c>
      <c r="N726" s="70">
        <f t="shared" si="216"/>
        <v>-0.14512717832255273</v>
      </c>
      <c r="O726" s="13">
        <f t="shared" si="217"/>
        <v>952253</v>
      </c>
      <c r="P726" s="13">
        <f t="shared" si="218"/>
        <v>960304</v>
      </c>
      <c r="Q726" s="13">
        <f t="shared" si="219"/>
        <v>950257</v>
      </c>
      <c r="R726" s="33">
        <f t="shared" si="220"/>
        <v>-2.0960816085641154E-3</v>
      </c>
      <c r="S726" s="33">
        <f t="shared" si="221"/>
        <v>-1.0462311934554047E-2</v>
      </c>
      <c r="T726" t="str">
        <f t="shared" si="222"/>
        <v>JUNE-CNJ2</v>
      </c>
      <c r="U726">
        <f t="shared" si="223"/>
        <v>142291</v>
      </c>
      <c r="V726">
        <f t="shared" si="224"/>
        <v>140104</v>
      </c>
      <c r="W726">
        <f t="shared" si="225"/>
        <v>138467</v>
      </c>
      <c r="X726" s="33">
        <f t="shared" si="226"/>
        <v>-2.6874503657996596E-2</v>
      </c>
      <c r="Y726" s="33">
        <f t="shared" si="227"/>
        <v>-1.1684177468166523E-2</v>
      </c>
    </row>
    <row r="727" spans="1:25" x14ac:dyDescent="0.25">
      <c r="A727" t="s">
        <v>40</v>
      </c>
      <c r="B727" s="63">
        <v>1</v>
      </c>
      <c r="C727" t="s">
        <v>10</v>
      </c>
      <c r="D727" s="65">
        <v>305</v>
      </c>
      <c r="E727" s="65">
        <v>305</v>
      </c>
      <c r="F727" s="65">
        <v>305</v>
      </c>
      <c r="G727" s="13">
        <f t="shared" si="209"/>
        <v>0</v>
      </c>
      <c r="H727" s="13">
        <f t="shared" si="210"/>
        <v>0</v>
      </c>
      <c r="I727" s="70">
        <f t="shared" si="211"/>
        <v>0</v>
      </c>
      <c r="J727" s="70">
        <f t="shared" si="212"/>
        <v>0</v>
      </c>
      <c r="K727" t="str">
        <f t="shared" si="213"/>
        <v>CNJ2</v>
      </c>
      <c r="L727" t="str">
        <f t="shared" si="214"/>
        <v>JUNE-1-CNJ2</v>
      </c>
      <c r="M727" s="70">
        <f t="shared" si="215"/>
        <v>-9.936444697400848E-3</v>
      </c>
      <c r="N727" s="70">
        <f t="shared" si="216"/>
        <v>-0.14512717832255273</v>
      </c>
      <c r="O727" s="13">
        <f t="shared" si="217"/>
        <v>952253</v>
      </c>
      <c r="P727" s="13">
        <f t="shared" si="218"/>
        <v>960304</v>
      </c>
      <c r="Q727" s="13">
        <f t="shared" si="219"/>
        <v>950257</v>
      </c>
      <c r="R727" s="33">
        <f t="shared" si="220"/>
        <v>-2.0960816085641154E-3</v>
      </c>
      <c r="S727" s="33">
        <f t="shared" si="221"/>
        <v>-1.0462311934554047E-2</v>
      </c>
      <c r="T727" t="str">
        <f t="shared" si="222"/>
        <v>JUNE-CNJ2</v>
      </c>
      <c r="U727">
        <f t="shared" si="223"/>
        <v>142291</v>
      </c>
      <c r="V727">
        <f t="shared" si="224"/>
        <v>140104</v>
      </c>
      <c r="W727">
        <f t="shared" si="225"/>
        <v>138467</v>
      </c>
      <c r="X727" s="33">
        <f t="shared" si="226"/>
        <v>-2.6874503657996596E-2</v>
      </c>
      <c r="Y727" s="33">
        <f t="shared" si="227"/>
        <v>-1.1684177468166523E-2</v>
      </c>
    </row>
    <row r="728" spans="1:25" x14ac:dyDescent="0.25">
      <c r="A728" t="s">
        <v>40</v>
      </c>
      <c r="B728" s="63">
        <v>1</v>
      </c>
      <c r="C728" t="s">
        <v>10</v>
      </c>
      <c r="D728" s="65">
        <v>2235</v>
      </c>
      <c r="E728" s="65">
        <v>2265</v>
      </c>
      <c r="F728" s="65">
        <v>2235</v>
      </c>
      <c r="G728" s="13">
        <f t="shared" si="209"/>
        <v>-30</v>
      </c>
      <c r="H728" s="13">
        <f t="shared" si="210"/>
        <v>0</v>
      </c>
      <c r="I728" s="70">
        <f t="shared" si="211"/>
        <v>0</v>
      </c>
      <c r="J728" s="70">
        <f t="shared" si="212"/>
        <v>-1.3245033112582738E-2</v>
      </c>
      <c r="K728" t="str">
        <f t="shared" si="213"/>
        <v>CNJ2</v>
      </c>
      <c r="L728" t="str">
        <f t="shared" si="214"/>
        <v>JUNE-1-CNJ2</v>
      </c>
      <c r="M728" s="70">
        <f t="shared" si="215"/>
        <v>-9.936444697400848E-3</v>
      </c>
      <c r="N728" s="70">
        <f t="shared" si="216"/>
        <v>-0.14512717832255273</v>
      </c>
      <c r="O728" s="13">
        <f t="shared" si="217"/>
        <v>952253</v>
      </c>
      <c r="P728" s="13">
        <f t="shared" si="218"/>
        <v>960304</v>
      </c>
      <c r="Q728" s="13">
        <f t="shared" si="219"/>
        <v>950257</v>
      </c>
      <c r="R728" s="33">
        <f t="shared" si="220"/>
        <v>-2.0960816085641154E-3</v>
      </c>
      <c r="S728" s="33">
        <f t="shared" si="221"/>
        <v>-1.0462311934554047E-2</v>
      </c>
      <c r="T728" t="str">
        <f t="shared" si="222"/>
        <v>JUNE-CNJ2</v>
      </c>
      <c r="U728">
        <f t="shared" si="223"/>
        <v>142291</v>
      </c>
      <c r="V728">
        <f t="shared" si="224"/>
        <v>140104</v>
      </c>
      <c r="W728">
        <f t="shared" si="225"/>
        <v>138467</v>
      </c>
      <c r="X728" s="33">
        <f t="shared" si="226"/>
        <v>-2.6874503657996596E-2</v>
      </c>
      <c r="Y728" s="33">
        <f t="shared" si="227"/>
        <v>-1.1684177468166523E-2</v>
      </c>
    </row>
    <row r="729" spans="1:25" x14ac:dyDescent="0.25">
      <c r="A729" t="s">
        <v>40</v>
      </c>
      <c r="B729" s="63">
        <v>1</v>
      </c>
      <c r="C729" t="s">
        <v>10</v>
      </c>
      <c r="D729" s="65">
        <v>17775</v>
      </c>
      <c r="E729" s="65">
        <v>17970</v>
      </c>
      <c r="F729" s="65">
        <v>17775</v>
      </c>
      <c r="G729" s="13">
        <f t="shared" si="209"/>
        <v>-195</v>
      </c>
      <c r="H729" s="13">
        <f t="shared" si="210"/>
        <v>0</v>
      </c>
      <c r="I729" s="70">
        <f t="shared" si="211"/>
        <v>0</v>
      </c>
      <c r="J729" s="70">
        <f t="shared" si="212"/>
        <v>-1.0851419031719489E-2</v>
      </c>
      <c r="K729" t="str">
        <f t="shared" si="213"/>
        <v>CNJ2</v>
      </c>
      <c r="L729" t="str">
        <f t="shared" si="214"/>
        <v>JUNE-1-CNJ2</v>
      </c>
      <c r="M729" s="70">
        <f t="shared" si="215"/>
        <v>-9.936444697400848E-3</v>
      </c>
      <c r="N729" s="70">
        <f t="shared" si="216"/>
        <v>-0.14512717832255273</v>
      </c>
      <c r="O729" s="13">
        <f t="shared" si="217"/>
        <v>952253</v>
      </c>
      <c r="P729" s="13">
        <f t="shared" si="218"/>
        <v>960304</v>
      </c>
      <c r="Q729" s="13">
        <f t="shared" si="219"/>
        <v>950257</v>
      </c>
      <c r="R729" s="33">
        <f t="shared" si="220"/>
        <v>-2.0960816085641154E-3</v>
      </c>
      <c r="S729" s="33">
        <f t="shared" si="221"/>
        <v>-1.0462311934554047E-2</v>
      </c>
      <c r="T729" t="str">
        <f t="shared" si="222"/>
        <v>JUNE-CNJ2</v>
      </c>
      <c r="U729">
        <f t="shared" si="223"/>
        <v>142291</v>
      </c>
      <c r="V729">
        <f t="shared" si="224"/>
        <v>140104</v>
      </c>
      <c r="W729">
        <f t="shared" si="225"/>
        <v>138467</v>
      </c>
      <c r="X729" s="33">
        <f t="shared" si="226"/>
        <v>-2.6874503657996596E-2</v>
      </c>
      <c r="Y729" s="33">
        <f t="shared" si="227"/>
        <v>-1.1684177468166523E-2</v>
      </c>
    </row>
    <row r="730" spans="1:25" x14ac:dyDescent="0.25">
      <c r="A730" t="s">
        <v>40</v>
      </c>
      <c r="B730" s="63">
        <v>1</v>
      </c>
      <c r="C730" t="s">
        <v>10</v>
      </c>
      <c r="D730" s="65">
        <v>2390</v>
      </c>
      <c r="E730" s="65">
        <v>2450</v>
      </c>
      <c r="F730" s="65">
        <v>2390</v>
      </c>
      <c r="G730" s="13">
        <f t="shared" si="209"/>
        <v>-60</v>
      </c>
      <c r="H730" s="13">
        <f t="shared" si="210"/>
        <v>0</v>
      </c>
      <c r="I730" s="70">
        <f t="shared" si="211"/>
        <v>0</v>
      </c>
      <c r="J730" s="70">
        <f t="shared" si="212"/>
        <v>-2.4489795918367308E-2</v>
      </c>
      <c r="K730" t="str">
        <f t="shared" si="213"/>
        <v>CNJ2</v>
      </c>
      <c r="L730" t="str">
        <f t="shared" si="214"/>
        <v>JUNE-1-CNJ2</v>
      </c>
      <c r="M730" s="70">
        <f t="shared" si="215"/>
        <v>-9.936444697400848E-3</v>
      </c>
      <c r="N730" s="70">
        <f t="shared" si="216"/>
        <v>-0.14512717832255273</v>
      </c>
      <c r="O730" s="13">
        <f t="shared" si="217"/>
        <v>952253</v>
      </c>
      <c r="P730" s="13">
        <f t="shared" si="218"/>
        <v>960304</v>
      </c>
      <c r="Q730" s="13">
        <f t="shared" si="219"/>
        <v>950257</v>
      </c>
      <c r="R730" s="33">
        <f t="shared" si="220"/>
        <v>-2.0960816085641154E-3</v>
      </c>
      <c r="S730" s="33">
        <f t="shared" si="221"/>
        <v>-1.0462311934554047E-2</v>
      </c>
      <c r="T730" t="str">
        <f t="shared" si="222"/>
        <v>JUNE-CNJ2</v>
      </c>
      <c r="U730">
        <f t="shared" si="223"/>
        <v>142291</v>
      </c>
      <c r="V730">
        <f t="shared" si="224"/>
        <v>140104</v>
      </c>
      <c r="W730">
        <f t="shared" si="225"/>
        <v>138467</v>
      </c>
      <c r="X730" s="33">
        <f t="shared" si="226"/>
        <v>-2.6874503657996596E-2</v>
      </c>
      <c r="Y730" s="33">
        <f t="shared" si="227"/>
        <v>-1.1684177468166523E-2</v>
      </c>
    </row>
    <row r="731" spans="1:25" x14ac:dyDescent="0.25">
      <c r="A731" t="s">
        <v>40</v>
      </c>
      <c r="B731" s="63">
        <v>1</v>
      </c>
      <c r="C731" t="s">
        <v>10</v>
      </c>
      <c r="D731" s="65">
        <v>90</v>
      </c>
      <c r="E731" s="65">
        <v>90</v>
      </c>
      <c r="F731" s="65">
        <v>90</v>
      </c>
      <c r="G731" s="13">
        <f t="shared" si="209"/>
        <v>0</v>
      </c>
      <c r="H731" s="13">
        <f t="shared" si="210"/>
        <v>0</v>
      </c>
      <c r="I731" s="70">
        <f t="shared" si="211"/>
        <v>0</v>
      </c>
      <c r="J731" s="70">
        <f t="shared" si="212"/>
        <v>0</v>
      </c>
      <c r="K731" t="str">
        <f t="shared" si="213"/>
        <v>CNJ2</v>
      </c>
      <c r="L731" t="str">
        <f t="shared" si="214"/>
        <v>JUNE-1-CNJ2</v>
      </c>
      <c r="M731" s="70">
        <f t="shared" si="215"/>
        <v>-9.936444697400848E-3</v>
      </c>
      <c r="N731" s="70">
        <f t="shared" si="216"/>
        <v>-0.14512717832255273</v>
      </c>
      <c r="O731" s="13">
        <f t="shared" si="217"/>
        <v>952253</v>
      </c>
      <c r="P731" s="13">
        <f t="shared" si="218"/>
        <v>960304</v>
      </c>
      <c r="Q731" s="13">
        <f t="shared" si="219"/>
        <v>950257</v>
      </c>
      <c r="R731" s="33">
        <f t="shared" si="220"/>
        <v>-2.0960816085641154E-3</v>
      </c>
      <c r="S731" s="33">
        <f t="shared" si="221"/>
        <v>-1.0462311934554047E-2</v>
      </c>
      <c r="T731" t="str">
        <f t="shared" si="222"/>
        <v>JUNE-CNJ2</v>
      </c>
      <c r="U731">
        <f t="shared" si="223"/>
        <v>142291</v>
      </c>
      <c r="V731">
        <f t="shared" si="224"/>
        <v>140104</v>
      </c>
      <c r="W731">
        <f t="shared" si="225"/>
        <v>138467</v>
      </c>
      <c r="X731" s="33">
        <f t="shared" si="226"/>
        <v>-2.6874503657996596E-2</v>
      </c>
      <c r="Y731" s="33">
        <f t="shared" si="227"/>
        <v>-1.1684177468166523E-2</v>
      </c>
    </row>
    <row r="732" spans="1:25" x14ac:dyDescent="0.25">
      <c r="A732" t="s">
        <v>40</v>
      </c>
      <c r="B732" s="63">
        <v>1</v>
      </c>
      <c r="C732" t="s">
        <v>10</v>
      </c>
      <c r="D732" s="65">
        <v>60</v>
      </c>
      <c r="E732" s="65">
        <v>60</v>
      </c>
      <c r="F732" s="65">
        <v>60</v>
      </c>
      <c r="G732" s="13">
        <f t="shared" si="209"/>
        <v>0</v>
      </c>
      <c r="H732" s="13">
        <f t="shared" si="210"/>
        <v>0</v>
      </c>
      <c r="I732" s="70">
        <f t="shared" si="211"/>
        <v>0</v>
      </c>
      <c r="J732" s="70">
        <f t="shared" si="212"/>
        <v>0</v>
      </c>
      <c r="K732" t="str">
        <f t="shared" si="213"/>
        <v>CNJ2</v>
      </c>
      <c r="L732" t="str">
        <f t="shared" si="214"/>
        <v>JUNE-1-CNJ2</v>
      </c>
      <c r="M732" s="70">
        <f t="shared" si="215"/>
        <v>-9.936444697400848E-3</v>
      </c>
      <c r="N732" s="70">
        <f t="shared" si="216"/>
        <v>-0.14512717832255273</v>
      </c>
      <c r="O732" s="13">
        <f t="shared" si="217"/>
        <v>952253</v>
      </c>
      <c r="P732" s="13">
        <f t="shared" si="218"/>
        <v>960304</v>
      </c>
      <c r="Q732" s="13">
        <f t="shared" si="219"/>
        <v>950257</v>
      </c>
      <c r="R732" s="33">
        <f t="shared" si="220"/>
        <v>-2.0960816085641154E-3</v>
      </c>
      <c r="S732" s="33">
        <f t="shared" si="221"/>
        <v>-1.0462311934554047E-2</v>
      </c>
      <c r="T732" t="str">
        <f t="shared" si="222"/>
        <v>JUNE-CNJ2</v>
      </c>
      <c r="U732">
        <f t="shared" si="223"/>
        <v>142291</v>
      </c>
      <c r="V732">
        <f t="shared" si="224"/>
        <v>140104</v>
      </c>
      <c r="W732">
        <f t="shared" si="225"/>
        <v>138467</v>
      </c>
      <c r="X732" s="33">
        <f t="shared" si="226"/>
        <v>-2.6874503657996596E-2</v>
      </c>
      <c r="Y732" s="33">
        <f t="shared" si="227"/>
        <v>-1.1684177468166523E-2</v>
      </c>
    </row>
    <row r="733" spans="1:25" x14ac:dyDescent="0.25">
      <c r="A733" t="s">
        <v>40</v>
      </c>
      <c r="B733" s="63">
        <v>1</v>
      </c>
      <c r="C733" t="s">
        <v>10</v>
      </c>
      <c r="D733" s="65">
        <v>3390</v>
      </c>
      <c r="E733" s="65">
        <v>3390</v>
      </c>
      <c r="F733" s="65">
        <v>3390</v>
      </c>
      <c r="G733" s="13">
        <f t="shared" si="209"/>
        <v>0</v>
      </c>
      <c r="H733" s="13">
        <f t="shared" si="210"/>
        <v>0</v>
      </c>
      <c r="I733" s="70">
        <f t="shared" si="211"/>
        <v>0</v>
      </c>
      <c r="J733" s="70">
        <f t="shared" si="212"/>
        <v>0</v>
      </c>
      <c r="K733" t="str">
        <f t="shared" si="213"/>
        <v>CNJ2</v>
      </c>
      <c r="L733" t="str">
        <f t="shared" si="214"/>
        <v>JUNE-1-CNJ2</v>
      </c>
      <c r="M733" s="70">
        <f t="shared" si="215"/>
        <v>-9.936444697400848E-3</v>
      </c>
      <c r="N733" s="70">
        <f t="shared" si="216"/>
        <v>-0.14512717832255273</v>
      </c>
      <c r="O733" s="13">
        <f t="shared" si="217"/>
        <v>952253</v>
      </c>
      <c r="P733" s="13">
        <f t="shared" si="218"/>
        <v>960304</v>
      </c>
      <c r="Q733" s="13">
        <f t="shared" si="219"/>
        <v>950257</v>
      </c>
      <c r="R733" s="33">
        <f t="shared" si="220"/>
        <v>-2.0960816085641154E-3</v>
      </c>
      <c r="S733" s="33">
        <f t="shared" si="221"/>
        <v>-1.0462311934554047E-2</v>
      </c>
      <c r="T733" t="str">
        <f t="shared" si="222"/>
        <v>JUNE-CNJ2</v>
      </c>
      <c r="U733">
        <f t="shared" si="223"/>
        <v>142291</v>
      </c>
      <c r="V733">
        <f t="shared" si="224"/>
        <v>140104</v>
      </c>
      <c r="W733">
        <f t="shared" si="225"/>
        <v>138467</v>
      </c>
      <c r="X733" s="33">
        <f t="shared" si="226"/>
        <v>-2.6874503657996596E-2</v>
      </c>
      <c r="Y733" s="33">
        <f t="shared" si="227"/>
        <v>-1.1684177468166523E-2</v>
      </c>
    </row>
    <row r="734" spans="1:25" x14ac:dyDescent="0.25">
      <c r="A734" t="s">
        <v>40</v>
      </c>
      <c r="B734" s="63">
        <v>1</v>
      </c>
      <c r="C734" t="s">
        <v>10</v>
      </c>
      <c r="D734" s="65">
        <v>710</v>
      </c>
      <c r="E734" s="65">
        <v>730</v>
      </c>
      <c r="F734" s="65">
        <v>710</v>
      </c>
      <c r="G734" s="13">
        <f t="shared" si="209"/>
        <v>-20</v>
      </c>
      <c r="H734" s="13">
        <f t="shared" si="210"/>
        <v>0</v>
      </c>
      <c r="I734" s="70">
        <f t="shared" si="211"/>
        <v>0</v>
      </c>
      <c r="J734" s="70">
        <f t="shared" si="212"/>
        <v>-2.7397260273972601E-2</v>
      </c>
      <c r="K734" t="str">
        <f t="shared" si="213"/>
        <v>CNJ2</v>
      </c>
      <c r="L734" t="str">
        <f t="shared" si="214"/>
        <v>JUNE-1-CNJ2</v>
      </c>
      <c r="M734" s="70">
        <f t="shared" si="215"/>
        <v>-9.936444697400848E-3</v>
      </c>
      <c r="N734" s="70">
        <f t="shared" si="216"/>
        <v>-0.14512717832255273</v>
      </c>
      <c r="O734" s="13">
        <f t="shared" si="217"/>
        <v>952253</v>
      </c>
      <c r="P734" s="13">
        <f t="shared" si="218"/>
        <v>960304</v>
      </c>
      <c r="Q734" s="13">
        <f t="shared" si="219"/>
        <v>950257</v>
      </c>
      <c r="R734" s="33">
        <f t="shared" si="220"/>
        <v>-2.0960816085641154E-3</v>
      </c>
      <c r="S734" s="33">
        <f t="shared" si="221"/>
        <v>-1.0462311934554047E-2</v>
      </c>
      <c r="T734" t="str">
        <f t="shared" si="222"/>
        <v>JUNE-CNJ2</v>
      </c>
      <c r="U734">
        <f t="shared" si="223"/>
        <v>142291</v>
      </c>
      <c r="V734">
        <f t="shared" si="224"/>
        <v>140104</v>
      </c>
      <c r="W734">
        <f t="shared" si="225"/>
        <v>138467</v>
      </c>
      <c r="X734" s="33">
        <f t="shared" si="226"/>
        <v>-2.6874503657996596E-2</v>
      </c>
      <c r="Y734" s="33">
        <f t="shared" si="227"/>
        <v>-1.1684177468166523E-2</v>
      </c>
    </row>
    <row r="735" spans="1:25" x14ac:dyDescent="0.25">
      <c r="A735" t="s">
        <v>40</v>
      </c>
      <c r="B735" s="63">
        <v>1</v>
      </c>
      <c r="C735" t="s">
        <v>10</v>
      </c>
      <c r="D735" s="65">
        <v>840</v>
      </c>
      <c r="E735" s="65">
        <v>840</v>
      </c>
      <c r="F735" s="65">
        <v>835</v>
      </c>
      <c r="G735" s="13">
        <f t="shared" si="209"/>
        <v>-5</v>
      </c>
      <c r="H735" s="13">
        <f t="shared" si="210"/>
        <v>-5</v>
      </c>
      <c r="I735" s="70">
        <f t="shared" si="211"/>
        <v>-5.9523809523809312E-3</v>
      </c>
      <c r="J735" s="70">
        <f t="shared" si="212"/>
        <v>-5.9523809523809312E-3</v>
      </c>
      <c r="K735" t="str">
        <f t="shared" si="213"/>
        <v>CNJ2</v>
      </c>
      <c r="L735" t="str">
        <f t="shared" si="214"/>
        <v>JUNE-1-CNJ2</v>
      </c>
      <c r="M735" s="70">
        <f t="shared" si="215"/>
        <v>-9.936444697400848E-3</v>
      </c>
      <c r="N735" s="70">
        <f t="shared" si="216"/>
        <v>-0.14512717832255273</v>
      </c>
      <c r="O735" s="13">
        <f t="shared" si="217"/>
        <v>952253</v>
      </c>
      <c r="P735" s="13">
        <f t="shared" si="218"/>
        <v>960304</v>
      </c>
      <c r="Q735" s="13">
        <f t="shared" si="219"/>
        <v>950257</v>
      </c>
      <c r="R735" s="33">
        <f t="shared" si="220"/>
        <v>-2.0960816085641154E-3</v>
      </c>
      <c r="S735" s="33">
        <f t="shared" si="221"/>
        <v>-1.0462311934554047E-2</v>
      </c>
      <c r="T735" t="str">
        <f t="shared" si="222"/>
        <v>JUNE-CNJ2</v>
      </c>
      <c r="U735">
        <f t="shared" si="223"/>
        <v>142291</v>
      </c>
      <c r="V735">
        <f t="shared" si="224"/>
        <v>140104</v>
      </c>
      <c r="W735">
        <f t="shared" si="225"/>
        <v>138467</v>
      </c>
      <c r="X735" s="33">
        <f t="shared" si="226"/>
        <v>-2.6874503657996596E-2</v>
      </c>
      <c r="Y735" s="33">
        <f t="shared" si="227"/>
        <v>-1.1684177468166523E-2</v>
      </c>
    </row>
    <row r="736" spans="1:25" x14ac:dyDescent="0.25">
      <c r="A736" t="s">
        <v>40</v>
      </c>
      <c r="B736" s="63">
        <v>1</v>
      </c>
      <c r="C736" t="s">
        <v>10</v>
      </c>
      <c r="D736" s="65">
        <v>75</v>
      </c>
      <c r="E736" s="65">
        <v>75</v>
      </c>
      <c r="F736" s="65">
        <v>75</v>
      </c>
      <c r="G736" s="13">
        <f t="shared" si="209"/>
        <v>0</v>
      </c>
      <c r="H736" s="13">
        <f t="shared" si="210"/>
        <v>0</v>
      </c>
      <c r="I736" s="70">
        <f t="shared" si="211"/>
        <v>0</v>
      </c>
      <c r="J736" s="70">
        <f t="shared" si="212"/>
        <v>0</v>
      </c>
      <c r="K736" t="str">
        <f t="shared" si="213"/>
        <v>CNJ2</v>
      </c>
      <c r="L736" t="str">
        <f t="shared" si="214"/>
        <v>JUNE-1-CNJ2</v>
      </c>
      <c r="M736" s="70">
        <f t="shared" si="215"/>
        <v>-9.936444697400848E-3</v>
      </c>
      <c r="N736" s="70">
        <f t="shared" si="216"/>
        <v>-0.14512717832255273</v>
      </c>
      <c r="O736" s="13">
        <f t="shared" si="217"/>
        <v>952253</v>
      </c>
      <c r="P736" s="13">
        <f t="shared" si="218"/>
        <v>960304</v>
      </c>
      <c r="Q736" s="13">
        <f t="shared" si="219"/>
        <v>950257</v>
      </c>
      <c r="R736" s="33">
        <f t="shared" si="220"/>
        <v>-2.0960816085641154E-3</v>
      </c>
      <c r="S736" s="33">
        <f t="shared" si="221"/>
        <v>-1.0462311934554047E-2</v>
      </c>
      <c r="T736" t="str">
        <f t="shared" si="222"/>
        <v>JUNE-CNJ2</v>
      </c>
      <c r="U736">
        <f t="shared" si="223"/>
        <v>142291</v>
      </c>
      <c r="V736">
        <f t="shared" si="224"/>
        <v>140104</v>
      </c>
      <c r="W736">
        <f t="shared" si="225"/>
        <v>138467</v>
      </c>
      <c r="X736" s="33">
        <f t="shared" si="226"/>
        <v>-2.6874503657996596E-2</v>
      </c>
      <c r="Y736" s="33">
        <f t="shared" si="227"/>
        <v>-1.1684177468166523E-2</v>
      </c>
    </row>
    <row r="737" spans="1:25" x14ac:dyDescent="0.25">
      <c r="A737" t="s">
        <v>40</v>
      </c>
      <c r="B737" s="63">
        <v>1</v>
      </c>
      <c r="C737" t="s">
        <v>10</v>
      </c>
      <c r="D737" s="65">
        <v>120</v>
      </c>
      <c r="E737" s="65">
        <v>120</v>
      </c>
      <c r="F737" s="65">
        <v>120</v>
      </c>
      <c r="G737" s="13">
        <f t="shared" si="209"/>
        <v>0</v>
      </c>
      <c r="H737" s="13">
        <f t="shared" si="210"/>
        <v>0</v>
      </c>
      <c r="I737" s="70">
        <f t="shared" si="211"/>
        <v>0</v>
      </c>
      <c r="J737" s="70">
        <f t="shared" si="212"/>
        <v>0</v>
      </c>
      <c r="K737" t="str">
        <f t="shared" si="213"/>
        <v>CNJ2</v>
      </c>
      <c r="L737" t="str">
        <f t="shared" si="214"/>
        <v>JUNE-1-CNJ2</v>
      </c>
      <c r="M737" s="70">
        <f t="shared" si="215"/>
        <v>-9.936444697400848E-3</v>
      </c>
      <c r="N737" s="70">
        <f t="shared" si="216"/>
        <v>-0.14512717832255273</v>
      </c>
      <c r="O737" s="13">
        <f t="shared" si="217"/>
        <v>952253</v>
      </c>
      <c r="P737" s="13">
        <f t="shared" si="218"/>
        <v>960304</v>
      </c>
      <c r="Q737" s="13">
        <f t="shared" si="219"/>
        <v>950257</v>
      </c>
      <c r="R737" s="33">
        <f t="shared" si="220"/>
        <v>-2.0960816085641154E-3</v>
      </c>
      <c r="S737" s="33">
        <f t="shared" si="221"/>
        <v>-1.0462311934554047E-2</v>
      </c>
      <c r="T737" t="str">
        <f t="shared" si="222"/>
        <v>JUNE-CNJ2</v>
      </c>
      <c r="U737">
        <f t="shared" si="223"/>
        <v>142291</v>
      </c>
      <c r="V737">
        <f t="shared" si="224"/>
        <v>140104</v>
      </c>
      <c r="W737">
        <f t="shared" si="225"/>
        <v>138467</v>
      </c>
      <c r="X737" s="33">
        <f t="shared" si="226"/>
        <v>-2.6874503657996596E-2</v>
      </c>
      <c r="Y737" s="33">
        <f t="shared" si="227"/>
        <v>-1.1684177468166523E-2</v>
      </c>
    </row>
    <row r="738" spans="1:25" x14ac:dyDescent="0.25">
      <c r="A738" t="s">
        <v>40</v>
      </c>
      <c r="B738" s="63">
        <v>1</v>
      </c>
      <c r="C738" t="s">
        <v>10</v>
      </c>
      <c r="D738" s="65">
        <v>160</v>
      </c>
      <c r="E738" s="65">
        <v>160</v>
      </c>
      <c r="F738" s="65">
        <v>160</v>
      </c>
      <c r="G738" s="13">
        <f t="shared" si="209"/>
        <v>0</v>
      </c>
      <c r="H738" s="13">
        <f t="shared" si="210"/>
        <v>0</v>
      </c>
      <c r="I738" s="70">
        <f t="shared" si="211"/>
        <v>0</v>
      </c>
      <c r="J738" s="70">
        <f t="shared" si="212"/>
        <v>0</v>
      </c>
      <c r="K738" t="str">
        <f t="shared" si="213"/>
        <v>CNJ2</v>
      </c>
      <c r="L738" t="str">
        <f t="shared" si="214"/>
        <v>JUNE-1-CNJ2</v>
      </c>
      <c r="M738" s="70">
        <f t="shared" si="215"/>
        <v>-9.936444697400848E-3</v>
      </c>
      <c r="N738" s="70">
        <f t="shared" si="216"/>
        <v>-0.14512717832255273</v>
      </c>
      <c r="O738" s="13">
        <f t="shared" si="217"/>
        <v>952253</v>
      </c>
      <c r="P738" s="13">
        <f t="shared" si="218"/>
        <v>960304</v>
      </c>
      <c r="Q738" s="13">
        <f t="shared" si="219"/>
        <v>950257</v>
      </c>
      <c r="R738" s="33">
        <f t="shared" si="220"/>
        <v>-2.0960816085641154E-3</v>
      </c>
      <c r="S738" s="33">
        <f t="shared" si="221"/>
        <v>-1.0462311934554047E-2</v>
      </c>
      <c r="T738" t="str">
        <f t="shared" si="222"/>
        <v>JUNE-CNJ2</v>
      </c>
      <c r="U738">
        <f t="shared" si="223"/>
        <v>142291</v>
      </c>
      <c r="V738">
        <f t="shared" si="224"/>
        <v>140104</v>
      </c>
      <c r="W738">
        <f t="shared" si="225"/>
        <v>138467</v>
      </c>
      <c r="X738" s="33">
        <f t="shared" si="226"/>
        <v>-2.6874503657996596E-2</v>
      </c>
      <c r="Y738" s="33">
        <f t="shared" si="227"/>
        <v>-1.1684177468166523E-2</v>
      </c>
    </row>
    <row r="739" spans="1:25" x14ac:dyDescent="0.25">
      <c r="A739" t="s">
        <v>40</v>
      </c>
      <c r="B739" s="63">
        <v>1</v>
      </c>
      <c r="C739" t="s">
        <v>17</v>
      </c>
      <c r="D739" s="65">
        <v>5000</v>
      </c>
      <c r="E739" s="65">
        <v>5040</v>
      </c>
      <c r="F739" s="65">
        <v>5000</v>
      </c>
      <c r="G739" s="13">
        <f t="shared" si="209"/>
        <v>-40</v>
      </c>
      <c r="H739" s="13">
        <f t="shared" si="210"/>
        <v>0</v>
      </c>
      <c r="I739" s="70">
        <f t="shared" si="211"/>
        <v>0</v>
      </c>
      <c r="J739" s="70">
        <f t="shared" si="212"/>
        <v>-7.9365079365079083E-3</v>
      </c>
      <c r="K739" t="str">
        <f t="shared" si="213"/>
        <v>CBA</v>
      </c>
      <c r="L739" t="str">
        <f t="shared" si="214"/>
        <v>JUNE-1-CBA</v>
      </c>
      <c r="M739" s="70">
        <f t="shared" si="215"/>
        <v>0</v>
      </c>
      <c r="N739" s="70">
        <f t="shared" si="216"/>
        <v>-7.9365079365079083E-3</v>
      </c>
      <c r="O739" s="13">
        <f t="shared" si="217"/>
        <v>952253</v>
      </c>
      <c r="P739" s="13">
        <f t="shared" si="218"/>
        <v>960304</v>
      </c>
      <c r="Q739" s="13">
        <f t="shared" si="219"/>
        <v>950257</v>
      </c>
      <c r="R739" s="33">
        <f t="shared" si="220"/>
        <v>-2.0960816085641154E-3</v>
      </c>
      <c r="S739" s="33">
        <f t="shared" si="221"/>
        <v>-1.0462311934554047E-2</v>
      </c>
      <c r="T739" t="str">
        <f t="shared" si="222"/>
        <v>JUNE-CBA</v>
      </c>
      <c r="U739">
        <f t="shared" si="223"/>
        <v>10000</v>
      </c>
      <c r="V739">
        <f t="shared" si="224"/>
        <v>10080</v>
      </c>
      <c r="W739">
        <f t="shared" si="225"/>
        <v>10000</v>
      </c>
      <c r="X739" s="33">
        <f t="shared" si="226"/>
        <v>0</v>
      </c>
      <c r="Y739" s="33">
        <f t="shared" si="227"/>
        <v>-7.9365079365079083E-3</v>
      </c>
    </row>
    <row r="740" spans="1:25" x14ac:dyDescent="0.25">
      <c r="A740" t="s">
        <v>40</v>
      </c>
      <c r="B740" s="63">
        <v>1</v>
      </c>
      <c r="C740" t="s">
        <v>15</v>
      </c>
      <c r="D740" s="65">
        <v>71</v>
      </c>
      <c r="E740" s="65">
        <v>71</v>
      </c>
      <c r="F740" s="65">
        <v>71</v>
      </c>
      <c r="G740" s="13">
        <f t="shared" si="209"/>
        <v>0</v>
      </c>
      <c r="H740" s="13">
        <f t="shared" si="210"/>
        <v>0</v>
      </c>
      <c r="I740" s="70">
        <f t="shared" si="211"/>
        <v>0</v>
      </c>
      <c r="J740" s="70">
        <f t="shared" si="212"/>
        <v>0</v>
      </c>
      <c r="K740" t="str">
        <f t="shared" si="213"/>
        <v>CHAWAN</v>
      </c>
      <c r="L740" t="str">
        <f t="shared" si="214"/>
        <v>JUNE-1-CHAWAN</v>
      </c>
      <c r="M740" s="70">
        <f t="shared" si="215"/>
        <v>0</v>
      </c>
      <c r="N740" s="70">
        <f t="shared" si="216"/>
        <v>0</v>
      </c>
      <c r="O740" s="13">
        <f t="shared" si="217"/>
        <v>952253</v>
      </c>
      <c r="P740" s="13">
        <f t="shared" si="218"/>
        <v>960304</v>
      </c>
      <c r="Q740" s="13">
        <f t="shared" si="219"/>
        <v>950257</v>
      </c>
      <c r="R740" s="33">
        <f t="shared" si="220"/>
        <v>-2.0960816085641154E-3</v>
      </c>
      <c r="S740" s="33">
        <f t="shared" si="221"/>
        <v>-1.0462311934554047E-2</v>
      </c>
      <c r="T740" t="str">
        <f t="shared" si="222"/>
        <v>JUNE-CHAWAN</v>
      </c>
      <c r="U740">
        <f t="shared" si="223"/>
        <v>7385</v>
      </c>
      <c r="V740">
        <f t="shared" si="224"/>
        <v>7388</v>
      </c>
      <c r="W740">
        <f t="shared" si="225"/>
        <v>7385</v>
      </c>
      <c r="X740" s="33">
        <f t="shared" si="226"/>
        <v>0</v>
      </c>
      <c r="Y740" s="33">
        <f t="shared" si="227"/>
        <v>-4.0606388738495536E-4</v>
      </c>
    </row>
    <row r="741" spans="1:25" x14ac:dyDescent="0.25">
      <c r="A741" t="s">
        <v>40</v>
      </c>
      <c r="B741" s="63">
        <v>1</v>
      </c>
      <c r="C741" t="s">
        <v>15</v>
      </c>
      <c r="D741" s="65">
        <v>71</v>
      </c>
      <c r="E741" s="65">
        <v>71</v>
      </c>
      <c r="F741" s="65">
        <v>71</v>
      </c>
      <c r="G741" s="13">
        <f t="shared" si="209"/>
        <v>0</v>
      </c>
      <c r="H741" s="13">
        <f t="shared" si="210"/>
        <v>0</v>
      </c>
      <c r="I741" s="70">
        <f t="shared" si="211"/>
        <v>0</v>
      </c>
      <c r="J741" s="70">
        <f t="shared" si="212"/>
        <v>0</v>
      </c>
      <c r="K741" t="str">
        <f t="shared" si="213"/>
        <v>CHAWAN</v>
      </c>
      <c r="L741" t="str">
        <f t="shared" si="214"/>
        <v>JUNE-1-CHAWAN</v>
      </c>
      <c r="M741" s="70">
        <f t="shared" si="215"/>
        <v>0</v>
      </c>
      <c r="N741" s="70">
        <f t="shared" si="216"/>
        <v>0</v>
      </c>
      <c r="O741" s="13">
        <f t="shared" si="217"/>
        <v>952253</v>
      </c>
      <c r="P741" s="13">
        <f t="shared" si="218"/>
        <v>960304</v>
      </c>
      <c r="Q741" s="13">
        <f t="shared" si="219"/>
        <v>950257</v>
      </c>
      <c r="R741" s="33">
        <f t="shared" si="220"/>
        <v>-2.0960816085641154E-3</v>
      </c>
      <c r="S741" s="33">
        <f t="shared" si="221"/>
        <v>-1.0462311934554047E-2</v>
      </c>
      <c r="T741" t="str">
        <f t="shared" si="222"/>
        <v>JUNE-CHAWAN</v>
      </c>
      <c r="U741">
        <f t="shared" si="223"/>
        <v>7385</v>
      </c>
      <c r="V741">
        <f t="shared" si="224"/>
        <v>7388</v>
      </c>
      <c r="W741">
        <f t="shared" si="225"/>
        <v>7385</v>
      </c>
      <c r="X741" s="33">
        <f t="shared" si="226"/>
        <v>0</v>
      </c>
      <c r="Y741" s="33">
        <f t="shared" si="227"/>
        <v>-4.0606388738495536E-4</v>
      </c>
    </row>
    <row r="742" spans="1:25" x14ac:dyDescent="0.25">
      <c r="A742" t="s">
        <v>40</v>
      </c>
      <c r="B742" s="63">
        <v>1</v>
      </c>
      <c r="C742" t="s">
        <v>15</v>
      </c>
      <c r="D742" s="65">
        <v>135</v>
      </c>
      <c r="E742" s="65">
        <v>135</v>
      </c>
      <c r="F742" s="65">
        <v>135</v>
      </c>
      <c r="G742" s="13">
        <f t="shared" si="209"/>
        <v>0</v>
      </c>
      <c r="H742" s="13">
        <f t="shared" si="210"/>
        <v>0</v>
      </c>
      <c r="I742" s="70">
        <f t="shared" si="211"/>
        <v>0</v>
      </c>
      <c r="J742" s="70">
        <f t="shared" si="212"/>
        <v>0</v>
      </c>
      <c r="K742" t="str">
        <f t="shared" si="213"/>
        <v>CHAWAN</v>
      </c>
      <c r="L742" t="str">
        <f t="shared" si="214"/>
        <v>JUNE-1-CHAWAN</v>
      </c>
      <c r="M742" s="70">
        <f t="shared" si="215"/>
        <v>0</v>
      </c>
      <c r="N742" s="70">
        <f t="shared" si="216"/>
        <v>0</v>
      </c>
      <c r="O742" s="13">
        <f t="shared" si="217"/>
        <v>952253</v>
      </c>
      <c r="P742" s="13">
        <f t="shared" si="218"/>
        <v>960304</v>
      </c>
      <c r="Q742" s="13">
        <f t="shared" si="219"/>
        <v>950257</v>
      </c>
      <c r="R742" s="33">
        <f t="shared" si="220"/>
        <v>-2.0960816085641154E-3</v>
      </c>
      <c r="S742" s="33">
        <f t="shared" si="221"/>
        <v>-1.0462311934554047E-2</v>
      </c>
      <c r="T742" t="str">
        <f t="shared" si="222"/>
        <v>JUNE-CHAWAN</v>
      </c>
      <c r="U742">
        <f t="shared" si="223"/>
        <v>7385</v>
      </c>
      <c r="V742">
        <f t="shared" si="224"/>
        <v>7388</v>
      </c>
      <c r="W742">
        <f t="shared" si="225"/>
        <v>7385</v>
      </c>
      <c r="X742" s="33">
        <f t="shared" si="226"/>
        <v>0</v>
      </c>
      <c r="Y742" s="33">
        <f t="shared" si="227"/>
        <v>-4.0606388738495536E-4</v>
      </c>
    </row>
    <row r="743" spans="1:25" x14ac:dyDescent="0.25">
      <c r="A743" t="s">
        <v>40</v>
      </c>
      <c r="B743" s="63">
        <v>1</v>
      </c>
      <c r="C743" t="s">
        <v>15</v>
      </c>
      <c r="D743" s="65">
        <v>135</v>
      </c>
      <c r="E743" s="65">
        <v>135</v>
      </c>
      <c r="F743" s="65">
        <v>135</v>
      </c>
      <c r="G743" s="13">
        <f t="shared" si="209"/>
        <v>0</v>
      </c>
      <c r="H743" s="13">
        <f t="shared" si="210"/>
        <v>0</v>
      </c>
      <c r="I743" s="70">
        <f t="shared" si="211"/>
        <v>0</v>
      </c>
      <c r="J743" s="70">
        <f t="shared" si="212"/>
        <v>0</v>
      </c>
      <c r="K743" t="str">
        <f t="shared" si="213"/>
        <v>CHAWAN</v>
      </c>
      <c r="L743" t="str">
        <f t="shared" si="214"/>
        <v>JUNE-1-CHAWAN</v>
      </c>
      <c r="M743" s="70">
        <f t="shared" si="215"/>
        <v>0</v>
      </c>
      <c r="N743" s="70">
        <f t="shared" si="216"/>
        <v>0</v>
      </c>
      <c r="O743" s="13">
        <f t="shared" si="217"/>
        <v>952253</v>
      </c>
      <c r="P743" s="13">
        <f t="shared" si="218"/>
        <v>960304</v>
      </c>
      <c r="Q743" s="13">
        <f t="shared" si="219"/>
        <v>950257</v>
      </c>
      <c r="R743" s="33">
        <f t="shared" si="220"/>
        <v>-2.0960816085641154E-3</v>
      </c>
      <c r="S743" s="33">
        <f t="shared" si="221"/>
        <v>-1.0462311934554047E-2</v>
      </c>
      <c r="T743" t="str">
        <f t="shared" si="222"/>
        <v>JUNE-CHAWAN</v>
      </c>
      <c r="U743">
        <f t="shared" si="223"/>
        <v>7385</v>
      </c>
      <c r="V743">
        <f t="shared" si="224"/>
        <v>7388</v>
      </c>
      <c r="W743">
        <f t="shared" si="225"/>
        <v>7385</v>
      </c>
      <c r="X743" s="33">
        <f t="shared" si="226"/>
        <v>0</v>
      </c>
      <c r="Y743" s="33">
        <f t="shared" si="227"/>
        <v>-4.0606388738495536E-4</v>
      </c>
    </row>
    <row r="744" spans="1:25" x14ac:dyDescent="0.25">
      <c r="A744" t="s">
        <v>40</v>
      </c>
      <c r="B744" s="63">
        <v>1</v>
      </c>
      <c r="C744" t="s">
        <v>15</v>
      </c>
      <c r="D744" s="65">
        <v>26</v>
      </c>
      <c r="E744" s="65">
        <v>26</v>
      </c>
      <c r="F744" s="65">
        <v>26</v>
      </c>
      <c r="G744" s="13">
        <f t="shared" si="209"/>
        <v>0</v>
      </c>
      <c r="H744" s="13">
        <f t="shared" si="210"/>
        <v>0</v>
      </c>
      <c r="I744" s="70">
        <f t="shared" si="211"/>
        <v>0</v>
      </c>
      <c r="J744" s="70">
        <f t="shared" si="212"/>
        <v>0</v>
      </c>
      <c r="K744" t="str">
        <f t="shared" si="213"/>
        <v>CHAWAN</v>
      </c>
      <c r="L744" t="str">
        <f t="shared" si="214"/>
        <v>JUNE-1-CHAWAN</v>
      </c>
      <c r="M744" s="70">
        <f t="shared" si="215"/>
        <v>0</v>
      </c>
      <c r="N744" s="70">
        <f t="shared" si="216"/>
        <v>0</v>
      </c>
      <c r="O744" s="13">
        <f t="shared" si="217"/>
        <v>952253</v>
      </c>
      <c r="P744" s="13">
        <f t="shared" si="218"/>
        <v>960304</v>
      </c>
      <c r="Q744" s="13">
        <f t="shared" si="219"/>
        <v>950257</v>
      </c>
      <c r="R744" s="33">
        <f t="shared" si="220"/>
        <v>-2.0960816085641154E-3</v>
      </c>
      <c r="S744" s="33">
        <f t="shared" si="221"/>
        <v>-1.0462311934554047E-2</v>
      </c>
      <c r="T744" t="str">
        <f t="shared" si="222"/>
        <v>JUNE-CHAWAN</v>
      </c>
      <c r="U744">
        <f t="shared" si="223"/>
        <v>7385</v>
      </c>
      <c r="V744">
        <f t="shared" si="224"/>
        <v>7388</v>
      </c>
      <c r="W744">
        <f t="shared" si="225"/>
        <v>7385</v>
      </c>
      <c r="X744" s="33">
        <f t="shared" si="226"/>
        <v>0</v>
      </c>
      <c r="Y744" s="33">
        <f t="shared" si="227"/>
        <v>-4.0606388738495536E-4</v>
      </c>
    </row>
    <row r="745" spans="1:25" x14ac:dyDescent="0.25">
      <c r="A745" t="s">
        <v>40</v>
      </c>
      <c r="B745" s="63">
        <v>1</v>
      </c>
      <c r="C745" t="s">
        <v>15</v>
      </c>
      <c r="D745" s="65">
        <v>26</v>
      </c>
      <c r="E745" s="65">
        <v>26</v>
      </c>
      <c r="F745" s="65">
        <v>26</v>
      </c>
      <c r="G745" s="13">
        <f t="shared" si="209"/>
        <v>0</v>
      </c>
      <c r="H745" s="13">
        <f t="shared" si="210"/>
        <v>0</v>
      </c>
      <c r="I745" s="70">
        <f t="shared" si="211"/>
        <v>0</v>
      </c>
      <c r="J745" s="70">
        <f t="shared" si="212"/>
        <v>0</v>
      </c>
      <c r="K745" t="str">
        <f t="shared" si="213"/>
        <v>CHAWAN</v>
      </c>
      <c r="L745" t="str">
        <f t="shared" si="214"/>
        <v>JUNE-1-CHAWAN</v>
      </c>
      <c r="M745" s="70">
        <f t="shared" si="215"/>
        <v>0</v>
      </c>
      <c r="N745" s="70">
        <f t="shared" si="216"/>
        <v>0</v>
      </c>
      <c r="O745" s="13">
        <f t="shared" si="217"/>
        <v>952253</v>
      </c>
      <c r="P745" s="13">
        <f t="shared" si="218"/>
        <v>960304</v>
      </c>
      <c r="Q745" s="13">
        <f t="shared" si="219"/>
        <v>950257</v>
      </c>
      <c r="R745" s="33">
        <f t="shared" si="220"/>
        <v>-2.0960816085641154E-3</v>
      </c>
      <c r="S745" s="33">
        <f t="shared" si="221"/>
        <v>-1.0462311934554047E-2</v>
      </c>
      <c r="T745" t="str">
        <f t="shared" si="222"/>
        <v>JUNE-CHAWAN</v>
      </c>
      <c r="U745">
        <f t="shared" si="223"/>
        <v>7385</v>
      </c>
      <c r="V745">
        <f t="shared" si="224"/>
        <v>7388</v>
      </c>
      <c r="W745">
        <f t="shared" si="225"/>
        <v>7385</v>
      </c>
      <c r="X745" s="33">
        <f t="shared" si="226"/>
        <v>0</v>
      </c>
      <c r="Y745" s="33">
        <f t="shared" si="227"/>
        <v>-4.0606388738495536E-4</v>
      </c>
    </row>
    <row r="746" spans="1:25" x14ac:dyDescent="0.25">
      <c r="A746" t="s">
        <v>40</v>
      </c>
      <c r="B746" s="63">
        <v>1</v>
      </c>
      <c r="C746" t="s">
        <v>15</v>
      </c>
      <c r="D746" s="65">
        <v>53</v>
      </c>
      <c r="E746" s="65">
        <v>53</v>
      </c>
      <c r="F746" s="65">
        <v>53</v>
      </c>
      <c r="G746" s="13">
        <f t="shared" si="209"/>
        <v>0</v>
      </c>
      <c r="H746" s="13">
        <f t="shared" si="210"/>
        <v>0</v>
      </c>
      <c r="I746" s="70">
        <f t="shared" si="211"/>
        <v>0</v>
      </c>
      <c r="J746" s="70">
        <f t="shared" si="212"/>
        <v>0</v>
      </c>
      <c r="K746" t="str">
        <f t="shared" si="213"/>
        <v>CHAWAN</v>
      </c>
      <c r="L746" t="str">
        <f t="shared" si="214"/>
        <v>JUNE-1-CHAWAN</v>
      </c>
      <c r="M746" s="70">
        <f t="shared" si="215"/>
        <v>0</v>
      </c>
      <c r="N746" s="70">
        <f t="shared" si="216"/>
        <v>0</v>
      </c>
      <c r="O746" s="13">
        <f t="shared" si="217"/>
        <v>952253</v>
      </c>
      <c r="P746" s="13">
        <f t="shared" si="218"/>
        <v>960304</v>
      </c>
      <c r="Q746" s="13">
        <f t="shared" si="219"/>
        <v>950257</v>
      </c>
      <c r="R746" s="33">
        <f t="shared" si="220"/>
        <v>-2.0960816085641154E-3</v>
      </c>
      <c r="S746" s="33">
        <f t="shared" si="221"/>
        <v>-1.0462311934554047E-2</v>
      </c>
      <c r="T746" t="str">
        <f t="shared" si="222"/>
        <v>JUNE-CHAWAN</v>
      </c>
      <c r="U746">
        <f t="shared" si="223"/>
        <v>7385</v>
      </c>
      <c r="V746">
        <f t="shared" si="224"/>
        <v>7388</v>
      </c>
      <c r="W746">
        <f t="shared" si="225"/>
        <v>7385</v>
      </c>
      <c r="X746" s="33">
        <f t="shared" si="226"/>
        <v>0</v>
      </c>
      <c r="Y746" s="33">
        <f t="shared" si="227"/>
        <v>-4.0606388738495536E-4</v>
      </c>
    </row>
    <row r="747" spans="1:25" x14ac:dyDescent="0.25">
      <c r="A747" t="s">
        <v>40</v>
      </c>
      <c r="B747" s="63">
        <v>1</v>
      </c>
      <c r="C747" t="s">
        <v>15</v>
      </c>
      <c r="D747" s="65">
        <v>53</v>
      </c>
      <c r="E747" s="65">
        <v>53</v>
      </c>
      <c r="F747" s="65">
        <v>53</v>
      </c>
      <c r="G747" s="13">
        <f t="shared" si="209"/>
        <v>0</v>
      </c>
      <c r="H747" s="13">
        <f t="shared" si="210"/>
        <v>0</v>
      </c>
      <c r="I747" s="70">
        <f t="shared" si="211"/>
        <v>0</v>
      </c>
      <c r="J747" s="70">
        <f t="shared" si="212"/>
        <v>0</v>
      </c>
      <c r="K747" t="str">
        <f t="shared" si="213"/>
        <v>CHAWAN</v>
      </c>
      <c r="L747" t="str">
        <f t="shared" si="214"/>
        <v>JUNE-1-CHAWAN</v>
      </c>
      <c r="M747" s="70">
        <f t="shared" si="215"/>
        <v>0</v>
      </c>
      <c r="N747" s="70">
        <f t="shared" si="216"/>
        <v>0</v>
      </c>
      <c r="O747" s="13">
        <f t="shared" si="217"/>
        <v>952253</v>
      </c>
      <c r="P747" s="13">
        <f t="shared" si="218"/>
        <v>960304</v>
      </c>
      <c r="Q747" s="13">
        <f t="shared" si="219"/>
        <v>950257</v>
      </c>
      <c r="R747" s="33">
        <f t="shared" si="220"/>
        <v>-2.0960816085641154E-3</v>
      </c>
      <c r="S747" s="33">
        <f t="shared" si="221"/>
        <v>-1.0462311934554047E-2</v>
      </c>
      <c r="T747" t="str">
        <f t="shared" si="222"/>
        <v>JUNE-CHAWAN</v>
      </c>
      <c r="U747">
        <f t="shared" si="223"/>
        <v>7385</v>
      </c>
      <c r="V747">
        <f t="shared" si="224"/>
        <v>7388</v>
      </c>
      <c r="W747">
        <f t="shared" si="225"/>
        <v>7385</v>
      </c>
      <c r="X747" s="33">
        <f t="shared" si="226"/>
        <v>0</v>
      </c>
      <c r="Y747" s="33">
        <f t="shared" si="227"/>
        <v>-4.0606388738495536E-4</v>
      </c>
    </row>
    <row r="748" spans="1:25" x14ac:dyDescent="0.25">
      <c r="A748" t="s">
        <v>40</v>
      </c>
      <c r="B748" s="63">
        <v>1</v>
      </c>
      <c r="C748" t="s">
        <v>15</v>
      </c>
      <c r="D748" s="65">
        <v>29</v>
      </c>
      <c r="E748" s="65">
        <v>29</v>
      </c>
      <c r="F748" s="65">
        <v>29</v>
      </c>
      <c r="G748" s="13">
        <f t="shared" si="209"/>
        <v>0</v>
      </c>
      <c r="H748" s="13">
        <f t="shared" si="210"/>
        <v>0</v>
      </c>
      <c r="I748" s="70">
        <f t="shared" si="211"/>
        <v>0</v>
      </c>
      <c r="J748" s="70">
        <f t="shared" si="212"/>
        <v>0</v>
      </c>
      <c r="K748" t="str">
        <f t="shared" si="213"/>
        <v>CHAWAN</v>
      </c>
      <c r="L748" t="str">
        <f t="shared" si="214"/>
        <v>JUNE-1-CHAWAN</v>
      </c>
      <c r="M748" s="70">
        <f t="shared" si="215"/>
        <v>0</v>
      </c>
      <c r="N748" s="70">
        <f t="shared" si="216"/>
        <v>0</v>
      </c>
      <c r="O748" s="13">
        <f t="shared" si="217"/>
        <v>952253</v>
      </c>
      <c r="P748" s="13">
        <f t="shared" si="218"/>
        <v>960304</v>
      </c>
      <c r="Q748" s="13">
        <f t="shared" si="219"/>
        <v>950257</v>
      </c>
      <c r="R748" s="33">
        <f t="shared" si="220"/>
        <v>-2.0960816085641154E-3</v>
      </c>
      <c r="S748" s="33">
        <f t="shared" si="221"/>
        <v>-1.0462311934554047E-2</v>
      </c>
      <c r="T748" t="str">
        <f t="shared" si="222"/>
        <v>JUNE-CHAWAN</v>
      </c>
      <c r="U748">
        <f t="shared" si="223"/>
        <v>7385</v>
      </c>
      <c r="V748">
        <f t="shared" si="224"/>
        <v>7388</v>
      </c>
      <c r="W748">
        <f t="shared" si="225"/>
        <v>7385</v>
      </c>
      <c r="X748" s="33">
        <f t="shared" si="226"/>
        <v>0</v>
      </c>
      <c r="Y748" s="33">
        <f t="shared" si="227"/>
        <v>-4.0606388738495536E-4</v>
      </c>
    </row>
    <row r="749" spans="1:25" x14ac:dyDescent="0.25">
      <c r="A749" t="s">
        <v>40</v>
      </c>
      <c r="B749" s="63">
        <v>1</v>
      </c>
      <c r="C749" t="s">
        <v>15</v>
      </c>
      <c r="D749" s="65">
        <v>29</v>
      </c>
      <c r="E749" s="65">
        <v>29</v>
      </c>
      <c r="F749" s="65">
        <v>29</v>
      </c>
      <c r="G749" s="13">
        <f t="shared" si="209"/>
        <v>0</v>
      </c>
      <c r="H749" s="13">
        <f t="shared" si="210"/>
        <v>0</v>
      </c>
      <c r="I749" s="70">
        <f t="shared" si="211"/>
        <v>0</v>
      </c>
      <c r="J749" s="70">
        <f t="shared" si="212"/>
        <v>0</v>
      </c>
      <c r="K749" t="str">
        <f t="shared" si="213"/>
        <v>CHAWAN</v>
      </c>
      <c r="L749" t="str">
        <f t="shared" si="214"/>
        <v>JUNE-1-CHAWAN</v>
      </c>
      <c r="M749" s="70">
        <f t="shared" si="215"/>
        <v>0</v>
      </c>
      <c r="N749" s="70">
        <f t="shared" si="216"/>
        <v>0</v>
      </c>
      <c r="O749" s="13">
        <f t="shared" si="217"/>
        <v>952253</v>
      </c>
      <c r="P749" s="13">
        <f t="shared" si="218"/>
        <v>960304</v>
      </c>
      <c r="Q749" s="13">
        <f t="shared" si="219"/>
        <v>950257</v>
      </c>
      <c r="R749" s="33">
        <f t="shared" si="220"/>
        <v>-2.0960816085641154E-3</v>
      </c>
      <c r="S749" s="33">
        <f t="shared" si="221"/>
        <v>-1.0462311934554047E-2</v>
      </c>
      <c r="T749" t="str">
        <f t="shared" si="222"/>
        <v>JUNE-CHAWAN</v>
      </c>
      <c r="U749">
        <f t="shared" si="223"/>
        <v>7385</v>
      </c>
      <c r="V749">
        <f t="shared" si="224"/>
        <v>7388</v>
      </c>
      <c r="W749">
        <f t="shared" si="225"/>
        <v>7385</v>
      </c>
      <c r="X749" s="33">
        <f t="shared" si="226"/>
        <v>0</v>
      </c>
      <c r="Y749" s="33">
        <f t="shared" si="227"/>
        <v>-4.0606388738495536E-4</v>
      </c>
    </row>
    <row r="750" spans="1:25" x14ac:dyDescent="0.25">
      <c r="A750" t="s">
        <v>40</v>
      </c>
      <c r="B750" s="63">
        <v>1</v>
      </c>
      <c r="C750" t="s">
        <v>10</v>
      </c>
      <c r="D750" s="65">
        <v>354</v>
      </c>
      <c r="E750" s="65">
        <v>354</v>
      </c>
      <c r="F750" s="65">
        <v>354</v>
      </c>
      <c r="G750" s="13">
        <f t="shared" si="209"/>
        <v>0</v>
      </c>
      <c r="H750" s="13">
        <f t="shared" si="210"/>
        <v>0</v>
      </c>
      <c r="I750" s="70">
        <f t="shared" si="211"/>
        <v>0</v>
      </c>
      <c r="J750" s="70">
        <f t="shared" si="212"/>
        <v>0</v>
      </c>
      <c r="K750" t="str">
        <f t="shared" si="213"/>
        <v>CNJ2</v>
      </c>
      <c r="L750" t="str">
        <f t="shared" si="214"/>
        <v>JUNE-1-CNJ2</v>
      </c>
      <c r="M750" s="70">
        <f t="shared" si="215"/>
        <v>-9.936444697400848E-3</v>
      </c>
      <c r="N750" s="70">
        <f t="shared" si="216"/>
        <v>-0.14512717832255273</v>
      </c>
      <c r="O750" s="13">
        <f t="shared" si="217"/>
        <v>952253</v>
      </c>
      <c r="P750" s="13">
        <f t="shared" si="218"/>
        <v>960304</v>
      </c>
      <c r="Q750" s="13">
        <f t="shared" si="219"/>
        <v>950257</v>
      </c>
      <c r="R750" s="33">
        <f t="shared" si="220"/>
        <v>-2.0960816085641154E-3</v>
      </c>
      <c r="S750" s="33">
        <f t="shared" si="221"/>
        <v>-1.0462311934554047E-2</v>
      </c>
      <c r="T750" t="str">
        <f t="shared" si="222"/>
        <v>JUNE-CNJ2</v>
      </c>
      <c r="U750">
        <f t="shared" si="223"/>
        <v>142291</v>
      </c>
      <c r="V750">
        <f t="shared" si="224"/>
        <v>140104</v>
      </c>
      <c r="W750">
        <f t="shared" si="225"/>
        <v>138467</v>
      </c>
      <c r="X750" s="33">
        <f t="shared" si="226"/>
        <v>-2.6874503657996596E-2</v>
      </c>
      <c r="Y750" s="33">
        <f t="shared" si="227"/>
        <v>-1.1684177468166523E-2</v>
      </c>
    </row>
    <row r="751" spans="1:25" x14ac:dyDescent="0.25">
      <c r="A751" t="s">
        <v>40</v>
      </c>
      <c r="B751" s="63">
        <v>1</v>
      </c>
      <c r="C751" t="s">
        <v>10</v>
      </c>
      <c r="D751" s="65">
        <v>141</v>
      </c>
      <c r="E751" s="65">
        <v>141</v>
      </c>
      <c r="F751" s="65">
        <v>141</v>
      </c>
      <c r="G751" s="13">
        <f t="shared" si="209"/>
        <v>0</v>
      </c>
      <c r="H751" s="13">
        <f t="shared" si="210"/>
        <v>0</v>
      </c>
      <c r="I751" s="70">
        <f t="shared" si="211"/>
        <v>0</v>
      </c>
      <c r="J751" s="70">
        <f t="shared" si="212"/>
        <v>0</v>
      </c>
      <c r="K751" t="str">
        <f t="shared" si="213"/>
        <v>CNJ2</v>
      </c>
      <c r="L751" t="str">
        <f t="shared" si="214"/>
        <v>JUNE-1-CNJ2</v>
      </c>
      <c r="M751" s="70">
        <f t="shared" si="215"/>
        <v>-9.936444697400848E-3</v>
      </c>
      <c r="N751" s="70">
        <f t="shared" si="216"/>
        <v>-0.14512717832255273</v>
      </c>
      <c r="O751" s="13">
        <f t="shared" si="217"/>
        <v>952253</v>
      </c>
      <c r="P751" s="13">
        <f t="shared" si="218"/>
        <v>960304</v>
      </c>
      <c r="Q751" s="13">
        <f t="shared" si="219"/>
        <v>950257</v>
      </c>
      <c r="R751" s="33">
        <f t="shared" si="220"/>
        <v>-2.0960816085641154E-3</v>
      </c>
      <c r="S751" s="33">
        <f t="shared" si="221"/>
        <v>-1.0462311934554047E-2</v>
      </c>
      <c r="T751" t="str">
        <f t="shared" si="222"/>
        <v>JUNE-CNJ2</v>
      </c>
      <c r="U751">
        <f t="shared" si="223"/>
        <v>142291</v>
      </c>
      <c r="V751">
        <f t="shared" si="224"/>
        <v>140104</v>
      </c>
      <c r="W751">
        <f t="shared" si="225"/>
        <v>138467</v>
      </c>
      <c r="X751" s="33">
        <f t="shared" si="226"/>
        <v>-2.6874503657996596E-2</v>
      </c>
      <c r="Y751" s="33">
        <f t="shared" si="227"/>
        <v>-1.1684177468166523E-2</v>
      </c>
    </row>
    <row r="752" spans="1:25" x14ac:dyDescent="0.25">
      <c r="A752" t="s">
        <v>40</v>
      </c>
      <c r="B752" s="63">
        <v>1</v>
      </c>
      <c r="C752" t="s">
        <v>10</v>
      </c>
      <c r="D752" s="65">
        <v>96</v>
      </c>
      <c r="E752" s="65">
        <v>96</v>
      </c>
      <c r="F752" s="65">
        <v>96</v>
      </c>
      <c r="G752" s="13">
        <f t="shared" si="209"/>
        <v>0</v>
      </c>
      <c r="H752" s="13">
        <f t="shared" si="210"/>
        <v>0</v>
      </c>
      <c r="I752" s="70">
        <f t="shared" si="211"/>
        <v>0</v>
      </c>
      <c r="J752" s="70">
        <f t="shared" si="212"/>
        <v>0</v>
      </c>
      <c r="K752" t="str">
        <f t="shared" si="213"/>
        <v>CNJ2</v>
      </c>
      <c r="L752" t="str">
        <f t="shared" si="214"/>
        <v>JUNE-1-CNJ2</v>
      </c>
      <c r="M752" s="70">
        <f t="shared" si="215"/>
        <v>-9.936444697400848E-3</v>
      </c>
      <c r="N752" s="70">
        <f t="shared" si="216"/>
        <v>-0.14512717832255273</v>
      </c>
      <c r="O752" s="13">
        <f t="shared" si="217"/>
        <v>952253</v>
      </c>
      <c r="P752" s="13">
        <f t="shared" si="218"/>
        <v>960304</v>
      </c>
      <c r="Q752" s="13">
        <f t="shared" si="219"/>
        <v>950257</v>
      </c>
      <c r="R752" s="33">
        <f t="shared" si="220"/>
        <v>-2.0960816085641154E-3</v>
      </c>
      <c r="S752" s="33">
        <f t="shared" si="221"/>
        <v>-1.0462311934554047E-2</v>
      </c>
      <c r="T752" t="str">
        <f t="shared" si="222"/>
        <v>JUNE-CNJ2</v>
      </c>
      <c r="U752">
        <f t="shared" si="223"/>
        <v>142291</v>
      </c>
      <c r="V752">
        <f t="shared" si="224"/>
        <v>140104</v>
      </c>
      <c r="W752">
        <f t="shared" si="225"/>
        <v>138467</v>
      </c>
      <c r="X752" s="33">
        <f t="shared" si="226"/>
        <v>-2.6874503657996596E-2</v>
      </c>
      <c r="Y752" s="33">
        <f t="shared" si="227"/>
        <v>-1.1684177468166523E-2</v>
      </c>
    </row>
    <row r="753" spans="1:25" x14ac:dyDescent="0.25">
      <c r="A753" t="s">
        <v>40</v>
      </c>
      <c r="B753" s="63">
        <v>1</v>
      </c>
      <c r="C753" t="s">
        <v>10</v>
      </c>
      <c r="D753" s="65">
        <v>102</v>
      </c>
      <c r="E753" s="65">
        <v>102</v>
      </c>
      <c r="F753" s="65">
        <v>102</v>
      </c>
      <c r="G753" s="13">
        <f t="shared" si="209"/>
        <v>0</v>
      </c>
      <c r="H753" s="13">
        <f t="shared" si="210"/>
        <v>0</v>
      </c>
      <c r="I753" s="70">
        <f t="shared" si="211"/>
        <v>0</v>
      </c>
      <c r="J753" s="70">
        <f t="shared" si="212"/>
        <v>0</v>
      </c>
      <c r="K753" t="str">
        <f t="shared" si="213"/>
        <v>CNJ2</v>
      </c>
      <c r="L753" t="str">
        <f t="shared" si="214"/>
        <v>JUNE-1-CNJ2</v>
      </c>
      <c r="M753" s="70">
        <f t="shared" si="215"/>
        <v>-9.936444697400848E-3</v>
      </c>
      <c r="N753" s="70">
        <f t="shared" si="216"/>
        <v>-0.14512717832255273</v>
      </c>
      <c r="O753" s="13">
        <f t="shared" si="217"/>
        <v>952253</v>
      </c>
      <c r="P753" s="13">
        <f t="shared" si="218"/>
        <v>960304</v>
      </c>
      <c r="Q753" s="13">
        <f t="shared" si="219"/>
        <v>950257</v>
      </c>
      <c r="R753" s="33">
        <f t="shared" si="220"/>
        <v>-2.0960816085641154E-3</v>
      </c>
      <c r="S753" s="33">
        <f t="shared" si="221"/>
        <v>-1.0462311934554047E-2</v>
      </c>
      <c r="T753" t="str">
        <f t="shared" si="222"/>
        <v>JUNE-CNJ2</v>
      </c>
      <c r="U753">
        <f t="shared" si="223"/>
        <v>142291</v>
      </c>
      <c r="V753">
        <f t="shared" si="224"/>
        <v>140104</v>
      </c>
      <c r="W753">
        <f t="shared" si="225"/>
        <v>138467</v>
      </c>
      <c r="X753" s="33">
        <f t="shared" si="226"/>
        <v>-2.6874503657996596E-2</v>
      </c>
      <c r="Y753" s="33">
        <f t="shared" si="227"/>
        <v>-1.1684177468166523E-2</v>
      </c>
    </row>
    <row r="754" spans="1:25" x14ac:dyDescent="0.25">
      <c r="A754" t="s">
        <v>40</v>
      </c>
      <c r="B754" s="63">
        <v>1</v>
      </c>
      <c r="C754" t="s">
        <v>10</v>
      </c>
      <c r="D754" s="65">
        <v>354</v>
      </c>
      <c r="E754" s="65">
        <v>354</v>
      </c>
      <c r="F754" s="65">
        <v>354</v>
      </c>
      <c r="G754" s="13">
        <f t="shared" si="209"/>
        <v>0</v>
      </c>
      <c r="H754" s="13">
        <f t="shared" si="210"/>
        <v>0</v>
      </c>
      <c r="I754" s="70">
        <f t="shared" si="211"/>
        <v>0</v>
      </c>
      <c r="J754" s="70">
        <f t="shared" si="212"/>
        <v>0</v>
      </c>
      <c r="K754" t="str">
        <f t="shared" si="213"/>
        <v>CNJ2</v>
      </c>
      <c r="L754" t="str">
        <f t="shared" si="214"/>
        <v>JUNE-1-CNJ2</v>
      </c>
      <c r="M754" s="70">
        <f t="shared" si="215"/>
        <v>-9.936444697400848E-3</v>
      </c>
      <c r="N754" s="70">
        <f t="shared" si="216"/>
        <v>-0.14512717832255273</v>
      </c>
      <c r="O754" s="13">
        <f t="shared" si="217"/>
        <v>952253</v>
      </c>
      <c r="P754" s="13">
        <f t="shared" si="218"/>
        <v>960304</v>
      </c>
      <c r="Q754" s="13">
        <f t="shared" si="219"/>
        <v>950257</v>
      </c>
      <c r="R754" s="33">
        <f t="shared" si="220"/>
        <v>-2.0960816085641154E-3</v>
      </c>
      <c r="S754" s="33">
        <f t="shared" si="221"/>
        <v>-1.0462311934554047E-2</v>
      </c>
      <c r="T754" t="str">
        <f t="shared" si="222"/>
        <v>JUNE-CNJ2</v>
      </c>
      <c r="U754">
        <f t="shared" si="223"/>
        <v>142291</v>
      </c>
      <c r="V754">
        <f t="shared" si="224"/>
        <v>140104</v>
      </c>
      <c r="W754">
        <f t="shared" si="225"/>
        <v>138467</v>
      </c>
      <c r="X754" s="33">
        <f t="shared" si="226"/>
        <v>-2.6874503657996596E-2</v>
      </c>
      <c r="Y754" s="33">
        <f t="shared" si="227"/>
        <v>-1.1684177468166523E-2</v>
      </c>
    </row>
    <row r="755" spans="1:25" x14ac:dyDescent="0.25">
      <c r="A755" t="s">
        <v>40</v>
      </c>
      <c r="B755" s="63">
        <v>1</v>
      </c>
      <c r="C755" t="s">
        <v>10</v>
      </c>
      <c r="D755" s="65">
        <v>141</v>
      </c>
      <c r="E755" s="65">
        <v>141</v>
      </c>
      <c r="F755" s="65">
        <v>141</v>
      </c>
      <c r="G755" s="13">
        <f t="shared" si="209"/>
        <v>0</v>
      </c>
      <c r="H755" s="13">
        <f t="shared" si="210"/>
        <v>0</v>
      </c>
      <c r="I755" s="70">
        <f t="shared" si="211"/>
        <v>0</v>
      </c>
      <c r="J755" s="70">
        <f t="shared" si="212"/>
        <v>0</v>
      </c>
      <c r="K755" t="str">
        <f t="shared" si="213"/>
        <v>CNJ2</v>
      </c>
      <c r="L755" t="str">
        <f t="shared" si="214"/>
        <v>JUNE-1-CNJ2</v>
      </c>
      <c r="M755" s="70">
        <f t="shared" si="215"/>
        <v>-9.936444697400848E-3</v>
      </c>
      <c r="N755" s="70">
        <f t="shared" si="216"/>
        <v>-0.14512717832255273</v>
      </c>
      <c r="O755" s="13">
        <f t="shared" si="217"/>
        <v>952253</v>
      </c>
      <c r="P755" s="13">
        <f t="shared" si="218"/>
        <v>960304</v>
      </c>
      <c r="Q755" s="13">
        <f t="shared" si="219"/>
        <v>950257</v>
      </c>
      <c r="R755" s="33">
        <f t="shared" si="220"/>
        <v>-2.0960816085641154E-3</v>
      </c>
      <c r="S755" s="33">
        <f t="shared" si="221"/>
        <v>-1.0462311934554047E-2</v>
      </c>
      <c r="T755" t="str">
        <f t="shared" si="222"/>
        <v>JUNE-CNJ2</v>
      </c>
      <c r="U755">
        <f t="shared" si="223"/>
        <v>142291</v>
      </c>
      <c r="V755">
        <f t="shared" si="224"/>
        <v>140104</v>
      </c>
      <c r="W755">
        <f t="shared" si="225"/>
        <v>138467</v>
      </c>
      <c r="X755" s="33">
        <f t="shared" si="226"/>
        <v>-2.6874503657996596E-2</v>
      </c>
      <c r="Y755" s="33">
        <f t="shared" si="227"/>
        <v>-1.1684177468166523E-2</v>
      </c>
    </row>
    <row r="756" spans="1:25" x14ac:dyDescent="0.25">
      <c r="A756" t="s">
        <v>40</v>
      </c>
      <c r="B756" s="63">
        <v>1</v>
      </c>
      <c r="C756" t="s">
        <v>10</v>
      </c>
      <c r="D756" s="65">
        <v>96</v>
      </c>
      <c r="E756" s="65">
        <v>96</v>
      </c>
      <c r="F756" s="65">
        <v>96</v>
      </c>
      <c r="G756" s="13">
        <f t="shared" si="209"/>
        <v>0</v>
      </c>
      <c r="H756" s="13">
        <f t="shared" si="210"/>
        <v>0</v>
      </c>
      <c r="I756" s="70">
        <f t="shared" si="211"/>
        <v>0</v>
      </c>
      <c r="J756" s="70">
        <f t="shared" si="212"/>
        <v>0</v>
      </c>
      <c r="K756" t="str">
        <f t="shared" si="213"/>
        <v>CNJ2</v>
      </c>
      <c r="L756" t="str">
        <f t="shared" si="214"/>
        <v>JUNE-1-CNJ2</v>
      </c>
      <c r="M756" s="70">
        <f t="shared" si="215"/>
        <v>-9.936444697400848E-3</v>
      </c>
      <c r="N756" s="70">
        <f t="shared" si="216"/>
        <v>-0.14512717832255273</v>
      </c>
      <c r="O756" s="13">
        <f t="shared" si="217"/>
        <v>952253</v>
      </c>
      <c r="P756" s="13">
        <f t="shared" si="218"/>
        <v>960304</v>
      </c>
      <c r="Q756" s="13">
        <f t="shared" si="219"/>
        <v>950257</v>
      </c>
      <c r="R756" s="33">
        <f t="shared" si="220"/>
        <v>-2.0960816085641154E-3</v>
      </c>
      <c r="S756" s="33">
        <f t="shared" si="221"/>
        <v>-1.0462311934554047E-2</v>
      </c>
      <c r="T756" t="str">
        <f t="shared" si="222"/>
        <v>JUNE-CNJ2</v>
      </c>
      <c r="U756">
        <f t="shared" si="223"/>
        <v>142291</v>
      </c>
      <c r="V756">
        <f t="shared" si="224"/>
        <v>140104</v>
      </c>
      <c r="W756">
        <f t="shared" si="225"/>
        <v>138467</v>
      </c>
      <c r="X756" s="33">
        <f t="shared" si="226"/>
        <v>-2.6874503657996596E-2</v>
      </c>
      <c r="Y756" s="33">
        <f t="shared" si="227"/>
        <v>-1.1684177468166523E-2</v>
      </c>
    </row>
    <row r="757" spans="1:25" x14ac:dyDescent="0.25">
      <c r="A757" t="s">
        <v>40</v>
      </c>
      <c r="B757" s="63">
        <v>1</v>
      </c>
      <c r="C757" t="s">
        <v>10</v>
      </c>
      <c r="D757" s="65">
        <v>102</v>
      </c>
      <c r="E757" s="65">
        <v>102</v>
      </c>
      <c r="F757" s="65">
        <v>102</v>
      </c>
      <c r="G757" s="13">
        <f t="shared" si="209"/>
        <v>0</v>
      </c>
      <c r="H757" s="13">
        <f t="shared" si="210"/>
        <v>0</v>
      </c>
      <c r="I757" s="70">
        <f t="shared" si="211"/>
        <v>0</v>
      </c>
      <c r="J757" s="70">
        <f t="shared" si="212"/>
        <v>0</v>
      </c>
      <c r="K757" t="str">
        <f t="shared" si="213"/>
        <v>CNJ2</v>
      </c>
      <c r="L757" t="str">
        <f t="shared" si="214"/>
        <v>JUNE-1-CNJ2</v>
      </c>
      <c r="M757" s="70">
        <f t="shared" si="215"/>
        <v>-9.936444697400848E-3</v>
      </c>
      <c r="N757" s="70">
        <f t="shared" si="216"/>
        <v>-0.14512717832255273</v>
      </c>
      <c r="O757" s="13">
        <f t="shared" si="217"/>
        <v>952253</v>
      </c>
      <c r="P757" s="13">
        <f t="shared" si="218"/>
        <v>960304</v>
      </c>
      <c r="Q757" s="13">
        <f t="shared" si="219"/>
        <v>950257</v>
      </c>
      <c r="R757" s="33">
        <f t="shared" si="220"/>
        <v>-2.0960816085641154E-3</v>
      </c>
      <c r="S757" s="33">
        <f t="shared" si="221"/>
        <v>-1.0462311934554047E-2</v>
      </c>
      <c r="T757" t="str">
        <f t="shared" si="222"/>
        <v>JUNE-CNJ2</v>
      </c>
      <c r="U757">
        <f t="shared" si="223"/>
        <v>142291</v>
      </c>
      <c r="V757">
        <f t="shared" si="224"/>
        <v>140104</v>
      </c>
      <c r="W757">
        <f t="shared" si="225"/>
        <v>138467</v>
      </c>
      <c r="X757" s="33">
        <f t="shared" si="226"/>
        <v>-2.6874503657996596E-2</v>
      </c>
      <c r="Y757" s="33">
        <f t="shared" si="227"/>
        <v>-1.1684177468166523E-2</v>
      </c>
    </row>
    <row r="758" spans="1:25" x14ac:dyDescent="0.25">
      <c r="A758" t="s">
        <v>40</v>
      </c>
      <c r="B758" s="63">
        <v>1</v>
      </c>
      <c r="C758" t="s">
        <v>15</v>
      </c>
      <c r="D758" s="65">
        <v>468</v>
      </c>
      <c r="E758" s="65">
        <v>468</v>
      </c>
      <c r="F758" s="65">
        <v>468</v>
      </c>
      <c r="G758" s="13">
        <f t="shared" si="209"/>
        <v>0</v>
      </c>
      <c r="H758" s="13">
        <f t="shared" si="210"/>
        <v>0</v>
      </c>
      <c r="I758" s="70">
        <f t="shared" si="211"/>
        <v>0</v>
      </c>
      <c r="J758" s="70">
        <f t="shared" si="212"/>
        <v>0</v>
      </c>
      <c r="K758" t="str">
        <f t="shared" si="213"/>
        <v>CHAWAN</v>
      </c>
      <c r="L758" t="str">
        <f t="shared" si="214"/>
        <v>JUNE-1-CHAWAN</v>
      </c>
      <c r="M758" s="70">
        <f t="shared" si="215"/>
        <v>0</v>
      </c>
      <c r="N758" s="70">
        <f t="shared" si="216"/>
        <v>0</v>
      </c>
      <c r="O758" s="13">
        <f t="shared" si="217"/>
        <v>952253</v>
      </c>
      <c r="P758" s="13">
        <f t="shared" si="218"/>
        <v>960304</v>
      </c>
      <c r="Q758" s="13">
        <f t="shared" si="219"/>
        <v>950257</v>
      </c>
      <c r="R758" s="33">
        <f t="shared" si="220"/>
        <v>-2.0960816085641154E-3</v>
      </c>
      <c r="S758" s="33">
        <f t="shared" si="221"/>
        <v>-1.0462311934554047E-2</v>
      </c>
      <c r="T758" t="str">
        <f t="shared" si="222"/>
        <v>JUNE-CHAWAN</v>
      </c>
      <c r="U758">
        <f t="shared" si="223"/>
        <v>7385</v>
      </c>
      <c r="V758">
        <f t="shared" si="224"/>
        <v>7388</v>
      </c>
      <c r="W758">
        <f t="shared" si="225"/>
        <v>7385</v>
      </c>
      <c r="X758" s="33">
        <f t="shared" si="226"/>
        <v>0</v>
      </c>
      <c r="Y758" s="33">
        <f t="shared" si="227"/>
        <v>-4.0606388738495536E-4</v>
      </c>
    </row>
    <row r="759" spans="1:25" x14ac:dyDescent="0.25">
      <c r="A759" t="s">
        <v>40</v>
      </c>
      <c r="B759" s="63">
        <v>1</v>
      </c>
      <c r="C759" t="s">
        <v>15</v>
      </c>
      <c r="D759" s="65">
        <v>468</v>
      </c>
      <c r="E759" s="65">
        <v>468</v>
      </c>
      <c r="F759" s="65">
        <v>468</v>
      </c>
      <c r="G759" s="13">
        <f t="shared" si="209"/>
        <v>0</v>
      </c>
      <c r="H759" s="13">
        <f t="shared" si="210"/>
        <v>0</v>
      </c>
      <c r="I759" s="70">
        <f t="shared" si="211"/>
        <v>0</v>
      </c>
      <c r="J759" s="70">
        <f t="shared" si="212"/>
        <v>0</v>
      </c>
      <c r="K759" t="str">
        <f t="shared" si="213"/>
        <v>CHAWAN</v>
      </c>
      <c r="L759" t="str">
        <f t="shared" si="214"/>
        <v>JUNE-1-CHAWAN</v>
      </c>
      <c r="M759" s="70">
        <f t="shared" si="215"/>
        <v>0</v>
      </c>
      <c r="N759" s="70">
        <f t="shared" si="216"/>
        <v>0</v>
      </c>
      <c r="O759" s="13">
        <f t="shared" si="217"/>
        <v>952253</v>
      </c>
      <c r="P759" s="13">
        <f t="shared" si="218"/>
        <v>960304</v>
      </c>
      <c r="Q759" s="13">
        <f t="shared" si="219"/>
        <v>950257</v>
      </c>
      <c r="R759" s="33">
        <f t="shared" si="220"/>
        <v>-2.0960816085641154E-3</v>
      </c>
      <c r="S759" s="33">
        <f t="shared" si="221"/>
        <v>-1.0462311934554047E-2</v>
      </c>
      <c r="T759" t="str">
        <f t="shared" si="222"/>
        <v>JUNE-CHAWAN</v>
      </c>
      <c r="U759">
        <f t="shared" si="223"/>
        <v>7385</v>
      </c>
      <c r="V759">
        <f t="shared" si="224"/>
        <v>7388</v>
      </c>
      <c r="W759">
        <f t="shared" si="225"/>
        <v>7385</v>
      </c>
      <c r="X759" s="33">
        <f t="shared" si="226"/>
        <v>0</v>
      </c>
      <c r="Y759" s="33">
        <f t="shared" si="227"/>
        <v>-4.0606388738495536E-4</v>
      </c>
    </row>
    <row r="760" spans="1:25" x14ac:dyDescent="0.25">
      <c r="A760" t="s">
        <v>40</v>
      </c>
      <c r="B760" s="63">
        <v>1</v>
      </c>
      <c r="C760" t="s">
        <v>15</v>
      </c>
      <c r="D760" s="65">
        <v>594</v>
      </c>
      <c r="E760" s="65">
        <v>594</v>
      </c>
      <c r="F760" s="65">
        <v>594</v>
      </c>
      <c r="G760" s="13">
        <f t="shared" si="209"/>
        <v>0</v>
      </c>
      <c r="H760" s="13">
        <f t="shared" si="210"/>
        <v>0</v>
      </c>
      <c r="I760" s="70">
        <f t="shared" si="211"/>
        <v>0</v>
      </c>
      <c r="J760" s="70">
        <f t="shared" si="212"/>
        <v>0</v>
      </c>
      <c r="K760" t="str">
        <f t="shared" si="213"/>
        <v>CHAWAN</v>
      </c>
      <c r="L760" t="str">
        <f t="shared" si="214"/>
        <v>JUNE-1-CHAWAN</v>
      </c>
      <c r="M760" s="70">
        <f t="shared" si="215"/>
        <v>0</v>
      </c>
      <c r="N760" s="70">
        <f t="shared" si="216"/>
        <v>0</v>
      </c>
      <c r="O760" s="13">
        <f t="shared" si="217"/>
        <v>952253</v>
      </c>
      <c r="P760" s="13">
        <f t="shared" si="218"/>
        <v>960304</v>
      </c>
      <c r="Q760" s="13">
        <f t="shared" si="219"/>
        <v>950257</v>
      </c>
      <c r="R760" s="33">
        <f t="shared" si="220"/>
        <v>-2.0960816085641154E-3</v>
      </c>
      <c r="S760" s="33">
        <f t="shared" si="221"/>
        <v>-1.0462311934554047E-2</v>
      </c>
      <c r="T760" t="str">
        <f t="shared" si="222"/>
        <v>JUNE-CHAWAN</v>
      </c>
      <c r="U760">
        <f t="shared" si="223"/>
        <v>7385</v>
      </c>
      <c r="V760">
        <f t="shared" si="224"/>
        <v>7388</v>
      </c>
      <c r="W760">
        <f t="shared" si="225"/>
        <v>7385</v>
      </c>
      <c r="X760" s="33">
        <f t="shared" si="226"/>
        <v>0</v>
      </c>
      <c r="Y760" s="33">
        <f t="shared" si="227"/>
        <v>-4.0606388738495536E-4</v>
      </c>
    </row>
    <row r="761" spans="1:25" x14ac:dyDescent="0.25">
      <c r="A761" t="s">
        <v>40</v>
      </c>
      <c r="B761" s="63">
        <v>1</v>
      </c>
      <c r="C761" t="s">
        <v>15</v>
      </c>
      <c r="D761" s="65">
        <v>594</v>
      </c>
      <c r="E761" s="65">
        <v>594</v>
      </c>
      <c r="F761" s="65">
        <v>594</v>
      </c>
      <c r="G761" s="13">
        <f t="shared" si="209"/>
        <v>0</v>
      </c>
      <c r="H761" s="13">
        <f t="shared" si="210"/>
        <v>0</v>
      </c>
      <c r="I761" s="70">
        <f t="shared" si="211"/>
        <v>0</v>
      </c>
      <c r="J761" s="70">
        <f t="shared" si="212"/>
        <v>0</v>
      </c>
      <c r="K761" t="str">
        <f t="shared" si="213"/>
        <v>CHAWAN</v>
      </c>
      <c r="L761" t="str">
        <f t="shared" si="214"/>
        <v>JUNE-1-CHAWAN</v>
      </c>
      <c r="M761" s="70">
        <f t="shared" si="215"/>
        <v>0</v>
      </c>
      <c r="N761" s="70">
        <f t="shared" si="216"/>
        <v>0</v>
      </c>
      <c r="O761" s="13">
        <f t="shared" si="217"/>
        <v>952253</v>
      </c>
      <c r="P761" s="13">
        <f t="shared" si="218"/>
        <v>960304</v>
      </c>
      <c r="Q761" s="13">
        <f t="shared" si="219"/>
        <v>950257</v>
      </c>
      <c r="R761" s="33">
        <f t="shared" si="220"/>
        <v>-2.0960816085641154E-3</v>
      </c>
      <c r="S761" s="33">
        <f t="shared" si="221"/>
        <v>-1.0462311934554047E-2</v>
      </c>
      <c r="T761" t="str">
        <f t="shared" si="222"/>
        <v>JUNE-CHAWAN</v>
      </c>
      <c r="U761">
        <f t="shared" si="223"/>
        <v>7385</v>
      </c>
      <c r="V761">
        <f t="shared" si="224"/>
        <v>7388</v>
      </c>
      <c r="W761">
        <f t="shared" si="225"/>
        <v>7385</v>
      </c>
      <c r="X761" s="33">
        <f t="shared" si="226"/>
        <v>0</v>
      </c>
      <c r="Y761" s="33">
        <f t="shared" si="227"/>
        <v>-4.0606388738495536E-4</v>
      </c>
    </row>
    <row r="762" spans="1:25" x14ac:dyDescent="0.25">
      <c r="A762" t="s">
        <v>40</v>
      </c>
      <c r="B762" s="63">
        <v>1</v>
      </c>
      <c r="C762" t="s">
        <v>15</v>
      </c>
      <c r="D762" s="65">
        <v>468</v>
      </c>
      <c r="E762" s="65">
        <v>468</v>
      </c>
      <c r="F762" s="65">
        <v>468</v>
      </c>
      <c r="G762" s="13">
        <f t="shared" si="209"/>
        <v>0</v>
      </c>
      <c r="H762" s="13">
        <f t="shared" si="210"/>
        <v>0</v>
      </c>
      <c r="I762" s="70">
        <f t="shared" si="211"/>
        <v>0</v>
      </c>
      <c r="J762" s="70">
        <f t="shared" si="212"/>
        <v>0</v>
      </c>
      <c r="K762" t="str">
        <f t="shared" si="213"/>
        <v>CHAWAN</v>
      </c>
      <c r="L762" t="str">
        <f t="shared" si="214"/>
        <v>JUNE-1-CHAWAN</v>
      </c>
      <c r="M762" s="70">
        <f t="shared" si="215"/>
        <v>0</v>
      </c>
      <c r="N762" s="70">
        <f t="shared" si="216"/>
        <v>0</v>
      </c>
      <c r="O762" s="13">
        <f t="shared" si="217"/>
        <v>952253</v>
      </c>
      <c r="P762" s="13">
        <f t="shared" si="218"/>
        <v>960304</v>
      </c>
      <c r="Q762" s="13">
        <f t="shared" si="219"/>
        <v>950257</v>
      </c>
      <c r="R762" s="33">
        <f t="shared" si="220"/>
        <v>-2.0960816085641154E-3</v>
      </c>
      <c r="S762" s="33">
        <f t="shared" si="221"/>
        <v>-1.0462311934554047E-2</v>
      </c>
      <c r="T762" t="str">
        <f t="shared" si="222"/>
        <v>JUNE-CHAWAN</v>
      </c>
      <c r="U762">
        <f t="shared" si="223"/>
        <v>7385</v>
      </c>
      <c r="V762">
        <f t="shared" si="224"/>
        <v>7388</v>
      </c>
      <c r="W762">
        <f t="shared" si="225"/>
        <v>7385</v>
      </c>
      <c r="X762" s="33">
        <f t="shared" si="226"/>
        <v>0</v>
      </c>
      <c r="Y762" s="33">
        <f t="shared" si="227"/>
        <v>-4.0606388738495536E-4</v>
      </c>
    </row>
    <row r="763" spans="1:25" x14ac:dyDescent="0.25">
      <c r="A763" t="s">
        <v>40</v>
      </c>
      <c r="B763" s="63">
        <v>1</v>
      </c>
      <c r="C763" t="s">
        <v>15</v>
      </c>
      <c r="D763" s="65">
        <v>594</v>
      </c>
      <c r="E763" s="65">
        <v>594</v>
      </c>
      <c r="F763" s="65">
        <v>594</v>
      </c>
      <c r="G763" s="13">
        <f t="shared" si="209"/>
        <v>0</v>
      </c>
      <c r="H763" s="13">
        <f t="shared" si="210"/>
        <v>0</v>
      </c>
      <c r="I763" s="70">
        <f t="shared" si="211"/>
        <v>0</v>
      </c>
      <c r="J763" s="70">
        <f t="shared" si="212"/>
        <v>0</v>
      </c>
      <c r="K763" t="str">
        <f t="shared" si="213"/>
        <v>CHAWAN</v>
      </c>
      <c r="L763" t="str">
        <f t="shared" si="214"/>
        <v>JUNE-1-CHAWAN</v>
      </c>
      <c r="M763" s="70">
        <f t="shared" si="215"/>
        <v>0</v>
      </c>
      <c r="N763" s="70">
        <f t="shared" si="216"/>
        <v>0</v>
      </c>
      <c r="O763" s="13">
        <f t="shared" si="217"/>
        <v>952253</v>
      </c>
      <c r="P763" s="13">
        <f t="shared" si="218"/>
        <v>960304</v>
      </c>
      <c r="Q763" s="13">
        <f t="shared" si="219"/>
        <v>950257</v>
      </c>
      <c r="R763" s="33">
        <f t="shared" si="220"/>
        <v>-2.0960816085641154E-3</v>
      </c>
      <c r="S763" s="33">
        <f t="shared" si="221"/>
        <v>-1.0462311934554047E-2</v>
      </c>
      <c r="T763" t="str">
        <f t="shared" si="222"/>
        <v>JUNE-CHAWAN</v>
      </c>
      <c r="U763">
        <f t="shared" si="223"/>
        <v>7385</v>
      </c>
      <c r="V763">
        <f t="shared" si="224"/>
        <v>7388</v>
      </c>
      <c r="W763">
        <f t="shared" si="225"/>
        <v>7385</v>
      </c>
      <c r="X763" s="33">
        <f t="shared" si="226"/>
        <v>0</v>
      </c>
      <c r="Y763" s="33">
        <f t="shared" si="227"/>
        <v>-4.0606388738495536E-4</v>
      </c>
    </row>
    <row r="764" spans="1:25" x14ac:dyDescent="0.25">
      <c r="A764" t="s">
        <v>40</v>
      </c>
      <c r="B764" s="63">
        <v>1</v>
      </c>
      <c r="C764" t="s">
        <v>15</v>
      </c>
      <c r="D764" s="65">
        <v>594</v>
      </c>
      <c r="E764" s="65">
        <v>594</v>
      </c>
      <c r="F764" s="65">
        <v>594</v>
      </c>
      <c r="G764" s="13">
        <f t="shared" si="209"/>
        <v>0</v>
      </c>
      <c r="H764" s="13">
        <f t="shared" si="210"/>
        <v>0</v>
      </c>
      <c r="I764" s="70">
        <f t="shared" si="211"/>
        <v>0</v>
      </c>
      <c r="J764" s="70">
        <f t="shared" si="212"/>
        <v>0</v>
      </c>
      <c r="K764" t="str">
        <f t="shared" si="213"/>
        <v>CHAWAN</v>
      </c>
      <c r="L764" t="str">
        <f t="shared" si="214"/>
        <v>JUNE-1-CHAWAN</v>
      </c>
      <c r="M764" s="70">
        <f t="shared" si="215"/>
        <v>0</v>
      </c>
      <c r="N764" s="70">
        <f t="shared" si="216"/>
        <v>0</v>
      </c>
      <c r="O764" s="13">
        <f t="shared" si="217"/>
        <v>952253</v>
      </c>
      <c r="P764" s="13">
        <f t="shared" si="218"/>
        <v>960304</v>
      </c>
      <c r="Q764" s="13">
        <f t="shared" si="219"/>
        <v>950257</v>
      </c>
      <c r="R764" s="33">
        <f t="shared" si="220"/>
        <v>-2.0960816085641154E-3</v>
      </c>
      <c r="S764" s="33">
        <f t="shared" si="221"/>
        <v>-1.0462311934554047E-2</v>
      </c>
      <c r="T764" t="str">
        <f t="shared" si="222"/>
        <v>JUNE-CHAWAN</v>
      </c>
      <c r="U764">
        <f t="shared" si="223"/>
        <v>7385</v>
      </c>
      <c r="V764">
        <f t="shared" si="224"/>
        <v>7388</v>
      </c>
      <c r="W764">
        <f t="shared" si="225"/>
        <v>7385</v>
      </c>
      <c r="X764" s="33">
        <f t="shared" si="226"/>
        <v>0</v>
      </c>
      <c r="Y764" s="33">
        <f t="shared" si="227"/>
        <v>-4.0606388738495536E-4</v>
      </c>
    </row>
    <row r="765" spans="1:25" x14ac:dyDescent="0.25">
      <c r="A765" t="s">
        <v>40</v>
      </c>
      <c r="B765" s="63">
        <v>1</v>
      </c>
      <c r="C765" t="s">
        <v>10</v>
      </c>
      <c r="D765" s="65">
        <v>3750</v>
      </c>
      <c r="E765" s="65">
        <v>3750</v>
      </c>
      <c r="F765" s="65">
        <v>3750</v>
      </c>
      <c r="G765" s="13">
        <f t="shared" si="209"/>
        <v>0</v>
      </c>
      <c r="H765" s="13">
        <f t="shared" si="210"/>
        <v>0</v>
      </c>
      <c r="I765" s="70">
        <f t="shared" si="211"/>
        <v>0</v>
      </c>
      <c r="J765" s="70">
        <f t="shared" si="212"/>
        <v>0</v>
      </c>
      <c r="K765" t="str">
        <f t="shared" si="213"/>
        <v>CNJ2</v>
      </c>
      <c r="L765" t="str">
        <f t="shared" si="214"/>
        <v>JUNE-1-CNJ2</v>
      </c>
      <c r="M765" s="70">
        <f t="shared" si="215"/>
        <v>-9.936444697400848E-3</v>
      </c>
      <c r="N765" s="70">
        <f t="shared" si="216"/>
        <v>-0.14512717832255273</v>
      </c>
      <c r="O765" s="13">
        <f t="shared" si="217"/>
        <v>952253</v>
      </c>
      <c r="P765" s="13">
        <f t="shared" si="218"/>
        <v>960304</v>
      </c>
      <c r="Q765" s="13">
        <f t="shared" si="219"/>
        <v>950257</v>
      </c>
      <c r="R765" s="33">
        <f t="shared" si="220"/>
        <v>-2.0960816085641154E-3</v>
      </c>
      <c r="S765" s="33">
        <f t="shared" si="221"/>
        <v>-1.0462311934554047E-2</v>
      </c>
      <c r="T765" t="str">
        <f t="shared" si="222"/>
        <v>JUNE-CNJ2</v>
      </c>
      <c r="U765">
        <f t="shared" si="223"/>
        <v>142291</v>
      </c>
      <c r="V765">
        <f t="shared" si="224"/>
        <v>140104</v>
      </c>
      <c r="W765">
        <f t="shared" si="225"/>
        <v>138467</v>
      </c>
      <c r="X765" s="33">
        <f t="shared" si="226"/>
        <v>-2.6874503657996596E-2</v>
      </c>
      <c r="Y765" s="33">
        <f t="shared" si="227"/>
        <v>-1.1684177468166523E-2</v>
      </c>
    </row>
    <row r="766" spans="1:25" x14ac:dyDescent="0.25">
      <c r="A766" t="s">
        <v>40</v>
      </c>
      <c r="B766" s="63">
        <v>1</v>
      </c>
      <c r="C766" t="s">
        <v>10</v>
      </c>
      <c r="D766" s="65">
        <v>3750</v>
      </c>
      <c r="E766" s="65">
        <v>3986</v>
      </c>
      <c r="F766" s="65">
        <v>3750</v>
      </c>
      <c r="G766" s="13">
        <f t="shared" si="209"/>
        <v>-236</v>
      </c>
      <c r="H766" s="13">
        <f t="shared" si="210"/>
        <v>0</v>
      </c>
      <c r="I766" s="70">
        <f t="shared" si="211"/>
        <v>0</v>
      </c>
      <c r="J766" s="70">
        <f t="shared" si="212"/>
        <v>-5.9207225288509746E-2</v>
      </c>
      <c r="K766" t="str">
        <f t="shared" si="213"/>
        <v>CNJ2</v>
      </c>
      <c r="L766" t="str">
        <f t="shared" si="214"/>
        <v>JUNE-1-CNJ2</v>
      </c>
      <c r="M766" s="70">
        <f t="shared" si="215"/>
        <v>-9.936444697400848E-3</v>
      </c>
      <c r="N766" s="70">
        <f t="shared" si="216"/>
        <v>-0.14512717832255273</v>
      </c>
      <c r="O766" s="13">
        <f t="shared" si="217"/>
        <v>952253</v>
      </c>
      <c r="P766" s="13">
        <f t="shared" si="218"/>
        <v>960304</v>
      </c>
      <c r="Q766" s="13">
        <f t="shared" si="219"/>
        <v>950257</v>
      </c>
      <c r="R766" s="33">
        <f t="shared" si="220"/>
        <v>-2.0960816085641154E-3</v>
      </c>
      <c r="S766" s="33">
        <f t="shared" si="221"/>
        <v>-1.0462311934554047E-2</v>
      </c>
      <c r="T766" t="str">
        <f t="shared" si="222"/>
        <v>JUNE-CNJ2</v>
      </c>
      <c r="U766">
        <f t="shared" si="223"/>
        <v>142291</v>
      </c>
      <c r="V766">
        <f t="shared" si="224"/>
        <v>140104</v>
      </c>
      <c r="W766">
        <f t="shared" si="225"/>
        <v>138467</v>
      </c>
      <c r="X766" s="33">
        <f t="shared" si="226"/>
        <v>-2.6874503657996596E-2</v>
      </c>
      <c r="Y766" s="33">
        <f t="shared" si="227"/>
        <v>-1.1684177468166523E-2</v>
      </c>
    </row>
    <row r="767" spans="1:25" x14ac:dyDescent="0.25">
      <c r="A767" t="s">
        <v>40</v>
      </c>
      <c r="B767" s="63">
        <v>1</v>
      </c>
      <c r="C767" t="s">
        <v>11</v>
      </c>
      <c r="D767" s="65">
        <v>1037</v>
      </c>
      <c r="E767" s="65">
        <v>1042</v>
      </c>
      <c r="F767" s="65">
        <v>1035</v>
      </c>
      <c r="G767" s="13">
        <f t="shared" si="209"/>
        <v>-7</v>
      </c>
      <c r="H767" s="13">
        <f t="shared" si="210"/>
        <v>-2</v>
      </c>
      <c r="I767" s="70">
        <f t="shared" si="211"/>
        <v>-1.9286403085824189E-3</v>
      </c>
      <c r="J767" s="70">
        <f t="shared" si="212"/>
        <v>-6.7178502879078339E-3</v>
      </c>
      <c r="K767" t="str">
        <f t="shared" si="213"/>
        <v>MAJA1</v>
      </c>
      <c r="L767" t="str">
        <f t="shared" si="214"/>
        <v>JUNE-1-MAJA1</v>
      </c>
      <c r="M767" s="70">
        <f t="shared" si="215"/>
        <v>0.17941338872197221</v>
      </c>
      <c r="N767" s="70">
        <f t="shared" si="216"/>
        <v>-0.14065273139169199</v>
      </c>
      <c r="O767" s="13">
        <f t="shared" si="217"/>
        <v>952253</v>
      </c>
      <c r="P767" s="13">
        <f t="shared" si="218"/>
        <v>960304</v>
      </c>
      <c r="Q767" s="13">
        <f t="shared" si="219"/>
        <v>950257</v>
      </c>
      <c r="R767" s="33">
        <f t="shared" si="220"/>
        <v>-2.0960816085641154E-3</v>
      </c>
      <c r="S767" s="33">
        <f t="shared" si="221"/>
        <v>-1.0462311934554047E-2</v>
      </c>
      <c r="T767" t="str">
        <f t="shared" si="222"/>
        <v>JUNE-MAJA1</v>
      </c>
      <c r="U767">
        <f t="shared" si="223"/>
        <v>92551</v>
      </c>
      <c r="V767">
        <f t="shared" si="224"/>
        <v>95196</v>
      </c>
      <c r="W767">
        <f t="shared" si="225"/>
        <v>93855</v>
      </c>
      <c r="X767" s="33">
        <f t="shared" si="226"/>
        <v>1.4089529016434232E-2</v>
      </c>
      <c r="Y767" s="33">
        <f t="shared" si="227"/>
        <v>-1.4086726333039201E-2</v>
      </c>
    </row>
    <row r="768" spans="1:25" x14ac:dyDescent="0.25">
      <c r="A768" t="s">
        <v>40</v>
      </c>
      <c r="B768" s="63">
        <v>1</v>
      </c>
      <c r="C768" t="s">
        <v>11</v>
      </c>
      <c r="D768" s="65">
        <v>2002</v>
      </c>
      <c r="E768" s="65">
        <v>2006</v>
      </c>
      <c r="F768" s="65">
        <v>1994</v>
      </c>
      <c r="G768" s="13">
        <f t="shared" si="209"/>
        <v>-12</v>
      </c>
      <c r="H768" s="13">
        <f t="shared" si="210"/>
        <v>-8</v>
      </c>
      <c r="I768" s="70">
        <f t="shared" si="211"/>
        <v>-3.9960039960039717E-3</v>
      </c>
      <c r="J768" s="70">
        <f t="shared" si="212"/>
        <v>-5.9820538384844912E-3</v>
      </c>
      <c r="K768" t="str">
        <f t="shared" si="213"/>
        <v>MAJA1</v>
      </c>
      <c r="L768" t="str">
        <f t="shared" si="214"/>
        <v>JUNE-1-MAJA1</v>
      </c>
      <c r="M768" s="70">
        <f t="shared" si="215"/>
        <v>0.17941338872197221</v>
      </c>
      <c r="N768" s="70">
        <f t="shared" si="216"/>
        <v>-0.14065273139169199</v>
      </c>
      <c r="O768" s="13">
        <f t="shared" si="217"/>
        <v>952253</v>
      </c>
      <c r="P768" s="13">
        <f t="shared" si="218"/>
        <v>960304</v>
      </c>
      <c r="Q768" s="13">
        <f t="shared" si="219"/>
        <v>950257</v>
      </c>
      <c r="R768" s="33">
        <f t="shared" si="220"/>
        <v>-2.0960816085641154E-3</v>
      </c>
      <c r="S768" s="33">
        <f t="shared" si="221"/>
        <v>-1.0462311934554047E-2</v>
      </c>
      <c r="T768" t="str">
        <f t="shared" si="222"/>
        <v>JUNE-MAJA1</v>
      </c>
      <c r="U768">
        <f t="shared" si="223"/>
        <v>92551</v>
      </c>
      <c r="V768">
        <f t="shared" si="224"/>
        <v>95196</v>
      </c>
      <c r="W768">
        <f t="shared" si="225"/>
        <v>93855</v>
      </c>
      <c r="X768" s="33">
        <f t="shared" si="226"/>
        <v>1.4089529016434232E-2</v>
      </c>
      <c r="Y768" s="33">
        <f t="shared" si="227"/>
        <v>-1.4086726333039201E-2</v>
      </c>
    </row>
    <row r="769" spans="1:25" x14ac:dyDescent="0.25">
      <c r="A769" t="s">
        <v>40</v>
      </c>
      <c r="B769" s="63">
        <v>1</v>
      </c>
      <c r="C769" t="s">
        <v>11</v>
      </c>
      <c r="D769" s="65">
        <v>1002</v>
      </c>
      <c r="E769" s="65">
        <v>1004</v>
      </c>
      <c r="F769" s="65">
        <v>1002</v>
      </c>
      <c r="G769" s="13">
        <f t="shared" si="209"/>
        <v>-2</v>
      </c>
      <c r="H769" s="13">
        <f t="shared" si="210"/>
        <v>0</v>
      </c>
      <c r="I769" s="70">
        <f t="shared" si="211"/>
        <v>0</v>
      </c>
      <c r="J769" s="70">
        <f t="shared" si="212"/>
        <v>-1.9920318725099584E-3</v>
      </c>
      <c r="K769" t="str">
        <f t="shared" si="213"/>
        <v>MAJA1</v>
      </c>
      <c r="L769" t="str">
        <f t="shared" si="214"/>
        <v>JUNE-1-MAJA1</v>
      </c>
      <c r="M769" s="70">
        <f t="shared" si="215"/>
        <v>0.17941338872197221</v>
      </c>
      <c r="N769" s="70">
        <f t="shared" si="216"/>
        <v>-0.14065273139169199</v>
      </c>
      <c r="O769" s="13">
        <f t="shared" si="217"/>
        <v>952253</v>
      </c>
      <c r="P769" s="13">
        <f t="shared" si="218"/>
        <v>960304</v>
      </c>
      <c r="Q769" s="13">
        <f t="shared" si="219"/>
        <v>950257</v>
      </c>
      <c r="R769" s="33">
        <f t="shared" si="220"/>
        <v>-2.0960816085641154E-3</v>
      </c>
      <c r="S769" s="33">
        <f t="shared" si="221"/>
        <v>-1.0462311934554047E-2</v>
      </c>
      <c r="T769" t="str">
        <f t="shared" si="222"/>
        <v>JUNE-MAJA1</v>
      </c>
      <c r="U769">
        <f t="shared" si="223"/>
        <v>92551</v>
      </c>
      <c r="V769">
        <f t="shared" si="224"/>
        <v>95196</v>
      </c>
      <c r="W769">
        <f t="shared" si="225"/>
        <v>93855</v>
      </c>
      <c r="X769" s="33">
        <f t="shared" si="226"/>
        <v>1.4089529016434232E-2</v>
      </c>
      <c r="Y769" s="33">
        <f t="shared" si="227"/>
        <v>-1.4086726333039201E-2</v>
      </c>
    </row>
    <row r="770" spans="1:25" x14ac:dyDescent="0.25">
      <c r="A770" t="s">
        <v>40</v>
      </c>
      <c r="B770" s="63">
        <v>1</v>
      </c>
      <c r="C770" t="s">
        <v>68</v>
      </c>
      <c r="D770" s="65">
        <v>1000</v>
      </c>
      <c r="E770" s="65">
        <v>1007</v>
      </c>
      <c r="F770" s="65">
        <v>1000</v>
      </c>
      <c r="G770" s="13">
        <f t="shared" ref="G770:G833" si="228">F770-E770</f>
        <v>-7</v>
      </c>
      <c r="H770" s="13">
        <f t="shared" ref="H770:H833" si="229">F770-D770</f>
        <v>0</v>
      </c>
      <c r="I770" s="70">
        <f t="shared" ref="I770:I833" si="230">F770/D770-1</f>
        <v>0</v>
      </c>
      <c r="J770" s="70">
        <f t="shared" ref="J770:J833" si="231">F770/E770-1</f>
        <v>-6.9513406156901381E-3</v>
      </c>
      <c r="K770" t="str">
        <f t="shared" ref="K770:K833" si="232">CLEAN(SUBSTITUTE(C770," ",""))</f>
        <v>CLN</v>
      </c>
      <c r="L770" t="str">
        <f t="shared" ref="L770:L833" si="233">A770&amp;"-"&amp;B770&amp;"-"&amp;K770</f>
        <v>JUNE-1-CLN</v>
      </c>
      <c r="M770" s="70">
        <f t="shared" ref="M770:M833" si="234">SUMIF($L$2:$L$1396,L770,$I$2:$I$1396)</f>
        <v>0</v>
      </c>
      <c r="N770" s="70">
        <f t="shared" ref="N770:N833" si="235">SUMIF($L$2:$L$1396,L770,$J$2:$J$1396)</f>
        <v>-6.9513406156901381E-3</v>
      </c>
      <c r="O770" s="13">
        <f t="shared" ref="O770:O833" si="236">SUMIF($A$2:$A$1396,A770,$D$2:$D$1396)</f>
        <v>952253</v>
      </c>
      <c r="P770" s="13">
        <f t="shared" ref="P770:P833" si="237">SUMIF($A$2:$A$1396,A770,$E$2:$E$1396)</f>
        <v>960304</v>
      </c>
      <c r="Q770" s="13">
        <f t="shared" ref="Q770:Q833" si="238">SUMIF($A$2:$A$1396,A770,$F$2:$F$1396)</f>
        <v>950257</v>
      </c>
      <c r="R770" s="33">
        <f t="shared" ref="R770:R833" si="239">Q770/O770-1</f>
        <v>-2.0960816085641154E-3</v>
      </c>
      <c r="S770" s="33">
        <f t="shared" ref="S770:S833" si="240">Q770/P770-1</f>
        <v>-1.0462311934554047E-2</v>
      </c>
      <c r="T770" t="str">
        <f t="shared" si="222"/>
        <v>JUNE-CLN</v>
      </c>
      <c r="U770">
        <f t="shared" si="223"/>
        <v>1962</v>
      </c>
      <c r="V770">
        <f t="shared" si="224"/>
        <v>1969</v>
      </c>
      <c r="W770">
        <f t="shared" si="225"/>
        <v>1961</v>
      </c>
      <c r="X770" s="33">
        <f t="shared" si="226"/>
        <v>-5.0968399592254965E-4</v>
      </c>
      <c r="Y770" s="33">
        <f t="shared" si="227"/>
        <v>-4.0629761300152722E-3</v>
      </c>
    </row>
    <row r="771" spans="1:25" x14ac:dyDescent="0.25">
      <c r="A771" t="s">
        <v>40</v>
      </c>
      <c r="B771" s="63">
        <v>1</v>
      </c>
      <c r="C771" t="s">
        <v>16</v>
      </c>
      <c r="D771" s="65">
        <v>450</v>
      </c>
      <c r="E771" s="65">
        <v>458</v>
      </c>
      <c r="F771" s="65">
        <v>458</v>
      </c>
      <c r="G771" s="13">
        <f t="shared" si="228"/>
        <v>0</v>
      </c>
      <c r="H771" s="13">
        <f t="shared" si="229"/>
        <v>8</v>
      </c>
      <c r="I771" s="70">
        <f t="shared" si="230"/>
        <v>1.777777777777767E-2</v>
      </c>
      <c r="J771" s="70">
        <f t="shared" si="231"/>
        <v>0</v>
      </c>
      <c r="K771" t="str">
        <f t="shared" si="232"/>
        <v>ANUGERAH</v>
      </c>
      <c r="L771" t="str">
        <f t="shared" si="233"/>
        <v>JUNE-1-ANUGERAH</v>
      </c>
      <c r="M771" s="70">
        <f t="shared" si="234"/>
        <v>0.10444444444444434</v>
      </c>
      <c r="N771" s="70">
        <f t="shared" si="235"/>
        <v>-7.7873718294657279E-2</v>
      </c>
      <c r="O771" s="13">
        <f t="shared" si="236"/>
        <v>952253</v>
      </c>
      <c r="P771" s="13">
        <f t="shared" si="237"/>
        <v>960304</v>
      </c>
      <c r="Q771" s="13">
        <f t="shared" si="238"/>
        <v>950257</v>
      </c>
      <c r="R771" s="33">
        <f t="shared" si="239"/>
        <v>-2.0960816085641154E-3</v>
      </c>
      <c r="S771" s="33">
        <f t="shared" si="240"/>
        <v>-1.0462311934554047E-2</v>
      </c>
      <c r="T771" t="str">
        <f t="shared" ref="T771:T834" si="241">A771&amp;"-"&amp;K771</f>
        <v>JUNE-ANUGERAH</v>
      </c>
      <c r="U771">
        <f t="shared" ref="U771:U834" si="242">SUMIF($T$2:$T$1396,T771,$D$2:$D$1396)</f>
        <v>88800</v>
      </c>
      <c r="V771">
        <f t="shared" ref="V771:V834" si="243">SUMIF($T$2:$T$1396,T771,$E$2:$E$1396)</f>
        <v>88964</v>
      </c>
      <c r="W771">
        <f t="shared" ref="W771:W834" si="244">SUMIF($T$2:$T$1396,T771,$F$2:$F$1396)</f>
        <v>87081</v>
      </c>
      <c r="X771" s="33">
        <f t="shared" ref="X771:X834" si="245">W771/U771-1</f>
        <v>-1.9358108108108119E-2</v>
      </c>
      <c r="Y771" s="33">
        <f t="shared" ref="Y771:Y834" si="246">W771/V771-1</f>
        <v>-2.1165864844206683E-2</v>
      </c>
    </row>
    <row r="772" spans="1:25" x14ac:dyDescent="0.25">
      <c r="A772" t="s">
        <v>40</v>
      </c>
      <c r="B772" s="63">
        <v>1</v>
      </c>
      <c r="C772" t="s">
        <v>16</v>
      </c>
      <c r="D772" s="65">
        <v>1050</v>
      </c>
      <c r="E772" s="65">
        <v>1090</v>
      </c>
      <c r="F772" s="65">
        <v>1050</v>
      </c>
      <c r="G772" s="13">
        <f t="shared" si="228"/>
        <v>-40</v>
      </c>
      <c r="H772" s="13">
        <f t="shared" si="229"/>
        <v>0</v>
      </c>
      <c r="I772" s="70">
        <f t="shared" si="230"/>
        <v>0</v>
      </c>
      <c r="J772" s="70">
        <f t="shared" si="231"/>
        <v>-3.669724770642202E-2</v>
      </c>
      <c r="K772" t="str">
        <f t="shared" si="232"/>
        <v>ANUGERAH</v>
      </c>
      <c r="L772" t="str">
        <f t="shared" si="233"/>
        <v>JUNE-1-ANUGERAH</v>
      </c>
      <c r="M772" s="70">
        <f t="shared" si="234"/>
        <v>0.10444444444444434</v>
      </c>
      <c r="N772" s="70">
        <f t="shared" si="235"/>
        <v>-7.7873718294657279E-2</v>
      </c>
      <c r="O772" s="13">
        <f t="shared" si="236"/>
        <v>952253</v>
      </c>
      <c r="P772" s="13">
        <f t="shared" si="237"/>
        <v>960304</v>
      </c>
      <c r="Q772" s="13">
        <f t="shared" si="238"/>
        <v>950257</v>
      </c>
      <c r="R772" s="33">
        <f t="shared" si="239"/>
        <v>-2.0960816085641154E-3</v>
      </c>
      <c r="S772" s="33">
        <f t="shared" si="240"/>
        <v>-1.0462311934554047E-2</v>
      </c>
      <c r="T772" t="str">
        <f t="shared" si="241"/>
        <v>JUNE-ANUGERAH</v>
      </c>
      <c r="U772">
        <f t="shared" si="242"/>
        <v>88800</v>
      </c>
      <c r="V772">
        <f t="shared" si="243"/>
        <v>88964</v>
      </c>
      <c r="W772">
        <f t="shared" si="244"/>
        <v>87081</v>
      </c>
      <c r="X772" s="33">
        <f t="shared" si="245"/>
        <v>-1.9358108108108119E-2</v>
      </c>
      <c r="Y772" s="33">
        <f t="shared" si="246"/>
        <v>-2.1165864844206683E-2</v>
      </c>
    </row>
    <row r="773" spans="1:25" x14ac:dyDescent="0.25">
      <c r="A773" t="s">
        <v>40</v>
      </c>
      <c r="B773" s="63">
        <v>1</v>
      </c>
      <c r="C773" t="s">
        <v>16</v>
      </c>
      <c r="D773" s="65">
        <v>450</v>
      </c>
      <c r="E773" s="65">
        <v>510</v>
      </c>
      <c r="F773" s="65">
        <v>489</v>
      </c>
      <c r="G773" s="13">
        <f t="shared" si="228"/>
        <v>-21</v>
      </c>
      <c r="H773" s="13">
        <f t="shared" si="229"/>
        <v>39</v>
      </c>
      <c r="I773" s="70">
        <f t="shared" si="230"/>
        <v>8.666666666666667E-2</v>
      </c>
      <c r="J773" s="70">
        <f t="shared" si="231"/>
        <v>-4.1176470588235259E-2</v>
      </c>
      <c r="K773" t="str">
        <f t="shared" si="232"/>
        <v>ANUGERAH</v>
      </c>
      <c r="L773" t="str">
        <f t="shared" si="233"/>
        <v>JUNE-1-ANUGERAH</v>
      </c>
      <c r="M773" s="70">
        <f t="shared" si="234"/>
        <v>0.10444444444444434</v>
      </c>
      <c r="N773" s="70">
        <f t="shared" si="235"/>
        <v>-7.7873718294657279E-2</v>
      </c>
      <c r="O773" s="13">
        <f t="shared" si="236"/>
        <v>952253</v>
      </c>
      <c r="P773" s="13">
        <f t="shared" si="237"/>
        <v>960304</v>
      </c>
      <c r="Q773" s="13">
        <f t="shared" si="238"/>
        <v>950257</v>
      </c>
      <c r="R773" s="33">
        <f t="shared" si="239"/>
        <v>-2.0960816085641154E-3</v>
      </c>
      <c r="S773" s="33">
        <f t="shared" si="240"/>
        <v>-1.0462311934554047E-2</v>
      </c>
      <c r="T773" t="str">
        <f t="shared" si="241"/>
        <v>JUNE-ANUGERAH</v>
      </c>
      <c r="U773">
        <f t="shared" si="242"/>
        <v>88800</v>
      </c>
      <c r="V773">
        <f t="shared" si="243"/>
        <v>88964</v>
      </c>
      <c r="W773">
        <f t="shared" si="244"/>
        <v>87081</v>
      </c>
      <c r="X773" s="33">
        <f t="shared" si="245"/>
        <v>-1.9358108108108119E-2</v>
      </c>
      <c r="Y773" s="33">
        <f t="shared" si="246"/>
        <v>-2.1165864844206683E-2</v>
      </c>
    </row>
    <row r="774" spans="1:25" x14ac:dyDescent="0.25">
      <c r="A774" t="s">
        <v>40</v>
      </c>
      <c r="B774" s="63">
        <v>1</v>
      </c>
      <c r="C774" t="s">
        <v>16</v>
      </c>
      <c r="D774" s="65">
        <v>1050</v>
      </c>
      <c r="E774" s="65">
        <v>1050</v>
      </c>
      <c r="F774" s="65">
        <v>1050</v>
      </c>
      <c r="G774" s="13">
        <f t="shared" si="228"/>
        <v>0</v>
      </c>
      <c r="H774" s="13">
        <f t="shared" si="229"/>
        <v>0</v>
      </c>
      <c r="I774" s="70">
        <f t="shared" si="230"/>
        <v>0</v>
      </c>
      <c r="J774" s="70">
        <f t="shared" si="231"/>
        <v>0</v>
      </c>
      <c r="K774" t="str">
        <f t="shared" si="232"/>
        <v>ANUGERAH</v>
      </c>
      <c r="L774" t="str">
        <f t="shared" si="233"/>
        <v>JUNE-1-ANUGERAH</v>
      </c>
      <c r="M774" s="70">
        <f t="shared" si="234"/>
        <v>0.10444444444444434</v>
      </c>
      <c r="N774" s="70">
        <f t="shared" si="235"/>
        <v>-7.7873718294657279E-2</v>
      </c>
      <c r="O774" s="13">
        <f t="shared" si="236"/>
        <v>952253</v>
      </c>
      <c r="P774" s="13">
        <f t="shared" si="237"/>
        <v>960304</v>
      </c>
      <c r="Q774" s="13">
        <f t="shared" si="238"/>
        <v>950257</v>
      </c>
      <c r="R774" s="33">
        <f t="shared" si="239"/>
        <v>-2.0960816085641154E-3</v>
      </c>
      <c r="S774" s="33">
        <f t="shared" si="240"/>
        <v>-1.0462311934554047E-2</v>
      </c>
      <c r="T774" t="str">
        <f t="shared" si="241"/>
        <v>JUNE-ANUGERAH</v>
      </c>
      <c r="U774">
        <f t="shared" si="242"/>
        <v>88800</v>
      </c>
      <c r="V774">
        <f t="shared" si="243"/>
        <v>88964</v>
      </c>
      <c r="W774">
        <f t="shared" si="244"/>
        <v>87081</v>
      </c>
      <c r="X774" s="33">
        <f t="shared" si="245"/>
        <v>-1.9358108108108119E-2</v>
      </c>
      <c r="Y774" s="33">
        <f t="shared" si="246"/>
        <v>-2.1165864844206683E-2</v>
      </c>
    </row>
    <row r="775" spans="1:25" x14ac:dyDescent="0.25">
      <c r="A775" t="s">
        <v>40</v>
      </c>
      <c r="B775" s="63">
        <v>2</v>
      </c>
      <c r="C775" t="s">
        <v>10</v>
      </c>
      <c r="D775" s="65">
        <v>50</v>
      </c>
      <c r="E775" s="65">
        <v>50</v>
      </c>
      <c r="F775" s="65">
        <v>50</v>
      </c>
      <c r="G775" s="13">
        <f t="shared" si="228"/>
        <v>0</v>
      </c>
      <c r="H775" s="13">
        <f t="shared" si="229"/>
        <v>0</v>
      </c>
      <c r="I775" s="70">
        <f t="shared" si="230"/>
        <v>0</v>
      </c>
      <c r="J775" s="70">
        <f t="shared" si="231"/>
        <v>0</v>
      </c>
      <c r="K775" t="str">
        <f t="shared" si="232"/>
        <v>CNJ2</v>
      </c>
      <c r="L775" t="str">
        <f t="shared" si="233"/>
        <v>JUNE-2-CNJ2</v>
      </c>
      <c r="M775" s="70">
        <f t="shared" si="234"/>
        <v>1.4366412213740465E-2</v>
      </c>
      <c r="N775" s="70">
        <f t="shared" si="235"/>
        <v>-0.10621064305633054</v>
      </c>
      <c r="O775" s="13">
        <f t="shared" si="236"/>
        <v>952253</v>
      </c>
      <c r="P775" s="13">
        <f t="shared" si="237"/>
        <v>960304</v>
      </c>
      <c r="Q775" s="13">
        <f t="shared" si="238"/>
        <v>950257</v>
      </c>
      <c r="R775" s="33">
        <f t="shared" si="239"/>
        <v>-2.0960816085641154E-3</v>
      </c>
      <c r="S775" s="33">
        <f t="shared" si="240"/>
        <v>-1.0462311934554047E-2</v>
      </c>
      <c r="T775" t="str">
        <f t="shared" si="241"/>
        <v>JUNE-CNJ2</v>
      </c>
      <c r="U775">
        <f t="shared" si="242"/>
        <v>142291</v>
      </c>
      <c r="V775">
        <f t="shared" si="243"/>
        <v>140104</v>
      </c>
      <c r="W775">
        <f t="shared" si="244"/>
        <v>138467</v>
      </c>
      <c r="X775" s="33">
        <f t="shared" si="245"/>
        <v>-2.6874503657996596E-2</v>
      </c>
      <c r="Y775" s="33">
        <f t="shared" si="246"/>
        <v>-1.1684177468166523E-2</v>
      </c>
    </row>
    <row r="776" spans="1:25" x14ac:dyDescent="0.25">
      <c r="A776" t="s">
        <v>40</v>
      </c>
      <c r="B776" s="63">
        <v>2</v>
      </c>
      <c r="C776" t="s">
        <v>10</v>
      </c>
      <c r="D776" s="65">
        <v>16575</v>
      </c>
      <c r="E776" s="65">
        <v>16745</v>
      </c>
      <c r="F776" s="65">
        <v>16575</v>
      </c>
      <c r="G776" s="13">
        <f t="shared" si="228"/>
        <v>-170</v>
      </c>
      <c r="H776" s="13">
        <f t="shared" si="229"/>
        <v>0</v>
      </c>
      <c r="I776" s="70">
        <f t="shared" si="230"/>
        <v>0</v>
      </c>
      <c r="J776" s="70">
        <f t="shared" si="231"/>
        <v>-1.0152284263959421E-2</v>
      </c>
      <c r="K776" t="str">
        <f t="shared" si="232"/>
        <v>CNJ2</v>
      </c>
      <c r="L776" t="str">
        <f t="shared" si="233"/>
        <v>JUNE-2-CNJ2</v>
      </c>
      <c r="M776" s="70">
        <f t="shared" si="234"/>
        <v>1.4366412213740465E-2</v>
      </c>
      <c r="N776" s="70">
        <f t="shared" si="235"/>
        <v>-0.10621064305633054</v>
      </c>
      <c r="O776" s="13">
        <f t="shared" si="236"/>
        <v>952253</v>
      </c>
      <c r="P776" s="13">
        <f t="shared" si="237"/>
        <v>960304</v>
      </c>
      <c r="Q776" s="13">
        <f t="shared" si="238"/>
        <v>950257</v>
      </c>
      <c r="R776" s="33">
        <f t="shared" si="239"/>
        <v>-2.0960816085641154E-3</v>
      </c>
      <c r="S776" s="33">
        <f t="shared" si="240"/>
        <v>-1.0462311934554047E-2</v>
      </c>
      <c r="T776" t="str">
        <f t="shared" si="241"/>
        <v>JUNE-CNJ2</v>
      </c>
      <c r="U776">
        <f t="shared" si="242"/>
        <v>142291</v>
      </c>
      <c r="V776">
        <f t="shared" si="243"/>
        <v>140104</v>
      </c>
      <c r="W776">
        <f t="shared" si="244"/>
        <v>138467</v>
      </c>
      <c r="X776" s="33">
        <f t="shared" si="245"/>
        <v>-2.6874503657996596E-2</v>
      </c>
      <c r="Y776" s="33">
        <f t="shared" si="246"/>
        <v>-1.1684177468166523E-2</v>
      </c>
    </row>
    <row r="777" spans="1:25" x14ac:dyDescent="0.25">
      <c r="A777" t="s">
        <v>40</v>
      </c>
      <c r="B777" s="63">
        <v>2</v>
      </c>
      <c r="C777" t="s">
        <v>10</v>
      </c>
      <c r="D777" s="65">
        <v>5920</v>
      </c>
      <c r="E777" s="65">
        <v>6090</v>
      </c>
      <c r="F777" s="65">
        <v>5920</v>
      </c>
      <c r="G777" s="13">
        <f t="shared" si="228"/>
        <v>-170</v>
      </c>
      <c r="H777" s="13">
        <f t="shared" si="229"/>
        <v>0</v>
      </c>
      <c r="I777" s="70">
        <f t="shared" si="230"/>
        <v>0</v>
      </c>
      <c r="J777" s="70">
        <f t="shared" si="231"/>
        <v>-2.7914614121510639E-2</v>
      </c>
      <c r="K777" t="str">
        <f t="shared" si="232"/>
        <v>CNJ2</v>
      </c>
      <c r="L777" t="str">
        <f t="shared" si="233"/>
        <v>JUNE-2-CNJ2</v>
      </c>
      <c r="M777" s="70">
        <f t="shared" si="234"/>
        <v>1.4366412213740465E-2</v>
      </c>
      <c r="N777" s="70">
        <f t="shared" si="235"/>
        <v>-0.10621064305633054</v>
      </c>
      <c r="O777" s="13">
        <f t="shared" si="236"/>
        <v>952253</v>
      </c>
      <c r="P777" s="13">
        <f t="shared" si="237"/>
        <v>960304</v>
      </c>
      <c r="Q777" s="13">
        <f t="shared" si="238"/>
        <v>950257</v>
      </c>
      <c r="R777" s="33">
        <f t="shared" si="239"/>
        <v>-2.0960816085641154E-3</v>
      </c>
      <c r="S777" s="33">
        <f t="shared" si="240"/>
        <v>-1.0462311934554047E-2</v>
      </c>
      <c r="T777" t="str">
        <f t="shared" si="241"/>
        <v>JUNE-CNJ2</v>
      </c>
      <c r="U777">
        <f t="shared" si="242"/>
        <v>142291</v>
      </c>
      <c r="V777">
        <f t="shared" si="243"/>
        <v>140104</v>
      </c>
      <c r="W777">
        <f t="shared" si="244"/>
        <v>138467</v>
      </c>
      <c r="X777" s="33">
        <f t="shared" si="245"/>
        <v>-2.6874503657996596E-2</v>
      </c>
      <c r="Y777" s="33">
        <f t="shared" si="246"/>
        <v>-1.1684177468166523E-2</v>
      </c>
    </row>
    <row r="778" spans="1:25" x14ac:dyDescent="0.25">
      <c r="A778" t="s">
        <v>40</v>
      </c>
      <c r="B778" s="63">
        <v>2</v>
      </c>
      <c r="C778" t="s">
        <v>10</v>
      </c>
      <c r="D778" s="65">
        <v>4845</v>
      </c>
      <c r="E778" s="65">
        <v>4845</v>
      </c>
      <c r="F778" s="65">
        <v>4845</v>
      </c>
      <c r="G778" s="13">
        <f t="shared" si="228"/>
        <v>0</v>
      </c>
      <c r="H778" s="13">
        <f t="shared" si="229"/>
        <v>0</v>
      </c>
      <c r="I778" s="70">
        <f t="shared" si="230"/>
        <v>0</v>
      </c>
      <c r="J778" s="70">
        <f t="shared" si="231"/>
        <v>0</v>
      </c>
      <c r="K778" t="str">
        <f t="shared" si="232"/>
        <v>CNJ2</v>
      </c>
      <c r="L778" t="str">
        <f t="shared" si="233"/>
        <v>JUNE-2-CNJ2</v>
      </c>
      <c r="M778" s="70">
        <f t="shared" si="234"/>
        <v>1.4366412213740465E-2</v>
      </c>
      <c r="N778" s="70">
        <f t="shared" si="235"/>
        <v>-0.10621064305633054</v>
      </c>
      <c r="O778" s="13">
        <f t="shared" si="236"/>
        <v>952253</v>
      </c>
      <c r="P778" s="13">
        <f t="shared" si="237"/>
        <v>960304</v>
      </c>
      <c r="Q778" s="13">
        <f t="shared" si="238"/>
        <v>950257</v>
      </c>
      <c r="R778" s="33">
        <f t="shared" si="239"/>
        <v>-2.0960816085641154E-3</v>
      </c>
      <c r="S778" s="33">
        <f t="shared" si="240"/>
        <v>-1.0462311934554047E-2</v>
      </c>
      <c r="T778" t="str">
        <f t="shared" si="241"/>
        <v>JUNE-CNJ2</v>
      </c>
      <c r="U778">
        <f t="shared" si="242"/>
        <v>142291</v>
      </c>
      <c r="V778">
        <f t="shared" si="243"/>
        <v>140104</v>
      </c>
      <c r="W778">
        <f t="shared" si="244"/>
        <v>138467</v>
      </c>
      <c r="X778" s="33">
        <f t="shared" si="245"/>
        <v>-2.6874503657996596E-2</v>
      </c>
      <c r="Y778" s="33">
        <f t="shared" si="246"/>
        <v>-1.1684177468166523E-2</v>
      </c>
    </row>
    <row r="779" spans="1:25" x14ac:dyDescent="0.25">
      <c r="A779" t="s">
        <v>40</v>
      </c>
      <c r="B779" s="63">
        <v>2</v>
      </c>
      <c r="C779" t="s">
        <v>10</v>
      </c>
      <c r="D779" s="65">
        <v>1645</v>
      </c>
      <c r="E779" s="65">
        <v>1645</v>
      </c>
      <c r="F779" s="65">
        <v>1645</v>
      </c>
      <c r="G779" s="13">
        <f t="shared" si="228"/>
        <v>0</v>
      </c>
      <c r="H779" s="13">
        <f t="shared" si="229"/>
        <v>0</v>
      </c>
      <c r="I779" s="70">
        <f t="shared" si="230"/>
        <v>0</v>
      </c>
      <c r="J779" s="70">
        <f t="shared" si="231"/>
        <v>0</v>
      </c>
      <c r="K779" t="str">
        <f t="shared" si="232"/>
        <v>CNJ2</v>
      </c>
      <c r="L779" t="str">
        <f t="shared" si="233"/>
        <v>JUNE-2-CNJ2</v>
      </c>
      <c r="M779" s="70">
        <f t="shared" si="234"/>
        <v>1.4366412213740465E-2</v>
      </c>
      <c r="N779" s="70">
        <f t="shared" si="235"/>
        <v>-0.10621064305633054</v>
      </c>
      <c r="O779" s="13">
        <f t="shared" si="236"/>
        <v>952253</v>
      </c>
      <c r="P779" s="13">
        <f t="shared" si="237"/>
        <v>960304</v>
      </c>
      <c r="Q779" s="13">
        <f t="shared" si="238"/>
        <v>950257</v>
      </c>
      <c r="R779" s="33">
        <f t="shared" si="239"/>
        <v>-2.0960816085641154E-3</v>
      </c>
      <c r="S779" s="33">
        <f t="shared" si="240"/>
        <v>-1.0462311934554047E-2</v>
      </c>
      <c r="T779" t="str">
        <f t="shared" si="241"/>
        <v>JUNE-CNJ2</v>
      </c>
      <c r="U779">
        <f t="shared" si="242"/>
        <v>142291</v>
      </c>
      <c r="V779">
        <f t="shared" si="243"/>
        <v>140104</v>
      </c>
      <c r="W779">
        <f t="shared" si="244"/>
        <v>138467</v>
      </c>
      <c r="X779" s="33">
        <f t="shared" si="245"/>
        <v>-2.6874503657996596E-2</v>
      </c>
      <c r="Y779" s="33">
        <f t="shared" si="246"/>
        <v>-1.1684177468166523E-2</v>
      </c>
    </row>
    <row r="780" spans="1:25" x14ac:dyDescent="0.25">
      <c r="A780" t="s">
        <v>40</v>
      </c>
      <c r="B780" s="63">
        <v>2</v>
      </c>
      <c r="C780" t="s">
        <v>10</v>
      </c>
      <c r="D780" s="65">
        <v>465</v>
      </c>
      <c r="E780" s="65">
        <v>465</v>
      </c>
      <c r="F780" s="65">
        <v>465</v>
      </c>
      <c r="G780" s="13">
        <f t="shared" si="228"/>
        <v>0</v>
      </c>
      <c r="H780" s="13">
        <f t="shared" si="229"/>
        <v>0</v>
      </c>
      <c r="I780" s="70">
        <f t="shared" si="230"/>
        <v>0</v>
      </c>
      <c r="J780" s="70">
        <f t="shared" si="231"/>
        <v>0</v>
      </c>
      <c r="K780" t="str">
        <f t="shared" si="232"/>
        <v>CNJ2</v>
      </c>
      <c r="L780" t="str">
        <f t="shared" si="233"/>
        <v>JUNE-2-CNJ2</v>
      </c>
      <c r="M780" s="70">
        <f t="shared" si="234"/>
        <v>1.4366412213740465E-2</v>
      </c>
      <c r="N780" s="70">
        <f t="shared" si="235"/>
        <v>-0.10621064305633054</v>
      </c>
      <c r="O780" s="13">
        <f t="shared" si="236"/>
        <v>952253</v>
      </c>
      <c r="P780" s="13">
        <f t="shared" si="237"/>
        <v>960304</v>
      </c>
      <c r="Q780" s="13">
        <f t="shared" si="238"/>
        <v>950257</v>
      </c>
      <c r="R780" s="33">
        <f t="shared" si="239"/>
        <v>-2.0960816085641154E-3</v>
      </c>
      <c r="S780" s="33">
        <f t="shared" si="240"/>
        <v>-1.0462311934554047E-2</v>
      </c>
      <c r="T780" t="str">
        <f t="shared" si="241"/>
        <v>JUNE-CNJ2</v>
      </c>
      <c r="U780">
        <f t="shared" si="242"/>
        <v>142291</v>
      </c>
      <c r="V780">
        <f t="shared" si="243"/>
        <v>140104</v>
      </c>
      <c r="W780">
        <f t="shared" si="244"/>
        <v>138467</v>
      </c>
      <c r="X780" s="33">
        <f t="shared" si="245"/>
        <v>-2.6874503657996596E-2</v>
      </c>
      <c r="Y780" s="33">
        <f t="shared" si="246"/>
        <v>-1.1684177468166523E-2</v>
      </c>
    </row>
    <row r="781" spans="1:25" x14ac:dyDescent="0.25">
      <c r="A781" t="s">
        <v>40</v>
      </c>
      <c r="B781" s="63">
        <v>2</v>
      </c>
      <c r="C781" t="s">
        <v>10</v>
      </c>
      <c r="D781" s="65">
        <v>1310</v>
      </c>
      <c r="E781" s="65">
        <v>1310</v>
      </c>
      <c r="F781" s="65">
        <v>1300</v>
      </c>
      <c r="G781" s="13">
        <f t="shared" si="228"/>
        <v>-10</v>
      </c>
      <c r="H781" s="13">
        <f t="shared" si="229"/>
        <v>-10</v>
      </c>
      <c r="I781" s="70">
        <f t="shared" si="230"/>
        <v>-7.6335877862595547E-3</v>
      </c>
      <c r="J781" s="70">
        <f t="shared" si="231"/>
        <v>-7.6335877862595547E-3</v>
      </c>
      <c r="K781" t="str">
        <f t="shared" si="232"/>
        <v>CNJ2</v>
      </c>
      <c r="L781" t="str">
        <f t="shared" si="233"/>
        <v>JUNE-2-CNJ2</v>
      </c>
      <c r="M781" s="70">
        <f t="shared" si="234"/>
        <v>1.4366412213740465E-2</v>
      </c>
      <c r="N781" s="70">
        <f t="shared" si="235"/>
        <v>-0.10621064305633054</v>
      </c>
      <c r="O781" s="13">
        <f t="shared" si="236"/>
        <v>952253</v>
      </c>
      <c r="P781" s="13">
        <f t="shared" si="237"/>
        <v>960304</v>
      </c>
      <c r="Q781" s="13">
        <f t="shared" si="238"/>
        <v>950257</v>
      </c>
      <c r="R781" s="33">
        <f t="shared" si="239"/>
        <v>-2.0960816085641154E-3</v>
      </c>
      <c r="S781" s="33">
        <f t="shared" si="240"/>
        <v>-1.0462311934554047E-2</v>
      </c>
      <c r="T781" t="str">
        <f t="shared" si="241"/>
        <v>JUNE-CNJ2</v>
      </c>
      <c r="U781">
        <f t="shared" si="242"/>
        <v>142291</v>
      </c>
      <c r="V781">
        <f t="shared" si="243"/>
        <v>140104</v>
      </c>
      <c r="W781">
        <f t="shared" si="244"/>
        <v>138467</v>
      </c>
      <c r="X781" s="33">
        <f t="shared" si="245"/>
        <v>-2.6874503657996596E-2</v>
      </c>
      <c r="Y781" s="33">
        <f t="shared" si="246"/>
        <v>-1.1684177468166523E-2</v>
      </c>
    </row>
    <row r="782" spans="1:25" x14ac:dyDescent="0.25">
      <c r="A782" t="s">
        <v>40</v>
      </c>
      <c r="B782" s="63">
        <v>2</v>
      </c>
      <c r="C782" t="s">
        <v>10</v>
      </c>
      <c r="D782" s="65">
        <v>75</v>
      </c>
      <c r="E782" s="65">
        <v>75</v>
      </c>
      <c r="F782" s="65">
        <v>75</v>
      </c>
      <c r="G782" s="13">
        <f t="shared" si="228"/>
        <v>0</v>
      </c>
      <c r="H782" s="13">
        <f t="shared" si="229"/>
        <v>0</v>
      </c>
      <c r="I782" s="70">
        <f t="shared" si="230"/>
        <v>0</v>
      </c>
      <c r="J782" s="70">
        <f t="shared" si="231"/>
        <v>0</v>
      </c>
      <c r="K782" t="str">
        <f t="shared" si="232"/>
        <v>CNJ2</v>
      </c>
      <c r="L782" t="str">
        <f t="shared" si="233"/>
        <v>JUNE-2-CNJ2</v>
      </c>
      <c r="M782" s="70">
        <f t="shared" si="234"/>
        <v>1.4366412213740465E-2</v>
      </c>
      <c r="N782" s="70">
        <f t="shared" si="235"/>
        <v>-0.10621064305633054</v>
      </c>
      <c r="O782" s="13">
        <f t="shared" si="236"/>
        <v>952253</v>
      </c>
      <c r="P782" s="13">
        <f t="shared" si="237"/>
        <v>960304</v>
      </c>
      <c r="Q782" s="13">
        <f t="shared" si="238"/>
        <v>950257</v>
      </c>
      <c r="R782" s="33">
        <f t="shared" si="239"/>
        <v>-2.0960816085641154E-3</v>
      </c>
      <c r="S782" s="33">
        <f t="shared" si="240"/>
        <v>-1.0462311934554047E-2</v>
      </c>
      <c r="T782" t="str">
        <f t="shared" si="241"/>
        <v>JUNE-CNJ2</v>
      </c>
      <c r="U782">
        <f t="shared" si="242"/>
        <v>142291</v>
      </c>
      <c r="V782">
        <f t="shared" si="243"/>
        <v>140104</v>
      </c>
      <c r="W782">
        <f t="shared" si="244"/>
        <v>138467</v>
      </c>
      <c r="X782" s="33">
        <f t="shared" si="245"/>
        <v>-2.6874503657996596E-2</v>
      </c>
      <c r="Y782" s="33">
        <f t="shared" si="246"/>
        <v>-1.1684177468166523E-2</v>
      </c>
    </row>
    <row r="783" spans="1:25" x14ac:dyDescent="0.25">
      <c r="A783" t="s">
        <v>40</v>
      </c>
      <c r="B783" s="63">
        <v>2</v>
      </c>
      <c r="C783" t="s">
        <v>10</v>
      </c>
      <c r="D783" s="65">
        <v>4015</v>
      </c>
      <c r="E783" s="65">
        <v>4015</v>
      </c>
      <c r="F783" s="65">
        <v>4015</v>
      </c>
      <c r="G783" s="13">
        <f t="shared" si="228"/>
        <v>0</v>
      </c>
      <c r="H783" s="13">
        <f t="shared" si="229"/>
        <v>0</v>
      </c>
      <c r="I783" s="70">
        <f t="shared" si="230"/>
        <v>0</v>
      </c>
      <c r="J783" s="70">
        <f t="shared" si="231"/>
        <v>0</v>
      </c>
      <c r="K783" t="str">
        <f t="shared" si="232"/>
        <v>CNJ2</v>
      </c>
      <c r="L783" t="str">
        <f t="shared" si="233"/>
        <v>JUNE-2-CNJ2</v>
      </c>
      <c r="M783" s="70">
        <f t="shared" si="234"/>
        <v>1.4366412213740465E-2</v>
      </c>
      <c r="N783" s="70">
        <f t="shared" si="235"/>
        <v>-0.10621064305633054</v>
      </c>
      <c r="O783" s="13">
        <f t="shared" si="236"/>
        <v>952253</v>
      </c>
      <c r="P783" s="13">
        <f t="shared" si="237"/>
        <v>960304</v>
      </c>
      <c r="Q783" s="13">
        <f t="shared" si="238"/>
        <v>950257</v>
      </c>
      <c r="R783" s="33">
        <f t="shared" si="239"/>
        <v>-2.0960816085641154E-3</v>
      </c>
      <c r="S783" s="33">
        <f t="shared" si="240"/>
        <v>-1.0462311934554047E-2</v>
      </c>
      <c r="T783" t="str">
        <f t="shared" si="241"/>
        <v>JUNE-CNJ2</v>
      </c>
      <c r="U783">
        <f t="shared" si="242"/>
        <v>142291</v>
      </c>
      <c r="V783">
        <f t="shared" si="243"/>
        <v>140104</v>
      </c>
      <c r="W783">
        <f t="shared" si="244"/>
        <v>138467</v>
      </c>
      <c r="X783" s="33">
        <f t="shared" si="245"/>
        <v>-2.6874503657996596E-2</v>
      </c>
      <c r="Y783" s="33">
        <f t="shared" si="246"/>
        <v>-1.1684177468166523E-2</v>
      </c>
    </row>
    <row r="784" spans="1:25" x14ac:dyDescent="0.25">
      <c r="A784" t="s">
        <v>40</v>
      </c>
      <c r="B784" s="63">
        <v>2</v>
      </c>
      <c r="C784" t="s">
        <v>16</v>
      </c>
      <c r="D784" s="65">
        <v>4000</v>
      </c>
      <c r="E784" s="65">
        <v>4053</v>
      </c>
      <c r="F784" s="65">
        <v>3900</v>
      </c>
      <c r="G784" s="13">
        <f t="shared" si="228"/>
        <v>-153</v>
      </c>
      <c r="H784" s="13">
        <f t="shared" si="229"/>
        <v>-100</v>
      </c>
      <c r="I784" s="70">
        <f t="shared" si="230"/>
        <v>-2.5000000000000022E-2</v>
      </c>
      <c r="J784" s="70">
        <f t="shared" si="231"/>
        <v>-3.774981495188745E-2</v>
      </c>
      <c r="K784" t="str">
        <f t="shared" si="232"/>
        <v>ANUGERAH</v>
      </c>
      <c r="L784" t="str">
        <f t="shared" si="233"/>
        <v>JUNE-2-ANUGERAH</v>
      </c>
      <c r="M784" s="70">
        <f t="shared" si="234"/>
        <v>-0.14124999999999999</v>
      </c>
      <c r="N784" s="70">
        <f t="shared" si="235"/>
        <v>-0.11717689828522082</v>
      </c>
      <c r="O784" s="13">
        <f t="shared" si="236"/>
        <v>952253</v>
      </c>
      <c r="P784" s="13">
        <f t="shared" si="237"/>
        <v>960304</v>
      </c>
      <c r="Q784" s="13">
        <f t="shared" si="238"/>
        <v>950257</v>
      </c>
      <c r="R784" s="33">
        <f t="shared" si="239"/>
        <v>-2.0960816085641154E-3</v>
      </c>
      <c r="S784" s="33">
        <f t="shared" si="240"/>
        <v>-1.0462311934554047E-2</v>
      </c>
      <c r="T784" t="str">
        <f t="shared" si="241"/>
        <v>JUNE-ANUGERAH</v>
      </c>
      <c r="U784">
        <f t="shared" si="242"/>
        <v>88800</v>
      </c>
      <c r="V784">
        <f t="shared" si="243"/>
        <v>88964</v>
      </c>
      <c r="W784">
        <f t="shared" si="244"/>
        <v>87081</v>
      </c>
      <c r="X784" s="33">
        <f t="shared" si="245"/>
        <v>-1.9358108108108119E-2</v>
      </c>
      <c r="Y784" s="33">
        <f t="shared" si="246"/>
        <v>-2.1165864844206683E-2</v>
      </c>
    </row>
    <row r="785" spans="1:25" x14ac:dyDescent="0.25">
      <c r="A785" t="s">
        <v>40</v>
      </c>
      <c r="B785" s="63">
        <v>2</v>
      </c>
      <c r="C785" t="s">
        <v>11</v>
      </c>
      <c r="D785" s="65">
        <v>1000</v>
      </c>
      <c r="E785" s="65">
        <v>1005</v>
      </c>
      <c r="F785" s="65">
        <v>1000</v>
      </c>
      <c r="G785" s="13">
        <f t="shared" si="228"/>
        <v>-5</v>
      </c>
      <c r="H785" s="13">
        <f t="shared" si="229"/>
        <v>0</v>
      </c>
      <c r="I785" s="70">
        <f t="shared" si="230"/>
        <v>0</v>
      </c>
      <c r="J785" s="70">
        <f t="shared" si="231"/>
        <v>-4.9751243781094301E-3</v>
      </c>
      <c r="K785" t="str">
        <f t="shared" si="232"/>
        <v>MAJA1</v>
      </c>
      <c r="L785" t="str">
        <f t="shared" si="233"/>
        <v>JUNE-2-MAJA1</v>
      </c>
      <c r="M785" s="70">
        <f t="shared" si="234"/>
        <v>0</v>
      </c>
      <c r="N785" s="70">
        <f t="shared" si="235"/>
        <v>-3.1205484071655798E-2</v>
      </c>
      <c r="O785" s="13">
        <f t="shared" si="236"/>
        <v>952253</v>
      </c>
      <c r="P785" s="13">
        <f t="shared" si="237"/>
        <v>960304</v>
      </c>
      <c r="Q785" s="13">
        <f t="shared" si="238"/>
        <v>950257</v>
      </c>
      <c r="R785" s="33">
        <f t="shared" si="239"/>
        <v>-2.0960816085641154E-3</v>
      </c>
      <c r="S785" s="33">
        <f t="shared" si="240"/>
        <v>-1.0462311934554047E-2</v>
      </c>
      <c r="T785" t="str">
        <f t="shared" si="241"/>
        <v>JUNE-MAJA1</v>
      </c>
      <c r="U785">
        <f t="shared" si="242"/>
        <v>92551</v>
      </c>
      <c r="V785">
        <f t="shared" si="243"/>
        <v>95196</v>
      </c>
      <c r="W785">
        <f t="shared" si="244"/>
        <v>93855</v>
      </c>
      <c r="X785" s="33">
        <f t="shared" si="245"/>
        <v>1.4089529016434232E-2</v>
      </c>
      <c r="Y785" s="33">
        <f t="shared" si="246"/>
        <v>-1.4086726333039201E-2</v>
      </c>
    </row>
    <row r="786" spans="1:25" x14ac:dyDescent="0.25">
      <c r="A786" t="s">
        <v>40</v>
      </c>
      <c r="B786" s="63">
        <v>2</v>
      </c>
      <c r="C786" t="s">
        <v>11</v>
      </c>
      <c r="D786" s="65">
        <v>100</v>
      </c>
      <c r="E786" s="65">
        <v>102</v>
      </c>
      <c r="F786" s="65">
        <v>100</v>
      </c>
      <c r="G786" s="13">
        <f t="shared" si="228"/>
        <v>-2</v>
      </c>
      <c r="H786" s="13">
        <f t="shared" si="229"/>
        <v>0</v>
      </c>
      <c r="I786" s="70">
        <f t="shared" si="230"/>
        <v>0</v>
      </c>
      <c r="J786" s="70">
        <f t="shared" si="231"/>
        <v>-1.9607843137254943E-2</v>
      </c>
      <c r="K786" t="str">
        <f t="shared" si="232"/>
        <v>MAJA1</v>
      </c>
      <c r="L786" t="str">
        <f t="shared" si="233"/>
        <v>JUNE-2-MAJA1</v>
      </c>
      <c r="M786" s="70">
        <f t="shared" si="234"/>
        <v>0</v>
      </c>
      <c r="N786" s="70">
        <f t="shared" si="235"/>
        <v>-3.1205484071655798E-2</v>
      </c>
      <c r="O786" s="13">
        <f t="shared" si="236"/>
        <v>952253</v>
      </c>
      <c r="P786" s="13">
        <f t="shared" si="237"/>
        <v>960304</v>
      </c>
      <c r="Q786" s="13">
        <f t="shared" si="238"/>
        <v>950257</v>
      </c>
      <c r="R786" s="33">
        <f t="shared" si="239"/>
        <v>-2.0960816085641154E-3</v>
      </c>
      <c r="S786" s="33">
        <f t="shared" si="240"/>
        <v>-1.0462311934554047E-2</v>
      </c>
      <c r="T786" t="str">
        <f t="shared" si="241"/>
        <v>JUNE-MAJA1</v>
      </c>
      <c r="U786">
        <f t="shared" si="242"/>
        <v>92551</v>
      </c>
      <c r="V786">
        <f t="shared" si="243"/>
        <v>95196</v>
      </c>
      <c r="W786">
        <f t="shared" si="244"/>
        <v>93855</v>
      </c>
      <c r="X786" s="33">
        <f t="shared" si="245"/>
        <v>1.4089529016434232E-2</v>
      </c>
      <c r="Y786" s="33">
        <f t="shared" si="246"/>
        <v>-1.4086726333039201E-2</v>
      </c>
    </row>
    <row r="787" spans="1:25" x14ac:dyDescent="0.25">
      <c r="A787" t="s">
        <v>40</v>
      </c>
      <c r="B787" s="63">
        <v>2</v>
      </c>
      <c r="C787" t="s">
        <v>11</v>
      </c>
      <c r="D787" s="65">
        <v>600</v>
      </c>
      <c r="E787" s="65">
        <v>604</v>
      </c>
      <c r="F787" s="65">
        <v>600</v>
      </c>
      <c r="G787" s="13">
        <f t="shared" si="228"/>
        <v>-4</v>
      </c>
      <c r="H787" s="13">
        <f t="shared" si="229"/>
        <v>0</v>
      </c>
      <c r="I787" s="70">
        <f t="shared" si="230"/>
        <v>0</v>
      </c>
      <c r="J787" s="70">
        <f t="shared" si="231"/>
        <v>-6.6225165562914245E-3</v>
      </c>
      <c r="K787" t="str">
        <f t="shared" si="232"/>
        <v>MAJA1</v>
      </c>
      <c r="L787" t="str">
        <f t="shared" si="233"/>
        <v>JUNE-2-MAJA1</v>
      </c>
      <c r="M787" s="70">
        <f t="shared" si="234"/>
        <v>0</v>
      </c>
      <c r="N787" s="70">
        <f t="shared" si="235"/>
        <v>-3.1205484071655798E-2</v>
      </c>
      <c r="O787" s="13">
        <f t="shared" si="236"/>
        <v>952253</v>
      </c>
      <c r="P787" s="13">
        <f t="shared" si="237"/>
        <v>960304</v>
      </c>
      <c r="Q787" s="13">
        <f t="shared" si="238"/>
        <v>950257</v>
      </c>
      <c r="R787" s="33">
        <f t="shared" si="239"/>
        <v>-2.0960816085641154E-3</v>
      </c>
      <c r="S787" s="33">
        <f t="shared" si="240"/>
        <v>-1.0462311934554047E-2</v>
      </c>
      <c r="T787" t="str">
        <f t="shared" si="241"/>
        <v>JUNE-MAJA1</v>
      </c>
      <c r="U787">
        <f t="shared" si="242"/>
        <v>92551</v>
      </c>
      <c r="V787">
        <f t="shared" si="243"/>
        <v>95196</v>
      </c>
      <c r="W787">
        <f t="shared" si="244"/>
        <v>93855</v>
      </c>
      <c r="X787" s="33">
        <f t="shared" si="245"/>
        <v>1.4089529016434232E-2</v>
      </c>
      <c r="Y787" s="33">
        <f t="shared" si="246"/>
        <v>-1.4086726333039201E-2</v>
      </c>
    </row>
    <row r="788" spans="1:25" x14ac:dyDescent="0.25">
      <c r="A788" t="s">
        <v>40</v>
      </c>
      <c r="B788" s="63">
        <v>2</v>
      </c>
      <c r="C788" t="s">
        <v>10</v>
      </c>
      <c r="D788" s="65">
        <v>3000</v>
      </c>
      <c r="E788" s="65">
        <v>3070</v>
      </c>
      <c r="F788" s="65">
        <v>3066</v>
      </c>
      <c r="G788" s="13">
        <f t="shared" si="228"/>
        <v>-4</v>
      </c>
      <c r="H788" s="13">
        <f t="shared" si="229"/>
        <v>66</v>
      </c>
      <c r="I788" s="70">
        <f t="shared" si="230"/>
        <v>2.200000000000002E-2</v>
      </c>
      <c r="J788" s="70">
        <f t="shared" si="231"/>
        <v>-1.3029315960911836E-3</v>
      </c>
      <c r="K788" t="str">
        <f t="shared" si="232"/>
        <v>CNJ2</v>
      </c>
      <c r="L788" t="str">
        <f t="shared" si="233"/>
        <v>JUNE-2-CNJ2</v>
      </c>
      <c r="M788" s="70">
        <f t="shared" si="234"/>
        <v>1.4366412213740465E-2</v>
      </c>
      <c r="N788" s="70">
        <f t="shared" si="235"/>
        <v>-0.10621064305633054</v>
      </c>
      <c r="O788" s="13">
        <f t="shared" si="236"/>
        <v>952253</v>
      </c>
      <c r="P788" s="13">
        <f t="shared" si="237"/>
        <v>960304</v>
      </c>
      <c r="Q788" s="13">
        <f t="shared" si="238"/>
        <v>950257</v>
      </c>
      <c r="R788" s="33">
        <f t="shared" si="239"/>
        <v>-2.0960816085641154E-3</v>
      </c>
      <c r="S788" s="33">
        <f t="shared" si="240"/>
        <v>-1.0462311934554047E-2</v>
      </c>
      <c r="T788" t="str">
        <f t="shared" si="241"/>
        <v>JUNE-CNJ2</v>
      </c>
      <c r="U788">
        <f t="shared" si="242"/>
        <v>142291</v>
      </c>
      <c r="V788">
        <f t="shared" si="243"/>
        <v>140104</v>
      </c>
      <c r="W788">
        <f t="shared" si="244"/>
        <v>138467</v>
      </c>
      <c r="X788" s="33">
        <f t="shared" si="245"/>
        <v>-2.6874503657996596E-2</v>
      </c>
      <c r="Y788" s="33">
        <f t="shared" si="246"/>
        <v>-1.1684177468166523E-2</v>
      </c>
    </row>
    <row r="789" spans="1:25" x14ac:dyDescent="0.25">
      <c r="A789" t="s">
        <v>40</v>
      </c>
      <c r="B789" s="63">
        <v>2</v>
      </c>
      <c r="C789" t="s">
        <v>17</v>
      </c>
      <c r="D789" s="65">
        <v>5000</v>
      </c>
      <c r="E789" s="65">
        <v>5040</v>
      </c>
      <c r="F789" s="65">
        <v>5000</v>
      </c>
      <c r="G789" s="13">
        <f t="shared" si="228"/>
        <v>-40</v>
      </c>
      <c r="H789" s="13">
        <f t="shared" si="229"/>
        <v>0</v>
      </c>
      <c r="I789" s="70">
        <f t="shared" si="230"/>
        <v>0</v>
      </c>
      <c r="J789" s="70">
        <f t="shared" si="231"/>
        <v>-7.9365079365079083E-3</v>
      </c>
      <c r="K789" t="str">
        <f t="shared" si="232"/>
        <v>CBA</v>
      </c>
      <c r="L789" t="str">
        <f t="shared" si="233"/>
        <v>JUNE-2-CBA</v>
      </c>
      <c r="M789" s="70">
        <f t="shared" si="234"/>
        <v>0</v>
      </c>
      <c r="N789" s="70">
        <f t="shared" si="235"/>
        <v>-7.9365079365079083E-3</v>
      </c>
      <c r="O789" s="13">
        <f t="shared" si="236"/>
        <v>952253</v>
      </c>
      <c r="P789" s="13">
        <f t="shared" si="237"/>
        <v>960304</v>
      </c>
      <c r="Q789" s="13">
        <f t="shared" si="238"/>
        <v>950257</v>
      </c>
      <c r="R789" s="33">
        <f t="shared" si="239"/>
        <v>-2.0960816085641154E-3</v>
      </c>
      <c r="S789" s="33">
        <f t="shared" si="240"/>
        <v>-1.0462311934554047E-2</v>
      </c>
      <c r="T789" t="str">
        <f t="shared" si="241"/>
        <v>JUNE-CBA</v>
      </c>
      <c r="U789">
        <f t="shared" si="242"/>
        <v>10000</v>
      </c>
      <c r="V789">
        <f t="shared" si="243"/>
        <v>10080</v>
      </c>
      <c r="W789">
        <f t="shared" si="244"/>
        <v>10000</v>
      </c>
      <c r="X789" s="33">
        <f t="shared" si="245"/>
        <v>0</v>
      </c>
      <c r="Y789" s="33">
        <f t="shared" si="246"/>
        <v>-7.9365079365079083E-3</v>
      </c>
    </row>
    <row r="790" spans="1:25" x14ac:dyDescent="0.25">
      <c r="A790" t="s">
        <v>40</v>
      </c>
      <c r="B790" s="63">
        <v>2</v>
      </c>
      <c r="C790" t="s">
        <v>10</v>
      </c>
      <c r="D790" s="65">
        <v>3750</v>
      </c>
      <c r="E790" s="65">
        <v>3750</v>
      </c>
      <c r="F790" s="65">
        <v>3750</v>
      </c>
      <c r="G790" s="13">
        <f t="shared" si="228"/>
        <v>0</v>
      </c>
      <c r="H790" s="13">
        <f t="shared" si="229"/>
        <v>0</v>
      </c>
      <c r="I790" s="70">
        <f t="shared" si="230"/>
        <v>0</v>
      </c>
      <c r="J790" s="70">
        <f t="shared" si="231"/>
        <v>0</v>
      </c>
      <c r="K790" t="str">
        <f t="shared" si="232"/>
        <v>CNJ2</v>
      </c>
      <c r="L790" t="str">
        <f t="shared" si="233"/>
        <v>JUNE-2-CNJ2</v>
      </c>
      <c r="M790" s="70">
        <f t="shared" si="234"/>
        <v>1.4366412213740465E-2</v>
      </c>
      <c r="N790" s="70">
        <f t="shared" si="235"/>
        <v>-0.10621064305633054</v>
      </c>
      <c r="O790" s="13">
        <f t="shared" si="236"/>
        <v>952253</v>
      </c>
      <c r="P790" s="13">
        <f t="shared" si="237"/>
        <v>960304</v>
      </c>
      <c r="Q790" s="13">
        <f t="shared" si="238"/>
        <v>950257</v>
      </c>
      <c r="R790" s="33">
        <f t="shared" si="239"/>
        <v>-2.0960816085641154E-3</v>
      </c>
      <c r="S790" s="33">
        <f t="shared" si="240"/>
        <v>-1.0462311934554047E-2</v>
      </c>
      <c r="T790" t="str">
        <f t="shared" si="241"/>
        <v>JUNE-CNJ2</v>
      </c>
      <c r="U790">
        <f t="shared" si="242"/>
        <v>142291</v>
      </c>
      <c r="V790">
        <f t="shared" si="243"/>
        <v>140104</v>
      </c>
      <c r="W790">
        <f t="shared" si="244"/>
        <v>138467</v>
      </c>
      <c r="X790" s="33">
        <f t="shared" si="245"/>
        <v>-2.6874503657996596E-2</v>
      </c>
      <c r="Y790" s="33">
        <f t="shared" si="246"/>
        <v>-1.1684177468166523E-2</v>
      </c>
    </row>
    <row r="791" spans="1:25" x14ac:dyDescent="0.25">
      <c r="A791" t="s">
        <v>40</v>
      </c>
      <c r="B791" s="63">
        <v>2</v>
      </c>
      <c r="C791" t="s">
        <v>10</v>
      </c>
      <c r="D791" s="65">
        <v>3750</v>
      </c>
      <c r="E791" s="65">
        <v>3986</v>
      </c>
      <c r="F791" s="65">
        <v>3750</v>
      </c>
      <c r="G791" s="13">
        <f t="shared" si="228"/>
        <v>-236</v>
      </c>
      <c r="H791" s="13">
        <f t="shared" si="229"/>
        <v>0</v>
      </c>
      <c r="I791" s="70">
        <f t="shared" si="230"/>
        <v>0</v>
      </c>
      <c r="J791" s="70">
        <f t="shared" si="231"/>
        <v>-5.9207225288509746E-2</v>
      </c>
      <c r="K791" t="str">
        <f t="shared" si="232"/>
        <v>CNJ2</v>
      </c>
      <c r="L791" t="str">
        <f t="shared" si="233"/>
        <v>JUNE-2-CNJ2</v>
      </c>
      <c r="M791" s="70">
        <f t="shared" si="234"/>
        <v>1.4366412213740465E-2</v>
      </c>
      <c r="N791" s="70">
        <f t="shared" si="235"/>
        <v>-0.10621064305633054</v>
      </c>
      <c r="O791" s="13">
        <f t="shared" si="236"/>
        <v>952253</v>
      </c>
      <c r="P791" s="13">
        <f t="shared" si="237"/>
        <v>960304</v>
      </c>
      <c r="Q791" s="13">
        <f t="shared" si="238"/>
        <v>950257</v>
      </c>
      <c r="R791" s="33">
        <f t="shared" si="239"/>
        <v>-2.0960816085641154E-3</v>
      </c>
      <c r="S791" s="33">
        <f t="shared" si="240"/>
        <v>-1.0462311934554047E-2</v>
      </c>
      <c r="T791" t="str">
        <f t="shared" si="241"/>
        <v>JUNE-CNJ2</v>
      </c>
      <c r="U791">
        <f t="shared" si="242"/>
        <v>142291</v>
      </c>
      <c r="V791">
        <f t="shared" si="243"/>
        <v>140104</v>
      </c>
      <c r="W791">
        <f t="shared" si="244"/>
        <v>138467</v>
      </c>
      <c r="X791" s="33">
        <f t="shared" si="245"/>
        <v>-2.6874503657996596E-2</v>
      </c>
      <c r="Y791" s="33">
        <f t="shared" si="246"/>
        <v>-1.1684177468166523E-2</v>
      </c>
    </row>
    <row r="792" spans="1:25" x14ac:dyDescent="0.25">
      <c r="A792" t="s">
        <v>40</v>
      </c>
      <c r="B792" s="63">
        <v>3</v>
      </c>
      <c r="C792" t="s">
        <v>13</v>
      </c>
      <c r="D792" s="65">
        <v>36072</v>
      </c>
      <c r="E792" s="65">
        <v>36072</v>
      </c>
      <c r="F792" s="65">
        <v>35970</v>
      </c>
      <c r="G792" s="13">
        <f t="shared" si="228"/>
        <v>-102</v>
      </c>
      <c r="H792" s="13">
        <f t="shared" si="229"/>
        <v>-102</v>
      </c>
      <c r="I792" s="70">
        <f t="shared" si="230"/>
        <v>-2.8276779773785954E-3</v>
      </c>
      <c r="J792" s="70">
        <f t="shared" si="231"/>
        <v>-2.8276779773785954E-3</v>
      </c>
      <c r="K792" t="str">
        <f t="shared" si="232"/>
        <v>KALIBENDA</v>
      </c>
      <c r="L792" t="str">
        <f t="shared" si="233"/>
        <v>JUNE-3-KALIBENDA</v>
      </c>
      <c r="M792" s="70">
        <f t="shared" si="234"/>
        <v>-1.3247496273414927E-2</v>
      </c>
      <c r="N792" s="70">
        <f t="shared" si="235"/>
        <v>-1.3247496273414927E-2</v>
      </c>
      <c r="O792" s="13">
        <f t="shared" si="236"/>
        <v>952253</v>
      </c>
      <c r="P792" s="13">
        <f t="shared" si="237"/>
        <v>960304</v>
      </c>
      <c r="Q792" s="13">
        <f t="shared" si="238"/>
        <v>950257</v>
      </c>
      <c r="R792" s="33">
        <f t="shared" si="239"/>
        <v>-2.0960816085641154E-3</v>
      </c>
      <c r="S792" s="33">
        <f t="shared" si="240"/>
        <v>-1.0462311934554047E-2</v>
      </c>
      <c r="T792" t="str">
        <f t="shared" si="241"/>
        <v>JUNE-KALIBENDA</v>
      </c>
      <c r="U792">
        <f t="shared" si="242"/>
        <v>222372</v>
      </c>
      <c r="V792">
        <f t="shared" si="243"/>
        <v>222716</v>
      </c>
      <c r="W792">
        <f t="shared" si="244"/>
        <v>221835</v>
      </c>
      <c r="X792" s="33">
        <f t="shared" si="245"/>
        <v>-2.414872376018562E-3</v>
      </c>
      <c r="Y792" s="33">
        <f t="shared" si="246"/>
        <v>-3.955710411465696E-3</v>
      </c>
    </row>
    <row r="793" spans="1:25" x14ac:dyDescent="0.25">
      <c r="A793" t="s">
        <v>40</v>
      </c>
      <c r="B793" s="63">
        <v>3</v>
      </c>
      <c r="C793" t="s">
        <v>13</v>
      </c>
      <c r="D793" s="65">
        <v>35208</v>
      </c>
      <c r="E793" s="65">
        <v>35208</v>
      </c>
      <c r="F793" s="65">
        <v>35073</v>
      </c>
      <c r="G793" s="13">
        <f t="shared" si="228"/>
        <v>-135</v>
      </c>
      <c r="H793" s="13">
        <f t="shared" si="229"/>
        <v>-135</v>
      </c>
      <c r="I793" s="70">
        <f t="shared" si="230"/>
        <v>-3.8343558282208923E-3</v>
      </c>
      <c r="J793" s="70">
        <f t="shared" si="231"/>
        <v>-3.8343558282208923E-3</v>
      </c>
      <c r="K793" t="str">
        <f t="shared" si="232"/>
        <v>KALIBENDA</v>
      </c>
      <c r="L793" t="str">
        <f t="shared" si="233"/>
        <v>JUNE-3-KALIBENDA</v>
      </c>
      <c r="M793" s="70">
        <f t="shared" si="234"/>
        <v>-1.3247496273414927E-2</v>
      </c>
      <c r="N793" s="70">
        <f t="shared" si="235"/>
        <v>-1.3247496273414927E-2</v>
      </c>
      <c r="O793" s="13">
        <f t="shared" si="236"/>
        <v>952253</v>
      </c>
      <c r="P793" s="13">
        <f t="shared" si="237"/>
        <v>960304</v>
      </c>
      <c r="Q793" s="13">
        <f t="shared" si="238"/>
        <v>950257</v>
      </c>
      <c r="R793" s="33">
        <f t="shared" si="239"/>
        <v>-2.0960816085641154E-3</v>
      </c>
      <c r="S793" s="33">
        <f t="shared" si="240"/>
        <v>-1.0462311934554047E-2</v>
      </c>
      <c r="T793" t="str">
        <f t="shared" si="241"/>
        <v>JUNE-KALIBENDA</v>
      </c>
      <c r="U793">
        <f t="shared" si="242"/>
        <v>222372</v>
      </c>
      <c r="V793">
        <f t="shared" si="243"/>
        <v>222716</v>
      </c>
      <c r="W793">
        <f t="shared" si="244"/>
        <v>221835</v>
      </c>
      <c r="X793" s="33">
        <f t="shared" si="245"/>
        <v>-2.414872376018562E-3</v>
      </c>
      <c r="Y793" s="33">
        <f t="shared" si="246"/>
        <v>-3.955710411465696E-3</v>
      </c>
    </row>
    <row r="794" spans="1:25" x14ac:dyDescent="0.25">
      <c r="A794" t="s">
        <v>40</v>
      </c>
      <c r="B794" s="63">
        <v>3</v>
      </c>
      <c r="C794" t="s">
        <v>13</v>
      </c>
      <c r="D794" s="65">
        <v>1836</v>
      </c>
      <c r="E794" s="65">
        <v>1836</v>
      </c>
      <c r="F794" s="65">
        <v>1827</v>
      </c>
      <c r="G794" s="13">
        <f t="shared" si="228"/>
        <v>-9</v>
      </c>
      <c r="H794" s="13">
        <f t="shared" si="229"/>
        <v>-9</v>
      </c>
      <c r="I794" s="70">
        <f t="shared" si="230"/>
        <v>-4.9019607843137081E-3</v>
      </c>
      <c r="J794" s="70">
        <f t="shared" si="231"/>
        <v>-4.9019607843137081E-3</v>
      </c>
      <c r="K794" t="str">
        <f t="shared" si="232"/>
        <v>KALIBENDA</v>
      </c>
      <c r="L794" t="str">
        <f t="shared" si="233"/>
        <v>JUNE-3-KALIBENDA</v>
      </c>
      <c r="M794" s="70">
        <f t="shared" si="234"/>
        <v>-1.3247496273414927E-2</v>
      </c>
      <c r="N794" s="70">
        <f t="shared" si="235"/>
        <v>-1.3247496273414927E-2</v>
      </c>
      <c r="O794" s="13">
        <f t="shared" si="236"/>
        <v>952253</v>
      </c>
      <c r="P794" s="13">
        <f t="shared" si="237"/>
        <v>960304</v>
      </c>
      <c r="Q794" s="13">
        <f t="shared" si="238"/>
        <v>950257</v>
      </c>
      <c r="R794" s="33">
        <f t="shared" si="239"/>
        <v>-2.0960816085641154E-3</v>
      </c>
      <c r="S794" s="33">
        <f t="shared" si="240"/>
        <v>-1.0462311934554047E-2</v>
      </c>
      <c r="T794" t="str">
        <f t="shared" si="241"/>
        <v>JUNE-KALIBENDA</v>
      </c>
      <c r="U794">
        <f t="shared" si="242"/>
        <v>222372</v>
      </c>
      <c r="V794">
        <f t="shared" si="243"/>
        <v>222716</v>
      </c>
      <c r="W794">
        <f t="shared" si="244"/>
        <v>221835</v>
      </c>
      <c r="X794" s="33">
        <f t="shared" si="245"/>
        <v>-2.414872376018562E-3</v>
      </c>
      <c r="Y794" s="33">
        <f t="shared" si="246"/>
        <v>-3.955710411465696E-3</v>
      </c>
    </row>
    <row r="795" spans="1:25" x14ac:dyDescent="0.25">
      <c r="A795" t="s">
        <v>40</v>
      </c>
      <c r="B795" s="63">
        <v>3</v>
      </c>
      <c r="C795" t="s">
        <v>13</v>
      </c>
      <c r="D795" s="65">
        <v>7128</v>
      </c>
      <c r="E795" s="65">
        <v>7128</v>
      </c>
      <c r="F795" s="65">
        <v>7116</v>
      </c>
      <c r="G795" s="13">
        <f t="shared" si="228"/>
        <v>-12</v>
      </c>
      <c r="H795" s="13">
        <f t="shared" si="229"/>
        <v>-12</v>
      </c>
      <c r="I795" s="70">
        <f t="shared" si="230"/>
        <v>-1.6835016835017313E-3</v>
      </c>
      <c r="J795" s="70">
        <f t="shared" si="231"/>
        <v>-1.6835016835017313E-3</v>
      </c>
      <c r="K795" t="str">
        <f t="shared" si="232"/>
        <v>KALIBENDA</v>
      </c>
      <c r="L795" t="str">
        <f t="shared" si="233"/>
        <v>JUNE-3-KALIBENDA</v>
      </c>
      <c r="M795" s="70">
        <f t="shared" si="234"/>
        <v>-1.3247496273414927E-2</v>
      </c>
      <c r="N795" s="70">
        <f t="shared" si="235"/>
        <v>-1.3247496273414927E-2</v>
      </c>
      <c r="O795" s="13">
        <f t="shared" si="236"/>
        <v>952253</v>
      </c>
      <c r="P795" s="13">
        <f t="shared" si="237"/>
        <v>960304</v>
      </c>
      <c r="Q795" s="13">
        <f t="shared" si="238"/>
        <v>950257</v>
      </c>
      <c r="R795" s="33">
        <f t="shared" si="239"/>
        <v>-2.0960816085641154E-3</v>
      </c>
      <c r="S795" s="33">
        <f t="shared" si="240"/>
        <v>-1.0462311934554047E-2</v>
      </c>
      <c r="T795" t="str">
        <f t="shared" si="241"/>
        <v>JUNE-KALIBENDA</v>
      </c>
      <c r="U795">
        <f t="shared" si="242"/>
        <v>222372</v>
      </c>
      <c r="V795">
        <f t="shared" si="243"/>
        <v>222716</v>
      </c>
      <c r="W795">
        <f t="shared" si="244"/>
        <v>221835</v>
      </c>
      <c r="X795" s="33">
        <f t="shared" si="245"/>
        <v>-2.414872376018562E-3</v>
      </c>
      <c r="Y795" s="33">
        <f t="shared" si="246"/>
        <v>-3.955710411465696E-3</v>
      </c>
    </row>
    <row r="796" spans="1:25" x14ac:dyDescent="0.25">
      <c r="A796" t="s">
        <v>40</v>
      </c>
      <c r="B796" s="63">
        <v>3</v>
      </c>
      <c r="C796" t="s">
        <v>14</v>
      </c>
      <c r="D796" s="65">
        <v>19656</v>
      </c>
      <c r="E796" s="65">
        <v>19681</v>
      </c>
      <c r="F796" s="65">
        <v>19656</v>
      </c>
      <c r="G796" s="13">
        <f t="shared" si="228"/>
        <v>-25</v>
      </c>
      <c r="H796" s="13">
        <f t="shared" si="229"/>
        <v>0</v>
      </c>
      <c r="I796" s="70">
        <f t="shared" si="230"/>
        <v>0</v>
      </c>
      <c r="J796" s="70">
        <f t="shared" si="231"/>
        <v>-1.2702606574869213E-3</v>
      </c>
      <c r="K796" t="str">
        <f t="shared" si="232"/>
        <v>GM2</v>
      </c>
      <c r="L796" t="str">
        <f t="shared" si="233"/>
        <v>JUNE-3-GM2</v>
      </c>
      <c r="M796" s="70">
        <f t="shared" si="234"/>
        <v>-1.0088321042702741E-2</v>
      </c>
      <c r="N796" s="70">
        <f t="shared" si="235"/>
        <v>-5.649203584233875E-2</v>
      </c>
      <c r="O796" s="13">
        <f t="shared" si="236"/>
        <v>952253</v>
      </c>
      <c r="P796" s="13">
        <f t="shared" si="237"/>
        <v>960304</v>
      </c>
      <c r="Q796" s="13">
        <f t="shared" si="238"/>
        <v>950257</v>
      </c>
      <c r="R796" s="33">
        <f t="shared" si="239"/>
        <v>-2.0960816085641154E-3</v>
      </c>
      <c r="S796" s="33">
        <f t="shared" si="240"/>
        <v>-1.0462311934554047E-2</v>
      </c>
      <c r="T796" t="str">
        <f t="shared" si="241"/>
        <v>JUNE-GM2</v>
      </c>
      <c r="U796">
        <f t="shared" si="242"/>
        <v>386892</v>
      </c>
      <c r="V796">
        <f t="shared" si="243"/>
        <v>393887</v>
      </c>
      <c r="W796">
        <f t="shared" si="244"/>
        <v>389673</v>
      </c>
      <c r="X796" s="33">
        <f t="shared" si="245"/>
        <v>7.1880524797618417E-3</v>
      </c>
      <c r="Y796" s="33">
        <f t="shared" si="246"/>
        <v>-1.069849982355342E-2</v>
      </c>
    </row>
    <row r="797" spans="1:25" x14ac:dyDescent="0.25">
      <c r="A797" t="s">
        <v>40</v>
      </c>
      <c r="B797" s="63">
        <v>3</v>
      </c>
      <c r="C797" t="s">
        <v>14</v>
      </c>
      <c r="D797" s="65">
        <v>16956</v>
      </c>
      <c r="E797" s="65">
        <v>16966</v>
      </c>
      <c r="F797" s="65">
        <v>16956</v>
      </c>
      <c r="G797" s="13">
        <f t="shared" si="228"/>
        <v>-10</v>
      </c>
      <c r="H797" s="13">
        <f t="shared" si="229"/>
        <v>0</v>
      </c>
      <c r="I797" s="70">
        <f t="shared" si="230"/>
        <v>0</v>
      </c>
      <c r="J797" s="70">
        <f t="shared" si="231"/>
        <v>-5.894141223623528E-4</v>
      </c>
      <c r="K797" t="str">
        <f t="shared" si="232"/>
        <v>GM2</v>
      </c>
      <c r="L797" t="str">
        <f t="shared" si="233"/>
        <v>JUNE-3-GM2</v>
      </c>
      <c r="M797" s="70">
        <f t="shared" si="234"/>
        <v>-1.0088321042702741E-2</v>
      </c>
      <c r="N797" s="70">
        <f t="shared" si="235"/>
        <v>-5.649203584233875E-2</v>
      </c>
      <c r="O797" s="13">
        <f t="shared" si="236"/>
        <v>952253</v>
      </c>
      <c r="P797" s="13">
        <f t="shared" si="237"/>
        <v>960304</v>
      </c>
      <c r="Q797" s="13">
        <f t="shared" si="238"/>
        <v>950257</v>
      </c>
      <c r="R797" s="33">
        <f t="shared" si="239"/>
        <v>-2.0960816085641154E-3</v>
      </c>
      <c r="S797" s="33">
        <f t="shared" si="240"/>
        <v>-1.0462311934554047E-2</v>
      </c>
      <c r="T797" t="str">
        <f t="shared" si="241"/>
        <v>JUNE-GM2</v>
      </c>
      <c r="U797">
        <f t="shared" si="242"/>
        <v>386892</v>
      </c>
      <c r="V797">
        <f t="shared" si="243"/>
        <v>393887</v>
      </c>
      <c r="W797">
        <f t="shared" si="244"/>
        <v>389673</v>
      </c>
      <c r="X797" s="33">
        <f t="shared" si="245"/>
        <v>7.1880524797618417E-3</v>
      </c>
      <c r="Y797" s="33">
        <f t="shared" si="246"/>
        <v>-1.069849982355342E-2</v>
      </c>
    </row>
    <row r="798" spans="1:25" x14ac:dyDescent="0.25">
      <c r="A798" t="s">
        <v>40</v>
      </c>
      <c r="B798" s="63">
        <v>3</v>
      </c>
      <c r="C798" t="s">
        <v>14</v>
      </c>
      <c r="D798" s="65">
        <v>21276</v>
      </c>
      <c r="E798" s="65">
        <v>21294</v>
      </c>
      <c r="F798" s="65">
        <v>21276</v>
      </c>
      <c r="G798" s="13">
        <f t="shared" si="228"/>
        <v>-18</v>
      </c>
      <c r="H798" s="13">
        <f t="shared" si="229"/>
        <v>0</v>
      </c>
      <c r="I798" s="70">
        <f t="shared" si="230"/>
        <v>0</v>
      </c>
      <c r="J798" s="70">
        <f t="shared" si="231"/>
        <v>-8.4530853761621838E-4</v>
      </c>
      <c r="K798" t="str">
        <f t="shared" si="232"/>
        <v>GM2</v>
      </c>
      <c r="L798" t="str">
        <f t="shared" si="233"/>
        <v>JUNE-3-GM2</v>
      </c>
      <c r="M798" s="70">
        <f t="shared" si="234"/>
        <v>-1.0088321042702741E-2</v>
      </c>
      <c r="N798" s="70">
        <f t="shared" si="235"/>
        <v>-5.649203584233875E-2</v>
      </c>
      <c r="O798" s="13">
        <f t="shared" si="236"/>
        <v>952253</v>
      </c>
      <c r="P798" s="13">
        <f t="shared" si="237"/>
        <v>960304</v>
      </c>
      <c r="Q798" s="13">
        <f t="shared" si="238"/>
        <v>950257</v>
      </c>
      <c r="R798" s="33">
        <f t="shared" si="239"/>
        <v>-2.0960816085641154E-3</v>
      </c>
      <c r="S798" s="33">
        <f t="shared" si="240"/>
        <v>-1.0462311934554047E-2</v>
      </c>
      <c r="T798" t="str">
        <f t="shared" si="241"/>
        <v>JUNE-GM2</v>
      </c>
      <c r="U798">
        <f t="shared" si="242"/>
        <v>386892</v>
      </c>
      <c r="V798">
        <f t="shared" si="243"/>
        <v>393887</v>
      </c>
      <c r="W798">
        <f t="shared" si="244"/>
        <v>389673</v>
      </c>
      <c r="X798" s="33">
        <f t="shared" si="245"/>
        <v>7.1880524797618417E-3</v>
      </c>
      <c r="Y798" s="33">
        <f t="shared" si="246"/>
        <v>-1.069849982355342E-2</v>
      </c>
    </row>
    <row r="799" spans="1:25" x14ac:dyDescent="0.25">
      <c r="A799" t="s">
        <v>40</v>
      </c>
      <c r="B799" s="63">
        <v>3</v>
      </c>
      <c r="C799" t="s">
        <v>14</v>
      </c>
      <c r="D799" s="65">
        <v>1080</v>
      </c>
      <c r="E799" s="65">
        <v>1080</v>
      </c>
      <c r="F799" s="65">
        <v>1065</v>
      </c>
      <c r="G799" s="13">
        <f t="shared" si="228"/>
        <v>-15</v>
      </c>
      <c r="H799" s="13">
        <f t="shared" si="229"/>
        <v>-15</v>
      </c>
      <c r="I799" s="70">
        <f t="shared" si="230"/>
        <v>-1.388888888888884E-2</v>
      </c>
      <c r="J799" s="70">
        <f t="shared" si="231"/>
        <v>-1.388888888888884E-2</v>
      </c>
      <c r="K799" t="str">
        <f t="shared" si="232"/>
        <v>GM2</v>
      </c>
      <c r="L799" t="str">
        <f t="shared" si="233"/>
        <v>JUNE-3-GM2</v>
      </c>
      <c r="M799" s="70">
        <f t="shared" si="234"/>
        <v>-1.0088321042702741E-2</v>
      </c>
      <c r="N799" s="70">
        <f t="shared" si="235"/>
        <v>-5.649203584233875E-2</v>
      </c>
      <c r="O799" s="13">
        <f t="shared" si="236"/>
        <v>952253</v>
      </c>
      <c r="P799" s="13">
        <f t="shared" si="237"/>
        <v>960304</v>
      </c>
      <c r="Q799" s="13">
        <f t="shared" si="238"/>
        <v>950257</v>
      </c>
      <c r="R799" s="33">
        <f t="shared" si="239"/>
        <v>-2.0960816085641154E-3</v>
      </c>
      <c r="S799" s="33">
        <f t="shared" si="240"/>
        <v>-1.0462311934554047E-2</v>
      </c>
      <c r="T799" t="str">
        <f t="shared" si="241"/>
        <v>JUNE-GM2</v>
      </c>
      <c r="U799">
        <f t="shared" si="242"/>
        <v>386892</v>
      </c>
      <c r="V799">
        <f t="shared" si="243"/>
        <v>393887</v>
      </c>
      <c r="W799">
        <f t="shared" si="244"/>
        <v>389673</v>
      </c>
      <c r="X799" s="33">
        <f t="shared" si="245"/>
        <v>7.1880524797618417E-3</v>
      </c>
      <c r="Y799" s="33">
        <f t="shared" si="246"/>
        <v>-1.069849982355342E-2</v>
      </c>
    </row>
    <row r="800" spans="1:25" x14ac:dyDescent="0.25">
      <c r="A800" t="s">
        <v>40</v>
      </c>
      <c r="B800" s="63">
        <v>3</v>
      </c>
      <c r="C800" t="s">
        <v>14</v>
      </c>
      <c r="D800" s="65">
        <v>37044</v>
      </c>
      <c r="E800" s="65">
        <v>37831</v>
      </c>
      <c r="F800" s="65">
        <v>37209</v>
      </c>
      <c r="G800" s="13">
        <f t="shared" si="228"/>
        <v>-622</v>
      </c>
      <c r="H800" s="13">
        <f t="shared" si="229"/>
        <v>165</v>
      </c>
      <c r="I800" s="70">
        <f t="shared" si="230"/>
        <v>4.4541626174279259E-3</v>
      </c>
      <c r="J800" s="70">
        <f t="shared" si="231"/>
        <v>-1.6441542650207475E-2</v>
      </c>
      <c r="K800" t="str">
        <f t="shared" si="232"/>
        <v>GM2</v>
      </c>
      <c r="L800" t="str">
        <f t="shared" si="233"/>
        <v>JUNE-3-GM2</v>
      </c>
      <c r="M800" s="70">
        <f t="shared" si="234"/>
        <v>-1.0088321042702741E-2</v>
      </c>
      <c r="N800" s="70">
        <f t="shared" si="235"/>
        <v>-5.649203584233875E-2</v>
      </c>
      <c r="O800" s="13">
        <f t="shared" si="236"/>
        <v>952253</v>
      </c>
      <c r="P800" s="13">
        <f t="shared" si="237"/>
        <v>960304</v>
      </c>
      <c r="Q800" s="13">
        <f t="shared" si="238"/>
        <v>950257</v>
      </c>
      <c r="R800" s="33">
        <f t="shared" si="239"/>
        <v>-2.0960816085641154E-3</v>
      </c>
      <c r="S800" s="33">
        <f t="shared" si="240"/>
        <v>-1.0462311934554047E-2</v>
      </c>
      <c r="T800" t="str">
        <f t="shared" si="241"/>
        <v>JUNE-GM2</v>
      </c>
      <c r="U800">
        <f t="shared" si="242"/>
        <v>386892</v>
      </c>
      <c r="V800">
        <f t="shared" si="243"/>
        <v>393887</v>
      </c>
      <c r="W800">
        <f t="shared" si="244"/>
        <v>389673</v>
      </c>
      <c r="X800" s="33">
        <f t="shared" si="245"/>
        <v>7.1880524797618417E-3</v>
      </c>
      <c r="Y800" s="33">
        <f t="shared" si="246"/>
        <v>-1.069849982355342E-2</v>
      </c>
    </row>
    <row r="801" spans="1:25" x14ac:dyDescent="0.25">
      <c r="A801" t="s">
        <v>40</v>
      </c>
      <c r="B801" s="63">
        <v>3</v>
      </c>
      <c r="C801" t="s">
        <v>14</v>
      </c>
      <c r="D801" s="65">
        <v>1080</v>
      </c>
      <c r="E801" s="65">
        <v>1101</v>
      </c>
      <c r="F801" s="65">
        <v>1080</v>
      </c>
      <c r="G801" s="13">
        <f t="shared" si="228"/>
        <v>-21</v>
      </c>
      <c r="H801" s="13">
        <f t="shared" si="229"/>
        <v>0</v>
      </c>
      <c r="I801" s="70">
        <f t="shared" si="230"/>
        <v>0</v>
      </c>
      <c r="J801" s="70">
        <f t="shared" si="231"/>
        <v>-1.9073569482288777E-2</v>
      </c>
      <c r="K801" t="str">
        <f t="shared" si="232"/>
        <v>GM2</v>
      </c>
      <c r="L801" t="str">
        <f t="shared" si="233"/>
        <v>JUNE-3-GM2</v>
      </c>
      <c r="M801" s="70">
        <f t="shared" si="234"/>
        <v>-1.0088321042702741E-2</v>
      </c>
      <c r="N801" s="70">
        <f t="shared" si="235"/>
        <v>-5.649203584233875E-2</v>
      </c>
      <c r="O801" s="13">
        <f t="shared" si="236"/>
        <v>952253</v>
      </c>
      <c r="P801" s="13">
        <f t="shared" si="237"/>
        <v>960304</v>
      </c>
      <c r="Q801" s="13">
        <f t="shared" si="238"/>
        <v>950257</v>
      </c>
      <c r="R801" s="33">
        <f t="shared" si="239"/>
        <v>-2.0960816085641154E-3</v>
      </c>
      <c r="S801" s="33">
        <f t="shared" si="240"/>
        <v>-1.0462311934554047E-2</v>
      </c>
      <c r="T801" t="str">
        <f t="shared" si="241"/>
        <v>JUNE-GM2</v>
      </c>
      <c r="U801">
        <f t="shared" si="242"/>
        <v>386892</v>
      </c>
      <c r="V801">
        <f t="shared" si="243"/>
        <v>393887</v>
      </c>
      <c r="W801">
        <f t="shared" si="244"/>
        <v>389673</v>
      </c>
      <c r="X801" s="33">
        <f t="shared" si="245"/>
        <v>7.1880524797618417E-3</v>
      </c>
      <c r="Y801" s="33">
        <f t="shared" si="246"/>
        <v>-1.069849982355342E-2</v>
      </c>
    </row>
    <row r="802" spans="1:25" x14ac:dyDescent="0.25">
      <c r="A802" t="s">
        <v>40</v>
      </c>
      <c r="B802" s="63">
        <v>3</v>
      </c>
      <c r="C802" t="s">
        <v>14</v>
      </c>
      <c r="D802" s="65">
        <v>20952</v>
      </c>
      <c r="E802" s="65">
        <v>20975</v>
      </c>
      <c r="F802" s="65">
        <v>20952</v>
      </c>
      <c r="G802" s="13">
        <f t="shared" si="228"/>
        <v>-23</v>
      </c>
      <c r="H802" s="13">
        <f t="shared" si="229"/>
        <v>0</v>
      </c>
      <c r="I802" s="70">
        <f t="shared" si="230"/>
        <v>0</v>
      </c>
      <c r="J802" s="70">
        <f t="shared" si="231"/>
        <v>-1.0965435041716542E-3</v>
      </c>
      <c r="K802" t="str">
        <f t="shared" si="232"/>
        <v>GM2</v>
      </c>
      <c r="L802" t="str">
        <f t="shared" si="233"/>
        <v>JUNE-3-GM2</v>
      </c>
      <c r="M802" s="70">
        <f t="shared" si="234"/>
        <v>-1.0088321042702741E-2</v>
      </c>
      <c r="N802" s="70">
        <f t="shared" si="235"/>
        <v>-5.649203584233875E-2</v>
      </c>
      <c r="O802" s="13">
        <f t="shared" si="236"/>
        <v>952253</v>
      </c>
      <c r="P802" s="13">
        <f t="shared" si="237"/>
        <v>960304</v>
      </c>
      <c r="Q802" s="13">
        <f t="shared" si="238"/>
        <v>950257</v>
      </c>
      <c r="R802" s="33">
        <f t="shared" si="239"/>
        <v>-2.0960816085641154E-3</v>
      </c>
      <c r="S802" s="33">
        <f t="shared" si="240"/>
        <v>-1.0462311934554047E-2</v>
      </c>
      <c r="T802" t="str">
        <f t="shared" si="241"/>
        <v>JUNE-GM2</v>
      </c>
      <c r="U802">
        <f t="shared" si="242"/>
        <v>386892</v>
      </c>
      <c r="V802">
        <f t="shared" si="243"/>
        <v>393887</v>
      </c>
      <c r="W802">
        <f t="shared" si="244"/>
        <v>389673</v>
      </c>
      <c r="X802" s="33">
        <f t="shared" si="245"/>
        <v>7.1880524797618417E-3</v>
      </c>
      <c r="Y802" s="33">
        <f t="shared" si="246"/>
        <v>-1.069849982355342E-2</v>
      </c>
    </row>
    <row r="803" spans="1:25" x14ac:dyDescent="0.25">
      <c r="A803" t="s">
        <v>40</v>
      </c>
      <c r="B803" s="63">
        <v>3</v>
      </c>
      <c r="C803" t="s">
        <v>14</v>
      </c>
      <c r="D803" s="65">
        <v>1080</v>
      </c>
      <c r="E803" s="65">
        <v>1081</v>
      </c>
      <c r="F803" s="65">
        <v>1080</v>
      </c>
      <c r="G803" s="13">
        <f t="shared" si="228"/>
        <v>-1</v>
      </c>
      <c r="H803" s="13">
        <f t="shared" si="229"/>
        <v>0</v>
      </c>
      <c r="I803" s="70">
        <f t="shared" si="230"/>
        <v>0</v>
      </c>
      <c r="J803" s="70">
        <f t="shared" si="231"/>
        <v>-9.2506938020353591E-4</v>
      </c>
      <c r="K803" t="str">
        <f t="shared" si="232"/>
        <v>GM2</v>
      </c>
      <c r="L803" t="str">
        <f t="shared" si="233"/>
        <v>JUNE-3-GM2</v>
      </c>
      <c r="M803" s="70">
        <f t="shared" si="234"/>
        <v>-1.0088321042702741E-2</v>
      </c>
      <c r="N803" s="70">
        <f t="shared" si="235"/>
        <v>-5.649203584233875E-2</v>
      </c>
      <c r="O803" s="13">
        <f t="shared" si="236"/>
        <v>952253</v>
      </c>
      <c r="P803" s="13">
        <f t="shared" si="237"/>
        <v>960304</v>
      </c>
      <c r="Q803" s="13">
        <f t="shared" si="238"/>
        <v>950257</v>
      </c>
      <c r="R803" s="33">
        <f t="shared" si="239"/>
        <v>-2.0960816085641154E-3</v>
      </c>
      <c r="S803" s="33">
        <f t="shared" si="240"/>
        <v>-1.0462311934554047E-2</v>
      </c>
      <c r="T803" t="str">
        <f t="shared" si="241"/>
        <v>JUNE-GM2</v>
      </c>
      <c r="U803">
        <f t="shared" si="242"/>
        <v>386892</v>
      </c>
      <c r="V803">
        <f t="shared" si="243"/>
        <v>393887</v>
      </c>
      <c r="W803">
        <f t="shared" si="244"/>
        <v>389673</v>
      </c>
      <c r="X803" s="33">
        <f t="shared" si="245"/>
        <v>7.1880524797618417E-3</v>
      </c>
      <c r="Y803" s="33">
        <f t="shared" si="246"/>
        <v>-1.069849982355342E-2</v>
      </c>
    </row>
    <row r="804" spans="1:25" x14ac:dyDescent="0.25">
      <c r="A804" t="s">
        <v>40</v>
      </c>
      <c r="B804" s="63">
        <v>3</v>
      </c>
      <c r="C804" t="s">
        <v>14</v>
      </c>
      <c r="D804" s="65">
        <v>23544</v>
      </c>
      <c r="E804" s="65">
        <v>23574</v>
      </c>
      <c r="F804" s="65">
        <v>23544</v>
      </c>
      <c r="G804" s="13">
        <f t="shared" si="228"/>
        <v>-30</v>
      </c>
      <c r="H804" s="13">
        <f t="shared" si="229"/>
        <v>0</v>
      </c>
      <c r="I804" s="70">
        <f t="shared" si="230"/>
        <v>0</v>
      </c>
      <c r="J804" s="70">
        <f t="shared" si="231"/>
        <v>-1.2725884448969715E-3</v>
      </c>
      <c r="K804" t="str">
        <f t="shared" si="232"/>
        <v>GM2</v>
      </c>
      <c r="L804" t="str">
        <f t="shared" si="233"/>
        <v>JUNE-3-GM2</v>
      </c>
      <c r="M804" s="70">
        <f t="shared" si="234"/>
        <v>-1.0088321042702741E-2</v>
      </c>
      <c r="N804" s="70">
        <f t="shared" si="235"/>
        <v>-5.649203584233875E-2</v>
      </c>
      <c r="O804" s="13">
        <f t="shared" si="236"/>
        <v>952253</v>
      </c>
      <c r="P804" s="13">
        <f t="shared" si="237"/>
        <v>960304</v>
      </c>
      <c r="Q804" s="13">
        <f t="shared" si="238"/>
        <v>950257</v>
      </c>
      <c r="R804" s="33">
        <f t="shared" si="239"/>
        <v>-2.0960816085641154E-3</v>
      </c>
      <c r="S804" s="33">
        <f t="shared" si="240"/>
        <v>-1.0462311934554047E-2</v>
      </c>
      <c r="T804" t="str">
        <f t="shared" si="241"/>
        <v>JUNE-GM2</v>
      </c>
      <c r="U804">
        <f t="shared" si="242"/>
        <v>386892</v>
      </c>
      <c r="V804">
        <f t="shared" si="243"/>
        <v>393887</v>
      </c>
      <c r="W804">
        <f t="shared" si="244"/>
        <v>389673</v>
      </c>
      <c r="X804" s="33">
        <f t="shared" si="245"/>
        <v>7.1880524797618417E-3</v>
      </c>
      <c r="Y804" s="33">
        <f t="shared" si="246"/>
        <v>-1.069849982355342E-2</v>
      </c>
    </row>
    <row r="805" spans="1:25" x14ac:dyDescent="0.25">
      <c r="A805" t="s">
        <v>40</v>
      </c>
      <c r="B805" s="63">
        <v>3</v>
      </c>
      <c r="C805" t="s">
        <v>14</v>
      </c>
      <c r="D805" s="65">
        <v>18360</v>
      </c>
      <c r="E805" s="65">
        <v>18368</v>
      </c>
      <c r="F805" s="65">
        <v>18348</v>
      </c>
      <c r="G805" s="13">
        <f t="shared" si="228"/>
        <v>-20</v>
      </c>
      <c r="H805" s="13">
        <f t="shared" si="229"/>
        <v>-12</v>
      </c>
      <c r="I805" s="70">
        <f t="shared" si="230"/>
        <v>-6.5359477124182774E-4</v>
      </c>
      <c r="J805" s="70">
        <f t="shared" si="231"/>
        <v>-1.0888501742160051E-3</v>
      </c>
      <c r="K805" t="str">
        <f t="shared" si="232"/>
        <v>GM2</v>
      </c>
      <c r="L805" t="str">
        <f t="shared" si="233"/>
        <v>JUNE-3-GM2</v>
      </c>
      <c r="M805" s="70">
        <f t="shared" si="234"/>
        <v>-1.0088321042702741E-2</v>
      </c>
      <c r="N805" s="70">
        <f t="shared" si="235"/>
        <v>-5.649203584233875E-2</v>
      </c>
      <c r="O805" s="13">
        <f t="shared" si="236"/>
        <v>952253</v>
      </c>
      <c r="P805" s="13">
        <f t="shared" si="237"/>
        <v>960304</v>
      </c>
      <c r="Q805" s="13">
        <f t="shared" si="238"/>
        <v>950257</v>
      </c>
      <c r="R805" s="33">
        <f t="shared" si="239"/>
        <v>-2.0960816085641154E-3</v>
      </c>
      <c r="S805" s="33">
        <f t="shared" si="240"/>
        <v>-1.0462311934554047E-2</v>
      </c>
      <c r="T805" t="str">
        <f t="shared" si="241"/>
        <v>JUNE-GM2</v>
      </c>
      <c r="U805">
        <f t="shared" si="242"/>
        <v>386892</v>
      </c>
      <c r="V805">
        <f t="shared" si="243"/>
        <v>393887</v>
      </c>
      <c r="W805">
        <f t="shared" si="244"/>
        <v>389673</v>
      </c>
      <c r="X805" s="33">
        <f t="shared" si="245"/>
        <v>7.1880524797618417E-3</v>
      </c>
      <c r="Y805" s="33">
        <f t="shared" si="246"/>
        <v>-1.069849982355342E-2</v>
      </c>
    </row>
    <row r="806" spans="1:25" x14ac:dyDescent="0.25">
      <c r="A806" t="s">
        <v>40</v>
      </c>
      <c r="B806" s="63">
        <v>3</v>
      </c>
      <c r="C806" t="s">
        <v>14</v>
      </c>
      <c r="D806" s="65">
        <v>1080</v>
      </c>
      <c r="E806" s="65">
        <v>1080</v>
      </c>
      <c r="F806" s="65">
        <v>1080</v>
      </c>
      <c r="G806" s="13">
        <f t="shared" si="228"/>
        <v>0</v>
      </c>
      <c r="H806" s="13">
        <f t="shared" si="229"/>
        <v>0</v>
      </c>
      <c r="I806" s="70">
        <f t="shared" si="230"/>
        <v>0</v>
      </c>
      <c r="J806" s="70">
        <f t="shared" si="231"/>
        <v>0</v>
      </c>
      <c r="K806" t="str">
        <f t="shared" si="232"/>
        <v>GM2</v>
      </c>
      <c r="L806" t="str">
        <f t="shared" si="233"/>
        <v>JUNE-3-GM2</v>
      </c>
      <c r="M806" s="70">
        <f t="shared" si="234"/>
        <v>-1.0088321042702741E-2</v>
      </c>
      <c r="N806" s="70">
        <f t="shared" si="235"/>
        <v>-5.649203584233875E-2</v>
      </c>
      <c r="O806" s="13">
        <f t="shared" si="236"/>
        <v>952253</v>
      </c>
      <c r="P806" s="13">
        <f t="shared" si="237"/>
        <v>960304</v>
      </c>
      <c r="Q806" s="13">
        <f t="shared" si="238"/>
        <v>950257</v>
      </c>
      <c r="R806" s="33">
        <f t="shared" si="239"/>
        <v>-2.0960816085641154E-3</v>
      </c>
      <c r="S806" s="33">
        <f t="shared" si="240"/>
        <v>-1.0462311934554047E-2</v>
      </c>
      <c r="T806" t="str">
        <f t="shared" si="241"/>
        <v>JUNE-GM2</v>
      </c>
      <c r="U806">
        <f t="shared" si="242"/>
        <v>386892</v>
      </c>
      <c r="V806">
        <f t="shared" si="243"/>
        <v>393887</v>
      </c>
      <c r="W806">
        <f t="shared" si="244"/>
        <v>389673</v>
      </c>
      <c r="X806" s="33">
        <f t="shared" si="245"/>
        <v>7.1880524797618417E-3</v>
      </c>
      <c r="Y806" s="33">
        <f t="shared" si="246"/>
        <v>-1.069849982355342E-2</v>
      </c>
    </row>
    <row r="807" spans="1:25" x14ac:dyDescent="0.25">
      <c r="A807" t="s">
        <v>40</v>
      </c>
      <c r="B807" s="63">
        <v>3</v>
      </c>
      <c r="C807" t="s">
        <v>10</v>
      </c>
      <c r="D807" s="65">
        <v>38075</v>
      </c>
      <c r="E807" s="65">
        <v>37325</v>
      </c>
      <c r="F807" s="65">
        <v>37325</v>
      </c>
      <c r="G807" s="13">
        <f t="shared" si="228"/>
        <v>0</v>
      </c>
      <c r="H807" s="13">
        <f t="shared" si="229"/>
        <v>-750</v>
      </c>
      <c r="I807" s="70">
        <f t="shared" si="230"/>
        <v>-1.9697964543663793E-2</v>
      </c>
      <c r="J807" s="70">
        <f t="shared" si="231"/>
        <v>0</v>
      </c>
      <c r="K807" t="str">
        <f t="shared" si="232"/>
        <v>CNJ2</v>
      </c>
      <c r="L807" t="str">
        <f t="shared" si="233"/>
        <v>JUNE-3-CNJ2</v>
      </c>
      <c r="M807" s="70">
        <f t="shared" si="234"/>
        <v>-1.9697964543663793E-2</v>
      </c>
      <c r="N807" s="70">
        <f t="shared" si="235"/>
        <v>0</v>
      </c>
      <c r="O807" s="13">
        <f t="shared" si="236"/>
        <v>952253</v>
      </c>
      <c r="P807" s="13">
        <f t="shared" si="237"/>
        <v>960304</v>
      </c>
      <c r="Q807" s="13">
        <f t="shared" si="238"/>
        <v>950257</v>
      </c>
      <c r="R807" s="33">
        <f t="shared" si="239"/>
        <v>-2.0960816085641154E-3</v>
      </c>
      <c r="S807" s="33">
        <f t="shared" si="240"/>
        <v>-1.0462311934554047E-2</v>
      </c>
      <c r="T807" t="str">
        <f t="shared" si="241"/>
        <v>JUNE-CNJ2</v>
      </c>
      <c r="U807">
        <f t="shared" si="242"/>
        <v>142291</v>
      </c>
      <c r="V807">
        <f t="shared" si="243"/>
        <v>140104</v>
      </c>
      <c r="W807">
        <f t="shared" si="244"/>
        <v>138467</v>
      </c>
      <c r="X807" s="33">
        <f t="shared" si="245"/>
        <v>-2.6874503657996596E-2</v>
      </c>
      <c r="Y807" s="33">
        <f t="shared" si="246"/>
        <v>-1.1684177468166523E-2</v>
      </c>
    </row>
    <row r="808" spans="1:25" x14ac:dyDescent="0.25">
      <c r="A808" t="s">
        <v>40</v>
      </c>
      <c r="B808" s="63">
        <v>3</v>
      </c>
      <c r="C808" t="s">
        <v>11</v>
      </c>
      <c r="D808" s="65">
        <v>216</v>
      </c>
      <c r="E808" s="65">
        <v>218</v>
      </c>
      <c r="F808" s="65">
        <v>216</v>
      </c>
      <c r="G808" s="13">
        <f t="shared" si="228"/>
        <v>-2</v>
      </c>
      <c r="H808" s="13">
        <f t="shared" si="229"/>
        <v>0</v>
      </c>
      <c r="I808" s="70">
        <f t="shared" si="230"/>
        <v>0</v>
      </c>
      <c r="J808" s="70">
        <f t="shared" si="231"/>
        <v>-9.1743119266054496E-3</v>
      </c>
      <c r="K808" t="str">
        <f t="shared" si="232"/>
        <v>MAJA1</v>
      </c>
      <c r="L808" t="str">
        <f t="shared" si="233"/>
        <v>JUNE-3-MAJA1</v>
      </c>
      <c r="M808" s="70">
        <f t="shared" si="234"/>
        <v>0</v>
      </c>
      <c r="N808" s="70">
        <f t="shared" si="235"/>
        <v>-2.4356992166460478E-2</v>
      </c>
      <c r="O808" s="13">
        <f t="shared" si="236"/>
        <v>952253</v>
      </c>
      <c r="P808" s="13">
        <f t="shared" si="237"/>
        <v>960304</v>
      </c>
      <c r="Q808" s="13">
        <f t="shared" si="238"/>
        <v>950257</v>
      </c>
      <c r="R808" s="33">
        <f t="shared" si="239"/>
        <v>-2.0960816085641154E-3</v>
      </c>
      <c r="S808" s="33">
        <f t="shared" si="240"/>
        <v>-1.0462311934554047E-2</v>
      </c>
      <c r="T808" t="str">
        <f t="shared" si="241"/>
        <v>JUNE-MAJA1</v>
      </c>
      <c r="U808">
        <f t="shared" si="242"/>
        <v>92551</v>
      </c>
      <c r="V808">
        <f t="shared" si="243"/>
        <v>95196</v>
      </c>
      <c r="W808">
        <f t="shared" si="244"/>
        <v>93855</v>
      </c>
      <c r="X808" s="33">
        <f t="shared" si="245"/>
        <v>1.4089529016434232E-2</v>
      </c>
      <c r="Y808" s="33">
        <f t="shared" si="246"/>
        <v>-1.4086726333039201E-2</v>
      </c>
    </row>
    <row r="809" spans="1:25" x14ac:dyDescent="0.25">
      <c r="A809" t="s">
        <v>40</v>
      </c>
      <c r="B809" s="63">
        <v>3</v>
      </c>
      <c r="C809" t="s">
        <v>11</v>
      </c>
      <c r="D809" s="65">
        <v>1130</v>
      </c>
      <c r="E809" s="65">
        <v>1136</v>
      </c>
      <c r="F809" s="65">
        <v>1130</v>
      </c>
      <c r="G809" s="13">
        <f t="shared" si="228"/>
        <v>-6</v>
      </c>
      <c r="H809" s="13">
        <f t="shared" si="229"/>
        <v>0</v>
      </c>
      <c r="I809" s="70">
        <f t="shared" si="230"/>
        <v>0</v>
      </c>
      <c r="J809" s="70">
        <f t="shared" si="231"/>
        <v>-5.2816901408451189E-3</v>
      </c>
      <c r="K809" t="str">
        <f t="shared" si="232"/>
        <v>MAJA1</v>
      </c>
      <c r="L809" t="str">
        <f t="shared" si="233"/>
        <v>JUNE-3-MAJA1</v>
      </c>
      <c r="M809" s="70">
        <f t="shared" si="234"/>
        <v>0</v>
      </c>
      <c r="N809" s="70">
        <f t="shared" si="235"/>
        <v>-2.4356992166460478E-2</v>
      </c>
      <c r="O809" s="13">
        <f t="shared" si="236"/>
        <v>952253</v>
      </c>
      <c r="P809" s="13">
        <f t="shared" si="237"/>
        <v>960304</v>
      </c>
      <c r="Q809" s="13">
        <f t="shared" si="238"/>
        <v>950257</v>
      </c>
      <c r="R809" s="33">
        <f t="shared" si="239"/>
        <v>-2.0960816085641154E-3</v>
      </c>
      <c r="S809" s="33">
        <f t="shared" si="240"/>
        <v>-1.0462311934554047E-2</v>
      </c>
      <c r="T809" t="str">
        <f t="shared" si="241"/>
        <v>JUNE-MAJA1</v>
      </c>
      <c r="U809">
        <f t="shared" si="242"/>
        <v>92551</v>
      </c>
      <c r="V809">
        <f t="shared" si="243"/>
        <v>95196</v>
      </c>
      <c r="W809">
        <f t="shared" si="244"/>
        <v>93855</v>
      </c>
      <c r="X809" s="33">
        <f t="shared" si="245"/>
        <v>1.4089529016434232E-2</v>
      </c>
      <c r="Y809" s="33">
        <f t="shared" si="246"/>
        <v>-1.4086726333039201E-2</v>
      </c>
    </row>
    <row r="810" spans="1:25" x14ac:dyDescent="0.25">
      <c r="A810" t="s">
        <v>40</v>
      </c>
      <c r="B810" s="63">
        <v>3</v>
      </c>
      <c r="C810" t="s">
        <v>11</v>
      </c>
      <c r="D810" s="65">
        <v>100</v>
      </c>
      <c r="E810" s="65">
        <v>101</v>
      </c>
      <c r="F810" s="65">
        <v>100</v>
      </c>
      <c r="G810" s="13">
        <f t="shared" si="228"/>
        <v>-1</v>
      </c>
      <c r="H810" s="13">
        <f t="shared" si="229"/>
        <v>0</v>
      </c>
      <c r="I810" s="70">
        <f t="shared" si="230"/>
        <v>0</v>
      </c>
      <c r="J810" s="70">
        <f t="shared" si="231"/>
        <v>-9.9009900990099098E-3</v>
      </c>
      <c r="K810" t="str">
        <f t="shared" si="232"/>
        <v>MAJA1</v>
      </c>
      <c r="L810" t="str">
        <f t="shared" si="233"/>
        <v>JUNE-3-MAJA1</v>
      </c>
      <c r="M810" s="70">
        <f t="shared" si="234"/>
        <v>0</v>
      </c>
      <c r="N810" s="70">
        <f t="shared" si="235"/>
        <v>-2.4356992166460478E-2</v>
      </c>
      <c r="O810" s="13">
        <f t="shared" si="236"/>
        <v>952253</v>
      </c>
      <c r="P810" s="13">
        <f t="shared" si="237"/>
        <v>960304</v>
      </c>
      <c r="Q810" s="13">
        <f t="shared" si="238"/>
        <v>950257</v>
      </c>
      <c r="R810" s="33">
        <f t="shared" si="239"/>
        <v>-2.0960816085641154E-3</v>
      </c>
      <c r="S810" s="33">
        <f t="shared" si="240"/>
        <v>-1.0462311934554047E-2</v>
      </c>
      <c r="T810" t="str">
        <f t="shared" si="241"/>
        <v>JUNE-MAJA1</v>
      </c>
      <c r="U810">
        <f t="shared" si="242"/>
        <v>92551</v>
      </c>
      <c r="V810">
        <f t="shared" si="243"/>
        <v>95196</v>
      </c>
      <c r="W810">
        <f t="shared" si="244"/>
        <v>93855</v>
      </c>
      <c r="X810" s="33">
        <f t="shared" si="245"/>
        <v>1.4089529016434232E-2</v>
      </c>
      <c r="Y810" s="33">
        <f t="shared" si="246"/>
        <v>-1.4086726333039201E-2</v>
      </c>
    </row>
    <row r="811" spans="1:25" x14ac:dyDescent="0.25">
      <c r="A811" t="s">
        <v>40</v>
      </c>
      <c r="B811" s="63">
        <v>3</v>
      </c>
      <c r="C811" t="s">
        <v>68</v>
      </c>
      <c r="D811" s="65">
        <v>48</v>
      </c>
      <c r="E811" s="65">
        <v>48</v>
      </c>
      <c r="F811" s="65">
        <v>47</v>
      </c>
      <c r="G811" s="13">
        <f t="shared" si="228"/>
        <v>-1</v>
      </c>
      <c r="H811" s="13">
        <f t="shared" si="229"/>
        <v>-1</v>
      </c>
      <c r="I811" s="70">
        <f t="shared" si="230"/>
        <v>-2.083333333333337E-2</v>
      </c>
      <c r="J811" s="70">
        <f t="shared" si="231"/>
        <v>-2.083333333333337E-2</v>
      </c>
      <c r="K811" t="str">
        <f t="shared" si="232"/>
        <v>CLN</v>
      </c>
      <c r="L811" t="str">
        <f t="shared" si="233"/>
        <v>JUNE-3-CLN</v>
      </c>
      <c r="M811" s="70">
        <f t="shared" si="234"/>
        <v>-2.083333333333337E-2</v>
      </c>
      <c r="N811" s="70">
        <f t="shared" si="235"/>
        <v>-2.083333333333337E-2</v>
      </c>
      <c r="O811" s="13">
        <f t="shared" si="236"/>
        <v>952253</v>
      </c>
      <c r="P811" s="13">
        <f t="shared" si="237"/>
        <v>960304</v>
      </c>
      <c r="Q811" s="13">
        <f t="shared" si="238"/>
        <v>950257</v>
      </c>
      <c r="R811" s="33">
        <f t="shared" si="239"/>
        <v>-2.0960816085641154E-3</v>
      </c>
      <c r="S811" s="33">
        <f t="shared" si="240"/>
        <v>-1.0462311934554047E-2</v>
      </c>
      <c r="T811" t="str">
        <f t="shared" si="241"/>
        <v>JUNE-CLN</v>
      </c>
      <c r="U811">
        <f t="shared" si="242"/>
        <v>1962</v>
      </c>
      <c r="V811">
        <f t="shared" si="243"/>
        <v>1969</v>
      </c>
      <c r="W811">
        <f t="shared" si="244"/>
        <v>1961</v>
      </c>
      <c r="X811" s="33">
        <f t="shared" si="245"/>
        <v>-5.0968399592254965E-4</v>
      </c>
      <c r="Y811" s="33">
        <f t="shared" si="246"/>
        <v>-4.0629761300152722E-3</v>
      </c>
    </row>
    <row r="812" spans="1:25" x14ac:dyDescent="0.25">
      <c r="A812" t="s">
        <v>40</v>
      </c>
      <c r="B812" s="63">
        <v>4</v>
      </c>
      <c r="C812" t="s">
        <v>11</v>
      </c>
      <c r="D812" s="66">
        <v>260</v>
      </c>
      <c r="E812" s="66">
        <v>264</v>
      </c>
      <c r="F812" s="66">
        <v>260</v>
      </c>
      <c r="G812" s="13">
        <f t="shared" si="228"/>
        <v>-4</v>
      </c>
      <c r="H812" s="13">
        <f t="shared" si="229"/>
        <v>0</v>
      </c>
      <c r="I812" s="70">
        <f t="shared" si="230"/>
        <v>0</v>
      </c>
      <c r="J812" s="70">
        <f t="shared" si="231"/>
        <v>-1.5151515151515138E-2</v>
      </c>
      <c r="K812" t="str">
        <f t="shared" si="232"/>
        <v>MAJA1</v>
      </c>
      <c r="L812" t="str">
        <f t="shared" si="233"/>
        <v>JUNE-4-MAJA1</v>
      </c>
      <c r="M812" s="70">
        <f t="shared" si="234"/>
        <v>0</v>
      </c>
      <c r="N812" s="70">
        <f t="shared" si="235"/>
        <v>-1.5151515151515138E-2</v>
      </c>
      <c r="O812" s="13">
        <f t="shared" si="236"/>
        <v>952253</v>
      </c>
      <c r="P812" s="13">
        <f t="shared" si="237"/>
        <v>960304</v>
      </c>
      <c r="Q812" s="13">
        <f t="shared" si="238"/>
        <v>950257</v>
      </c>
      <c r="R812" s="33">
        <f t="shared" si="239"/>
        <v>-2.0960816085641154E-3</v>
      </c>
      <c r="S812" s="33">
        <f t="shared" si="240"/>
        <v>-1.0462311934554047E-2</v>
      </c>
      <c r="T812" t="str">
        <f t="shared" si="241"/>
        <v>JUNE-MAJA1</v>
      </c>
      <c r="U812">
        <f t="shared" si="242"/>
        <v>92551</v>
      </c>
      <c r="V812">
        <f t="shared" si="243"/>
        <v>95196</v>
      </c>
      <c r="W812">
        <f t="shared" si="244"/>
        <v>93855</v>
      </c>
      <c r="X812" s="33">
        <f t="shared" si="245"/>
        <v>1.4089529016434232E-2</v>
      </c>
      <c r="Y812" s="33">
        <f t="shared" si="246"/>
        <v>-1.4086726333039201E-2</v>
      </c>
    </row>
    <row r="813" spans="1:25" x14ac:dyDescent="0.25">
      <c r="A813" t="s">
        <v>40</v>
      </c>
      <c r="B813" s="63">
        <v>4</v>
      </c>
      <c r="C813" t="s">
        <v>16</v>
      </c>
      <c r="D813" s="66">
        <v>15000</v>
      </c>
      <c r="E813" s="66">
        <v>15004</v>
      </c>
      <c r="F813" s="66">
        <v>14776</v>
      </c>
      <c r="G813" s="13">
        <f t="shared" si="228"/>
        <v>-228</v>
      </c>
      <c r="H813" s="13">
        <f t="shared" si="229"/>
        <v>-224</v>
      </c>
      <c r="I813" s="70">
        <f t="shared" si="230"/>
        <v>-1.4933333333333354E-2</v>
      </c>
      <c r="J813" s="70">
        <f t="shared" si="231"/>
        <v>-1.5195947747267402E-2</v>
      </c>
      <c r="K813" t="str">
        <f t="shared" si="232"/>
        <v>ANUGERAH</v>
      </c>
      <c r="L813" t="str">
        <f t="shared" si="233"/>
        <v>JUNE-4-ANUGERAH</v>
      </c>
      <c r="M813" s="70">
        <f t="shared" si="234"/>
        <v>-0.10423571428571432</v>
      </c>
      <c r="N813" s="70">
        <f t="shared" si="235"/>
        <v>-0.10610932103020621</v>
      </c>
      <c r="O813" s="13">
        <f t="shared" si="236"/>
        <v>952253</v>
      </c>
      <c r="P813" s="13">
        <f t="shared" si="237"/>
        <v>960304</v>
      </c>
      <c r="Q813" s="13">
        <f t="shared" si="238"/>
        <v>950257</v>
      </c>
      <c r="R813" s="33">
        <f t="shared" si="239"/>
        <v>-2.0960816085641154E-3</v>
      </c>
      <c r="S813" s="33">
        <f t="shared" si="240"/>
        <v>-1.0462311934554047E-2</v>
      </c>
      <c r="T813" t="str">
        <f t="shared" si="241"/>
        <v>JUNE-ANUGERAH</v>
      </c>
      <c r="U813">
        <f t="shared" si="242"/>
        <v>88800</v>
      </c>
      <c r="V813">
        <f t="shared" si="243"/>
        <v>88964</v>
      </c>
      <c r="W813">
        <f t="shared" si="244"/>
        <v>87081</v>
      </c>
      <c r="X813" s="33">
        <f t="shared" si="245"/>
        <v>-1.9358108108108119E-2</v>
      </c>
      <c r="Y813" s="33">
        <f t="shared" si="246"/>
        <v>-2.1165864844206683E-2</v>
      </c>
    </row>
    <row r="814" spans="1:25" x14ac:dyDescent="0.25">
      <c r="A814" t="s">
        <v>40</v>
      </c>
      <c r="B814" s="63">
        <v>4</v>
      </c>
      <c r="C814" t="s">
        <v>16</v>
      </c>
      <c r="D814" s="66">
        <v>15000</v>
      </c>
      <c r="E814" s="66">
        <v>15000</v>
      </c>
      <c r="F814" s="66">
        <v>14625</v>
      </c>
      <c r="G814" s="13">
        <f t="shared" si="228"/>
        <v>-375</v>
      </c>
      <c r="H814" s="13">
        <f t="shared" si="229"/>
        <v>-375</v>
      </c>
      <c r="I814" s="70">
        <f t="shared" si="230"/>
        <v>-2.5000000000000022E-2</v>
      </c>
      <c r="J814" s="70">
        <f t="shared" si="231"/>
        <v>-2.5000000000000022E-2</v>
      </c>
      <c r="K814" t="str">
        <f t="shared" si="232"/>
        <v>ANUGERAH</v>
      </c>
      <c r="L814" t="str">
        <f t="shared" si="233"/>
        <v>JUNE-4-ANUGERAH</v>
      </c>
      <c r="M814" s="70">
        <f t="shared" si="234"/>
        <v>-0.10423571428571432</v>
      </c>
      <c r="N814" s="70">
        <f t="shared" si="235"/>
        <v>-0.10610932103020621</v>
      </c>
      <c r="O814" s="13">
        <f t="shared" si="236"/>
        <v>952253</v>
      </c>
      <c r="P814" s="13">
        <f t="shared" si="237"/>
        <v>960304</v>
      </c>
      <c r="Q814" s="13">
        <f t="shared" si="238"/>
        <v>950257</v>
      </c>
      <c r="R814" s="33">
        <f t="shared" si="239"/>
        <v>-2.0960816085641154E-3</v>
      </c>
      <c r="S814" s="33">
        <f t="shared" si="240"/>
        <v>-1.0462311934554047E-2</v>
      </c>
      <c r="T814" t="str">
        <f t="shared" si="241"/>
        <v>JUNE-ANUGERAH</v>
      </c>
      <c r="U814">
        <f t="shared" si="242"/>
        <v>88800</v>
      </c>
      <c r="V814">
        <f t="shared" si="243"/>
        <v>88964</v>
      </c>
      <c r="W814">
        <f t="shared" si="244"/>
        <v>87081</v>
      </c>
      <c r="X814" s="33">
        <f t="shared" si="245"/>
        <v>-1.9358108108108119E-2</v>
      </c>
      <c r="Y814" s="33">
        <f t="shared" si="246"/>
        <v>-2.1165864844206683E-2</v>
      </c>
    </row>
    <row r="815" spans="1:25" x14ac:dyDescent="0.25">
      <c r="A815" t="s">
        <v>40</v>
      </c>
      <c r="B815" s="63">
        <v>4</v>
      </c>
      <c r="C815" t="s">
        <v>16</v>
      </c>
      <c r="D815" s="66">
        <v>20000</v>
      </c>
      <c r="E815" s="66">
        <v>20025</v>
      </c>
      <c r="F815" s="66">
        <v>19711</v>
      </c>
      <c r="G815" s="13">
        <f t="shared" si="228"/>
        <v>-314</v>
      </c>
      <c r="H815" s="13">
        <f t="shared" si="229"/>
        <v>-289</v>
      </c>
      <c r="I815" s="70">
        <f t="shared" si="230"/>
        <v>-1.4449999999999963E-2</v>
      </c>
      <c r="J815" s="70">
        <f t="shared" si="231"/>
        <v>-1.5680399500624165E-2</v>
      </c>
      <c r="K815" t="str">
        <f t="shared" si="232"/>
        <v>ANUGERAH</v>
      </c>
      <c r="L815" t="str">
        <f t="shared" si="233"/>
        <v>JUNE-4-ANUGERAH</v>
      </c>
      <c r="M815" s="70">
        <f t="shared" si="234"/>
        <v>-0.10423571428571432</v>
      </c>
      <c r="N815" s="70">
        <f t="shared" si="235"/>
        <v>-0.10610932103020621</v>
      </c>
      <c r="O815" s="13">
        <f t="shared" si="236"/>
        <v>952253</v>
      </c>
      <c r="P815" s="13">
        <f t="shared" si="237"/>
        <v>960304</v>
      </c>
      <c r="Q815" s="13">
        <f t="shared" si="238"/>
        <v>950257</v>
      </c>
      <c r="R815" s="33">
        <f t="shared" si="239"/>
        <v>-2.0960816085641154E-3</v>
      </c>
      <c r="S815" s="33">
        <f t="shared" si="240"/>
        <v>-1.0462311934554047E-2</v>
      </c>
      <c r="T815" t="str">
        <f t="shared" si="241"/>
        <v>JUNE-ANUGERAH</v>
      </c>
      <c r="U815">
        <f t="shared" si="242"/>
        <v>88800</v>
      </c>
      <c r="V815">
        <f t="shared" si="243"/>
        <v>88964</v>
      </c>
      <c r="W815">
        <f t="shared" si="244"/>
        <v>87081</v>
      </c>
      <c r="X815" s="33">
        <f t="shared" si="245"/>
        <v>-1.9358108108108119E-2</v>
      </c>
      <c r="Y815" s="33">
        <f t="shared" si="246"/>
        <v>-2.1165864844206683E-2</v>
      </c>
    </row>
    <row r="816" spans="1:25" x14ac:dyDescent="0.25">
      <c r="A816" t="s">
        <v>40</v>
      </c>
      <c r="B816" s="63">
        <v>4</v>
      </c>
      <c r="C816" t="s">
        <v>16</v>
      </c>
      <c r="D816" s="66">
        <v>10000</v>
      </c>
      <c r="E816" s="66">
        <v>10002</v>
      </c>
      <c r="F816" s="66">
        <v>9671</v>
      </c>
      <c r="G816" s="13">
        <f t="shared" si="228"/>
        <v>-331</v>
      </c>
      <c r="H816" s="13">
        <f t="shared" si="229"/>
        <v>-329</v>
      </c>
      <c r="I816" s="70">
        <f t="shared" si="230"/>
        <v>-3.290000000000004E-2</v>
      </c>
      <c r="J816" s="70">
        <f t="shared" si="231"/>
        <v>-3.3093381323735294E-2</v>
      </c>
      <c r="K816" t="str">
        <f t="shared" si="232"/>
        <v>ANUGERAH</v>
      </c>
      <c r="L816" t="str">
        <f t="shared" si="233"/>
        <v>JUNE-4-ANUGERAH</v>
      </c>
      <c r="M816" s="70">
        <f t="shared" si="234"/>
        <v>-0.10423571428571432</v>
      </c>
      <c r="N816" s="70">
        <f t="shared" si="235"/>
        <v>-0.10610932103020621</v>
      </c>
      <c r="O816" s="13">
        <f t="shared" si="236"/>
        <v>952253</v>
      </c>
      <c r="P816" s="13">
        <f t="shared" si="237"/>
        <v>960304</v>
      </c>
      <c r="Q816" s="13">
        <f t="shared" si="238"/>
        <v>950257</v>
      </c>
      <c r="R816" s="33">
        <f t="shared" si="239"/>
        <v>-2.0960816085641154E-3</v>
      </c>
      <c r="S816" s="33">
        <f t="shared" si="240"/>
        <v>-1.0462311934554047E-2</v>
      </c>
      <c r="T816" t="str">
        <f t="shared" si="241"/>
        <v>JUNE-ANUGERAH</v>
      </c>
      <c r="U816">
        <f t="shared" si="242"/>
        <v>88800</v>
      </c>
      <c r="V816">
        <f t="shared" si="243"/>
        <v>88964</v>
      </c>
      <c r="W816">
        <f t="shared" si="244"/>
        <v>87081</v>
      </c>
      <c r="X816" s="33">
        <f t="shared" si="245"/>
        <v>-1.9358108108108119E-2</v>
      </c>
      <c r="Y816" s="33">
        <f t="shared" si="246"/>
        <v>-2.1165864844206683E-2</v>
      </c>
    </row>
    <row r="817" spans="1:25" x14ac:dyDescent="0.25">
      <c r="A817" t="s">
        <v>40</v>
      </c>
      <c r="B817" s="63">
        <v>4</v>
      </c>
      <c r="C817" t="s">
        <v>16</v>
      </c>
      <c r="D817" s="65">
        <v>21000</v>
      </c>
      <c r="E817" s="65">
        <v>21004</v>
      </c>
      <c r="F817" s="65">
        <v>20644</v>
      </c>
      <c r="G817" s="13">
        <f t="shared" si="228"/>
        <v>-360</v>
      </c>
      <c r="H817" s="13">
        <f t="shared" si="229"/>
        <v>-356</v>
      </c>
      <c r="I817" s="70">
        <f t="shared" si="230"/>
        <v>-1.6952380952380941E-2</v>
      </c>
      <c r="J817" s="70">
        <f t="shared" si="231"/>
        <v>-1.7139592458579322E-2</v>
      </c>
      <c r="K817" t="str">
        <f t="shared" si="232"/>
        <v>ANUGERAH</v>
      </c>
      <c r="L817" t="str">
        <f t="shared" si="233"/>
        <v>JUNE-4-ANUGERAH</v>
      </c>
      <c r="M817" s="70">
        <f t="shared" si="234"/>
        <v>-0.10423571428571432</v>
      </c>
      <c r="N817" s="70">
        <f t="shared" si="235"/>
        <v>-0.10610932103020621</v>
      </c>
      <c r="O817" s="13">
        <f t="shared" si="236"/>
        <v>952253</v>
      </c>
      <c r="P817" s="13">
        <f t="shared" si="237"/>
        <v>960304</v>
      </c>
      <c r="Q817" s="13">
        <f t="shared" si="238"/>
        <v>950257</v>
      </c>
      <c r="R817" s="33">
        <f t="shared" si="239"/>
        <v>-2.0960816085641154E-3</v>
      </c>
      <c r="S817" s="33">
        <f t="shared" si="240"/>
        <v>-1.0462311934554047E-2</v>
      </c>
      <c r="T817" t="str">
        <f t="shared" si="241"/>
        <v>JUNE-ANUGERAH</v>
      </c>
      <c r="U817">
        <f t="shared" si="242"/>
        <v>88800</v>
      </c>
      <c r="V817">
        <f t="shared" si="243"/>
        <v>88964</v>
      </c>
      <c r="W817">
        <f t="shared" si="244"/>
        <v>87081</v>
      </c>
      <c r="X817" s="33">
        <f t="shared" si="245"/>
        <v>-1.9358108108108119E-2</v>
      </c>
      <c r="Y817" s="33">
        <f t="shared" si="246"/>
        <v>-2.1165864844206683E-2</v>
      </c>
    </row>
    <row r="818" spans="1:25" x14ac:dyDescent="0.25">
      <c r="A818" t="s">
        <v>40</v>
      </c>
      <c r="B818" s="63">
        <v>4</v>
      </c>
      <c r="C818" t="s">
        <v>10</v>
      </c>
      <c r="D818" s="65">
        <v>265</v>
      </c>
      <c r="E818" s="65">
        <v>265</v>
      </c>
      <c r="F818" s="65">
        <v>265</v>
      </c>
      <c r="G818" s="13">
        <f t="shared" si="228"/>
        <v>0</v>
      </c>
      <c r="H818" s="13">
        <f t="shared" si="229"/>
        <v>0</v>
      </c>
      <c r="I818" s="70">
        <f t="shared" si="230"/>
        <v>0</v>
      </c>
      <c r="J818" s="70">
        <f t="shared" si="231"/>
        <v>0</v>
      </c>
      <c r="K818" t="str">
        <f t="shared" si="232"/>
        <v>CNJ2</v>
      </c>
      <c r="L818" t="str">
        <f t="shared" si="233"/>
        <v>JUNE-4-CNJ2</v>
      </c>
      <c r="M818" s="70">
        <f t="shared" si="234"/>
        <v>-0.2615117842926713</v>
      </c>
      <c r="N818" s="70">
        <f t="shared" si="235"/>
        <v>-6.2909172304836281E-2</v>
      </c>
      <c r="O818" s="13">
        <f t="shared" si="236"/>
        <v>952253</v>
      </c>
      <c r="P818" s="13">
        <f t="shared" si="237"/>
        <v>960304</v>
      </c>
      <c r="Q818" s="13">
        <f t="shared" si="238"/>
        <v>950257</v>
      </c>
      <c r="R818" s="33">
        <f t="shared" si="239"/>
        <v>-2.0960816085641154E-3</v>
      </c>
      <c r="S818" s="33">
        <f t="shared" si="240"/>
        <v>-1.0462311934554047E-2</v>
      </c>
      <c r="T818" t="str">
        <f t="shared" si="241"/>
        <v>JUNE-CNJ2</v>
      </c>
      <c r="U818">
        <f t="shared" si="242"/>
        <v>142291</v>
      </c>
      <c r="V818">
        <f t="shared" si="243"/>
        <v>140104</v>
      </c>
      <c r="W818">
        <f t="shared" si="244"/>
        <v>138467</v>
      </c>
      <c r="X818" s="33">
        <f t="shared" si="245"/>
        <v>-2.6874503657996596E-2</v>
      </c>
      <c r="Y818" s="33">
        <f t="shared" si="246"/>
        <v>-1.1684177468166523E-2</v>
      </c>
    </row>
    <row r="819" spans="1:25" x14ac:dyDescent="0.25">
      <c r="A819" t="s">
        <v>40</v>
      </c>
      <c r="B819" s="63">
        <v>4</v>
      </c>
      <c r="C819" t="s">
        <v>10</v>
      </c>
      <c r="D819" s="65">
        <v>1185</v>
      </c>
      <c r="E819" s="65">
        <v>1185</v>
      </c>
      <c r="F819" s="65">
        <v>1185</v>
      </c>
      <c r="G819" s="13">
        <f t="shared" si="228"/>
        <v>0</v>
      </c>
      <c r="H819" s="13">
        <f t="shared" si="229"/>
        <v>0</v>
      </c>
      <c r="I819" s="70">
        <f t="shared" si="230"/>
        <v>0</v>
      </c>
      <c r="J819" s="70">
        <f t="shared" si="231"/>
        <v>0</v>
      </c>
      <c r="K819" t="str">
        <f t="shared" si="232"/>
        <v>CNJ2</v>
      </c>
      <c r="L819" t="str">
        <f t="shared" si="233"/>
        <v>JUNE-4-CNJ2</v>
      </c>
      <c r="M819" s="70">
        <f t="shared" si="234"/>
        <v>-0.2615117842926713</v>
      </c>
      <c r="N819" s="70">
        <f t="shared" si="235"/>
        <v>-6.2909172304836281E-2</v>
      </c>
      <c r="O819" s="13">
        <f t="shared" si="236"/>
        <v>952253</v>
      </c>
      <c r="P819" s="13">
        <f t="shared" si="237"/>
        <v>960304</v>
      </c>
      <c r="Q819" s="13">
        <f t="shared" si="238"/>
        <v>950257</v>
      </c>
      <c r="R819" s="33">
        <f t="shared" si="239"/>
        <v>-2.0960816085641154E-3</v>
      </c>
      <c r="S819" s="33">
        <f t="shared" si="240"/>
        <v>-1.0462311934554047E-2</v>
      </c>
      <c r="T819" t="str">
        <f t="shared" si="241"/>
        <v>JUNE-CNJ2</v>
      </c>
      <c r="U819">
        <f t="shared" si="242"/>
        <v>142291</v>
      </c>
      <c r="V819">
        <f t="shared" si="243"/>
        <v>140104</v>
      </c>
      <c r="W819">
        <f t="shared" si="244"/>
        <v>138467</v>
      </c>
      <c r="X819" s="33">
        <f t="shared" si="245"/>
        <v>-2.6874503657996596E-2</v>
      </c>
      <c r="Y819" s="33">
        <f t="shared" si="246"/>
        <v>-1.1684177468166523E-2</v>
      </c>
    </row>
    <row r="820" spans="1:25" x14ac:dyDescent="0.25">
      <c r="A820" t="s">
        <v>40</v>
      </c>
      <c r="B820" s="63">
        <v>4</v>
      </c>
      <c r="C820" t="s">
        <v>10</v>
      </c>
      <c r="D820" s="65">
        <v>255</v>
      </c>
      <c r="E820" s="65">
        <v>255</v>
      </c>
      <c r="F820" s="65">
        <v>255</v>
      </c>
      <c r="G820" s="13">
        <f t="shared" si="228"/>
        <v>0</v>
      </c>
      <c r="H820" s="13">
        <f t="shared" si="229"/>
        <v>0</v>
      </c>
      <c r="I820" s="70">
        <f t="shared" si="230"/>
        <v>0</v>
      </c>
      <c r="J820" s="70">
        <f t="shared" si="231"/>
        <v>0</v>
      </c>
      <c r="K820" t="str">
        <f t="shared" si="232"/>
        <v>CNJ2</v>
      </c>
      <c r="L820" t="str">
        <f t="shared" si="233"/>
        <v>JUNE-4-CNJ2</v>
      </c>
      <c r="M820" s="70">
        <f t="shared" si="234"/>
        <v>-0.2615117842926713</v>
      </c>
      <c r="N820" s="70">
        <f t="shared" si="235"/>
        <v>-6.2909172304836281E-2</v>
      </c>
      <c r="O820" s="13">
        <f t="shared" si="236"/>
        <v>952253</v>
      </c>
      <c r="P820" s="13">
        <f t="shared" si="237"/>
        <v>960304</v>
      </c>
      <c r="Q820" s="13">
        <f t="shared" si="238"/>
        <v>950257</v>
      </c>
      <c r="R820" s="33">
        <f t="shared" si="239"/>
        <v>-2.0960816085641154E-3</v>
      </c>
      <c r="S820" s="33">
        <f t="shared" si="240"/>
        <v>-1.0462311934554047E-2</v>
      </c>
      <c r="T820" t="str">
        <f t="shared" si="241"/>
        <v>JUNE-CNJ2</v>
      </c>
      <c r="U820">
        <f t="shared" si="242"/>
        <v>142291</v>
      </c>
      <c r="V820">
        <f t="shared" si="243"/>
        <v>140104</v>
      </c>
      <c r="W820">
        <f t="shared" si="244"/>
        <v>138467</v>
      </c>
      <c r="X820" s="33">
        <f t="shared" si="245"/>
        <v>-2.6874503657996596E-2</v>
      </c>
      <c r="Y820" s="33">
        <f t="shared" si="246"/>
        <v>-1.1684177468166523E-2</v>
      </c>
    </row>
    <row r="821" spans="1:25" x14ac:dyDescent="0.25">
      <c r="A821" t="s">
        <v>40</v>
      </c>
      <c r="B821" s="63">
        <v>4</v>
      </c>
      <c r="C821" t="s">
        <v>10</v>
      </c>
      <c r="D821" s="65">
        <v>540</v>
      </c>
      <c r="E821" s="65">
        <v>540</v>
      </c>
      <c r="F821" s="65">
        <v>540</v>
      </c>
      <c r="G821" s="13">
        <f t="shared" si="228"/>
        <v>0</v>
      </c>
      <c r="H821" s="13">
        <f t="shared" si="229"/>
        <v>0</v>
      </c>
      <c r="I821" s="70">
        <f t="shared" si="230"/>
        <v>0</v>
      </c>
      <c r="J821" s="70">
        <f t="shared" si="231"/>
        <v>0</v>
      </c>
      <c r="K821" t="str">
        <f t="shared" si="232"/>
        <v>CNJ2</v>
      </c>
      <c r="L821" t="str">
        <f t="shared" si="233"/>
        <v>JUNE-4-CNJ2</v>
      </c>
      <c r="M821" s="70">
        <f t="shared" si="234"/>
        <v>-0.2615117842926713</v>
      </c>
      <c r="N821" s="70">
        <f t="shared" si="235"/>
        <v>-6.2909172304836281E-2</v>
      </c>
      <c r="O821" s="13">
        <f t="shared" si="236"/>
        <v>952253</v>
      </c>
      <c r="P821" s="13">
        <f t="shared" si="237"/>
        <v>960304</v>
      </c>
      <c r="Q821" s="13">
        <f t="shared" si="238"/>
        <v>950257</v>
      </c>
      <c r="R821" s="33">
        <f t="shared" si="239"/>
        <v>-2.0960816085641154E-3</v>
      </c>
      <c r="S821" s="33">
        <f t="shared" si="240"/>
        <v>-1.0462311934554047E-2</v>
      </c>
      <c r="T821" t="str">
        <f t="shared" si="241"/>
        <v>JUNE-CNJ2</v>
      </c>
      <c r="U821">
        <f t="shared" si="242"/>
        <v>142291</v>
      </c>
      <c r="V821">
        <f t="shared" si="243"/>
        <v>140104</v>
      </c>
      <c r="W821">
        <f t="shared" si="244"/>
        <v>138467</v>
      </c>
      <c r="X821" s="33">
        <f t="shared" si="245"/>
        <v>-2.6874503657996596E-2</v>
      </c>
      <c r="Y821" s="33">
        <f t="shared" si="246"/>
        <v>-1.1684177468166523E-2</v>
      </c>
    </row>
    <row r="822" spans="1:25" x14ac:dyDescent="0.25">
      <c r="A822" t="s">
        <v>40</v>
      </c>
      <c r="B822" s="63">
        <v>4</v>
      </c>
      <c r="C822" t="s">
        <v>10</v>
      </c>
      <c r="D822" s="65">
        <v>545</v>
      </c>
      <c r="E822" s="65">
        <v>545</v>
      </c>
      <c r="F822" s="65">
        <v>545</v>
      </c>
      <c r="G822" s="13">
        <f t="shared" si="228"/>
        <v>0</v>
      </c>
      <c r="H822" s="13">
        <f t="shared" si="229"/>
        <v>0</v>
      </c>
      <c r="I822" s="70">
        <f t="shared" si="230"/>
        <v>0</v>
      </c>
      <c r="J822" s="70">
        <f t="shared" si="231"/>
        <v>0</v>
      </c>
      <c r="K822" t="str">
        <f t="shared" si="232"/>
        <v>CNJ2</v>
      </c>
      <c r="L822" t="str">
        <f t="shared" si="233"/>
        <v>JUNE-4-CNJ2</v>
      </c>
      <c r="M822" s="70">
        <f t="shared" si="234"/>
        <v>-0.2615117842926713</v>
      </c>
      <c r="N822" s="70">
        <f t="shared" si="235"/>
        <v>-6.2909172304836281E-2</v>
      </c>
      <c r="O822" s="13">
        <f t="shared" si="236"/>
        <v>952253</v>
      </c>
      <c r="P822" s="13">
        <f t="shared" si="237"/>
        <v>960304</v>
      </c>
      <c r="Q822" s="13">
        <f t="shared" si="238"/>
        <v>950257</v>
      </c>
      <c r="R822" s="33">
        <f t="shared" si="239"/>
        <v>-2.0960816085641154E-3</v>
      </c>
      <c r="S822" s="33">
        <f t="shared" si="240"/>
        <v>-1.0462311934554047E-2</v>
      </c>
      <c r="T822" t="str">
        <f t="shared" si="241"/>
        <v>JUNE-CNJ2</v>
      </c>
      <c r="U822">
        <f t="shared" si="242"/>
        <v>142291</v>
      </c>
      <c r="V822">
        <f t="shared" si="243"/>
        <v>140104</v>
      </c>
      <c r="W822">
        <f t="shared" si="244"/>
        <v>138467</v>
      </c>
      <c r="X822" s="33">
        <f t="shared" si="245"/>
        <v>-2.6874503657996596E-2</v>
      </c>
      <c r="Y822" s="33">
        <f t="shared" si="246"/>
        <v>-1.1684177468166523E-2</v>
      </c>
    </row>
    <row r="823" spans="1:25" x14ac:dyDescent="0.25">
      <c r="A823" t="s">
        <v>40</v>
      </c>
      <c r="B823" s="63">
        <v>4</v>
      </c>
      <c r="C823" t="s">
        <v>10</v>
      </c>
      <c r="D823" s="65">
        <v>2920</v>
      </c>
      <c r="E823" s="65">
        <v>2920</v>
      </c>
      <c r="F823" s="65">
        <v>2865</v>
      </c>
      <c r="G823" s="13">
        <f t="shared" si="228"/>
        <v>-55</v>
      </c>
      <c r="H823" s="13">
        <f t="shared" si="229"/>
        <v>-55</v>
      </c>
      <c r="I823" s="70">
        <f t="shared" si="230"/>
        <v>-1.8835616438356184E-2</v>
      </c>
      <c r="J823" s="70">
        <f t="shared" si="231"/>
        <v>-1.8835616438356184E-2</v>
      </c>
      <c r="K823" t="str">
        <f t="shared" si="232"/>
        <v>CNJ2</v>
      </c>
      <c r="L823" t="str">
        <f t="shared" si="233"/>
        <v>JUNE-4-CNJ2</v>
      </c>
      <c r="M823" s="70">
        <f t="shared" si="234"/>
        <v>-0.2615117842926713</v>
      </c>
      <c r="N823" s="70">
        <f t="shared" si="235"/>
        <v>-6.2909172304836281E-2</v>
      </c>
      <c r="O823" s="13">
        <f t="shared" si="236"/>
        <v>952253</v>
      </c>
      <c r="P823" s="13">
        <f t="shared" si="237"/>
        <v>960304</v>
      </c>
      <c r="Q823" s="13">
        <f t="shared" si="238"/>
        <v>950257</v>
      </c>
      <c r="R823" s="33">
        <f t="shared" si="239"/>
        <v>-2.0960816085641154E-3</v>
      </c>
      <c r="S823" s="33">
        <f t="shared" si="240"/>
        <v>-1.0462311934554047E-2</v>
      </c>
      <c r="T823" t="str">
        <f t="shared" si="241"/>
        <v>JUNE-CNJ2</v>
      </c>
      <c r="U823">
        <f t="shared" si="242"/>
        <v>142291</v>
      </c>
      <c r="V823">
        <f t="shared" si="243"/>
        <v>140104</v>
      </c>
      <c r="W823">
        <f t="shared" si="244"/>
        <v>138467</v>
      </c>
      <c r="X823" s="33">
        <f t="shared" si="245"/>
        <v>-2.6874503657996596E-2</v>
      </c>
      <c r="Y823" s="33">
        <f t="shared" si="246"/>
        <v>-1.1684177468166523E-2</v>
      </c>
    </row>
    <row r="824" spans="1:25" x14ac:dyDescent="0.25">
      <c r="A824" t="s">
        <v>40</v>
      </c>
      <c r="B824" s="63">
        <v>4</v>
      </c>
      <c r="C824" t="s">
        <v>10</v>
      </c>
      <c r="D824" s="65">
        <v>215</v>
      </c>
      <c r="E824" s="65">
        <v>215</v>
      </c>
      <c r="F824" s="65">
        <v>215</v>
      </c>
      <c r="G824" s="13">
        <f t="shared" si="228"/>
        <v>0</v>
      </c>
      <c r="H824" s="13">
        <f t="shared" si="229"/>
        <v>0</v>
      </c>
      <c r="I824" s="70">
        <f t="shared" si="230"/>
        <v>0</v>
      </c>
      <c r="J824" s="70">
        <f t="shared" si="231"/>
        <v>0</v>
      </c>
      <c r="K824" t="str">
        <f t="shared" si="232"/>
        <v>CNJ2</v>
      </c>
      <c r="L824" t="str">
        <f t="shared" si="233"/>
        <v>JUNE-4-CNJ2</v>
      </c>
      <c r="M824" s="70">
        <f t="shared" si="234"/>
        <v>-0.2615117842926713</v>
      </c>
      <c r="N824" s="70">
        <f t="shared" si="235"/>
        <v>-6.2909172304836281E-2</v>
      </c>
      <c r="O824" s="13">
        <f t="shared" si="236"/>
        <v>952253</v>
      </c>
      <c r="P824" s="13">
        <f t="shared" si="237"/>
        <v>960304</v>
      </c>
      <c r="Q824" s="13">
        <f t="shared" si="238"/>
        <v>950257</v>
      </c>
      <c r="R824" s="33">
        <f t="shared" si="239"/>
        <v>-2.0960816085641154E-3</v>
      </c>
      <c r="S824" s="33">
        <f t="shared" si="240"/>
        <v>-1.0462311934554047E-2</v>
      </c>
      <c r="T824" t="str">
        <f t="shared" si="241"/>
        <v>JUNE-CNJ2</v>
      </c>
      <c r="U824">
        <f t="shared" si="242"/>
        <v>142291</v>
      </c>
      <c r="V824">
        <f t="shared" si="243"/>
        <v>140104</v>
      </c>
      <c r="W824">
        <f t="shared" si="244"/>
        <v>138467</v>
      </c>
      <c r="X824" s="33">
        <f t="shared" si="245"/>
        <v>-2.6874503657996596E-2</v>
      </c>
      <c r="Y824" s="33">
        <f t="shared" si="246"/>
        <v>-1.1684177468166523E-2</v>
      </c>
    </row>
    <row r="825" spans="1:25" x14ac:dyDescent="0.25">
      <c r="A825" t="s">
        <v>40</v>
      </c>
      <c r="B825" s="63">
        <v>4</v>
      </c>
      <c r="C825" t="s">
        <v>10</v>
      </c>
      <c r="D825" s="65">
        <v>130</v>
      </c>
      <c r="E825" s="65">
        <v>130</v>
      </c>
      <c r="F825" s="65">
        <v>130</v>
      </c>
      <c r="G825" s="13">
        <f t="shared" si="228"/>
        <v>0</v>
      </c>
      <c r="H825" s="13">
        <f t="shared" si="229"/>
        <v>0</v>
      </c>
      <c r="I825" s="70">
        <f t="shared" si="230"/>
        <v>0</v>
      </c>
      <c r="J825" s="70">
        <f t="shared" si="231"/>
        <v>0</v>
      </c>
      <c r="K825" t="str">
        <f t="shared" si="232"/>
        <v>CNJ2</v>
      </c>
      <c r="L825" t="str">
        <f t="shared" si="233"/>
        <v>JUNE-4-CNJ2</v>
      </c>
      <c r="M825" s="70">
        <f t="shared" si="234"/>
        <v>-0.2615117842926713</v>
      </c>
      <c r="N825" s="70">
        <f t="shared" si="235"/>
        <v>-6.2909172304836281E-2</v>
      </c>
      <c r="O825" s="13">
        <f t="shared" si="236"/>
        <v>952253</v>
      </c>
      <c r="P825" s="13">
        <f t="shared" si="237"/>
        <v>960304</v>
      </c>
      <c r="Q825" s="13">
        <f t="shared" si="238"/>
        <v>950257</v>
      </c>
      <c r="R825" s="33">
        <f t="shared" si="239"/>
        <v>-2.0960816085641154E-3</v>
      </c>
      <c r="S825" s="33">
        <f t="shared" si="240"/>
        <v>-1.0462311934554047E-2</v>
      </c>
      <c r="T825" t="str">
        <f t="shared" si="241"/>
        <v>JUNE-CNJ2</v>
      </c>
      <c r="U825">
        <f t="shared" si="242"/>
        <v>142291</v>
      </c>
      <c r="V825">
        <f t="shared" si="243"/>
        <v>140104</v>
      </c>
      <c r="W825">
        <f t="shared" si="244"/>
        <v>138467</v>
      </c>
      <c r="X825" s="33">
        <f t="shared" si="245"/>
        <v>-2.6874503657996596E-2</v>
      </c>
      <c r="Y825" s="33">
        <f t="shared" si="246"/>
        <v>-1.1684177468166523E-2</v>
      </c>
    </row>
    <row r="826" spans="1:25" x14ac:dyDescent="0.25">
      <c r="A826" t="s">
        <v>40</v>
      </c>
      <c r="B826" s="63">
        <v>4</v>
      </c>
      <c r="C826" t="s">
        <v>10</v>
      </c>
      <c r="D826" s="65">
        <v>745</v>
      </c>
      <c r="E826" s="65">
        <v>745</v>
      </c>
      <c r="F826" s="65">
        <v>745</v>
      </c>
      <c r="G826" s="13">
        <f t="shared" si="228"/>
        <v>0</v>
      </c>
      <c r="H826" s="13">
        <f t="shared" si="229"/>
        <v>0</v>
      </c>
      <c r="I826" s="70">
        <f t="shared" si="230"/>
        <v>0</v>
      </c>
      <c r="J826" s="70">
        <f t="shared" si="231"/>
        <v>0</v>
      </c>
      <c r="K826" t="str">
        <f t="shared" si="232"/>
        <v>CNJ2</v>
      </c>
      <c r="L826" t="str">
        <f t="shared" si="233"/>
        <v>JUNE-4-CNJ2</v>
      </c>
      <c r="M826" s="70">
        <f t="shared" si="234"/>
        <v>-0.2615117842926713</v>
      </c>
      <c r="N826" s="70">
        <f t="shared" si="235"/>
        <v>-6.2909172304836281E-2</v>
      </c>
      <c r="O826" s="13">
        <f t="shared" si="236"/>
        <v>952253</v>
      </c>
      <c r="P826" s="13">
        <f t="shared" si="237"/>
        <v>960304</v>
      </c>
      <c r="Q826" s="13">
        <f t="shared" si="238"/>
        <v>950257</v>
      </c>
      <c r="R826" s="33">
        <f t="shared" si="239"/>
        <v>-2.0960816085641154E-3</v>
      </c>
      <c r="S826" s="33">
        <f t="shared" si="240"/>
        <v>-1.0462311934554047E-2</v>
      </c>
      <c r="T826" t="str">
        <f t="shared" si="241"/>
        <v>JUNE-CNJ2</v>
      </c>
      <c r="U826">
        <f t="shared" si="242"/>
        <v>142291</v>
      </c>
      <c r="V826">
        <f t="shared" si="243"/>
        <v>140104</v>
      </c>
      <c r="W826">
        <f t="shared" si="244"/>
        <v>138467</v>
      </c>
      <c r="X826" s="33">
        <f t="shared" si="245"/>
        <v>-2.6874503657996596E-2</v>
      </c>
      <c r="Y826" s="33">
        <f t="shared" si="246"/>
        <v>-1.1684177468166523E-2</v>
      </c>
    </row>
    <row r="827" spans="1:25" x14ac:dyDescent="0.25">
      <c r="A827" t="s">
        <v>40</v>
      </c>
      <c r="B827" s="63">
        <v>4</v>
      </c>
      <c r="C827" t="s">
        <v>10</v>
      </c>
      <c r="D827" s="65">
        <v>110</v>
      </c>
      <c r="E827" s="65">
        <v>110</v>
      </c>
      <c r="F827" s="65">
        <v>110</v>
      </c>
      <c r="G827" s="13">
        <f t="shared" si="228"/>
        <v>0</v>
      </c>
      <c r="H827" s="13">
        <f t="shared" si="229"/>
        <v>0</v>
      </c>
      <c r="I827" s="70">
        <f t="shared" si="230"/>
        <v>0</v>
      </c>
      <c r="J827" s="70">
        <f t="shared" si="231"/>
        <v>0</v>
      </c>
      <c r="K827" t="str">
        <f t="shared" si="232"/>
        <v>CNJ2</v>
      </c>
      <c r="L827" t="str">
        <f t="shared" si="233"/>
        <v>JUNE-4-CNJ2</v>
      </c>
      <c r="M827" s="70">
        <f t="shared" si="234"/>
        <v>-0.2615117842926713</v>
      </c>
      <c r="N827" s="70">
        <f t="shared" si="235"/>
        <v>-6.2909172304836281E-2</v>
      </c>
      <c r="O827" s="13">
        <f t="shared" si="236"/>
        <v>952253</v>
      </c>
      <c r="P827" s="13">
        <f t="shared" si="237"/>
        <v>960304</v>
      </c>
      <c r="Q827" s="13">
        <f t="shared" si="238"/>
        <v>950257</v>
      </c>
      <c r="R827" s="33">
        <f t="shared" si="239"/>
        <v>-2.0960816085641154E-3</v>
      </c>
      <c r="S827" s="33">
        <f t="shared" si="240"/>
        <v>-1.0462311934554047E-2</v>
      </c>
      <c r="T827" t="str">
        <f t="shared" si="241"/>
        <v>JUNE-CNJ2</v>
      </c>
      <c r="U827">
        <f t="shared" si="242"/>
        <v>142291</v>
      </c>
      <c r="V827">
        <f t="shared" si="243"/>
        <v>140104</v>
      </c>
      <c r="W827">
        <f t="shared" si="244"/>
        <v>138467</v>
      </c>
      <c r="X827" s="33">
        <f t="shared" si="245"/>
        <v>-2.6874503657996596E-2</v>
      </c>
      <c r="Y827" s="33">
        <f t="shared" si="246"/>
        <v>-1.1684177468166523E-2</v>
      </c>
    </row>
    <row r="828" spans="1:25" x14ac:dyDescent="0.25">
      <c r="A828" t="s">
        <v>40</v>
      </c>
      <c r="B828" s="63">
        <v>4</v>
      </c>
      <c r="C828" t="s">
        <v>10</v>
      </c>
      <c r="D828" s="65">
        <v>395</v>
      </c>
      <c r="E828" s="65">
        <v>395</v>
      </c>
      <c r="F828" s="65">
        <v>395</v>
      </c>
      <c r="G828" s="13">
        <f t="shared" si="228"/>
        <v>0</v>
      </c>
      <c r="H828" s="13">
        <f t="shared" si="229"/>
        <v>0</v>
      </c>
      <c r="I828" s="70">
        <f t="shared" si="230"/>
        <v>0</v>
      </c>
      <c r="J828" s="70">
        <f t="shared" si="231"/>
        <v>0</v>
      </c>
      <c r="K828" t="str">
        <f t="shared" si="232"/>
        <v>CNJ2</v>
      </c>
      <c r="L828" t="str">
        <f t="shared" si="233"/>
        <v>JUNE-4-CNJ2</v>
      </c>
      <c r="M828" s="70">
        <f t="shared" si="234"/>
        <v>-0.2615117842926713</v>
      </c>
      <c r="N828" s="70">
        <f t="shared" si="235"/>
        <v>-6.2909172304836281E-2</v>
      </c>
      <c r="O828" s="13">
        <f t="shared" si="236"/>
        <v>952253</v>
      </c>
      <c r="P828" s="13">
        <f t="shared" si="237"/>
        <v>960304</v>
      </c>
      <c r="Q828" s="13">
        <f t="shared" si="238"/>
        <v>950257</v>
      </c>
      <c r="R828" s="33">
        <f t="shared" si="239"/>
        <v>-2.0960816085641154E-3</v>
      </c>
      <c r="S828" s="33">
        <f t="shared" si="240"/>
        <v>-1.0462311934554047E-2</v>
      </c>
      <c r="T828" t="str">
        <f t="shared" si="241"/>
        <v>JUNE-CNJ2</v>
      </c>
      <c r="U828">
        <f t="shared" si="242"/>
        <v>142291</v>
      </c>
      <c r="V828">
        <f t="shared" si="243"/>
        <v>140104</v>
      </c>
      <c r="W828">
        <f t="shared" si="244"/>
        <v>138467</v>
      </c>
      <c r="X828" s="33">
        <f t="shared" si="245"/>
        <v>-2.6874503657996596E-2</v>
      </c>
      <c r="Y828" s="33">
        <f t="shared" si="246"/>
        <v>-1.1684177468166523E-2</v>
      </c>
    </row>
    <row r="829" spans="1:25" x14ac:dyDescent="0.25">
      <c r="A829" t="s">
        <v>40</v>
      </c>
      <c r="B829" s="63">
        <v>4</v>
      </c>
      <c r="C829" t="s">
        <v>10</v>
      </c>
      <c r="D829" s="65">
        <v>12630</v>
      </c>
      <c r="E829" s="65">
        <v>10006</v>
      </c>
      <c r="F829" s="65">
        <v>9565</v>
      </c>
      <c r="G829" s="13">
        <f t="shared" si="228"/>
        <v>-441</v>
      </c>
      <c r="H829" s="13">
        <f t="shared" si="229"/>
        <v>-3065</v>
      </c>
      <c r="I829" s="70">
        <f t="shared" si="230"/>
        <v>-0.24267616785431512</v>
      </c>
      <c r="J829" s="70">
        <f t="shared" si="231"/>
        <v>-4.4073555866480096E-2</v>
      </c>
      <c r="K829" t="str">
        <f t="shared" si="232"/>
        <v>CNJ2</v>
      </c>
      <c r="L829" t="str">
        <f t="shared" si="233"/>
        <v>JUNE-4-CNJ2</v>
      </c>
      <c r="M829" s="70">
        <f t="shared" si="234"/>
        <v>-0.2615117842926713</v>
      </c>
      <c r="N829" s="70">
        <f t="shared" si="235"/>
        <v>-6.2909172304836281E-2</v>
      </c>
      <c r="O829" s="13">
        <f t="shared" si="236"/>
        <v>952253</v>
      </c>
      <c r="P829" s="13">
        <f t="shared" si="237"/>
        <v>960304</v>
      </c>
      <c r="Q829" s="13">
        <f t="shared" si="238"/>
        <v>950257</v>
      </c>
      <c r="R829" s="33">
        <f t="shared" si="239"/>
        <v>-2.0960816085641154E-3</v>
      </c>
      <c r="S829" s="33">
        <f t="shared" si="240"/>
        <v>-1.0462311934554047E-2</v>
      </c>
      <c r="T829" t="str">
        <f t="shared" si="241"/>
        <v>JUNE-CNJ2</v>
      </c>
      <c r="U829">
        <f t="shared" si="242"/>
        <v>142291</v>
      </c>
      <c r="V829">
        <f t="shared" si="243"/>
        <v>140104</v>
      </c>
      <c r="W829">
        <f t="shared" si="244"/>
        <v>138467</v>
      </c>
      <c r="X829" s="33">
        <f t="shared" si="245"/>
        <v>-2.6874503657996596E-2</v>
      </c>
      <c r="Y829" s="33">
        <f t="shared" si="246"/>
        <v>-1.1684177468166523E-2</v>
      </c>
    </row>
    <row r="830" spans="1:25" x14ac:dyDescent="0.25">
      <c r="A830" t="s">
        <v>40</v>
      </c>
      <c r="B830" s="63">
        <v>4</v>
      </c>
      <c r="C830" t="s">
        <v>15</v>
      </c>
      <c r="D830" s="65">
        <v>1195</v>
      </c>
      <c r="E830" s="65">
        <v>1195</v>
      </c>
      <c r="F830" s="65">
        <v>1195</v>
      </c>
      <c r="G830" s="13">
        <f t="shared" si="228"/>
        <v>0</v>
      </c>
      <c r="H830" s="13">
        <f t="shared" si="229"/>
        <v>0</v>
      </c>
      <c r="I830" s="70">
        <f t="shared" si="230"/>
        <v>0</v>
      </c>
      <c r="J830" s="70">
        <f t="shared" si="231"/>
        <v>0</v>
      </c>
      <c r="K830" t="str">
        <f t="shared" si="232"/>
        <v>CHAWAN</v>
      </c>
      <c r="L830" t="str">
        <f t="shared" si="233"/>
        <v>JUNE-4-CHAWAN</v>
      </c>
      <c r="M830" s="70">
        <f t="shared" si="234"/>
        <v>0</v>
      </c>
      <c r="N830" s="70">
        <f t="shared" si="235"/>
        <v>-1.3681240234901137E-2</v>
      </c>
      <c r="O830" s="13">
        <f t="shared" si="236"/>
        <v>952253</v>
      </c>
      <c r="P830" s="13">
        <f t="shared" si="237"/>
        <v>960304</v>
      </c>
      <c r="Q830" s="13">
        <f t="shared" si="238"/>
        <v>950257</v>
      </c>
      <c r="R830" s="33">
        <f t="shared" si="239"/>
        <v>-2.0960816085641154E-3</v>
      </c>
      <c r="S830" s="33">
        <f t="shared" si="240"/>
        <v>-1.0462311934554047E-2</v>
      </c>
      <c r="T830" t="str">
        <f t="shared" si="241"/>
        <v>JUNE-CHAWAN</v>
      </c>
      <c r="U830">
        <f t="shared" si="242"/>
        <v>7385</v>
      </c>
      <c r="V830">
        <f t="shared" si="243"/>
        <v>7388</v>
      </c>
      <c r="W830">
        <f t="shared" si="244"/>
        <v>7385</v>
      </c>
      <c r="X830" s="33">
        <f t="shared" si="245"/>
        <v>0</v>
      </c>
      <c r="Y830" s="33">
        <f t="shared" si="246"/>
        <v>-4.0606388738495536E-4</v>
      </c>
    </row>
    <row r="831" spans="1:25" x14ac:dyDescent="0.25">
      <c r="A831" t="s">
        <v>40</v>
      </c>
      <c r="B831" s="63">
        <v>4</v>
      </c>
      <c r="C831" t="s">
        <v>15</v>
      </c>
      <c r="D831" s="65">
        <v>268</v>
      </c>
      <c r="E831" s="65">
        <v>269</v>
      </c>
      <c r="F831" s="65">
        <v>268</v>
      </c>
      <c r="G831" s="13">
        <f t="shared" si="228"/>
        <v>-1</v>
      </c>
      <c r="H831" s="13">
        <f t="shared" si="229"/>
        <v>0</v>
      </c>
      <c r="I831" s="70">
        <f t="shared" si="230"/>
        <v>0</v>
      </c>
      <c r="J831" s="70">
        <f t="shared" si="231"/>
        <v>-3.7174721189591198E-3</v>
      </c>
      <c r="K831" t="str">
        <f t="shared" si="232"/>
        <v>CHAWAN</v>
      </c>
      <c r="L831" t="str">
        <f t="shared" si="233"/>
        <v>JUNE-4-CHAWAN</v>
      </c>
      <c r="M831" s="70">
        <f t="shared" si="234"/>
        <v>0</v>
      </c>
      <c r="N831" s="70">
        <f t="shared" si="235"/>
        <v>-1.3681240234901137E-2</v>
      </c>
      <c r="O831" s="13">
        <f t="shared" si="236"/>
        <v>952253</v>
      </c>
      <c r="P831" s="13">
        <f t="shared" si="237"/>
        <v>960304</v>
      </c>
      <c r="Q831" s="13">
        <f t="shared" si="238"/>
        <v>950257</v>
      </c>
      <c r="R831" s="33">
        <f t="shared" si="239"/>
        <v>-2.0960816085641154E-3</v>
      </c>
      <c r="S831" s="33">
        <f t="shared" si="240"/>
        <v>-1.0462311934554047E-2</v>
      </c>
      <c r="T831" t="str">
        <f t="shared" si="241"/>
        <v>JUNE-CHAWAN</v>
      </c>
      <c r="U831">
        <f t="shared" si="242"/>
        <v>7385</v>
      </c>
      <c r="V831">
        <f t="shared" si="243"/>
        <v>7388</v>
      </c>
      <c r="W831">
        <f t="shared" si="244"/>
        <v>7385</v>
      </c>
      <c r="X831" s="33">
        <f t="shared" si="245"/>
        <v>0</v>
      </c>
      <c r="Y831" s="33">
        <f t="shared" si="246"/>
        <v>-4.0606388738495536E-4</v>
      </c>
    </row>
    <row r="832" spans="1:25" x14ac:dyDescent="0.25">
      <c r="A832" t="s">
        <v>40</v>
      </c>
      <c r="B832" s="63">
        <v>4</v>
      </c>
      <c r="C832" t="s">
        <v>15</v>
      </c>
      <c r="D832" s="65">
        <v>152</v>
      </c>
      <c r="E832" s="65">
        <v>152</v>
      </c>
      <c r="F832" s="65">
        <v>152</v>
      </c>
      <c r="G832" s="13">
        <f t="shared" si="228"/>
        <v>0</v>
      </c>
      <c r="H832" s="13">
        <f t="shared" si="229"/>
        <v>0</v>
      </c>
      <c r="I832" s="70">
        <f t="shared" si="230"/>
        <v>0</v>
      </c>
      <c r="J832" s="70">
        <f t="shared" si="231"/>
        <v>0</v>
      </c>
      <c r="K832" t="str">
        <f t="shared" si="232"/>
        <v>CHAWAN</v>
      </c>
      <c r="L832" t="str">
        <f t="shared" si="233"/>
        <v>JUNE-4-CHAWAN</v>
      </c>
      <c r="M832" s="70">
        <f t="shared" si="234"/>
        <v>0</v>
      </c>
      <c r="N832" s="70">
        <f t="shared" si="235"/>
        <v>-1.3681240234901137E-2</v>
      </c>
      <c r="O832" s="13">
        <f t="shared" si="236"/>
        <v>952253</v>
      </c>
      <c r="P832" s="13">
        <f t="shared" si="237"/>
        <v>960304</v>
      </c>
      <c r="Q832" s="13">
        <f t="shared" si="238"/>
        <v>950257</v>
      </c>
      <c r="R832" s="33">
        <f t="shared" si="239"/>
        <v>-2.0960816085641154E-3</v>
      </c>
      <c r="S832" s="33">
        <f t="shared" si="240"/>
        <v>-1.0462311934554047E-2</v>
      </c>
      <c r="T832" t="str">
        <f t="shared" si="241"/>
        <v>JUNE-CHAWAN</v>
      </c>
      <c r="U832">
        <f t="shared" si="242"/>
        <v>7385</v>
      </c>
      <c r="V832">
        <f t="shared" si="243"/>
        <v>7388</v>
      </c>
      <c r="W832">
        <f t="shared" si="244"/>
        <v>7385</v>
      </c>
      <c r="X832" s="33">
        <f t="shared" si="245"/>
        <v>0</v>
      </c>
      <c r="Y832" s="33">
        <f t="shared" si="246"/>
        <v>-4.0606388738495536E-4</v>
      </c>
    </row>
    <row r="833" spans="1:25" x14ac:dyDescent="0.25">
      <c r="A833" t="s">
        <v>40</v>
      </c>
      <c r="B833" s="63">
        <v>4</v>
      </c>
      <c r="C833" t="s">
        <v>15</v>
      </c>
      <c r="D833" s="65">
        <v>95</v>
      </c>
      <c r="E833" s="65">
        <v>95</v>
      </c>
      <c r="F833" s="65">
        <v>95</v>
      </c>
      <c r="G833" s="13">
        <f t="shared" si="228"/>
        <v>0</v>
      </c>
      <c r="H833" s="13">
        <f t="shared" si="229"/>
        <v>0</v>
      </c>
      <c r="I833" s="70">
        <f t="shared" si="230"/>
        <v>0</v>
      </c>
      <c r="J833" s="70">
        <f t="shared" si="231"/>
        <v>0</v>
      </c>
      <c r="K833" t="str">
        <f t="shared" si="232"/>
        <v>CHAWAN</v>
      </c>
      <c r="L833" t="str">
        <f t="shared" si="233"/>
        <v>JUNE-4-CHAWAN</v>
      </c>
      <c r="M833" s="70">
        <f t="shared" si="234"/>
        <v>0</v>
      </c>
      <c r="N833" s="70">
        <f t="shared" si="235"/>
        <v>-1.3681240234901137E-2</v>
      </c>
      <c r="O833" s="13">
        <f t="shared" si="236"/>
        <v>952253</v>
      </c>
      <c r="P833" s="13">
        <f t="shared" si="237"/>
        <v>960304</v>
      </c>
      <c r="Q833" s="13">
        <f t="shared" si="238"/>
        <v>950257</v>
      </c>
      <c r="R833" s="33">
        <f t="shared" si="239"/>
        <v>-2.0960816085641154E-3</v>
      </c>
      <c r="S833" s="33">
        <f t="shared" si="240"/>
        <v>-1.0462311934554047E-2</v>
      </c>
      <c r="T833" t="str">
        <f t="shared" si="241"/>
        <v>JUNE-CHAWAN</v>
      </c>
      <c r="U833">
        <f t="shared" si="242"/>
        <v>7385</v>
      </c>
      <c r="V833">
        <f t="shared" si="243"/>
        <v>7388</v>
      </c>
      <c r="W833">
        <f t="shared" si="244"/>
        <v>7385</v>
      </c>
      <c r="X833" s="33">
        <f t="shared" si="245"/>
        <v>0</v>
      </c>
      <c r="Y833" s="33">
        <f t="shared" si="246"/>
        <v>-4.0606388738495536E-4</v>
      </c>
    </row>
    <row r="834" spans="1:25" x14ac:dyDescent="0.25">
      <c r="A834" t="s">
        <v>40</v>
      </c>
      <c r="B834" s="63">
        <v>4</v>
      </c>
      <c r="C834" t="s">
        <v>15</v>
      </c>
      <c r="D834" s="65">
        <v>107</v>
      </c>
      <c r="E834" s="65">
        <v>107</v>
      </c>
      <c r="F834" s="65">
        <v>107</v>
      </c>
      <c r="G834" s="13">
        <f t="shared" ref="G834:G897" si="247">F834-E834</f>
        <v>0</v>
      </c>
      <c r="H834" s="13">
        <f t="shared" ref="H834:H897" si="248">F834-D834</f>
        <v>0</v>
      </c>
      <c r="I834" s="70">
        <f t="shared" ref="I834:I897" si="249">F834/D834-1</f>
        <v>0</v>
      </c>
      <c r="J834" s="70">
        <f t="shared" ref="J834:J897" si="250">F834/E834-1</f>
        <v>0</v>
      </c>
      <c r="K834" t="str">
        <f t="shared" ref="K834:K897" si="251">CLEAN(SUBSTITUTE(C834," ",""))</f>
        <v>CHAWAN</v>
      </c>
      <c r="L834" t="str">
        <f t="shared" ref="L834:L897" si="252">A834&amp;"-"&amp;B834&amp;"-"&amp;K834</f>
        <v>JUNE-4-CHAWAN</v>
      </c>
      <c r="M834" s="70">
        <f t="shared" ref="M834:M897" si="253">SUMIF($L$2:$L$1396,L834,$I$2:$I$1396)</f>
        <v>0</v>
      </c>
      <c r="N834" s="70">
        <f t="shared" ref="N834:N897" si="254">SUMIF($L$2:$L$1396,L834,$J$2:$J$1396)</f>
        <v>-1.3681240234901137E-2</v>
      </c>
      <c r="O834" s="13">
        <f t="shared" ref="O834:O897" si="255">SUMIF($A$2:$A$1396,A834,$D$2:$D$1396)</f>
        <v>952253</v>
      </c>
      <c r="P834" s="13">
        <f t="shared" ref="P834:P897" si="256">SUMIF($A$2:$A$1396,A834,$E$2:$E$1396)</f>
        <v>960304</v>
      </c>
      <c r="Q834" s="13">
        <f t="shared" ref="Q834:Q897" si="257">SUMIF($A$2:$A$1396,A834,$F$2:$F$1396)</f>
        <v>950257</v>
      </c>
      <c r="R834" s="33">
        <f t="shared" ref="R834:R897" si="258">Q834/O834-1</f>
        <v>-2.0960816085641154E-3</v>
      </c>
      <c r="S834" s="33">
        <f t="shared" ref="S834:S897" si="259">Q834/P834-1</f>
        <v>-1.0462311934554047E-2</v>
      </c>
      <c r="T834" t="str">
        <f t="shared" si="241"/>
        <v>JUNE-CHAWAN</v>
      </c>
      <c r="U834">
        <f t="shared" si="242"/>
        <v>7385</v>
      </c>
      <c r="V834">
        <f t="shared" si="243"/>
        <v>7388</v>
      </c>
      <c r="W834">
        <f t="shared" si="244"/>
        <v>7385</v>
      </c>
      <c r="X834" s="33">
        <f t="shared" si="245"/>
        <v>0</v>
      </c>
      <c r="Y834" s="33">
        <f t="shared" si="246"/>
        <v>-4.0606388738495536E-4</v>
      </c>
    </row>
    <row r="835" spans="1:25" x14ac:dyDescent="0.25">
      <c r="A835" t="s">
        <v>40</v>
      </c>
      <c r="B835" s="63">
        <v>4</v>
      </c>
      <c r="C835" t="s">
        <v>15</v>
      </c>
      <c r="D835" s="65">
        <v>367</v>
      </c>
      <c r="E835" s="65">
        <v>368</v>
      </c>
      <c r="F835" s="65">
        <v>367</v>
      </c>
      <c r="G835" s="13">
        <f t="shared" si="247"/>
        <v>-1</v>
      </c>
      <c r="H835" s="13">
        <f t="shared" si="248"/>
        <v>0</v>
      </c>
      <c r="I835" s="70">
        <f t="shared" si="249"/>
        <v>0</v>
      </c>
      <c r="J835" s="70">
        <f t="shared" si="250"/>
        <v>-2.7173913043477826E-3</v>
      </c>
      <c r="K835" t="str">
        <f t="shared" si="251"/>
        <v>CHAWAN</v>
      </c>
      <c r="L835" t="str">
        <f t="shared" si="252"/>
        <v>JUNE-4-CHAWAN</v>
      </c>
      <c r="M835" s="70">
        <f t="shared" si="253"/>
        <v>0</v>
      </c>
      <c r="N835" s="70">
        <f t="shared" si="254"/>
        <v>-1.3681240234901137E-2</v>
      </c>
      <c r="O835" s="13">
        <f t="shared" si="255"/>
        <v>952253</v>
      </c>
      <c r="P835" s="13">
        <f t="shared" si="256"/>
        <v>960304</v>
      </c>
      <c r="Q835" s="13">
        <f t="shared" si="257"/>
        <v>950257</v>
      </c>
      <c r="R835" s="33">
        <f t="shared" si="258"/>
        <v>-2.0960816085641154E-3</v>
      </c>
      <c r="S835" s="33">
        <f t="shared" si="259"/>
        <v>-1.0462311934554047E-2</v>
      </c>
      <c r="T835" t="str">
        <f t="shared" ref="T835:T898" si="260">A835&amp;"-"&amp;K835</f>
        <v>JUNE-CHAWAN</v>
      </c>
      <c r="U835">
        <f t="shared" ref="U835:U898" si="261">SUMIF($T$2:$T$1396,T835,$D$2:$D$1396)</f>
        <v>7385</v>
      </c>
      <c r="V835">
        <f t="shared" ref="V835:V898" si="262">SUMIF($T$2:$T$1396,T835,$E$2:$E$1396)</f>
        <v>7388</v>
      </c>
      <c r="W835">
        <f t="shared" ref="W835:W898" si="263">SUMIF($T$2:$T$1396,T835,$F$2:$F$1396)</f>
        <v>7385</v>
      </c>
      <c r="X835" s="33">
        <f t="shared" ref="X835:X898" si="264">W835/U835-1</f>
        <v>0</v>
      </c>
      <c r="Y835" s="33">
        <f t="shared" ref="Y835:Y898" si="265">W835/V835-1</f>
        <v>-4.0606388738495536E-4</v>
      </c>
    </row>
    <row r="836" spans="1:25" x14ac:dyDescent="0.25">
      <c r="A836" t="s">
        <v>40</v>
      </c>
      <c r="B836" s="63">
        <v>4</v>
      </c>
      <c r="C836" t="s">
        <v>15</v>
      </c>
      <c r="D836" s="65">
        <v>137</v>
      </c>
      <c r="E836" s="65">
        <v>138</v>
      </c>
      <c r="F836" s="65">
        <v>137</v>
      </c>
      <c r="G836" s="13">
        <f t="shared" si="247"/>
        <v>-1</v>
      </c>
      <c r="H836" s="13">
        <f t="shared" si="248"/>
        <v>0</v>
      </c>
      <c r="I836" s="70">
        <f t="shared" si="249"/>
        <v>0</v>
      </c>
      <c r="J836" s="70">
        <f t="shared" si="250"/>
        <v>-7.2463768115942351E-3</v>
      </c>
      <c r="K836" t="str">
        <f t="shared" si="251"/>
        <v>CHAWAN</v>
      </c>
      <c r="L836" t="str">
        <f t="shared" si="252"/>
        <v>JUNE-4-CHAWAN</v>
      </c>
      <c r="M836" s="70">
        <f t="shared" si="253"/>
        <v>0</v>
      </c>
      <c r="N836" s="70">
        <f t="shared" si="254"/>
        <v>-1.3681240234901137E-2</v>
      </c>
      <c r="O836" s="13">
        <f t="shared" si="255"/>
        <v>952253</v>
      </c>
      <c r="P836" s="13">
        <f t="shared" si="256"/>
        <v>960304</v>
      </c>
      <c r="Q836" s="13">
        <f t="shared" si="257"/>
        <v>950257</v>
      </c>
      <c r="R836" s="33">
        <f t="shared" si="258"/>
        <v>-2.0960816085641154E-3</v>
      </c>
      <c r="S836" s="33">
        <f t="shared" si="259"/>
        <v>-1.0462311934554047E-2</v>
      </c>
      <c r="T836" t="str">
        <f t="shared" si="260"/>
        <v>JUNE-CHAWAN</v>
      </c>
      <c r="U836">
        <f t="shared" si="261"/>
        <v>7385</v>
      </c>
      <c r="V836">
        <f t="shared" si="262"/>
        <v>7388</v>
      </c>
      <c r="W836">
        <f t="shared" si="263"/>
        <v>7385</v>
      </c>
      <c r="X836" s="33">
        <f t="shared" si="264"/>
        <v>0</v>
      </c>
      <c r="Y836" s="33">
        <f t="shared" si="265"/>
        <v>-4.0606388738495536E-4</v>
      </c>
    </row>
    <row r="837" spans="1:25" x14ac:dyDescent="0.25">
      <c r="A837" t="s">
        <v>40</v>
      </c>
      <c r="B837" s="63">
        <v>4</v>
      </c>
      <c r="C837" t="s">
        <v>15</v>
      </c>
      <c r="D837" s="65">
        <v>50</v>
      </c>
      <c r="E837" s="65">
        <v>50</v>
      </c>
      <c r="F837" s="65">
        <v>50</v>
      </c>
      <c r="G837" s="13">
        <f t="shared" si="247"/>
        <v>0</v>
      </c>
      <c r="H837" s="13">
        <f t="shared" si="248"/>
        <v>0</v>
      </c>
      <c r="I837" s="70">
        <f t="shared" si="249"/>
        <v>0</v>
      </c>
      <c r="J837" s="70">
        <f t="shared" si="250"/>
        <v>0</v>
      </c>
      <c r="K837" t="str">
        <f t="shared" si="251"/>
        <v>CHAWAN</v>
      </c>
      <c r="L837" t="str">
        <f t="shared" si="252"/>
        <v>JUNE-4-CHAWAN</v>
      </c>
      <c r="M837" s="70">
        <f t="shared" si="253"/>
        <v>0</v>
      </c>
      <c r="N837" s="70">
        <f t="shared" si="254"/>
        <v>-1.3681240234901137E-2</v>
      </c>
      <c r="O837" s="13">
        <f t="shared" si="255"/>
        <v>952253</v>
      </c>
      <c r="P837" s="13">
        <f t="shared" si="256"/>
        <v>960304</v>
      </c>
      <c r="Q837" s="13">
        <f t="shared" si="257"/>
        <v>950257</v>
      </c>
      <c r="R837" s="33">
        <f t="shared" si="258"/>
        <v>-2.0960816085641154E-3</v>
      </c>
      <c r="S837" s="33">
        <f t="shared" si="259"/>
        <v>-1.0462311934554047E-2</v>
      </c>
      <c r="T837" t="str">
        <f t="shared" si="260"/>
        <v>JUNE-CHAWAN</v>
      </c>
      <c r="U837">
        <f t="shared" si="261"/>
        <v>7385</v>
      </c>
      <c r="V837">
        <f t="shared" si="262"/>
        <v>7388</v>
      </c>
      <c r="W837">
        <f t="shared" si="263"/>
        <v>7385</v>
      </c>
      <c r="X837" s="33">
        <f t="shared" si="264"/>
        <v>0</v>
      </c>
      <c r="Y837" s="33">
        <f t="shared" si="265"/>
        <v>-4.0606388738495536E-4</v>
      </c>
    </row>
    <row r="838" spans="1:25" x14ac:dyDescent="0.25">
      <c r="A838" t="s">
        <v>40</v>
      </c>
      <c r="B838" s="63">
        <v>4</v>
      </c>
      <c r="C838" t="s">
        <v>15</v>
      </c>
      <c r="D838" s="65">
        <v>100</v>
      </c>
      <c r="E838" s="65">
        <v>100</v>
      </c>
      <c r="F838" s="65">
        <v>100</v>
      </c>
      <c r="G838" s="13">
        <f t="shared" si="247"/>
        <v>0</v>
      </c>
      <c r="H838" s="13">
        <f t="shared" si="248"/>
        <v>0</v>
      </c>
      <c r="I838" s="70">
        <f t="shared" si="249"/>
        <v>0</v>
      </c>
      <c r="J838" s="70">
        <f t="shared" si="250"/>
        <v>0</v>
      </c>
      <c r="K838" t="str">
        <f t="shared" si="251"/>
        <v>CHAWAN</v>
      </c>
      <c r="L838" t="str">
        <f t="shared" si="252"/>
        <v>JUNE-4-CHAWAN</v>
      </c>
      <c r="M838" s="70">
        <f t="shared" si="253"/>
        <v>0</v>
      </c>
      <c r="N838" s="70">
        <f t="shared" si="254"/>
        <v>-1.3681240234901137E-2</v>
      </c>
      <c r="O838" s="13">
        <f t="shared" si="255"/>
        <v>952253</v>
      </c>
      <c r="P838" s="13">
        <f t="shared" si="256"/>
        <v>960304</v>
      </c>
      <c r="Q838" s="13">
        <f t="shared" si="257"/>
        <v>950257</v>
      </c>
      <c r="R838" s="33">
        <f t="shared" si="258"/>
        <v>-2.0960816085641154E-3</v>
      </c>
      <c r="S838" s="33">
        <f t="shared" si="259"/>
        <v>-1.0462311934554047E-2</v>
      </c>
      <c r="T838" t="str">
        <f t="shared" si="260"/>
        <v>JUNE-CHAWAN</v>
      </c>
      <c r="U838">
        <f t="shared" si="261"/>
        <v>7385</v>
      </c>
      <c r="V838">
        <f t="shared" si="262"/>
        <v>7388</v>
      </c>
      <c r="W838">
        <f t="shared" si="263"/>
        <v>7385</v>
      </c>
      <c r="X838" s="33">
        <f t="shared" si="264"/>
        <v>0</v>
      </c>
      <c r="Y838" s="33">
        <f t="shared" si="265"/>
        <v>-4.0606388738495536E-4</v>
      </c>
    </row>
    <row r="839" spans="1:25" x14ac:dyDescent="0.25">
      <c r="A839" t="s">
        <v>40</v>
      </c>
      <c r="B839" s="63">
        <v>4</v>
      </c>
      <c r="C839" t="s">
        <v>15</v>
      </c>
      <c r="D839" s="65">
        <v>345</v>
      </c>
      <c r="E839" s="65">
        <v>345</v>
      </c>
      <c r="F839" s="65">
        <v>345</v>
      </c>
      <c r="G839" s="13">
        <f t="shared" si="247"/>
        <v>0</v>
      </c>
      <c r="H839" s="13">
        <f t="shared" si="248"/>
        <v>0</v>
      </c>
      <c r="I839" s="70">
        <f t="shared" si="249"/>
        <v>0</v>
      </c>
      <c r="J839" s="70">
        <f t="shared" si="250"/>
        <v>0</v>
      </c>
      <c r="K839" t="str">
        <f t="shared" si="251"/>
        <v>CHAWAN</v>
      </c>
      <c r="L839" t="str">
        <f t="shared" si="252"/>
        <v>JUNE-4-CHAWAN</v>
      </c>
      <c r="M839" s="70">
        <f t="shared" si="253"/>
        <v>0</v>
      </c>
      <c r="N839" s="70">
        <f t="shared" si="254"/>
        <v>-1.3681240234901137E-2</v>
      </c>
      <c r="O839" s="13">
        <f t="shared" si="255"/>
        <v>952253</v>
      </c>
      <c r="P839" s="13">
        <f t="shared" si="256"/>
        <v>960304</v>
      </c>
      <c r="Q839" s="13">
        <f t="shared" si="257"/>
        <v>950257</v>
      </c>
      <c r="R839" s="33">
        <f t="shared" si="258"/>
        <v>-2.0960816085641154E-3</v>
      </c>
      <c r="S839" s="33">
        <f t="shared" si="259"/>
        <v>-1.0462311934554047E-2</v>
      </c>
      <c r="T839" t="str">
        <f t="shared" si="260"/>
        <v>JUNE-CHAWAN</v>
      </c>
      <c r="U839">
        <f t="shared" si="261"/>
        <v>7385</v>
      </c>
      <c r="V839">
        <f t="shared" si="262"/>
        <v>7388</v>
      </c>
      <c r="W839">
        <f t="shared" si="263"/>
        <v>7385</v>
      </c>
      <c r="X839" s="33">
        <f t="shared" si="264"/>
        <v>0</v>
      </c>
      <c r="Y839" s="33">
        <f t="shared" si="265"/>
        <v>-4.0606388738495536E-4</v>
      </c>
    </row>
    <row r="840" spans="1:25" x14ac:dyDescent="0.25">
      <c r="A840" t="s">
        <v>40</v>
      </c>
      <c r="B840" s="63">
        <v>4</v>
      </c>
      <c r="C840" t="s">
        <v>15</v>
      </c>
      <c r="D840" s="65">
        <v>161</v>
      </c>
      <c r="E840" s="65">
        <v>161</v>
      </c>
      <c r="F840" s="65">
        <v>161</v>
      </c>
      <c r="G840" s="13">
        <f t="shared" si="247"/>
        <v>0</v>
      </c>
      <c r="H840" s="13">
        <f t="shared" si="248"/>
        <v>0</v>
      </c>
      <c r="I840" s="70">
        <f t="shared" si="249"/>
        <v>0</v>
      </c>
      <c r="J840" s="70">
        <f t="shared" si="250"/>
        <v>0</v>
      </c>
      <c r="K840" t="str">
        <f t="shared" si="251"/>
        <v>CHAWAN</v>
      </c>
      <c r="L840" t="str">
        <f t="shared" si="252"/>
        <v>JUNE-4-CHAWAN</v>
      </c>
      <c r="M840" s="70">
        <f t="shared" si="253"/>
        <v>0</v>
      </c>
      <c r="N840" s="70">
        <f t="shared" si="254"/>
        <v>-1.3681240234901137E-2</v>
      </c>
      <c r="O840" s="13">
        <f t="shared" si="255"/>
        <v>952253</v>
      </c>
      <c r="P840" s="13">
        <f t="shared" si="256"/>
        <v>960304</v>
      </c>
      <c r="Q840" s="13">
        <f t="shared" si="257"/>
        <v>950257</v>
      </c>
      <c r="R840" s="33">
        <f t="shared" si="258"/>
        <v>-2.0960816085641154E-3</v>
      </c>
      <c r="S840" s="33">
        <f t="shared" si="259"/>
        <v>-1.0462311934554047E-2</v>
      </c>
      <c r="T840" t="str">
        <f t="shared" si="260"/>
        <v>JUNE-CHAWAN</v>
      </c>
      <c r="U840">
        <f t="shared" si="261"/>
        <v>7385</v>
      </c>
      <c r="V840">
        <f t="shared" si="262"/>
        <v>7388</v>
      </c>
      <c r="W840">
        <f t="shared" si="263"/>
        <v>7385</v>
      </c>
      <c r="X840" s="33">
        <f t="shared" si="264"/>
        <v>0</v>
      </c>
      <c r="Y840" s="33">
        <f t="shared" si="265"/>
        <v>-4.0606388738495536E-4</v>
      </c>
    </row>
    <row r="841" spans="1:25" x14ac:dyDescent="0.25">
      <c r="A841" t="s">
        <v>40</v>
      </c>
      <c r="B841" s="63">
        <v>4</v>
      </c>
      <c r="C841" t="s">
        <v>68</v>
      </c>
      <c r="D841" s="65">
        <v>161</v>
      </c>
      <c r="E841" s="65">
        <v>161</v>
      </c>
      <c r="F841" s="65">
        <v>161</v>
      </c>
      <c r="G841" s="13">
        <f t="shared" si="247"/>
        <v>0</v>
      </c>
      <c r="H841" s="13">
        <f t="shared" si="248"/>
        <v>0</v>
      </c>
      <c r="I841" s="70">
        <f t="shared" si="249"/>
        <v>0</v>
      </c>
      <c r="J841" s="70">
        <f t="shared" si="250"/>
        <v>0</v>
      </c>
      <c r="K841" t="str">
        <f t="shared" si="251"/>
        <v>CLN</v>
      </c>
      <c r="L841" t="str">
        <f t="shared" si="252"/>
        <v>JUNE-4-CLN</v>
      </c>
      <c r="M841" s="70">
        <f t="shared" si="253"/>
        <v>0</v>
      </c>
      <c r="N841" s="70">
        <f t="shared" si="254"/>
        <v>0</v>
      </c>
      <c r="O841" s="13">
        <f t="shared" si="255"/>
        <v>952253</v>
      </c>
      <c r="P841" s="13">
        <f t="shared" si="256"/>
        <v>960304</v>
      </c>
      <c r="Q841" s="13">
        <f t="shared" si="257"/>
        <v>950257</v>
      </c>
      <c r="R841" s="33">
        <f t="shared" si="258"/>
        <v>-2.0960816085641154E-3</v>
      </c>
      <c r="S841" s="33">
        <f t="shared" si="259"/>
        <v>-1.0462311934554047E-2</v>
      </c>
      <c r="T841" t="str">
        <f t="shared" si="260"/>
        <v>JUNE-CLN</v>
      </c>
      <c r="U841">
        <f t="shared" si="261"/>
        <v>1962</v>
      </c>
      <c r="V841">
        <f t="shared" si="262"/>
        <v>1969</v>
      </c>
      <c r="W841">
        <f t="shared" si="263"/>
        <v>1961</v>
      </c>
      <c r="X841" s="33">
        <f t="shared" si="264"/>
        <v>-5.0968399592254965E-4</v>
      </c>
      <c r="Y841" s="33">
        <f t="shared" si="265"/>
        <v>-4.0629761300152722E-3</v>
      </c>
    </row>
    <row r="842" spans="1:25" x14ac:dyDescent="0.25">
      <c r="A842" t="s">
        <v>40</v>
      </c>
      <c r="B842" s="63">
        <v>4</v>
      </c>
      <c r="C842" t="s">
        <v>68</v>
      </c>
      <c r="D842" s="65">
        <v>117</v>
      </c>
      <c r="E842" s="65">
        <v>117</v>
      </c>
      <c r="F842" s="65">
        <v>117</v>
      </c>
      <c r="G842" s="13">
        <f t="shared" si="247"/>
        <v>0</v>
      </c>
      <c r="H842" s="13">
        <f t="shared" si="248"/>
        <v>0</v>
      </c>
      <c r="I842" s="70">
        <f t="shared" si="249"/>
        <v>0</v>
      </c>
      <c r="J842" s="70">
        <f t="shared" si="250"/>
        <v>0</v>
      </c>
      <c r="K842" t="str">
        <f t="shared" si="251"/>
        <v>CLN</v>
      </c>
      <c r="L842" t="str">
        <f t="shared" si="252"/>
        <v>JUNE-4-CLN</v>
      </c>
      <c r="M842" s="70">
        <f t="shared" si="253"/>
        <v>0</v>
      </c>
      <c r="N842" s="70">
        <f t="shared" si="254"/>
        <v>0</v>
      </c>
      <c r="O842" s="13">
        <f t="shared" si="255"/>
        <v>952253</v>
      </c>
      <c r="P842" s="13">
        <f t="shared" si="256"/>
        <v>960304</v>
      </c>
      <c r="Q842" s="13">
        <f t="shared" si="257"/>
        <v>950257</v>
      </c>
      <c r="R842" s="33">
        <f t="shared" si="258"/>
        <v>-2.0960816085641154E-3</v>
      </c>
      <c r="S842" s="33">
        <f t="shared" si="259"/>
        <v>-1.0462311934554047E-2</v>
      </c>
      <c r="T842" t="str">
        <f t="shared" si="260"/>
        <v>JUNE-CLN</v>
      </c>
      <c r="U842">
        <f t="shared" si="261"/>
        <v>1962</v>
      </c>
      <c r="V842">
        <f t="shared" si="262"/>
        <v>1969</v>
      </c>
      <c r="W842">
        <f t="shared" si="263"/>
        <v>1961</v>
      </c>
      <c r="X842" s="33">
        <f t="shared" si="264"/>
        <v>-5.0968399592254965E-4</v>
      </c>
      <c r="Y842" s="33">
        <f t="shared" si="265"/>
        <v>-4.0629761300152722E-3</v>
      </c>
    </row>
    <row r="843" spans="1:25" x14ac:dyDescent="0.25">
      <c r="A843" t="s">
        <v>40</v>
      </c>
      <c r="B843" s="63">
        <v>4</v>
      </c>
      <c r="C843" t="s">
        <v>68</v>
      </c>
      <c r="D843" s="65">
        <v>91</v>
      </c>
      <c r="E843" s="65">
        <v>91</v>
      </c>
      <c r="F843" s="65">
        <v>91</v>
      </c>
      <c r="G843" s="13">
        <f t="shared" si="247"/>
        <v>0</v>
      </c>
      <c r="H843" s="13">
        <f t="shared" si="248"/>
        <v>0</v>
      </c>
      <c r="I843" s="70">
        <f t="shared" si="249"/>
        <v>0</v>
      </c>
      <c r="J843" s="70">
        <f t="shared" si="250"/>
        <v>0</v>
      </c>
      <c r="K843" t="str">
        <f t="shared" si="251"/>
        <v>CLN</v>
      </c>
      <c r="L843" t="str">
        <f t="shared" si="252"/>
        <v>JUNE-4-CLN</v>
      </c>
      <c r="M843" s="70">
        <f t="shared" si="253"/>
        <v>0</v>
      </c>
      <c r="N843" s="70">
        <f t="shared" si="254"/>
        <v>0</v>
      </c>
      <c r="O843" s="13">
        <f t="shared" si="255"/>
        <v>952253</v>
      </c>
      <c r="P843" s="13">
        <f t="shared" si="256"/>
        <v>960304</v>
      </c>
      <c r="Q843" s="13">
        <f t="shared" si="257"/>
        <v>950257</v>
      </c>
      <c r="R843" s="33">
        <f t="shared" si="258"/>
        <v>-2.0960816085641154E-3</v>
      </c>
      <c r="S843" s="33">
        <f t="shared" si="259"/>
        <v>-1.0462311934554047E-2</v>
      </c>
      <c r="T843" t="str">
        <f t="shared" si="260"/>
        <v>JUNE-CLN</v>
      </c>
      <c r="U843">
        <f t="shared" si="261"/>
        <v>1962</v>
      </c>
      <c r="V843">
        <f t="shared" si="262"/>
        <v>1969</v>
      </c>
      <c r="W843">
        <f t="shared" si="263"/>
        <v>1961</v>
      </c>
      <c r="X843" s="33">
        <f t="shared" si="264"/>
        <v>-5.0968399592254965E-4</v>
      </c>
      <c r="Y843" s="33">
        <f t="shared" si="265"/>
        <v>-4.0629761300152722E-3</v>
      </c>
    </row>
    <row r="844" spans="1:25" x14ac:dyDescent="0.25">
      <c r="A844" t="s">
        <v>40</v>
      </c>
      <c r="B844" s="63">
        <v>4</v>
      </c>
      <c r="C844" t="s">
        <v>68</v>
      </c>
      <c r="D844" s="65">
        <v>50</v>
      </c>
      <c r="E844" s="65">
        <v>50</v>
      </c>
      <c r="F844" s="65">
        <v>50</v>
      </c>
      <c r="G844" s="13">
        <f t="shared" si="247"/>
        <v>0</v>
      </c>
      <c r="H844" s="13">
        <f t="shared" si="248"/>
        <v>0</v>
      </c>
      <c r="I844" s="70">
        <f t="shared" si="249"/>
        <v>0</v>
      </c>
      <c r="J844" s="70">
        <f t="shared" si="250"/>
        <v>0</v>
      </c>
      <c r="K844" t="str">
        <f t="shared" si="251"/>
        <v>CLN</v>
      </c>
      <c r="L844" t="str">
        <f t="shared" si="252"/>
        <v>JUNE-4-CLN</v>
      </c>
      <c r="M844" s="70">
        <f t="shared" si="253"/>
        <v>0</v>
      </c>
      <c r="N844" s="70">
        <f t="shared" si="254"/>
        <v>0</v>
      </c>
      <c r="O844" s="13">
        <f t="shared" si="255"/>
        <v>952253</v>
      </c>
      <c r="P844" s="13">
        <f t="shared" si="256"/>
        <v>960304</v>
      </c>
      <c r="Q844" s="13">
        <f t="shared" si="257"/>
        <v>950257</v>
      </c>
      <c r="R844" s="33">
        <f t="shared" si="258"/>
        <v>-2.0960816085641154E-3</v>
      </c>
      <c r="S844" s="33">
        <f t="shared" si="259"/>
        <v>-1.0462311934554047E-2</v>
      </c>
      <c r="T844" t="str">
        <f t="shared" si="260"/>
        <v>JUNE-CLN</v>
      </c>
      <c r="U844">
        <f t="shared" si="261"/>
        <v>1962</v>
      </c>
      <c r="V844">
        <f t="shared" si="262"/>
        <v>1969</v>
      </c>
      <c r="W844">
        <f t="shared" si="263"/>
        <v>1961</v>
      </c>
      <c r="X844" s="33">
        <f t="shared" si="264"/>
        <v>-5.0968399592254965E-4</v>
      </c>
      <c r="Y844" s="33">
        <f t="shared" si="265"/>
        <v>-4.0629761300152722E-3</v>
      </c>
    </row>
    <row r="845" spans="1:25" x14ac:dyDescent="0.25">
      <c r="A845" t="s">
        <v>40</v>
      </c>
      <c r="B845" s="63">
        <v>4</v>
      </c>
      <c r="C845" t="s">
        <v>68</v>
      </c>
      <c r="D845" s="65">
        <v>50</v>
      </c>
      <c r="E845" s="65">
        <v>50</v>
      </c>
      <c r="F845" s="65">
        <v>50</v>
      </c>
      <c r="G845" s="13">
        <f t="shared" si="247"/>
        <v>0</v>
      </c>
      <c r="H845" s="13">
        <f t="shared" si="248"/>
        <v>0</v>
      </c>
      <c r="I845" s="70">
        <f t="shared" si="249"/>
        <v>0</v>
      </c>
      <c r="J845" s="70">
        <f t="shared" si="250"/>
        <v>0</v>
      </c>
      <c r="K845" t="str">
        <f t="shared" si="251"/>
        <v>CLN</v>
      </c>
      <c r="L845" t="str">
        <f t="shared" si="252"/>
        <v>JUNE-4-CLN</v>
      </c>
      <c r="M845" s="70">
        <f t="shared" si="253"/>
        <v>0</v>
      </c>
      <c r="N845" s="70">
        <f t="shared" si="254"/>
        <v>0</v>
      </c>
      <c r="O845" s="13">
        <f t="shared" si="255"/>
        <v>952253</v>
      </c>
      <c r="P845" s="13">
        <f t="shared" si="256"/>
        <v>960304</v>
      </c>
      <c r="Q845" s="13">
        <f t="shared" si="257"/>
        <v>950257</v>
      </c>
      <c r="R845" s="33">
        <f t="shared" si="258"/>
        <v>-2.0960816085641154E-3</v>
      </c>
      <c r="S845" s="33">
        <f t="shared" si="259"/>
        <v>-1.0462311934554047E-2</v>
      </c>
      <c r="T845" t="str">
        <f t="shared" si="260"/>
        <v>JUNE-CLN</v>
      </c>
      <c r="U845">
        <f t="shared" si="261"/>
        <v>1962</v>
      </c>
      <c r="V845">
        <f t="shared" si="262"/>
        <v>1969</v>
      </c>
      <c r="W845">
        <f t="shared" si="263"/>
        <v>1961</v>
      </c>
      <c r="X845" s="33">
        <f t="shared" si="264"/>
        <v>-5.0968399592254965E-4</v>
      </c>
      <c r="Y845" s="33">
        <f t="shared" si="265"/>
        <v>-4.0629761300152722E-3</v>
      </c>
    </row>
    <row r="846" spans="1:25" x14ac:dyDescent="0.25">
      <c r="A846" t="s">
        <v>40</v>
      </c>
      <c r="B846" s="63">
        <v>4</v>
      </c>
      <c r="C846" t="s">
        <v>68</v>
      </c>
      <c r="D846" s="65">
        <v>67</v>
      </c>
      <c r="E846" s="65">
        <v>67</v>
      </c>
      <c r="F846" s="65">
        <v>67</v>
      </c>
      <c r="G846" s="13">
        <f t="shared" si="247"/>
        <v>0</v>
      </c>
      <c r="H846" s="13">
        <f t="shared" si="248"/>
        <v>0</v>
      </c>
      <c r="I846" s="70">
        <f t="shared" si="249"/>
        <v>0</v>
      </c>
      <c r="J846" s="70">
        <f t="shared" si="250"/>
        <v>0</v>
      </c>
      <c r="K846" t="str">
        <f t="shared" si="251"/>
        <v>CLN</v>
      </c>
      <c r="L846" t="str">
        <f t="shared" si="252"/>
        <v>JUNE-4-CLN</v>
      </c>
      <c r="M846" s="70">
        <f t="shared" si="253"/>
        <v>0</v>
      </c>
      <c r="N846" s="70">
        <f t="shared" si="254"/>
        <v>0</v>
      </c>
      <c r="O846" s="13">
        <f t="shared" si="255"/>
        <v>952253</v>
      </c>
      <c r="P846" s="13">
        <f t="shared" si="256"/>
        <v>960304</v>
      </c>
      <c r="Q846" s="13">
        <f t="shared" si="257"/>
        <v>950257</v>
      </c>
      <c r="R846" s="33">
        <f t="shared" si="258"/>
        <v>-2.0960816085641154E-3</v>
      </c>
      <c r="S846" s="33">
        <f t="shared" si="259"/>
        <v>-1.0462311934554047E-2</v>
      </c>
      <c r="T846" t="str">
        <f t="shared" si="260"/>
        <v>JUNE-CLN</v>
      </c>
      <c r="U846">
        <f t="shared" si="261"/>
        <v>1962</v>
      </c>
      <c r="V846">
        <f t="shared" si="262"/>
        <v>1969</v>
      </c>
      <c r="W846">
        <f t="shared" si="263"/>
        <v>1961</v>
      </c>
      <c r="X846" s="33">
        <f t="shared" si="264"/>
        <v>-5.0968399592254965E-4</v>
      </c>
      <c r="Y846" s="33">
        <f t="shared" si="265"/>
        <v>-4.0629761300152722E-3</v>
      </c>
    </row>
    <row r="847" spans="1:25" x14ac:dyDescent="0.25">
      <c r="A847" t="s">
        <v>40</v>
      </c>
      <c r="B847" s="63">
        <v>4</v>
      </c>
      <c r="C847" t="s">
        <v>68</v>
      </c>
      <c r="D847" s="65">
        <v>378</v>
      </c>
      <c r="E847" s="65">
        <v>378</v>
      </c>
      <c r="F847" s="65">
        <v>378</v>
      </c>
      <c r="G847" s="13">
        <f t="shared" si="247"/>
        <v>0</v>
      </c>
      <c r="H847" s="13">
        <f t="shared" si="248"/>
        <v>0</v>
      </c>
      <c r="I847" s="70">
        <f t="shared" si="249"/>
        <v>0</v>
      </c>
      <c r="J847" s="70">
        <f t="shared" si="250"/>
        <v>0</v>
      </c>
      <c r="K847" t="str">
        <f t="shared" si="251"/>
        <v>CLN</v>
      </c>
      <c r="L847" t="str">
        <f t="shared" si="252"/>
        <v>JUNE-4-CLN</v>
      </c>
      <c r="M847" s="70">
        <f t="shared" si="253"/>
        <v>0</v>
      </c>
      <c r="N847" s="70">
        <f t="shared" si="254"/>
        <v>0</v>
      </c>
      <c r="O847" s="13">
        <f t="shared" si="255"/>
        <v>952253</v>
      </c>
      <c r="P847" s="13">
        <f t="shared" si="256"/>
        <v>960304</v>
      </c>
      <c r="Q847" s="13">
        <f t="shared" si="257"/>
        <v>950257</v>
      </c>
      <c r="R847" s="33">
        <f t="shared" si="258"/>
        <v>-2.0960816085641154E-3</v>
      </c>
      <c r="S847" s="33">
        <f t="shared" si="259"/>
        <v>-1.0462311934554047E-2</v>
      </c>
      <c r="T847" t="str">
        <f t="shared" si="260"/>
        <v>JUNE-CLN</v>
      </c>
      <c r="U847">
        <f t="shared" si="261"/>
        <v>1962</v>
      </c>
      <c r="V847">
        <f t="shared" si="262"/>
        <v>1969</v>
      </c>
      <c r="W847">
        <f t="shared" si="263"/>
        <v>1961</v>
      </c>
      <c r="X847" s="33">
        <f t="shared" si="264"/>
        <v>-5.0968399592254965E-4</v>
      </c>
      <c r="Y847" s="33">
        <f t="shared" si="265"/>
        <v>-4.0629761300152722E-3</v>
      </c>
    </row>
    <row r="848" spans="1:25" x14ac:dyDescent="0.25">
      <c r="A848" t="s">
        <v>40</v>
      </c>
      <c r="B848" s="63">
        <v>2</v>
      </c>
      <c r="C848" t="s">
        <v>16</v>
      </c>
      <c r="D848" s="68">
        <v>800</v>
      </c>
      <c r="E848" s="68">
        <v>768</v>
      </c>
      <c r="F848" s="65">
        <v>707</v>
      </c>
      <c r="G848" s="13">
        <f t="shared" si="247"/>
        <v>-61</v>
      </c>
      <c r="H848" s="13">
        <f t="shared" si="248"/>
        <v>-93</v>
      </c>
      <c r="I848" s="70">
        <f t="shared" si="249"/>
        <v>-0.11624999999999996</v>
      </c>
      <c r="J848" s="70">
        <f t="shared" si="250"/>
        <v>-7.942708333333337E-2</v>
      </c>
      <c r="K848" t="str">
        <f t="shared" si="251"/>
        <v>ANUGERAH</v>
      </c>
      <c r="L848" t="str">
        <f t="shared" si="252"/>
        <v>JUNE-2-ANUGERAH</v>
      </c>
      <c r="M848" s="70">
        <f t="shared" si="253"/>
        <v>-0.14124999999999999</v>
      </c>
      <c r="N848" s="70">
        <f t="shared" si="254"/>
        <v>-0.11717689828522082</v>
      </c>
      <c r="O848" s="13">
        <f t="shared" si="255"/>
        <v>952253</v>
      </c>
      <c r="P848" s="13">
        <f t="shared" si="256"/>
        <v>960304</v>
      </c>
      <c r="Q848" s="13">
        <f t="shared" si="257"/>
        <v>950257</v>
      </c>
      <c r="R848" s="33">
        <f t="shared" si="258"/>
        <v>-2.0960816085641154E-3</v>
      </c>
      <c r="S848" s="33">
        <f t="shared" si="259"/>
        <v>-1.0462311934554047E-2</v>
      </c>
      <c r="T848" t="str">
        <f t="shared" si="260"/>
        <v>JUNE-ANUGERAH</v>
      </c>
      <c r="U848">
        <f t="shared" si="261"/>
        <v>88800</v>
      </c>
      <c r="V848">
        <f t="shared" si="262"/>
        <v>88964</v>
      </c>
      <c r="W848">
        <f t="shared" si="263"/>
        <v>87081</v>
      </c>
      <c r="X848" s="33">
        <f t="shared" si="264"/>
        <v>-1.9358108108108119E-2</v>
      </c>
      <c r="Y848" s="33">
        <f t="shared" si="265"/>
        <v>-2.1165864844206683E-2</v>
      </c>
    </row>
    <row r="849" spans="1:25" x14ac:dyDescent="0.25">
      <c r="A849" t="s">
        <v>40</v>
      </c>
      <c r="B849" s="63">
        <v>2</v>
      </c>
      <c r="C849" t="s">
        <v>13</v>
      </c>
      <c r="D849" s="68">
        <v>14472</v>
      </c>
      <c r="E849" s="68">
        <v>14472</v>
      </c>
      <c r="F849" s="65">
        <v>14400</v>
      </c>
      <c r="G849" s="13">
        <f t="shared" si="247"/>
        <v>-72</v>
      </c>
      <c r="H849" s="13">
        <f t="shared" si="248"/>
        <v>-72</v>
      </c>
      <c r="I849" s="70">
        <f t="shared" si="249"/>
        <v>-4.9751243781094301E-3</v>
      </c>
      <c r="J849" s="70">
        <f t="shared" si="250"/>
        <v>-4.9751243781094301E-3</v>
      </c>
      <c r="K849" t="str">
        <f t="shared" si="251"/>
        <v>KALIBENDA</v>
      </c>
      <c r="L849" t="str">
        <f t="shared" si="252"/>
        <v>JUNE-2-KALIBENDA</v>
      </c>
      <c r="M849" s="70">
        <f t="shared" si="253"/>
        <v>-2.2737728338445562E-2</v>
      </c>
      <c r="N849" s="70">
        <f t="shared" si="254"/>
        <v>-2.0592200172430353E-2</v>
      </c>
      <c r="O849" s="13">
        <f t="shared" si="255"/>
        <v>952253</v>
      </c>
      <c r="P849" s="13">
        <f t="shared" si="256"/>
        <v>960304</v>
      </c>
      <c r="Q849" s="13">
        <f t="shared" si="257"/>
        <v>950257</v>
      </c>
      <c r="R849" s="33">
        <f t="shared" si="258"/>
        <v>-2.0960816085641154E-3</v>
      </c>
      <c r="S849" s="33">
        <f t="shared" si="259"/>
        <v>-1.0462311934554047E-2</v>
      </c>
      <c r="T849" t="str">
        <f t="shared" si="260"/>
        <v>JUNE-KALIBENDA</v>
      </c>
      <c r="U849">
        <f t="shared" si="261"/>
        <v>222372</v>
      </c>
      <c r="V849">
        <f t="shared" si="262"/>
        <v>222716</v>
      </c>
      <c r="W849">
        <f t="shared" si="263"/>
        <v>221835</v>
      </c>
      <c r="X849" s="33">
        <f t="shared" si="264"/>
        <v>-2.414872376018562E-3</v>
      </c>
      <c r="Y849" s="33">
        <f t="shared" si="265"/>
        <v>-3.955710411465696E-3</v>
      </c>
    </row>
    <row r="850" spans="1:25" x14ac:dyDescent="0.25">
      <c r="A850" t="s">
        <v>40</v>
      </c>
      <c r="B850" s="63">
        <v>2</v>
      </c>
      <c r="C850" t="s">
        <v>13</v>
      </c>
      <c r="D850" s="68">
        <v>29376</v>
      </c>
      <c r="E850" s="68">
        <v>29440</v>
      </c>
      <c r="F850" s="65">
        <v>29328</v>
      </c>
      <c r="G850" s="13">
        <f t="shared" si="247"/>
        <v>-112</v>
      </c>
      <c r="H850" s="13">
        <f t="shared" si="248"/>
        <v>-48</v>
      </c>
      <c r="I850" s="70">
        <f t="shared" si="249"/>
        <v>-1.6339869281045694E-3</v>
      </c>
      <c r="J850" s="70">
        <f t="shared" si="250"/>
        <v>-3.8043478260869623E-3</v>
      </c>
      <c r="K850" t="str">
        <f t="shared" si="251"/>
        <v>KALIBENDA</v>
      </c>
      <c r="L850" t="str">
        <f t="shared" si="252"/>
        <v>JUNE-2-KALIBENDA</v>
      </c>
      <c r="M850" s="70">
        <f t="shared" si="253"/>
        <v>-2.2737728338445562E-2</v>
      </c>
      <c r="N850" s="70">
        <f t="shared" si="254"/>
        <v>-2.0592200172430353E-2</v>
      </c>
      <c r="O850" s="13">
        <f t="shared" si="255"/>
        <v>952253</v>
      </c>
      <c r="P850" s="13">
        <f t="shared" si="256"/>
        <v>960304</v>
      </c>
      <c r="Q850" s="13">
        <f t="shared" si="257"/>
        <v>950257</v>
      </c>
      <c r="R850" s="33">
        <f t="shared" si="258"/>
        <v>-2.0960816085641154E-3</v>
      </c>
      <c r="S850" s="33">
        <f t="shared" si="259"/>
        <v>-1.0462311934554047E-2</v>
      </c>
      <c r="T850" t="str">
        <f t="shared" si="260"/>
        <v>JUNE-KALIBENDA</v>
      </c>
      <c r="U850">
        <f t="shared" si="261"/>
        <v>222372</v>
      </c>
      <c r="V850">
        <f t="shared" si="262"/>
        <v>222716</v>
      </c>
      <c r="W850">
        <f t="shared" si="263"/>
        <v>221835</v>
      </c>
      <c r="X850" s="33">
        <f t="shared" si="264"/>
        <v>-2.414872376018562E-3</v>
      </c>
      <c r="Y850" s="33">
        <f t="shared" si="265"/>
        <v>-3.955710411465696E-3</v>
      </c>
    </row>
    <row r="851" spans="1:25" x14ac:dyDescent="0.25">
      <c r="A851" t="s">
        <v>40</v>
      </c>
      <c r="B851" s="63">
        <v>2</v>
      </c>
      <c r="C851" t="s">
        <v>13</v>
      </c>
      <c r="D851" s="68">
        <v>35856</v>
      </c>
      <c r="E851" s="68">
        <v>36216</v>
      </c>
      <c r="F851" s="65">
        <v>36063</v>
      </c>
      <c r="G851" s="13">
        <f t="shared" si="247"/>
        <v>-153</v>
      </c>
      <c r="H851" s="13">
        <f t="shared" si="248"/>
        <v>207</v>
      </c>
      <c r="I851" s="70">
        <f t="shared" si="249"/>
        <v>5.7730923694778724E-3</v>
      </c>
      <c r="J851" s="70">
        <f t="shared" si="250"/>
        <v>-4.2246520874751337E-3</v>
      </c>
      <c r="K851" t="str">
        <f t="shared" si="251"/>
        <v>KALIBENDA</v>
      </c>
      <c r="L851" t="str">
        <f t="shared" si="252"/>
        <v>JUNE-2-KALIBENDA</v>
      </c>
      <c r="M851" s="70">
        <f t="shared" si="253"/>
        <v>-2.2737728338445562E-2</v>
      </c>
      <c r="N851" s="70">
        <f t="shared" si="254"/>
        <v>-2.0592200172430353E-2</v>
      </c>
      <c r="O851" s="13">
        <f t="shared" si="255"/>
        <v>952253</v>
      </c>
      <c r="P851" s="13">
        <f t="shared" si="256"/>
        <v>960304</v>
      </c>
      <c r="Q851" s="13">
        <f t="shared" si="257"/>
        <v>950257</v>
      </c>
      <c r="R851" s="33">
        <f t="shared" si="258"/>
        <v>-2.0960816085641154E-3</v>
      </c>
      <c r="S851" s="33">
        <f t="shared" si="259"/>
        <v>-1.0462311934554047E-2</v>
      </c>
      <c r="T851" t="str">
        <f t="shared" si="260"/>
        <v>JUNE-KALIBENDA</v>
      </c>
      <c r="U851">
        <f t="shared" si="261"/>
        <v>222372</v>
      </c>
      <c r="V851">
        <f t="shared" si="262"/>
        <v>222716</v>
      </c>
      <c r="W851">
        <f t="shared" si="263"/>
        <v>221835</v>
      </c>
      <c r="X851" s="33">
        <f t="shared" si="264"/>
        <v>-2.414872376018562E-3</v>
      </c>
      <c r="Y851" s="33">
        <f t="shared" si="265"/>
        <v>-3.955710411465696E-3</v>
      </c>
    </row>
    <row r="852" spans="1:25" x14ac:dyDescent="0.25">
      <c r="A852" t="s">
        <v>40</v>
      </c>
      <c r="B852" s="63">
        <v>2</v>
      </c>
      <c r="C852" t="s">
        <v>13</v>
      </c>
      <c r="D852" s="68">
        <v>5616</v>
      </c>
      <c r="E852" s="68">
        <v>5535</v>
      </c>
      <c r="F852" s="65">
        <v>5493</v>
      </c>
      <c r="G852" s="13">
        <f t="shared" si="247"/>
        <v>-42</v>
      </c>
      <c r="H852" s="13">
        <f t="shared" si="248"/>
        <v>-123</v>
      </c>
      <c r="I852" s="70">
        <f t="shared" si="249"/>
        <v>-2.1901709401709435E-2</v>
      </c>
      <c r="J852" s="70">
        <f t="shared" si="250"/>
        <v>-7.5880758807588267E-3</v>
      </c>
      <c r="K852" t="str">
        <f t="shared" si="251"/>
        <v>KALIBENDA</v>
      </c>
      <c r="L852" t="str">
        <f t="shared" si="252"/>
        <v>JUNE-2-KALIBENDA</v>
      </c>
      <c r="M852" s="70">
        <f t="shared" si="253"/>
        <v>-2.2737728338445562E-2</v>
      </c>
      <c r="N852" s="70">
        <f t="shared" si="254"/>
        <v>-2.0592200172430353E-2</v>
      </c>
      <c r="O852" s="13">
        <f t="shared" si="255"/>
        <v>952253</v>
      </c>
      <c r="P852" s="13">
        <f t="shared" si="256"/>
        <v>960304</v>
      </c>
      <c r="Q852" s="13">
        <f t="shared" si="257"/>
        <v>950257</v>
      </c>
      <c r="R852" s="33">
        <f t="shared" si="258"/>
        <v>-2.0960816085641154E-3</v>
      </c>
      <c r="S852" s="33">
        <f t="shared" si="259"/>
        <v>-1.0462311934554047E-2</v>
      </c>
      <c r="T852" t="str">
        <f t="shared" si="260"/>
        <v>JUNE-KALIBENDA</v>
      </c>
      <c r="U852">
        <f t="shared" si="261"/>
        <v>222372</v>
      </c>
      <c r="V852">
        <f t="shared" si="262"/>
        <v>222716</v>
      </c>
      <c r="W852">
        <f t="shared" si="263"/>
        <v>221835</v>
      </c>
      <c r="X852" s="33">
        <f t="shared" si="264"/>
        <v>-2.414872376018562E-3</v>
      </c>
      <c r="Y852" s="33">
        <f t="shared" si="265"/>
        <v>-3.955710411465696E-3</v>
      </c>
    </row>
    <row r="853" spans="1:25" x14ac:dyDescent="0.25">
      <c r="A853" t="s">
        <v>41</v>
      </c>
      <c r="B853" s="63">
        <v>1</v>
      </c>
      <c r="C853" t="s">
        <v>15</v>
      </c>
      <c r="D853" s="65">
        <v>1430</v>
      </c>
      <c r="E853" s="65">
        <v>1430</v>
      </c>
      <c r="F853" s="65">
        <v>1430</v>
      </c>
      <c r="G853" s="13">
        <f t="shared" si="247"/>
        <v>0</v>
      </c>
      <c r="H853" s="13">
        <f t="shared" si="248"/>
        <v>0</v>
      </c>
      <c r="I853" s="70">
        <f t="shared" si="249"/>
        <v>0</v>
      </c>
      <c r="J853" s="70">
        <f t="shared" si="250"/>
        <v>0</v>
      </c>
      <c r="K853" t="str">
        <f t="shared" si="251"/>
        <v>CHAWAN</v>
      </c>
      <c r="L853" t="str">
        <f t="shared" si="252"/>
        <v>JULY-1-CHAWAN</v>
      </c>
      <c r="M853" s="70">
        <f t="shared" si="253"/>
        <v>0</v>
      </c>
      <c r="N853" s="70">
        <f t="shared" si="254"/>
        <v>0</v>
      </c>
      <c r="O853" s="13">
        <f t="shared" si="255"/>
        <v>961485</v>
      </c>
      <c r="P853" s="13">
        <f t="shared" si="256"/>
        <v>962175</v>
      </c>
      <c r="Q853" s="13">
        <f t="shared" si="257"/>
        <v>953140</v>
      </c>
      <c r="R853" s="33">
        <f t="shared" si="258"/>
        <v>-8.679282568110791E-3</v>
      </c>
      <c r="S853" s="33">
        <f t="shared" si="259"/>
        <v>-9.3901836983916187E-3</v>
      </c>
      <c r="T853" t="str">
        <f t="shared" si="260"/>
        <v>JULY-CHAWAN</v>
      </c>
      <c r="U853">
        <f t="shared" si="261"/>
        <v>8935</v>
      </c>
      <c r="V853">
        <f t="shared" si="262"/>
        <v>9084</v>
      </c>
      <c r="W853">
        <f t="shared" si="263"/>
        <v>8800</v>
      </c>
      <c r="X853" s="33">
        <f t="shared" si="264"/>
        <v>-1.5109121432568595E-2</v>
      </c>
      <c r="Y853" s="33">
        <f t="shared" si="265"/>
        <v>-3.1263760457947987E-2</v>
      </c>
    </row>
    <row r="854" spans="1:25" x14ac:dyDescent="0.25">
      <c r="A854" t="s">
        <v>41</v>
      </c>
      <c r="B854" s="63">
        <v>1</v>
      </c>
      <c r="C854" t="s">
        <v>68</v>
      </c>
      <c r="D854" s="65">
        <v>474</v>
      </c>
      <c r="E854" s="65">
        <v>474</v>
      </c>
      <c r="F854" s="65">
        <v>474</v>
      </c>
      <c r="G854" s="13">
        <f t="shared" si="247"/>
        <v>0</v>
      </c>
      <c r="H854" s="13">
        <f t="shared" si="248"/>
        <v>0</v>
      </c>
      <c r="I854" s="70">
        <f t="shared" si="249"/>
        <v>0</v>
      </c>
      <c r="J854" s="70">
        <f t="shared" si="250"/>
        <v>0</v>
      </c>
      <c r="K854" t="str">
        <f t="shared" si="251"/>
        <v>CLN</v>
      </c>
      <c r="L854" t="str">
        <f t="shared" si="252"/>
        <v>JULY-1-CLN</v>
      </c>
      <c r="M854" s="70">
        <f t="shared" si="253"/>
        <v>0</v>
      </c>
      <c r="N854" s="70">
        <f t="shared" si="254"/>
        <v>0</v>
      </c>
      <c r="O854" s="13">
        <f t="shared" si="255"/>
        <v>961485</v>
      </c>
      <c r="P854" s="13">
        <f t="shared" si="256"/>
        <v>962175</v>
      </c>
      <c r="Q854" s="13">
        <f t="shared" si="257"/>
        <v>953140</v>
      </c>
      <c r="R854" s="33">
        <f t="shared" si="258"/>
        <v>-8.679282568110791E-3</v>
      </c>
      <c r="S854" s="33">
        <f t="shared" si="259"/>
        <v>-9.3901836983916187E-3</v>
      </c>
      <c r="T854" t="str">
        <f t="shared" si="260"/>
        <v>JULY-CLN</v>
      </c>
      <c r="U854">
        <f t="shared" si="261"/>
        <v>474</v>
      </c>
      <c r="V854">
        <f t="shared" si="262"/>
        <v>474</v>
      </c>
      <c r="W854">
        <f t="shared" si="263"/>
        <v>474</v>
      </c>
      <c r="X854" s="33">
        <f t="shared" si="264"/>
        <v>0</v>
      </c>
      <c r="Y854" s="33">
        <f t="shared" si="265"/>
        <v>0</v>
      </c>
    </row>
    <row r="855" spans="1:25" x14ac:dyDescent="0.25">
      <c r="A855" t="s">
        <v>41</v>
      </c>
      <c r="B855" s="63">
        <v>1</v>
      </c>
      <c r="C855" t="s">
        <v>11</v>
      </c>
      <c r="D855" s="65">
        <v>3600</v>
      </c>
      <c r="E855" s="65">
        <v>3600</v>
      </c>
      <c r="F855" s="65">
        <v>3272</v>
      </c>
      <c r="G855" s="13">
        <f t="shared" si="247"/>
        <v>-328</v>
      </c>
      <c r="H855" s="13">
        <f t="shared" si="248"/>
        <v>-328</v>
      </c>
      <c r="I855" s="70">
        <f t="shared" si="249"/>
        <v>-9.1111111111111143E-2</v>
      </c>
      <c r="J855" s="70">
        <f t="shared" si="250"/>
        <v>-9.1111111111111143E-2</v>
      </c>
      <c r="K855" t="str">
        <f t="shared" si="251"/>
        <v>MAJA1</v>
      </c>
      <c r="L855" t="str">
        <f t="shared" si="252"/>
        <v>JULY-1-MAJA1</v>
      </c>
      <c r="M855" s="70">
        <f t="shared" si="253"/>
        <v>-0.26058357970999091</v>
      </c>
      <c r="N855" s="70">
        <f t="shared" si="254"/>
        <v>-0.28514631014536751</v>
      </c>
      <c r="O855" s="13">
        <f t="shared" si="255"/>
        <v>961485</v>
      </c>
      <c r="P855" s="13">
        <f t="shared" si="256"/>
        <v>962175</v>
      </c>
      <c r="Q855" s="13">
        <f t="shared" si="257"/>
        <v>953140</v>
      </c>
      <c r="R855" s="33">
        <f t="shared" si="258"/>
        <v>-8.679282568110791E-3</v>
      </c>
      <c r="S855" s="33">
        <f t="shared" si="259"/>
        <v>-9.3901836983916187E-3</v>
      </c>
      <c r="T855" t="str">
        <f t="shared" si="260"/>
        <v>JULY-MAJA1</v>
      </c>
      <c r="U855">
        <f t="shared" si="261"/>
        <v>164547</v>
      </c>
      <c r="V855">
        <f t="shared" si="262"/>
        <v>164517</v>
      </c>
      <c r="W855">
        <f t="shared" si="263"/>
        <v>161533</v>
      </c>
      <c r="X855" s="33">
        <f t="shared" si="264"/>
        <v>-1.8316955034124005E-2</v>
      </c>
      <c r="Y855" s="33">
        <f t="shared" si="265"/>
        <v>-1.8137943191281147E-2</v>
      </c>
    </row>
    <row r="856" spans="1:25" x14ac:dyDescent="0.25">
      <c r="A856" t="s">
        <v>41</v>
      </c>
      <c r="B856" s="63">
        <v>1</v>
      </c>
      <c r="C856" t="s">
        <v>11</v>
      </c>
      <c r="D856" s="65">
        <v>6480</v>
      </c>
      <c r="E856" s="65">
        <v>6480</v>
      </c>
      <c r="F856" s="65">
        <v>6180</v>
      </c>
      <c r="G856" s="13">
        <f t="shared" si="247"/>
        <v>-300</v>
      </c>
      <c r="H856" s="13">
        <f t="shared" si="248"/>
        <v>-300</v>
      </c>
      <c r="I856" s="70">
        <f t="shared" si="249"/>
        <v>-4.629629629629628E-2</v>
      </c>
      <c r="J856" s="70">
        <f t="shared" si="250"/>
        <v>-4.629629629629628E-2</v>
      </c>
      <c r="K856" t="str">
        <f t="shared" si="251"/>
        <v>MAJA1</v>
      </c>
      <c r="L856" t="str">
        <f t="shared" si="252"/>
        <v>JULY-1-MAJA1</v>
      </c>
      <c r="M856" s="70">
        <f t="shared" si="253"/>
        <v>-0.26058357970999091</v>
      </c>
      <c r="N856" s="70">
        <f t="shared" si="254"/>
        <v>-0.28514631014536751</v>
      </c>
      <c r="O856" s="13">
        <f t="shared" si="255"/>
        <v>961485</v>
      </c>
      <c r="P856" s="13">
        <f t="shared" si="256"/>
        <v>962175</v>
      </c>
      <c r="Q856" s="13">
        <f t="shared" si="257"/>
        <v>953140</v>
      </c>
      <c r="R856" s="33">
        <f t="shared" si="258"/>
        <v>-8.679282568110791E-3</v>
      </c>
      <c r="S856" s="33">
        <f t="shared" si="259"/>
        <v>-9.3901836983916187E-3</v>
      </c>
      <c r="T856" t="str">
        <f t="shared" si="260"/>
        <v>JULY-MAJA1</v>
      </c>
      <c r="U856">
        <f t="shared" si="261"/>
        <v>164547</v>
      </c>
      <c r="V856">
        <f t="shared" si="262"/>
        <v>164517</v>
      </c>
      <c r="W856">
        <f t="shared" si="263"/>
        <v>161533</v>
      </c>
      <c r="X856" s="33">
        <f t="shared" si="264"/>
        <v>-1.8316955034124005E-2</v>
      </c>
      <c r="Y856" s="33">
        <f t="shared" si="265"/>
        <v>-1.8137943191281147E-2</v>
      </c>
    </row>
    <row r="857" spans="1:25" x14ac:dyDescent="0.25">
      <c r="A857" t="s">
        <v>41</v>
      </c>
      <c r="B857" s="63">
        <v>1</v>
      </c>
      <c r="C857" t="s">
        <v>11</v>
      </c>
      <c r="D857" s="65">
        <v>2448</v>
      </c>
      <c r="E857" s="65">
        <v>2448</v>
      </c>
      <c r="F857" s="65">
        <v>2292</v>
      </c>
      <c r="G857" s="13">
        <f t="shared" si="247"/>
        <v>-156</v>
      </c>
      <c r="H857" s="13">
        <f t="shared" si="248"/>
        <v>-156</v>
      </c>
      <c r="I857" s="70">
        <f t="shared" si="249"/>
        <v>-6.3725490196078427E-2</v>
      </c>
      <c r="J857" s="70">
        <f t="shared" si="250"/>
        <v>-6.3725490196078427E-2</v>
      </c>
      <c r="K857" t="str">
        <f t="shared" si="251"/>
        <v>MAJA1</v>
      </c>
      <c r="L857" t="str">
        <f t="shared" si="252"/>
        <v>JULY-1-MAJA1</v>
      </c>
      <c r="M857" s="70">
        <f t="shared" si="253"/>
        <v>-0.26058357970999091</v>
      </c>
      <c r="N857" s="70">
        <f t="shared" si="254"/>
        <v>-0.28514631014536751</v>
      </c>
      <c r="O857" s="13">
        <f t="shared" si="255"/>
        <v>961485</v>
      </c>
      <c r="P857" s="13">
        <f t="shared" si="256"/>
        <v>962175</v>
      </c>
      <c r="Q857" s="13">
        <f t="shared" si="257"/>
        <v>953140</v>
      </c>
      <c r="R857" s="33">
        <f t="shared" si="258"/>
        <v>-8.679282568110791E-3</v>
      </c>
      <c r="S857" s="33">
        <f t="shared" si="259"/>
        <v>-9.3901836983916187E-3</v>
      </c>
      <c r="T857" t="str">
        <f t="shared" si="260"/>
        <v>JULY-MAJA1</v>
      </c>
      <c r="U857">
        <f t="shared" si="261"/>
        <v>164547</v>
      </c>
      <c r="V857">
        <f t="shared" si="262"/>
        <v>164517</v>
      </c>
      <c r="W857">
        <f t="shared" si="263"/>
        <v>161533</v>
      </c>
      <c r="X857" s="33">
        <f t="shared" si="264"/>
        <v>-1.8316955034124005E-2</v>
      </c>
      <c r="Y857" s="33">
        <f t="shared" si="265"/>
        <v>-1.8137943191281147E-2</v>
      </c>
    </row>
    <row r="858" spans="1:25" x14ac:dyDescent="0.25">
      <c r="A858" t="s">
        <v>41</v>
      </c>
      <c r="B858" s="63">
        <v>1</v>
      </c>
      <c r="C858" t="s">
        <v>11</v>
      </c>
      <c r="D858" s="65">
        <v>1116</v>
      </c>
      <c r="E858" s="65">
        <v>1116</v>
      </c>
      <c r="F858" s="65">
        <v>1094</v>
      </c>
      <c r="G858" s="13">
        <f t="shared" si="247"/>
        <v>-22</v>
      </c>
      <c r="H858" s="13">
        <f t="shared" si="248"/>
        <v>-22</v>
      </c>
      <c r="I858" s="70">
        <f t="shared" si="249"/>
        <v>-1.9713261648745539E-2</v>
      </c>
      <c r="J858" s="70">
        <f t="shared" si="250"/>
        <v>-1.9713261648745539E-2</v>
      </c>
      <c r="K858" t="str">
        <f t="shared" si="251"/>
        <v>MAJA1</v>
      </c>
      <c r="L858" t="str">
        <f t="shared" si="252"/>
        <v>JULY-1-MAJA1</v>
      </c>
      <c r="M858" s="70">
        <f t="shared" si="253"/>
        <v>-0.26058357970999091</v>
      </c>
      <c r="N858" s="70">
        <f t="shared" si="254"/>
        <v>-0.28514631014536751</v>
      </c>
      <c r="O858" s="13">
        <f t="shared" si="255"/>
        <v>961485</v>
      </c>
      <c r="P858" s="13">
        <f t="shared" si="256"/>
        <v>962175</v>
      </c>
      <c r="Q858" s="13">
        <f t="shared" si="257"/>
        <v>953140</v>
      </c>
      <c r="R858" s="33">
        <f t="shared" si="258"/>
        <v>-8.679282568110791E-3</v>
      </c>
      <c r="S858" s="33">
        <f t="shared" si="259"/>
        <v>-9.3901836983916187E-3</v>
      </c>
      <c r="T858" t="str">
        <f t="shared" si="260"/>
        <v>JULY-MAJA1</v>
      </c>
      <c r="U858">
        <f t="shared" si="261"/>
        <v>164547</v>
      </c>
      <c r="V858">
        <f t="shared" si="262"/>
        <v>164517</v>
      </c>
      <c r="W858">
        <f t="shared" si="263"/>
        <v>161533</v>
      </c>
      <c r="X858" s="33">
        <f t="shared" si="264"/>
        <v>-1.8316955034124005E-2</v>
      </c>
      <c r="Y858" s="33">
        <f t="shared" si="265"/>
        <v>-1.8137943191281147E-2</v>
      </c>
    </row>
    <row r="859" spans="1:25" x14ac:dyDescent="0.25">
      <c r="A859" t="s">
        <v>41</v>
      </c>
      <c r="B859" s="63">
        <v>1</v>
      </c>
      <c r="C859" t="s">
        <v>11</v>
      </c>
      <c r="D859" s="65">
        <v>2376</v>
      </c>
      <c r="E859" s="65">
        <v>2376</v>
      </c>
      <c r="F859" s="65">
        <v>2372</v>
      </c>
      <c r="G859" s="13">
        <f t="shared" si="247"/>
        <v>-4</v>
      </c>
      <c r="H859" s="13">
        <f t="shared" si="248"/>
        <v>-4</v>
      </c>
      <c r="I859" s="70">
        <f t="shared" si="249"/>
        <v>-1.6835016835017313E-3</v>
      </c>
      <c r="J859" s="70">
        <f t="shared" si="250"/>
        <v>-1.6835016835017313E-3</v>
      </c>
      <c r="K859" t="str">
        <f t="shared" si="251"/>
        <v>MAJA1</v>
      </c>
      <c r="L859" t="str">
        <f t="shared" si="252"/>
        <v>JULY-1-MAJA1</v>
      </c>
      <c r="M859" s="70">
        <f t="shared" si="253"/>
        <v>-0.26058357970999091</v>
      </c>
      <c r="N859" s="70">
        <f t="shared" si="254"/>
        <v>-0.28514631014536751</v>
      </c>
      <c r="O859" s="13">
        <f t="shared" si="255"/>
        <v>961485</v>
      </c>
      <c r="P859" s="13">
        <f t="shared" si="256"/>
        <v>962175</v>
      </c>
      <c r="Q859" s="13">
        <f t="shared" si="257"/>
        <v>953140</v>
      </c>
      <c r="R859" s="33">
        <f t="shared" si="258"/>
        <v>-8.679282568110791E-3</v>
      </c>
      <c r="S859" s="33">
        <f t="shared" si="259"/>
        <v>-9.3901836983916187E-3</v>
      </c>
      <c r="T859" t="str">
        <f t="shared" si="260"/>
        <v>JULY-MAJA1</v>
      </c>
      <c r="U859">
        <f t="shared" si="261"/>
        <v>164547</v>
      </c>
      <c r="V859">
        <f t="shared" si="262"/>
        <v>164517</v>
      </c>
      <c r="W859">
        <f t="shared" si="263"/>
        <v>161533</v>
      </c>
      <c r="X859" s="33">
        <f t="shared" si="264"/>
        <v>-1.8316955034124005E-2</v>
      </c>
      <c r="Y859" s="33">
        <f t="shared" si="265"/>
        <v>-1.8137943191281147E-2</v>
      </c>
    </row>
    <row r="860" spans="1:25" x14ac:dyDescent="0.25">
      <c r="A860" t="s">
        <v>41</v>
      </c>
      <c r="B860" s="63">
        <v>1</v>
      </c>
      <c r="C860" t="s">
        <v>11</v>
      </c>
      <c r="D860" s="65">
        <v>2340</v>
      </c>
      <c r="E860" s="65">
        <v>2342</v>
      </c>
      <c r="F860" s="65">
        <v>2340</v>
      </c>
      <c r="G860" s="13">
        <f t="shared" si="247"/>
        <v>-2</v>
      </c>
      <c r="H860" s="13">
        <f t="shared" si="248"/>
        <v>0</v>
      </c>
      <c r="I860" s="70">
        <f t="shared" si="249"/>
        <v>0</v>
      </c>
      <c r="J860" s="70">
        <f t="shared" si="250"/>
        <v>-8.5397096498718295E-4</v>
      </c>
      <c r="K860" t="str">
        <f t="shared" si="251"/>
        <v>MAJA1</v>
      </c>
      <c r="L860" t="str">
        <f t="shared" si="252"/>
        <v>JULY-1-MAJA1</v>
      </c>
      <c r="M860" s="70">
        <f t="shared" si="253"/>
        <v>-0.26058357970999091</v>
      </c>
      <c r="N860" s="70">
        <f t="shared" si="254"/>
        <v>-0.28514631014536751</v>
      </c>
      <c r="O860" s="13">
        <f t="shared" si="255"/>
        <v>961485</v>
      </c>
      <c r="P860" s="13">
        <f t="shared" si="256"/>
        <v>962175</v>
      </c>
      <c r="Q860" s="13">
        <f t="shared" si="257"/>
        <v>953140</v>
      </c>
      <c r="R860" s="33">
        <f t="shared" si="258"/>
        <v>-8.679282568110791E-3</v>
      </c>
      <c r="S860" s="33">
        <f t="shared" si="259"/>
        <v>-9.3901836983916187E-3</v>
      </c>
      <c r="T860" t="str">
        <f t="shared" si="260"/>
        <v>JULY-MAJA1</v>
      </c>
      <c r="U860">
        <f t="shared" si="261"/>
        <v>164547</v>
      </c>
      <c r="V860">
        <f t="shared" si="262"/>
        <v>164517</v>
      </c>
      <c r="W860">
        <f t="shared" si="263"/>
        <v>161533</v>
      </c>
      <c r="X860" s="33">
        <f t="shared" si="264"/>
        <v>-1.8316955034124005E-2</v>
      </c>
      <c r="Y860" s="33">
        <f t="shared" si="265"/>
        <v>-1.8137943191281147E-2</v>
      </c>
    </row>
    <row r="861" spans="1:25" x14ac:dyDescent="0.25">
      <c r="A861" t="s">
        <v>41</v>
      </c>
      <c r="B861" s="63">
        <v>1</v>
      </c>
      <c r="C861" t="s">
        <v>11</v>
      </c>
      <c r="D861" s="65">
        <v>2520</v>
      </c>
      <c r="E861" s="65">
        <v>2520</v>
      </c>
      <c r="F861" s="65">
        <v>2494</v>
      </c>
      <c r="G861" s="13">
        <f t="shared" si="247"/>
        <v>-26</v>
      </c>
      <c r="H861" s="13">
        <f t="shared" si="248"/>
        <v>-26</v>
      </c>
      <c r="I861" s="70">
        <f t="shared" si="249"/>
        <v>-1.0317460317460281E-2</v>
      </c>
      <c r="J861" s="70">
        <f t="shared" si="250"/>
        <v>-1.0317460317460281E-2</v>
      </c>
      <c r="K861" t="str">
        <f t="shared" si="251"/>
        <v>MAJA1</v>
      </c>
      <c r="L861" t="str">
        <f t="shared" si="252"/>
        <v>JULY-1-MAJA1</v>
      </c>
      <c r="M861" s="70">
        <f t="shared" si="253"/>
        <v>-0.26058357970999091</v>
      </c>
      <c r="N861" s="70">
        <f t="shared" si="254"/>
        <v>-0.28514631014536751</v>
      </c>
      <c r="O861" s="13">
        <f t="shared" si="255"/>
        <v>961485</v>
      </c>
      <c r="P861" s="13">
        <f t="shared" si="256"/>
        <v>962175</v>
      </c>
      <c r="Q861" s="13">
        <f t="shared" si="257"/>
        <v>953140</v>
      </c>
      <c r="R861" s="33">
        <f t="shared" si="258"/>
        <v>-8.679282568110791E-3</v>
      </c>
      <c r="S861" s="33">
        <f t="shared" si="259"/>
        <v>-9.3901836983916187E-3</v>
      </c>
      <c r="T861" t="str">
        <f t="shared" si="260"/>
        <v>JULY-MAJA1</v>
      </c>
      <c r="U861">
        <f t="shared" si="261"/>
        <v>164547</v>
      </c>
      <c r="V861">
        <f t="shared" si="262"/>
        <v>164517</v>
      </c>
      <c r="W861">
        <f t="shared" si="263"/>
        <v>161533</v>
      </c>
      <c r="X861" s="33">
        <f t="shared" si="264"/>
        <v>-1.8316955034124005E-2</v>
      </c>
      <c r="Y861" s="33">
        <f t="shared" si="265"/>
        <v>-1.8137943191281147E-2</v>
      </c>
    </row>
    <row r="862" spans="1:25" x14ac:dyDescent="0.25">
      <c r="A862" t="s">
        <v>41</v>
      </c>
      <c r="B862" s="63">
        <v>1</v>
      </c>
      <c r="C862" t="s">
        <v>11</v>
      </c>
      <c r="D862" s="65">
        <v>2124</v>
      </c>
      <c r="E862" s="65">
        <v>2124</v>
      </c>
      <c r="F862" s="65">
        <v>2114</v>
      </c>
      <c r="G862" s="13">
        <f t="shared" si="247"/>
        <v>-10</v>
      </c>
      <c r="H862" s="13">
        <f t="shared" si="248"/>
        <v>-10</v>
      </c>
      <c r="I862" s="70">
        <f t="shared" si="249"/>
        <v>-4.7080979284369606E-3</v>
      </c>
      <c r="J862" s="70">
        <f t="shared" si="250"/>
        <v>-4.7080979284369606E-3</v>
      </c>
      <c r="K862" t="str">
        <f t="shared" si="251"/>
        <v>MAJA1</v>
      </c>
      <c r="L862" t="str">
        <f t="shared" si="252"/>
        <v>JULY-1-MAJA1</v>
      </c>
      <c r="M862" s="70">
        <f t="shared" si="253"/>
        <v>-0.26058357970999091</v>
      </c>
      <c r="N862" s="70">
        <f t="shared" si="254"/>
        <v>-0.28514631014536751</v>
      </c>
      <c r="O862" s="13">
        <f t="shared" si="255"/>
        <v>961485</v>
      </c>
      <c r="P862" s="13">
        <f t="shared" si="256"/>
        <v>962175</v>
      </c>
      <c r="Q862" s="13">
        <f t="shared" si="257"/>
        <v>953140</v>
      </c>
      <c r="R862" s="33">
        <f t="shared" si="258"/>
        <v>-8.679282568110791E-3</v>
      </c>
      <c r="S862" s="33">
        <f t="shared" si="259"/>
        <v>-9.3901836983916187E-3</v>
      </c>
      <c r="T862" t="str">
        <f t="shared" si="260"/>
        <v>JULY-MAJA1</v>
      </c>
      <c r="U862">
        <f t="shared" si="261"/>
        <v>164547</v>
      </c>
      <c r="V862">
        <f t="shared" si="262"/>
        <v>164517</v>
      </c>
      <c r="W862">
        <f t="shared" si="263"/>
        <v>161533</v>
      </c>
      <c r="X862" s="33">
        <f t="shared" si="264"/>
        <v>-1.8316955034124005E-2</v>
      </c>
      <c r="Y862" s="33">
        <f t="shared" si="265"/>
        <v>-1.8137943191281147E-2</v>
      </c>
    </row>
    <row r="863" spans="1:25" x14ac:dyDescent="0.25">
      <c r="A863" t="s">
        <v>41</v>
      </c>
      <c r="B863" s="63">
        <v>1</v>
      </c>
      <c r="C863" t="s">
        <v>11</v>
      </c>
      <c r="D863" s="65">
        <v>3348</v>
      </c>
      <c r="E863" s="65">
        <v>3358</v>
      </c>
      <c r="F863" s="65">
        <v>3348</v>
      </c>
      <c r="G863" s="13">
        <f t="shared" si="247"/>
        <v>-10</v>
      </c>
      <c r="H863" s="13">
        <f t="shared" si="248"/>
        <v>0</v>
      </c>
      <c r="I863" s="70">
        <f t="shared" si="249"/>
        <v>0</v>
      </c>
      <c r="J863" s="70">
        <f t="shared" si="250"/>
        <v>-2.9779630732579276E-3</v>
      </c>
      <c r="K863" t="str">
        <f t="shared" si="251"/>
        <v>MAJA1</v>
      </c>
      <c r="L863" t="str">
        <f t="shared" si="252"/>
        <v>JULY-1-MAJA1</v>
      </c>
      <c r="M863" s="70">
        <f t="shared" si="253"/>
        <v>-0.26058357970999091</v>
      </c>
      <c r="N863" s="70">
        <f t="shared" si="254"/>
        <v>-0.28514631014536751</v>
      </c>
      <c r="O863" s="13">
        <f t="shared" si="255"/>
        <v>961485</v>
      </c>
      <c r="P863" s="13">
        <f t="shared" si="256"/>
        <v>962175</v>
      </c>
      <c r="Q863" s="13">
        <f t="shared" si="257"/>
        <v>953140</v>
      </c>
      <c r="R863" s="33">
        <f t="shared" si="258"/>
        <v>-8.679282568110791E-3</v>
      </c>
      <c r="S863" s="33">
        <f t="shared" si="259"/>
        <v>-9.3901836983916187E-3</v>
      </c>
      <c r="T863" t="str">
        <f t="shared" si="260"/>
        <v>JULY-MAJA1</v>
      </c>
      <c r="U863">
        <f t="shared" si="261"/>
        <v>164547</v>
      </c>
      <c r="V863">
        <f t="shared" si="262"/>
        <v>164517</v>
      </c>
      <c r="W863">
        <f t="shared" si="263"/>
        <v>161533</v>
      </c>
      <c r="X863" s="33">
        <f t="shared" si="264"/>
        <v>-1.8316955034124005E-2</v>
      </c>
      <c r="Y863" s="33">
        <f t="shared" si="265"/>
        <v>-1.8137943191281147E-2</v>
      </c>
    </row>
    <row r="864" spans="1:25" x14ac:dyDescent="0.25">
      <c r="A864" t="s">
        <v>41</v>
      </c>
      <c r="B864" s="63">
        <v>1</v>
      </c>
      <c r="C864" t="s">
        <v>11</v>
      </c>
      <c r="D864" s="65">
        <v>2016</v>
      </c>
      <c r="E864" s="65">
        <v>2054</v>
      </c>
      <c r="F864" s="65">
        <v>2016</v>
      </c>
      <c r="G864" s="13">
        <f t="shared" si="247"/>
        <v>-38</v>
      </c>
      <c r="H864" s="13">
        <f t="shared" si="248"/>
        <v>0</v>
      </c>
      <c r="I864" s="70">
        <f t="shared" si="249"/>
        <v>0</v>
      </c>
      <c r="J864" s="70">
        <f t="shared" si="250"/>
        <v>-1.8500486854917231E-2</v>
      </c>
      <c r="K864" t="str">
        <f t="shared" si="251"/>
        <v>MAJA1</v>
      </c>
      <c r="L864" t="str">
        <f t="shared" si="252"/>
        <v>JULY-1-MAJA1</v>
      </c>
      <c r="M864" s="70">
        <f t="shared" si="253"/>
        <v>-0.26058357970999091</v>
      </c>
      <c r="N864" s="70">
        <f t="shared" si="254"/>
        <v>-0.28514631014536751</v>
      </c>
      <c r="O864" s="13">
        <f t="shared" si="255"/>
        <v>961485</v>
      </c>
      <c r="P864" s="13">
        <f t="shared" si="256"/>
        <v>962175</v>
      </c>
      <c r="Q864" s="13">
        <f t="shared" si="257"/>
        <v>953140</v>
      </c>
      <c r="R864" s="33">
        <f t="shared" si="258"/>
        <v>-8.679282568110791E-3</v>
      </c>
      <c r="S864" s="33">
        <f t="shared" si="259"/>
        <v>-9.3901836983916187E-3</v>
      </c>
      <c r="T864" t="str">
        <f t="shared" si="260"/>
        <v>JULY-MAJA1</v>
      </c>
      <c r="U864">
        <f t="shared" si="261"/>
        <v>164547</v>
      </c>
      <c r="V864">
        <f t="shared" si="262"/>
        <v>164517</v>
      </c>
      <c r="W864">
        <f t="shared" si="263"/>
        <v>161533</v>
      </c>
      <c r="X864" s="33">
        <f t="shared" si="264"/>
        <v>-1.8316955034124005E-2</v>
      </c>
      <c r="Y864" s="33">
        <f t="shared" si="265"/>
        <v>-1.8137943191281147E-2</v>
      </c>
    </row>
    <row r="865" spans="1:25" x14ac:dyDescent="0.25">
      <c r="A865" t="s">
        <v>41</v>
      </c>
      <c r="B865" s="63">
        <v>1</v>
      </c>
      <c r="C865" t="s">
        <v>11</v>
      </c>
      <c r="D865" s="65">
        <v>4608</v>
      </c>
      <c r="E865" s="65">
        <v>4618</v>
      </c>
      <c r="F865" s="65">
        <v>4608</v>
      </c>
      <c r="G865" s="13">
        <f t="shared" si="247"/>
        <v>-10</v>
      </c>
      <c r="H865" s="13">
        <f t="shared" si="248"/>
        <v>0</v>
      </c>
      <c r="I865" s="70">
        <f t="shared" si="249"/>
        <v>0</v>
      </c>
      <c r="J865" s="70">
        <f t="shared" si="250"/>
        <v>-2.1654395842356511E-3</v>
      </c>
      <c r="K865" t="str">
        <f t="shared" si="251"/>
        <v>MAJA1</v>
      </c>
      <c r="L865" t="str">
        <f t="shared" si="252"/>
        <v>JULY-1-MAJA1</v>
      </c>
      <c r="M865" s="70">
        <f t="shared" si="253"/>
        <v>-0.26058357970999091</v>
      </c>
      <c r="N865" s="70">
        <f t="shared" si="254"/>
        <v>-0.28514631014536751</v>
      </c>
      <c r="O865" s="13">
        <f t="shared" si="255"/>
        <v>961485</v>
      </c>
      <c r="P865" s="13">
        <f t="shared" si="256"/>
        <v>962175</v>
      </c>
      <c r="Q865" s="13">
        <f t="shared" si="257"/>
        <v>953140</v>
      </c>
      <c r="R865" s="33">
        <f t="shared" si="258"/>
        <v>-8.679282568110791E-3</v>
      </c>
      <c r="S865" s="33">
        <f t="shared" si="259"/>
        <v>-9.3901836983916187E-3</v>
      </c>
      <c r="T865" t="str">
        <f t="shared" si="260"/>
        <v>JULY-MAJA1</v>
      </c>
      <c r="U865">
        <f t="shared" si="261"/>
        <v>164547</v>
      </c>
      <c r="V865">
        <f t="shared" si="262"/>
        <v>164517</v>
      </c>
      <c r="W865">
        <f t="shared" si="263"/>
        <v>161533</v>
      </c>
      <c r="X865" s="33">
        <f t="shared" si="264"/>
        <v>-1.8316955034124005E-2</v>
      </c>
      <c r="Y865" s="33">
        <f t="shared" si="265"/>
        <v>-1.8137943191281147E-2</v>
      </c>
    </row>
    <row r="866" spans="1:25" x14ac:dyDescent="0.25">
      <c r="A866" t="s">
        <v>41</v>
      </c>
      <c r="B866" s="63">
        <v>1</v>
      </c>
      <c r="C866" t="s">
        <v>11</v>
      </c>
      <c r="D866" s="65">
        <v>6336</v>
      </c>
      <c r="E866" s="65">
        <v>6301</v>
      </c>
      <c r="F866" s="65">
        <v>6228</v>
      </c>
      <c r="G866" s="13">
        <f t="shared" si="247"/>
        <v>-73</v>
      </c>
      <c r="H866" s="13">
        <f t="shared" si="248"/>
        <v>-108</v>
      </c>
      <c r="I866" s="70">
        <f t="shared" si="249"/>
        <v>-1.7045454545454586E-2</v>
      </c>
      <c r="J866" s="70">
        <f t="shared" si="250"/>
        <v>-1.158546262498017E-2</v>
      </c>
      <c r="K866" t="str">
        <f t="shared" si="251"/>
        <v>MAJA1</v>
      </c>
      <c r="L866" t="str">
        <f t="shared" si="252"/>
        <v>JULY-1-MAJA1</v>
      </c>
      <c r="M866" s="70">
        <f t="shared" si="253"/>
        <v>-0.26058357970999091</v>
      </c>
      <c r="N866" s="70">
        <f t="shared" si="254"/>
        <v>-0.28514631014536751</v>
      </c>
      <c r="O866" s="13">
        <f t="shared" si="255"/>
        <v>961485</v>
      </c>
      <c r="P866" s="13">
        <f t="shared" si="256"/>
        <v>962175</v>
      </c>
      <c r="Q866" s="13">
        <f t="shared" si="257"/>
        <v>953140</v>
      </c>
      <c r="R866" s="33">
        <f t="shared" si="258"/>
        <v>-8.679282568110791E-3</v>
      </c>
      <c r="S866" s="33">
        <f t="shared" si="259"/>
        <v>-9.3901836983916187E-3</v>
      </c>
      <c r="T866" t="str">
        <f t="shared" si="260"/>
        <v>JULY-MAJA1</v>
      </c>
      <c r="U866">
        <f t="shared" si="261"/>
        <v>164547</v>
      </c>
      <c r="V866">
        <f t="shared" si="262"/>
        <v>164517</v>
      </c>
      <c r="W866">
        <f t="shared" si="263"/>
        <v>161533</v>
      </c>
      <c r="X866" s="33">
        <f t="shared" si="264"/>
        <v>-1.8316955034124005E-2</v>
      </c>
      <c r="Y866" s="33">
        <f t="shared" si="265"/>
        <v>-1.8137943191281147E-2</v>
      </c>
    </row>
    <row r="867" spans="1:25" x14ac:dyDescent="0.25">
      <c r="A867" t="s">
        <v>41</v>
      </c>
      <c r="B867" s="63">
        <v>1</v>
      </c>
      <c r="C867" t="s">
        <v>11</v>
      </c>
      <c r="D867" s="65">
        <v>9360</v>
      </c>
      <c r="E867" s="65">
        <v>9360</v>
      </c>
      <c r="F867" s="65">
        <v>9304</v>
      </c>
      <c r="G867" s="13">
        <f t="shared" si="247"/>
        <v>-56</v>
      </c>
      <c r="H867" s="13">
        <f t="shared" si="248"/>
        <v>-56</v>
      </c>
      <c r="I867" s="70">
        <f t="shared" si="249"/>
        <v>-5.9829059829059617E-3</v>
      </c>
      <c r="J867" s="70">
        <f t="shared" si="250"/>
        <v>-5.9829059829059617E-3</v>
      </c>
      <c r="K867" t="str">
        <f t="shared" si="251"/>
        <v>MAJA1</v>
      </c>
      <c r="L867" t="str">
        <f t="shared" si="252"/>
        <v>JULY-1-MAJA1</v>
      </c>
      <c r="M867" s="70">
        <f t="shared" si="253"/>
        <v>-0.26058357970999091</v>
      </c>
      <c r="N867" s="70">
        <f t="shared" si="254"/>
        <v>-0.28514631014536751</v>
      </c>
      <c r="O867" s="13">
        <f t="shared" si="255"/>
        <v>961485</v>
      </c>
      <c r="P867" s="13">
        <f t="shared" si="256"/>
        <v>962175</v>
      </c>
      <c r="Q867" s="13">
        <f t="shared" si="257"/>
        <v>953140</v>
      </c>
      <c r="R867" s="33">
        <f t="shared" si="258"/>
        <v>-8.679282568110791E-3</v>
      </c>
      <c r="S867" s="33">
        <f t="shared" si="259"/>
        <v>-9.3901836983916187E-3</v>
      </c>
      <c r="T867" t="str">
        <f t="shared" si="260"/>
        <v>JULY-MAJA1</v>
      </c>
      <c r="U867">
        <f t="shared" si="261"/>
        <v>164547</v>
      </c>
      <c r="V867">
        <f t="shared" si="262"/>
        <v>164517</v>
      </c>
      <c r="W867">
        <f t="shared" si="263"/>
        <v>161533</v>
      </c>
      <c r="X867" s="33">
        <f t="shared" si="264"/>
        <v>-1.8316955034124005E-2</v>
      </c>
      <c r="Y867" s="33">
        <f t="shared" si="265"/>
        <v>-1.8137943191281147E-2</v>
      </c>
    </row>
    <row r="868" spans="1:25" x14ac:dyDescent="0.25">
      <c r="A868" t="s">
        <v>41</v>
      </c>
      <c r="B868" s="63">
        <v>1</v>
      </c>
      <c r="C868" t="s">
        <v>14</v>
      </c>
      <c r="D868" s="65">
        <v>25164</v>
      </c>
      <c r="E868" s="65">
        <v>25187</v>
      </c>
      <c r="F868" s="65">
        <v>24924</v>
      </c>
      <c r="G868" s="13">
        <f t="shared" si="247"/>
        <v>-263</v>
      </c>
      <c r="H868" s="13">
        <f t="shared" si="248"/>
        <v>-240</v>
      </c>
      <c r="I868" s="70">
        <f t="shared" si="249"/>
        <v>-9.5374344301383251E-3</v>
      </c>
      <c r="J868" s="70">
        <f t="shared" si="250"/>
        <v>-1.0441894628181236E-2</v>
      </c>
      <c r="K868" t="str">
        <f t="shared" si="251"/>
        <v>GM2</v>
      </c>
      <c r="L868" t="str">
        <f t="shared" si="252"/>
        <v>JULY-1-GM2</v>
      </c>
      <c r="M868" s="70">
        <f t="shared" si="253"/>
        <v>-0.14422769021747106</v>
      </c>
      <c r="N868" s="70">
        <f t="shared" si="254"/>
        <v>-0.16167000248519425</v>
      </c>
      <c r="O868" s="13">
        <f t="shared" si="255"/>
        <v>961485</v>
      </c>
      <c r="P868" s="13">
        <f t="shared" si="256"/>
        <v>962175</v>
      </c>
      <c r="Q868" s="13">
        <f t="shared" si="257"/>
        <v>953140</v>
      </c>
      <c r="R868" s="33">
        <f t="shared" si="258"/>
        <v>-8.679282568110791E-3</v>
      </c>
      <c r="S868" s="33">
        <f t="shared" si="259"/>
        <v>-9.3901836983916187E-3</v>
      </c>
      <c r="T868" t="str">
        <f t="shared" si="260"/>
        <v>JULY-GM2</v>
      </c>
      <c r="U868">
        <f t="shared" si="261"/>
        <v>466272</v>
      </c>
      <c r="V868">
        <f t="shared" si="262"/>
        <v>464415</v>
      </c>
      <c r="W868">
        <f t="shared" si="263"/>
        <v>461711</v>
      </c>
      <c r="X868" s="33">
        <f t="shared" si="264"/>
        <v>-9.7818440738453027E-3</v>
      </c>
      <c r="Y868" s="33">
        <f t="shared" si="265"/>
        <v>-5.8223786914720632E-3</v>
      </c>
    </row>
    <row r="869" spans="1:25" x14ac:dyDescent="0.25">
      <c r="A869" t="s">
        <v>41</v>
      </c>
      <c r="B869" s="63">
        <v>1</v>
      </c>
      <c r="C869" t="s">
        <v>14</v>
      </c>
      <c r="D869" s="65">
        <v>16632</v>
      </c>
      <c r="E869" s="65">
        <v>16664</v>
      </c>
      <c r="F869" s="65">
        <v>16632</v>
      </c>
      <c r="G869" s="13">
        <f t="shared" si="247"/>
        <v>-32</v>
      </c>
      <c r="H869" s="13">
        <f t="shared" si="248"/>
        <v>0</v>
      </c>
      <c r="I869" s="70">
        <f t="shared" si="249"/>
        <v>0</v>
      </c>
      <c r="J869" s="70">
        <f t="shared" si="250"/>
        <v>-1.9203072491598139E-3</v>
      </c>
      <c r="K869" t="str">
        <f t="shared" si="251"/>
        <v>GM2</v>
      </c>
      <c r="L869" t="str">
        <f t="shared" si="252"/>
        <v>JULY-1-GM2</v>
      </c>
      <c r="M869" s="70">
        <f t="shared" si="253"/>
        <v>-0.14422769021747106</v>
      </c>
      <c r="N869" s="70">
        <f t="shared" si="254"/>
        <v>-0.16167000248519425</v>
      </c>
      <c r="O869" s="13">
        <f t="shared" si="255"/>
        <v>961485</v>
      </c>
      <c r="P869" s="13">
        <f t="shared" si="256"/>
        <v>962175</v>
      </c>
      <c r="Q869" s="13">
        <f t="shared" si="257"/>
        <v>953140</v>
      </c>
      <c r="R869" s="33">
        <f t="shared" si="258"/>
        <v>-8.679282568110791E-3</v>
      </c>
      <c r="S869" s="33">
        <f t="shared" si="259"/>
        <v>-9.3901836983916187E-3</v>
      </c>
      <c r="T869" t="str">
        <f t="shared" si="260"/>
        <v>JULY-GM2</v>
      </c>
      <c r="U869">
        <f t="shared" si="261"/>
        <v>466272</v>
      </c>
      <c r="V869">
        <f t="shared" si="262"/>
        <v>464415</v>
      </c>
      <c r="W869">
        <f t="shared" si="263"/>
        <v>461711</v>
      </c>
      <c r="X869" s="33">
        <f t="shared" si="264"/>
        <v>-9.7818440738453027E-3</v>
      </c>
      <c r="Y869" s="33">
        <f t="shared" si="265"/>
        <v>-5.8223786914720632E-3</v>
      </c>
    </row>
    <row r="870" spans="1:25" x14ac:dyDescent="0.25">
      <c r="A870" t="s">
        <v>41</v>
      </c>
      <c r="B870" s="63">
        <v>1</v>
      </c>
      <c r="C870" t="s">
        <v>14</v>
      </c>
      <c r="D870" s="65">
        <v>11448</v>
      </c>
      <c r="E870" s="65">
        <v>11452</v>
      </c>
      <c r="F870" s="65">
        <v>11331</v>
      </c>
      <c r="G870" s="13">
        <f t="shared" si="247"/>
        <v>-121</v>
      </c>
      <c r="H870" s="13">
        <f t="shared" si="248"/>
        <v>-117</v>
      </c>
      <c r="I870" s="70">
        <f t="shared" si="249"/>
        <v>-1.0220125786163492E-2</v>
      </c>
      <c r="J870" s="70">
        <f t="shared" si="250"/>
        <v>-1.0565840027942697E-2</v>
      </c>
      <c r="K870" t="str">
        <f t="shared" si="251"/>
        <v>GM2</v>
      </c>
      <c r="L870" t="str">
        <f t="shared" si="252"/>
        <v>JULY-1-GM2</v>
      </c>
      <c r="M870" s="70">
        <f t="shared" si="253"/>
        <v>-0.14422769021747106</v>
      </c>
      <c r="N870" s="70">
        <f t="shared" si="254"/>
        <v>-0.16167000248519425</v>
      </c>
      <c r="O870" s="13">
        <f t="shared" si="255"/>
        <v>961485</v>
      </c>
      <c r="P870" s="13">
        <f t="shared" si="256"/>
        <v>962175</v>
      </c>
      <c r="Q870" s="13">
        <f t="shared" si="257"/>
        <v>953140</v>
      </c>
      <c r="R870" s="33">
        <f t="shared" si="258"/>
        <v>-8.679282568110791E-3</v>
      </c>
      <c r="S870" s="33">
        <f t="shared" si="259"/>
        <v>-9.3901836983916187E-3</v>
      </c>
      <c r="T870" t="str">
        <f t="shared" si="260"/>
        <v>JULY-GM2</v>
      </c>
      <c r="U870">
        <f t="shared" si="261"/>
        <v>466272</v>
      </c>
      <c r="V870">
        <f t="shared" si="262"/>
        <v>464415</v>
      </c>
      <c r="W870">
        <f t="shared" si="263"/>
        <v>461711</v>
      </c>
      <c r="X870" s="33">
        <f t="shared" si="264"/>
        <v>-9.7818440738453027E-3</v>
      </c>
      <c r="Y870" s="33">
        <f t="shared" si="265"/>
        <v>-5.8223786914720632E-3</v>
      </c>
    </row>
    <row r="871" spans="1:25" x14ac:dyDescent="0.25">
      <c r="A871" t="s">
        <v>41</v>
      </c>
      <c r="B871" s="63">
        <v>1</v>
      </c>
      <c r="C871" t="s">
        <v>14</v>
      </c>
      <c r="D871" s="65">
        <v>21168</v>
      </c>
      <c r="E871" s="65">
        <v>21177</v>
      </c>
      <c r="F871" s="65">
        <v>20991</v>
      </c>
      <c r="G871" s="13">
        <f t="shared" si="247"/>
        <v>-186</v>
      </c>
      <c r="H871" s="13">
        <f t="shared" si="248"/>
        <v>-177</v>
      </c>
      <c r="I871" s="70">
        <f t="shared" si="249"/>
        <v>-8.3616780045351335E-3</v>
      </c>
      <c r="J871" s="70">
        <f t="shared" si="250"/>
        <v>-8.7831137554894578E-3</v>
      </c>
      <c r="K871" t="str">
        <f t="shared" si="251"/>
        <v>GM2</v>
      </c>
      <c r="L871" t="str">
        <f t="shared" si="252"/>
        <v>JULY-1-GM2</v>
      </c>
      <c r="M871" s="70">
        <f t="shared" si="253"/>
        <v>-0.14422769021747106</v>
      </c>
      <c r="N871" s="70">
        <f t="shared" si="254"/>
        <v>-0.16167000248519425</v>
      </c>
      <c r="O871" s="13">
        <f t="shared" si="255"/>
        <v>961485</v>
      </c>
      <c r="P871" s="13">
        <f t="shared" si="256"/>
        <v>962175</v>
      </c>
      <c r="Q871" s="13">
        <f t="shared" si="257"/>
        <v>953140</v>
      </c>
      <c r="R871" s="33">
        <f t="shared" si="258"/>
        <v>-8.679282568110791E-3</v>
      </c>
      <c r="S871" s="33">
        <f t="shared" si="259"/>
        <v>-9.3901836983916187E-3</v>
      </c>
      <c r="T871" t="str">
        <f t="shared" si="260"/>
        <v>JULY-GM2</v>
      </c>
      <c r="U871">
        <f t="shared" si="261"/>
        <v>466272</v>
      </c>
      <c r="V871">
        <f t="shared" si="262"/>
        <v>464415</v>
      </c>
      <c r="W871">
        <f t="shared" si="263"/>
        <v>461711</v>
      </c>
      <c r="X871" s="33">
        <f t="shared" si="264"/>
        <v>-9.7818440738453027E-3</v>
      </c>
      <c r="Y871" s="33">
        <f t="shared" si="265"/>
        <v>-5.8223786914720632E-3</v>
      </c>
    </row>
    <row r="872" spans="1:25" x14ac:dyDescent="0.25">
      <c r="A872" t="s">
        <v>41</v>
      </c>
      <c r="B872" s="63">
        <v>1</v>
      </c>
      <c r="C872" t="s">
        <v>14</v>
      </c>
      <c r="D872" s="65">
        <v>1080</v>
      </c>
      <c r="E872" s="65">
        <v>1080</v>
      </c>
      <c r="F872" s="65">
        <v>1050</v>
      </c>
      <c r="G872" s="13">
        <f t="shared" si="247"/>
        <v>-30</v>
      </c>
      <c r="H872" s="13">
        <f t="shared" si="248"/>
        <v>-30</v>
      </c>
      <c r="I872" s="70">
        <f t="shared" si="249"/>
        <v>-2.777777777777779E-2</v>
      </c>
      <c r="J872" s="70">
        <f t="shared" si="250"/>
        <v>-2.777777777777779E-2</v>
      </c>
      <c r="K872" t="str">
        <f t="shared" si="251"/>
        <v>GM2</v>
      </c>
      <c r="L872" t="str">
        <f t="shared" si="252"/>
        <v>JULY-1-GM2</v>
      </c>
      <c r="M872" s="70">
        <f t="shared" si="253"/>
        <v>-0.14422769021747106</v>
      </c>
      <c r="N872" s="70">
        <f t="shared" si="254"/>
        <v>-0.16167000248519425</v>
      </c>
      <c r="O872" s="13">
        <f t="shared" si="255"/>
        <v>961485</v>
      </c>
      <c r="P872" s="13">
        <f t="shared" si="256"/>
        <v>962175</v>
      </c>
      <c r="Q872" s="13">
        <f t="shared" si="257"/>
        <v>953140</v>
      </c>
      <c r="R872" s="33">
        <f t="shared" si="258"/>
        <v>-8.679282568110791E-3</v>
      </c>
      <c r="S872" s="33">
        <f t="shared" si="259"/>
        <v>-9.3901836983916187E-3</v>
      </c>
      <c r="T872" t="str">
        <f t="shared" si="260"/>
        <v>JULY-GM2</v>
      </c>
      <c r="U872">
        <f t="shared" si="261"/>
        <v>466272</v>
      </c>
      <c r="V872">
        <f t="shared" si="262"/>
        <v>464415</v>
      </c>
      <c r="W872">
        <f t="shared" si="263"/>
        <v>461711</v>
      </c>
      <c r="X872" s="33">
        <f t="shared" si="264"/>
        <v>-9.7818440738453027E-3</v>
      </c>
      <c r="Y872" s="33">
        <f t="shared" si="265"/>
        <v>-5.8223786914720632E-3</v>
      </c>
    </row>
    <row r="873" spans="1:25" x14ac:dyDescent="0.25">
      <c r="A873" t="s">
        <v>41</v>
      </c>
      <c r="B873" s="63">
        <v>1</v>
      </c>
      <c r="C873" t="s">
        <v>14</v>
      </c>
      <c r="D873" s="65">
        <v>25596</v>
      </c>
      <c r="E873" s="65">
        <v>25602</v>
      </c>
      <c r="F873" s="65">
        <v>25464</v>
      </c>
      <c r="G873" s="13">
        <f t="shared" si="247"/>
        <v>-138</v>
      </c>
      <c r="H873" s="13">
        <f t="shared" si="248"/>
        <v>-132</v>
      </c>
      <c r="I873" s="70">
        <f t="shared" si="249"/>
        <v>-5.1570557899671687E-3</v>
      </c>
      <c r="J873" s="70">
        <f t="shared" si="250"/>
        <v>-5.3902038903210769E-3</v>
      </c>
      <c r="K873" t="str">
        <f t="shared" si="251"/>
        <v>GM2</v>
      </c>
      <c r="L873" t="str">
        <f t="shared" si="252"/>
        <v>JULY-1-GM2</v>
      </c>
      <c r="M873" s="70">
        <f t="shared" si="253"/>
        <v>-0.14422769021747106</v>
      </c>
      <c r="N873" s="70">
        <f t="shared" si="254"/>
        <v>-0.16167000248519425</v>
      </c>
      <c r="O873" s="13">
        <f t="shared" si="255"/>
        <v>961485</v>
      </c>
      <c r="P873" s="13">
        <f t="shared" si="256"/>
        <v>962175</v>
      </c>
      <c r="Q873" s="13">
        <f t="shared" si="257"/>
        <v>953140</v>
      </c>
      <c r="R873" s="33">
        <f t="shared" si="258"/>
        <v>-8.679282568110791E-3</v>
      </c>
      <c r="S873" s="33">
        <f t="shared" si="259"/>
        <v>-9.3901836983916187E-3</v>
      </c>
      <c r="T873" t="str">
        <f t="shared" si="260"/>
        <v>JULY-GM2</v>
      </c>
      <c r="U873">
        <f t="shared" si="261"/>
        <v>466272</v>
      </c>
      <c r="V873">
        <f t="shared" si="262"/>
        <v>464415</v>
      </c>
      <c r="W873">
        <f t="shared" si="263"/>
        <v>461711</v>
      </c>
      <c r="X873" s="33">
        <f t="shared" si="264"/>
        <v>-9.7818440738453027E-3</v>
      </c>
      <c r="Y873" s="33">
        <f t="shared" si="265"/>
        <v>-5.8223786914720632E-3</v>
      </c>
    </row>
    <row r="874" spans="1:25" x14ac:dyDescent="0.25">
      <c r="A874" t="s">
        <v>41</v>
      </c>
      <c r="B874" s="63">
        <v>1</v>
      </c>
      <c r="C874" t="s">
        <v>14</v>
      </c>
      <c r="D874" s="65">
        <v>1188</v>
      </c>
      <c r="E874" s="65">
        <v>1188</v>
      </c>
      <c r="F874" s="65">
        <v>1179</v>
      </c>
      <c r="G874" s="13">
        <f t="shared" si="247"/>
        <v>-9</v>
      </c>
      <c r="H874" s="13">
        <f t="shared" si="248"/>
        <v>-9</v>
      </c>
      <c r="I874" s="70">
        <f t="shared" si="249"/>
        <v>-7.575757575757569E-3</v>
      </c>
      <c r="J874" s="70">
        <f t="shared" si="250"/>
        <v>-7.575757575757569E-3</v>
      </c>
      <c r="K874" t="str">
        <f t="shared" si="251"/>
        <v>GM2</v>
      </c>
      <c r="L874" t="str">
        <f t="shared" si="252"/>
        <v>JULY-1-GM2</v>
      </c>
      <c r="M874" s="70">
        <f t="shared" si="253"/>
        <v>-0.14422769021747106</v>
      </c>
      <c r="N874" s="70">
        <f t="shared" si="254"/>
        <v>-0.16167000248519425</v>
      </c>
      <c r="O874" s="13">
        <f t="shared" si="255"/>
        <v>961485</v>
      </c>
      <c r="P874" s="13">
        <f t="shared" si="256"/>
        <v>962175</v>
      </c>
      <c r="Q874" s="13">
        <f t="shared" si="257"/>
        <v>953140</v>
      </c>
      <c r="R874" s="33">
        <f t="shared" si="258"/>
        <v>-8.679282568110791E-3</v>
      </c>
      <c r="S874" s="33">
        <f t="shared" si="259"/>
        <v>-9.3901836983916187E-3</v>
      </c>
      <c r="T874" t="str">
        <f t="shared" si="260"/>
        <v>JULY-GM2</v>
      </c>
      <c r="U874">
        <f t="shared" si="261"/>
        <v>466272</v>
      </c>
      <c r="V874">
        <f t="shared" si="262"/>
        <v>464415</v>
      </c>
      <c r="W874">
        <f t="shared" si="263"/>
        <v>461711</v>
      </c>
      <c r="X874" s="33">
        <f t="shared" si="264"/>
        <v>-9.7818440738453027E-3</v>
      </c>
      <c r="Y874" s="33">
        <f t="shared" si="265"/>
        <v>-5.8223786914720632E-3</v>
      </c>
    </row>
    <row r="875" spans="1:25" x14ac:dyDescent="0.25">
      <c r="A875" t="s">
        <v>41</v>
      </c>
      <c r="B875" s="63">
        <v>1</v>
      </c>
      <c r="C875" t="s">
        <v>14</v>
      </c>
      <c r="D875" s="65">
        <v>35532</v>
      </c>
      <c r="E875" s="65">
        <v>35533</v>
      </c>
      <c r="F875" s="65">
        <v>35214</v>
      </c>
      <c r="G875" s="13">
        <f t="shared" si="247"/>
        <v>-319</v>
      </c>
      <c r="H875" s="13">
        <f t="shared" si="248"/>
        <v>-318</v>
      </c>
      <c r="I875" s="70">
        <f t="shared" si="249"/>
        <v>-8.9496791624451566E-3</v>
      </c>
      <c r="J875" s="70">
        <f t="shared" si="250"/>
        <v>-8.9775701460613755E-3</v>
      </c>
      <c r="K875" t="str">
        <f t="shared" si="251"/>
        <v>GM2</v>
      </c>
      <c r="L875" t="str">
        <f t="shared" si="252"/>
        <v>JULY-1-GM2</v>
      </c>
      <c r="M875" s="70">
        <f t="shared" si="253"/>
        <v>-0.14422769021747106</v>
      </c>
      <c r="N875" s="70">
        <f t="shared" si="254"/>
        <v>-0.16167000248519425</v>
      </c>
      <c r="O875" s="13">
        <f t="shared" si="255"/>
        <v>961485</v>
      </c>
      <c r="P875" s="13">
        <f t="shared" si="256"/>
        <v>962175</v>
      </c>
      <c r="Q875" s="13">
        <f t="shared" si="257"/>
        <v>953140</v>
      </c>
      <c r="R875" s="33">
        <f t="shared" si="258"/>
        <v>-8.679282568110791E-3</v>
      </c>
      <c r="S875" s="33">
        <f t="shared" si="259"/>
        <v>-9.3901836983916187E-3</v>
      </c>
      <c r="T875" t="str">
        <f t="shared" si="260"/>
        <v>JULY-GM2</v>
      </c>
      <c r="U875">
        <f t="shared" si="261"/>
        <v>466272</v>
      </c>
      <c r="V875">
        <f t="shared" si="262"/>
        <v>464415</v>
      </c>
      <c r="W875">
        <f t="shared" si="263"/>
        <v>461711</v>
      </c>
      <c r="X875" s="33">
        <f t="shared" si="264"/>
        <v>-9.7818440738453027E-3</v>
      </c>
      <c r="Y875" s="33">
        <f t="shared" si="265"/>
        <v>-5.8223786914720632E-3</v>
      </c>
    </row>
    <row r="876" spans="1:25" x14ac:dyDescent="0.25">
      <c r="A876" t="s">
        <v>41</v>
      </c>
      <c r="B876" s="63">
        <v>1</v>
      </c>
      <c r="C876" t="s">
        <v>14</v>
      </c>
      <c r="D876" s="65">
        <v>26244</v>
      </c>
      <c r="E876" s="65">
        <v>26251</v>
      </c>
      <c r="F876" s="65">
        <v>25968</v>
      </c>
      <c r="G876" s="13">
        <f t="shared" si="247"/>
        <v>-283</v>
      </c>
      <c r="H876" s="13">
        <f t="shared" si="248"/>
        <v>-276</v>
      </c>
      <c r="I876" s="70">
        <f t="shared" si="249"/>
        <v>-1.0516689529035173E-2</v>
      </c>
      <c r="J876" s="70">
        <f t="shared" si="250"/>
        <v>-1.0780541693649726E-2</v>
      </c>
      <c r="K876" t="str">
        <f t="shared" si="251"/>
        <v>GM2</v>
      </c>
      <c r="L876" t="str">
        <f t="shared" si="252"/>
        <v>JULY-1-GM2</v>
      </c>
      <c r="M876" s="70">
        <f t="shared" si="253"/>
        <v>-0.14422769021747106</v>
      </c>
      <c r="N876" s="70">
        <f t="shared" si="254"/>
        <v>-0.16167000248519425</v>
      </c>
      <c r="O876" s="13">
        <f t="shared" si="255"/>
        <v>961485</v>
      </c>
      <c r="P876" s="13">
        <f t="shared" si="256"/>
        <v>962175</v>
      </c>
      <c r="Q876" s="13">
        <f t="shared" si="257"/>
        <v>953140</v>
      </c>
      <c r="R876" s="33">
        <f t="shared" si="258"/>
        <v>-8.679282568110791E-3</v>
      </c>
      <c r="S876" s="33">
        <f t="shared" si="259"/>
        <v>-9.3901836983916187E-3</v>
      </c>
      <c r="T876" t="str">
        <f t="shared" si="260"/>
        <v>JULY-GM2</v>
      </c>
      <c r="U876">
        <f t="shared" si="261"/>
        <v>466272</v>
      </c>
      <c r="V876">
        <f t="shared" si="262"/>
        <v>464415</v>
      </c>
      <c r="W876">
        <f t="shared" si="263"/>
        <v>461711</v>
      </c>
      <c r="X876" s="33">
        <f t="shared" si="264"/>
        <v>-9.7818440738453027E-3</v>
      </c>
      <c r="Y876" s="33">
        <f t="shared" si="265"/>
        <v>-5.8223786914720632E-3</v>
      </c>
    </row>
    <row r="877" spans="1:25" x14ac:dyDescent="0.25">
      <c r="A877" t="s">
        <v>41</v>
      </c>
      <c r="B877" s="63">
        <v>1</v>
      </c>
      <c r="C877" t="s">
        <v>14</v>
      </c>
      <c r="D877" s="65">
        <v>15660</v>
      </c>
      <c r="E877" s="65">
        <v>15671</v>
      </c>
      <c r="F877" s="65">
        <v>15462</v>
      </c>
      <c r="G877" s="13">
        <f t="shared" si="247"/>
        <v>-209</v>
      </c>
      <c r="H877" s="13">
        <f t="shared" si="248"/>
        <v>-198</v>
      </c>
      <c r="I877" s="70">
        <f t="shared" si="249"/>
        <v>-1.2643678160919491E-2</v>
      </c>
      <c r="J877" s="70">
        <f t="shared" si="250"/>
        <v>-1.3336736647310277E-2</v>
      </c>
      <c r="K877" t="str">
        <f t="shared" si="251"/>
        <v>GM2</v>
      </c>
      <c r="L877" t="str">
        <f t="shared" si="252"/>
        <v>JULY-1-GM2</v>
      </c>
      <c r="M877" s="70">
        <f t="shared" si="253"/>
        <v>-0.14422769021747106</v>
      </c>
      <c r="N877" s="70">
        <f t="shared" si="254"/>
        <v>-0.16167000248519425</v>
      </c>
      <c r="O877" s="13">
        <f t="shared" si="255"/>
        <v>961485</v>
      </c>
      <c r="P877" s="13">
        <f t="shared" si="256"/>
        <v>962175</v>
      </c>
      <c r="Q877" s="13">
        <f t="shared" si="257"/>
        <v>953140</v>
      </c>
      <c r="R877" s="33">
        <f t="shared" si="258"/>
        <v>-8.679282568110791E-3</v>
      </c>
      <c r="S877" s="33">
        <f t="shared" si="259"/>
        <v>-9.3901836983916187E-3</v>
      </c>
      <c r="T877" t="str">
        <f t="shared" si="260"/>
        <v>JULY-GM2</v>
      </c>
      <c r="U877">
        <f t="shared" si="261"/>
        <v>466272</v>
      </c>
      <c r="V877">
        <f t="shared" si="262"/>
        <v>464415</v>
      </c>
      <c r="W877">
        <f t="shared" si="263"/>
        <v>461711</v>
      </c>
      <c r="X877" s="33">
        <f t="shared" si="264"/>
        <v>-9.7818440738453027E-3</v>
      </c>
      <c r="Y877" s="33">
        <f t="shared" si="265"/>
        <v>-5.8223786914720632E-3</v>
      </c>
    </row>
    <row r="878" spans="1:25" x14ac:dyDescent="0.25">
      <c r="A878" t="s">
        <v>41</v>
      </c>
      <c r="B878" s="63">
        <v>1</v>
      </c>
      <c r="C878" t="s">
        <v>14</v>
      </c>
      <c r="D878" s="65">
        <v>11124</v>
      </c>
      <c r="E878" s="65">
        <v>11119</v>
      </c>
      <c r="F878" s="65">
        <v>11115</v>
      </c>
      <c r="G878" s="13">
        <f t="shared" si="247"/>
        <v>-4</v>
      </c>
      <c r="H878" s="13">
        <f t="shared" si="248"/>
        <v>-9</v>
      </c>
      <c r="I878" s="70">
        <f t="shared" si="249"/>
        <v>-8.0906148867310179E-4</v>
      </c>
      <c r="J878" s="70">
        <f t="shared" si="250"/>
        <v>-3.597445813472433E-4</v>
      </c>
      <c r="K878" t="str">
        <f t="shared" si="251"/>
        <v>GM2</v>
      </c>
      <c r="L878" t="str">
        <f t="shared" si="252"/>
        <v>JULY-1-GM2</v>
      </c>
      <c r="M878" s="70">
        <f t="shared" si="253"/>
        <v>-0.14422769021747106</v>
      </c>
      <c r="N878" s="70">
        <f t="shared" si="254"/>
        <v>-0.16167000248519425</v>
      </c>
      <c r="O878" s="13">
        <f t="shared" si="255"/>
        <v>961485</v>
      </c>
      <c r="P878" s="13">
        <f t="shared" si="256"/>
        <v>962175</v>
      </c>
      <c r="Q878" s="13">
        <f t="shared" si="257"/>
        <v>953140</v>
      </c>
      <c r="R878" s="33">
        <f t="shared" si="258"/>
        <v>-8.679282568110791E-3</v>
      </c>
      <c r="S878" s="33">
        <f t="shared" si="259"/>
        <v>-9.3901836983916187E-3</v>
      </c>
      <c r="T878" t="str">
        <f t="shared" si="260"/>
        <v>JULY-GM2</v>
      </c>
      <c r="U878">
        <f t="shared" si="261"/>
        <v>466272</v>
      </c>
      <c r="V878">
        <f t="shared" si="262"/>
        <v>464415</v>
      </c>
      <c r="W878">
        <f t="shared" si="263"/>
        <v>461711</v>
      </c>
      <c r="X878" s="33">
        <f t="shared" si="264"/>
        <v>-9.7818440738453027E-3</v>
      </c>
      <c r="Y878" s="33">
        <f t="shared" si="265"/>
        <v>-5.8223786914720632E-3</v>
      </c>
    </row>
    <row r="879" spans="1:25" x14ac:dyDescent="0.25">
      <c r="A879" t="s">
        <v>41</v>
      </c>
      <c r="B879" s="63">
        <v>1</v>
      </c>
      <c r="C879" t="s">
        <v>14</v>
      </c>
      <c r="D879" s="65">
        <v>7128</v>
      </c>
      <c r="E879" s="65">
        <v>7157</v>
      </c>
      <c r="F879" s="65">
        <v>7128</v>
      </c>
      <c r="G879" s="13">
        <f t="shared" si="247"/>
        <v>-29</v>
      </c>
      <c r="H879" s="13">
        <f t="shared" si="248"/>
        <v>0</v>
      </c>
      <c r="I879" s="70">
        <f t="shared" si="249"/>
        <v>0</v>
      </c>
      <c r="J879" s="70">
        <f t="shared" si="250"/>
        <v>-4.0519770853709725E-3</v>
      </c>
      <c r="K879" t="str">
        <f t="shared" si="251"/>
        <v>GM2</v>
      </c>
      <c r="L879" t="str">
        <f t="shared" si="252"/>
        <v>JULY-1-GM2</v>
      </c>
      <c r="M879" s="70">
        <f t="shared" si="253"/>
        <v>-0.14422769021747106</v>
      </c>
      <c r="N879" s="70">
        <f t="shared" si="254"/>
        <v>-0.16167000248519425</v>
      </c>
      <c r="O879" s="13">
        <f t="shared" si="255"/>
        <v>961485</v>
      </c>
      <c r="P879" s="13">
        <f t="shared" si="256"/>
        <v>962175</v>
      </c>
      <c r="Q879" s="13">
        <f t="shared" si="257"/>
        <v>953140</v>
      </c>
      <c r="R879" s="33">
        <f t="shared" si="258"/>
        <v>-8.679282568110791E-3</v>
      </c>
      <c r="S879" s="33">
        <f t="shared" si="259"/>
        <v>-9.3901836983916187E-3</v>
      </c>
      <c r="T879" t="str">
        <f t="shared" si="260"/>
        <v>JULY-GM2</v>
      </c>
      <c r="U879">
        <f t="shared" si="261"/>
        <v>466272</v>
      </c>
      <c r="V879">
        <f t="shared" si="262"/>
        <v>464415</v>
      </c>
      <c r="W879">
        <f t="shared" si="263"/>
        <v>461711</v>
      </c>
      <c r="X879" s="33">
        <f t="shared" si="264"/>
        <v>-9.7818440738453027E-3</v>
      </c>
      <c r="Y879" s="33">
        <f t="shared" si="265"/>
        <v>-5.8223786914720632E-3</v>
      </c>
    </row>
    <row r="880" spans="1:25" x14ac:dyDescent="0.25">
      <c r="A880" t="s">
        <v>41</v>
      </c>
      <c r="B880" s="63">
        <v>1</v>
      </c>
      <c r="C880" t="s">
        <v>14</v>
      </c>
      <c r="D880" s="65">
        <v>1080</v>
      </c>
      <c r="E880" s="65">
        <v>1080</v>
      </c>
      <c r="F880" s="65">
        <v>1080</v>
      </c>
      <c r="G880" s="13">
        <f t="shared" si="247"/>
        <v>0</v>
      </c>
      <c r="H880" s="13">
        <f t="shared" si="248"/>
        <v>0</v>
      </c>
      <c r="I880" s="70">
        <f t="shared" si="249"/>
        <v>0</v>
      </c>
      <c r="J880" s="70">
        <f t="shared" si="250"/>
        <v>0</v>
      </c>
      <c r="K880" t="str">
        <f t="shared" si="251"/>
        <v>GM2</v>
      </c>
      <c r="L880" t="str">
        <f t="shared" si="252"/>
        <v>JULY-1-GM2</v>
      </c>
      <c r="M880" s="70">
        <f t="shared" si="253"/>
        <v>-0.14422769021747106</v>
      </c>
      <c r="N880" s="70">
        <f t="shared" si="254"/>
        <v>-0.16167000248519425</v>
      </c>
      <c r="O880" s="13">
        <f t="shared" si="255"/>
        <v>961485</v>
      </c>
      <c r="P880" s="13">
        <f t="shared" si="256"/>
        <v>962175</v>
      </c>
      <c r="Q880" s="13">
        <f t="shared" si="257"/>
        <v>953140</v>
      </c>
      <c r="R880" s="33">
        <f t="shared" si="258"/>
        <v>-8.679282568110791E-3</v>
      </c>
      <c r="S880" s="33">
        <f t="shared" si="259"/>
        <v>-9.3901836983916187E-3</v>
      </c>
      <c r="T880" t="str">
        <f t="shared" si="260"/>
        <v>JULY-GM2</v>
      </c>
      <c r="U880">
        <f t="shared" si="261"/>
        <v>466272</v>
      </c>
      <c r="V880">
        <f t="shared" si="262"/>
        <v>464415</v>
      </c>
      <c r="W880">
        <f t="shared" si="263"/>
        <v>461711</v>
      </c>
      <c r="X880" s="33">
        <f t="shared" si="264"/>
        <v>-9.7818440738453027E-3</v>
      </c>
      <c r="Y880" s="33">
        <f t="shared" si="265"/>
        <v>-5.8223786914720632E-3</v>
      </c>
    </row>
    <row r="881" spans="1:25" x14ac:dyDescent="0.25">
      <c r="A881" t="s">
        <v>41</v>
      </c>
      <c r="B881" s="63">
        <v>1</v>
      </c>
      <c r="C881" t="s">
        <v>14</v>
      </c>
      <c r="D881" s="65">
        <v>7236</v>
      </c>
      <c r="E881" s="65">
        <v>7249</v>
      </c>
      <c r="F881" s="65">
        <v>7197</v>
      </c>
      <c r="G881" s="13">
        <f t="shared" si="247"/>
        <v>-52</v>
      </c>
      <c r="H881" s="13">
        <f t="shared" si="248"/>
        <v>-39</v>
      </c>
      <c r="I881" s="70">
        <f t="shared" si="249"/>
        <v>-5.3897180762851882E-3</v>
      </c>
      <c r="J881" s="70">
        <f t="shared" si="250"/>
        <v>-7.1734032280315052E-3</v>
      </c>
      <c r="K881" t="str">
        <f t="shared" si="251"/>
        <v>GM2</v>
      </c>
      <c r="L881" t="str">
        <f t="shared" si="252"/>
        <v>JULY-1-GM2</v>
      </c>
      <c r="M881" s="70">
        <f t="shared" si="253"/>
        <v>-0.14422769021747106</v>
      </c>
      <c r="N881" s="70">
        <f t="shared" si="254"/>
        <v>-0.16167000248519425</v>
      </c>
      <c r="O881" s="13">
        <f t="shared" si="255"/>
        <v>961485</v>
      </c>
      <c r="P881" s="13">
        <f t="shared" si="256"/>
        <v>962175</v>
      </c>
      <c r="Q881" s="13">
        <f t="shared" si="257"/>
        <v>953140</v>
      </c>
      <c r="R881" s="33">
        <f t="shared" si="258"/>
        <v>-8.679282568110791E-3</v>
      </c>
      <c r="S881" s="33">
        <f t="shared" si="259"/>
        <v>-9.3901836983916187E-3</v>
      </c>
      <c r="T881" t="str">
        <f t="shared" si="260"/>
        <v>JULY-GM2</v>
      </c>
      <c r="U881">
        <f t="shared" si="261"/>
        <v>466272</v>
      </c>
      <c r="V881">
        <f t="shared" si="262"/>
        <v>464415</v>
      </c>
      <c r="W881">
        <f t="shared" si="263"/>
        <v>461711</v>
      </c>
      <c r="X881" s="33">
        <f t="shared" si="264"/>
        <v>-9.7818440738453027E-3</v>
      </c>
      <c r="Y881" s="33">
        <f t="shared" si="265"/>
        <v>-5.8223786914720632E-3</v>
      </c>
    </row>
    <row r="882" spans="1:25" x14ac:dyDescent="0.25">
      <c r="A882" t="s">
        <v>41</v>
      </c>
      <c r="B882" s="63">
        <v>1</v>
      </c>
      <c r="C882" t="s">
        <v>14</v>
      </c>
      <c r="D882" s="65">
        <v>1080</v>
      </c>
      <c r="E882" s="65">
        <v>1080</v>
      </c>
      <c r="F882" s="65">
        <v>1074</v>
      </c>
      <c r="G882" s="13">
        <f t="shared" si="247"/>
        <v>-6</v>
      </c>
      <c r="H882" s="13">
        <f t="shared" si="248"/>
        <v>-6</v>
      </c>
      <c r="I882" s="70">
        <f t="shared" si="249"/>
        <v>-5.5555555555555358E-3</v>
      </c>
      <c r="J882" s="70">
        <f t="shared" si="250"/>
        <v>-5.5555555555555358E-3</v>
      </c>
      <c r="K882" t="str">
        <f t="shared" si="251"/>
        <v>GM2</v>
      </c>
      <c r="L882" t="str">
        <f t="shared" si="252"/>
        <v>JULY-1-GM2</v>
      </c>
      <c r="M882" s="70">
        <f t="shared" si="253"/>
        <v>-0.14422769021747106</v>
      </c>
      <c r="N882" s="70">
        <f t="shared" si="254"/>
        <v>-0.16167000248519425</v>
      </c>
      <c r="O882" s="13">
        <f t="shared" si="255"/>
        <v>961485</v>
      </c>
      <c r="P882" s="13">
        <f t="shared" si="256"/>
        <v>962175</v>
      </c>
      <c r="Q882" s="13">
        <f t="shared" si="257"/>
        <v>953140</v>
      </c>
      <c r="R882" s="33">
        <f t="shared" si="258"/>
        <v>-8.679282568110791E-3</v>
      </c>
      <c r="S882" s="33">
        <f t="shared" si="259"/>
        <v>-9.3901836983916187E-3</v>
      </c>
      <c r="T882" t="str">
        <f t="shared" si="260"/>
        <v>JULY-GM2</v>
      </c>
      <c r="U882">
        <f t="shared" si="261"/>
        <v>466272</v>
      </c>
      <c r="V882">
        <f t="shared" si="262"/>
        <v>464415</v>
      </c>
      <c r="W882">
        <f t="shared" si="263"/>
        <v>461711</v>
      </c>
      <c r="X882" s="33">
        <f t="shared" si="264"/>
        <v>-9.7818440738453027E-3</v>
      </c>
      <c r="Y882" s="33">
        <f t="shared" si="265"/>
        <v>-5.8223786914720632E-3</v>
      </c>
    </row>
    <row r="883" spans="1:25" x14ac:dyDescent="0.25">
      <c r="A883" t="s">
        <v>41</v>
      </c>
      <c r="B883" s="63">
        <v>1</v>
      </c>
      <c r="C883" t="s">
        <v>14</v>
      </c>
      <c r="D883" s="65">
        <v>4968</v>
      </c>
      <c r="E883" s="65">
        <v>4977</v>
      </c>
      <c r="F883" s="65">
        <v>4956</v>
      </c>
      <c r="G883" s="13">
        <f t="shared" si="247"/>
        <v>-21</v>
      </c>
      <c r="H883" s="13">
        <f t="shared" si="248"/>
        <v>-12</v>
      </c>
      <c r="I883" s="70">
        <f t="shared" si="249"/>
        <v>-2.4154589371980784E-3</v>
      </c>
      <c r="J883" s="70">
        <f t="shared" si="250"/>
        <v>-4.2194092827003704E-3</v>
      </c>
      <c r="K883" t="str">
        <f t="shared" si="251"/>
        <v>GM2</v>
      </c>
      <c r="L883" t="str">
        <f t="shared" si="252"/>
        <v>JULY-1-GM2</v>
      </c>
      <c r="M883" s="70">
        <f t="shared" si="253"/>
        <v>-0.14422769021747106</v>
      </c>
      <c r="N883" s="70">
        <f t="shared" si="254"/>
        <v>-0.16167000248519425</v>
      </c>
      <c r="O883" s="13">
        <f t="shared" si="255"/>
        <v>961485</v>
      </c>
      <c r="P883" s="13">
        <f t="shared" si="256"/>
        <v>962175</v>
      </c>
      <c r="Q883" s="13">
        <f t="shared" si="257"/>
        <v>953140</v>
      </c>
      <c r="R883" s="33">
        <f t="shared" si="258"/>
        <v>-8.679282568110791E-3</v>
      </c>
      <c r="S883" s="33">
        <f t="shared" si="259"/>
        <v>-9.3901836983916187E-3</v>
      </c>
      <c r="T883" t="str">
        <f t="shared" si="260"/>
        <v>JULY-GM2</v>
      </c>
      <c r="U883">
        <f t="shared" si="261"/>
        <v>466272</v>
      </c>
      <c r="V883">
        <f t="shared" si="262"/>
        <v>464415</v>
      </c>
      <c r="W883">
        <f t="shared" si="263"/>
        <v>461711</v>
      </c>
      <c r="X883" s="33">
        <f t="shared" si="264"/>
        <v>-9.7818440738453027E-3</v>
      </c>
      <c r="Y883" s="33">
        <f t="shared" si="265"/>
        <v>-5.8223786914720632E-3</v>
      </c>
    </row>
    <row r="884" spans="1:25" x14ac:dyDescent="0.25">
      <c r="A884" t="s">
        <v>41</v>
      </c>
      <c r="B884" s="63">
        <v>1</v>
      </c>
      <c r="C884" t="s">
        <v>14</v>
      </c>
      <c r="D884" s="65">
        <v>7560</v>
      </c>
      <c r="E884" s="65">
        <v>7562</v>
      </c>
      <c r="F884" s="65">
        <v>7455</v>
      </c>
      <c r="G884" s="13">
        <f t="shared" si="247"/>
        <v>-107</v>
      </c>
      <c r="H884" s="13">
        <f t="shared" si="248"/>
        <v>-105</v>
      </c>
      <c r="I884" s="70">
        <f t="shared" si="249"/>
        <v>-1.388888888888884E-2</v>
      </c>
      <c r="J884" s="70">
        <f t="shared" si="250"/>
        <v>-1.4149695847659349E-2</v>
      </c>
      <c r="K884" t="str">
        <f t="shared" si="251"/>
        <v>GM2</v>
      </c>
      <c r="L884" t="str">
        <f t="shared" si="252"/>
        <v>JULY-1-GM2</v>
      </c>
      <c r="M884" s="70">
        <f t="shared" si="253"/>
        <v>-0.14422769021747106</v>
      </c>
      <c r="N884" s="70">
        <f t="shared" si="254"/>
        <v>-0.16167000248519425</v>
      </c>
      <c r="O884" s="13">
        <f t="shared" si="255"/>
        <v>961485</v>
      </c>
      <c r="P884" s="13">
        <f t="shared" si="256"/>
        <v>962175</v>
      </c>
      <c r="Q884" s="13">
        <f t="shared" si="257"/>
        <v>953140</v>
      </c>
      <c r="R884" s="33">
        <f t="shared" si="258"/>
        <v>-8.679282568110791E-3</v>
      </c>
      <c r="S884" s="33">
        <f t="shared" si="259"/>
        <v>-9.3901836983916187E-3</v>
      </c>
      <c r="T884" t="str">
        <f t="shared" si="260"/>
        <v>JULY-GM2</v>
      </c>
      <c r="U884">
        <f t="shared" si="261"/>
        <v>466272</v>
      </c>
      <c r="V884">
        <f t="shared" si="262"/>
        <v>464415</v>
      </c>
      <c r="W884">
        <f t="shared" si="263"/>
        <v>461711</v>
      </c>
      <c r="X884" s="33">
        <f t="shared" si="264"/>
        <v>-9.7818440738453027E-3</v>
      </c>
      <c r="Y884" s="33">
        <f t="shared" si="265"/>
        <v>-5.8223786914720632E-3</v>
      </c>
    </row>
    <row r="885" spans="1:25" x14ac:dyDescent="0.25">
      <c r="A885" t="s">
        <v>41</v>
      </c>
      <c r="B885" s="63">
        <v>1</v>
      </c>
      <c r="C885" t="s">
        <v>14</v>
      </c>
      <c r="D885" s="65">
        <v>1080</v>
      </c>
      <c r="E885" s="65">
        <v>1080</v>
      </c>
      <c r="F885" s="65">
        <v>1068</v>
      </c>
      <c r="G885" s="13">
        <f t="shared" si="247"/>
        <v>-12</v>
      </c>
      <c r="H885" s="13">
        <f t="shared" si="248"/>
        <v>-12</v>
      </c>
      <c r="I885" s="70">
        <f t="shared" si="249"/>
        <v>-1.1111111111111072E-2</v>
      </c>
      <c r="J885" s="70">
        <f t="shared" si="250"/>
        <v>-1.1111111111111072E-2</v>
      </c>
      <c r="K885" t="str">
        <f t="shared" si="251"/>
        <v>GM2</v>
      </c>
      <c r="L885" t="str">
        <f t="shared" si="252"/>
        <v>JULY-1-GM2</v>
      </c>
      <c r="M885" s="70">
        <f t="shared" si="253"/>
        <v>-0.14422769021747106</v>
      </c>
      <c r="N885" s="70">
        <f t="shared" si="254"/>
        <v>-0.16167000248519425</v>
      </c>
      <c r="O885" s="13">
        <f t="shared" si="255"/>
        <v>961485</v>
      </c>
      <c r="P885" s="13">
        <f t="shared" si="256"/>
        <v>962175</v>
      </c>
      <c r="Q885" s="13">
        <f t="shared" si="257"/>
        <v>953140</v>
      </c>
      <c r="R885" s="33">
        <f t="shared" si="258"/>
        <v>-8.679282568110791E-3</v>
      </c>
      <c r="S885" s="33">
        <f t="shared" si="259"/>
        <v>-9.3901836983916187E-3</v>
      </c>
      <c r="T885" t="str">
        <f t="shared" si="260"/>
        <v>JULY-GM2</v>
      </c>
      <c r="U885">
        <f t="shared" si="261"/>
        <v>466272</v>
      </c>
      <c r="V885">
        <f t="shared" si="262"/>
        <v>464415</v>
      </c>
      <c r="W885">
        <f t="shared" si="263"/>
        <v>461711</v>
      </c>
      <c r="X885" s="33">
        <f t="shared" si="264"/>
        <v>-9.7818440738453027E-3</v>
      </c>
      <c r="Y885" s="33">
        <f t="shared" si="265"/>
        <v>-5.8223786914720632E-3</v>
      </c>
    </row>
    <row r="886" spans="1:25" x14ac:dyDescent="0.25">
      <c r="A886" t="s">
        <v>41</v>
      </c>
      <c r="B886" s="63">
        <v>1</v>
      </c>
      <c r="C886" t="s">
        <v>14</v>
      </c>
      <c r="D886" s="65">
        <v>5616</v>
      </c>
      <c r="E886" s="65">
        <v>5624</v>
      </c>
      <c r="F886" s="65">
        <v>5595</v>
      </c>
      <c r="G886" s="13">
        <f t="shared" si="247"/>
        <v>-29</v>
      </c>
      <c r="H886" s="13">
        <f t="shared" si="248"/>
        <v>-21</v>
      </c>
      <c r="I886" s="70">
        <f t="shared" si="249"/>
        <v>-3.739316239316226E-3</v>
      </c>
      <c r="J886" s="70">
        <f t="shared" si="250"/>
        <v>-5.1564722617354342E-3</v>
      </c>
      <c r="K886" t="str">
        <f t="shared" si="251"/>
        <v>GM2</v>
      </c>
      <c r="L886" t="str">
        <f t="shared" si="252"/>
        <v>JULY-1-GM2</v>
      </c>
      <c r="M886" s="70">
        <f t="shared" si="253"/>
        <v>-0.14422769021747106</v>
      </c>
      <c r="N886" s="70">
        <f t="shared" si="254"/>
        <v>-0.16167000248519425</v>
      </c>
      <c r="O886" s="13">
        <f t="shared" si="255"/>
        <v>961485</v>
      </c>
      <c r="P886" s="13">
        <f t="shared" si="256"/>
        <v>962175</v>
      </c>
      <c r="Q886" s="13">
        <f t="shared" si="257"/>
        <v>953140</v>
      </c>
      <c r="R886" s="33">
        <f t="shared" si="258"/>
        <v>-8.679282568110791E-3</v>
      </c>
      <c r="S886" s="33">
        <f t="shared" si="259"/>
        <v>-9.3901836983916187E-3</v>
      </c>
      <c r="T886" t="str">
        <f t="shared" si="260"/>
        <v>JULY-GM2</v>
      </c>
      <c r="U886">
        <f t="shared" si="261"/>
        <v>466272</v>
      </c>
      <c r="V886">
        <f t="shared" si="262"/>
        <v>464415</v>
      </c>
      <c r="W886">
        <f t="shared" si="263"/>
        <v>461711</v>
      </c>
      <c r="X886" s="33">
        <f t="shared" si="264"/>
        <v>-9.7818440738453027E-3</v>
      </c>
      <c r="Y886" s="33">
        <f t="shared" si="265"/>
        <v>-5.8223786914720632E-3</v>
      </c>
    </row>
    <row r="887" spans="1:25" x14ac:dyDescent="0.25">
      <c r="A887" t="s">
        <v>41</v>
      </c>
      <c r="B887" s="63">
        <v>1</v>
      </c>
      <c r="C887" t="s">
        <v>14</v>
      </c>
      <c r="D887" s="65">
        <v>7488</v>
      </c>
      <c r="E887" s="65">
        <v>7500</v>
      </c>
      <c r="F887" s="65">
        <v>7488</v>
      </c>
      <c r="G887" s="13">
        <f t="shared" si="247"/>
        <v>-12</v>
      </c>
      <c r="H887" s="13">
        <f t="shared" si="248"/>
        <v>0</v>
      </c>
      <c r="I887" s="70">
        <f t="shared" si="249"/>
        <v>0</v>
      </c>
      <c r="J887" s="70">
        <f t="shared" si="250"/>
        <v>-1.6000000000000458E-3</v>
      </c>
      <c r="K887" t="str">
        <f t="shared" si="251"/>
        <v>GM2</v>
      </c>
      <c r="L887" t="str">
        <f t="shared" si="252"/>
        <v>JULY-1-GM2</v>
      </c>
      <c r="M887" s="70">
        <f t="shared" si="253"/>
        <v>-0.14422769021747106</v>
      </c>
      <c r="N887" s="70">
        <f t="shared" si="254"/>
        <v>-0.16167000248519425</v>
      </c>
      <c r="O887" s="13">
        <f t="shared" si="255"/>
        <v>961485</v>
      </c>
      <c r="P887" s="13">
        <f t="shared" si="256"/>
        <v>962175</v>
      </c>
      <c r="Q887" s="13">
        <f t="shared" si="257"/>
        <v>953140</v>
      </c>
      <c r="R887" s="33">
        <f t="shared" si="258"/>
        <v>-8.679282568110791E-3</v>
      </c>
      <c r="S887" s="33">
        <f t="shared" si="259"/>
        <v>-9.3901836983916187E-3</v>
      </c>
      <c r="T887" t="str">
        <f t="shared" si="260"/>
        <v>JULY-GM2</v>
      </c>
      <c r="U887">
        <f t="shared" si="261"/>
        <v>466272</v>
      </c>
      <c r="V887">
        <f t="shared" si="262"/>
        <v>464415</v>
      </c>
      <c r="W887">
        <f t="shared" si="263"/>
        <v>461711</v>
      </c>
      <c r="X887" s="33">
        <f t="shared" si="264"/>
        <v>-9.7818440738453027E-3</v>
      </c>
      <c r="Y887" s="33">
        <f t="shared" si="265"/>
        <v>-5.8223786914720632E-3</v>
      </c>
    </row>
    <row r="888" spans="1:25" x14ac:dyDescent="0.25">
      <c r="A888" t="s">
        <v>41</v>
      </c>
      <c r="B888" s="63">
        <v>1</v>
      </c>
      <c r="C888" t="s">
        <v>14</v>
      </c>
      <c r="D888" s="65">
        <v>6912</v>
      </c>
      <c r="E888" s="65">
        <v>6927</v>
      </c>
      <c r="F888" s="65">
        <v>6908</v>
      </c>
      <c r="G888" s="13">
        <f t="shared" si="247"/>
        <v>-19</v>
      </c>
      <c r="H888" s="13">
        <f t="shared" si="248"/>
        <v>-4</v>
      </c>
      <c r="I888" s="70">
        <f t="shared" si="249"/>
        <v>-5.7870370370372015E-4</v>
      </c>
      <c r="J888" s="70">
        <f t="shared" si="250"/>
        <v>-2.7428901400317063E-3</v>
      </c>
      <c r="K888" t="str">
        <f t="shared" si="251"/>
        <v>GM2</v>
      </c>
      <c r="L888" t="str">
        <f t="shared" si="252"/>
        <v>JULY-1-GM2</v>
      </c>
      <c r="M888" s="70">
        <f t="shared" si="253"/>
        <v>-0.14422769021747106</v>
      </c>
      <c r="N888" s="70">
        <f t="shared" si="254"/>
        <v>-0.16167000248519425</v>
      </c>
      <c r="O888" s="13">
        <f t="shared" si="255"/>
        <v>961485</v>
      </c>
      <c r="P888" s="13">
        <f t="shared" si="256"/>
        <v>962175</v>
      </c>
      <c r="Q888" s="13">
        <f t="shared" si="257"/>
        <v>953140</v>
      </c>
      <c r="R888" s="33">
        <f t="shared" si="258"/>
        <v>-8.679282568110791E-3</v>
      </c>
      <c r="S888" s="33">
        <f t="shared" si="259"/>
        <v>-9.3901836983916187E-3</v>
      </c>
      <c r="T888" t="str">
        <f t="shared" si="260"/>
        <v>JULY-GM2</v>
      </c>
      <c r="U888">
        <f t="shared" si="261"/>
        <v>466272</v>
      </c>
      <c r="V888">
        <f t="shared" si="262"/>
        <v>464415</v>
      </c>
      <c r="W888">
        <f t="shared" si="263"/>
        <v>461711</v>
      </c>
      <c r="X888" s="33">
        <f t="shared" si="264"/>
        <v>-9.7818440738453027E-3</v>
      </c>
      <c r="Y888" s="33">
        <f t="shared" si="265"/>
        <v>-5.8223786914720632E-3</v>
      </c>
    </row>
    <row r="889" spans="1:25" x14ac:dyDescent="0.25">
      <c r="A889" t="s">
        <v>41</v>
      </c>
      <c r="B889" s="63">
        <v>1</v>
      </c>
      <c r="C889" t="s">
        <v>13</v>
      </c>
      <c r="D889" s="65">
        <v>14688</v>
      </c>
      <c r="E889" s="65">
        <v>14688</v>
      </c>
      <c r="F889" s="65">
        <v>14619</v>
      </c>
      <c r="G889" s="13">
        <f t="shared" si="247"/>
        <v>-69</v>
      </c>
      <c r="H889" s="13">
        <f t="shared" si="248"/>
        <v>-69</v>
      </c>
      <c r="I889" s="70">
        <f t="shared" si="249"/>
        <v>-4.6977124183006369E-3</v>
      </c>
      <c r="J889" s="70">
        <f t="shared" si="250"/>
        <v>-4.6977124183006369E-3</v>
      </c>
      <c r="K889" t="str">
        <f t="shared" si="251"/>
        <v>KALIBENDA</v>
      </c>
      <c r="L889" t="str">
        <f t="shared" si="252"/>
        <v>JULY-1-KALIBENDA</v>
      </c>
      <c r="M889" s="70">
        <f t="shared" si="253"/>
        <v>9.6060638558504996E-3</v>
      </c>
      <c r="N889" s="70">
        <f t="shared" si="254"/>
        <v>-3.1928806774205953E-2</v>
      </c>
      <c r="O889" s="13">
        <f t="shared" si="255"/>
        <v>961485</v>
      </c>
      <c r="P889" s="13">
        <f t="shared" si="256"/>
        <v>962175</v>
      </c>
      <c r="Q889" s="13">
        <f t="shared" si="257"/>
        <v>953140</v>
      </c>
      <c r="R889" s="33">
        <f t="shared" si="258"/>
        <v>-8.679282568110791E-3</v>
      </c>
      <c r="S889" s="33">
        <f t="shared" si="259"/>
        <v>-9.3901836983916187E-3</v>
      </c>
      <c r="T889" t="str">
        <f t="shared" si="260"/>
        <v>JULY-KALIBENDA</v>
      </c>
      <c r="U889">
        <f t="shared" si="261"/>
        <v>267912</v>
      </c>
      <c r="V889">
        <f t="shared" si="262"/>
        <v>269792</v>
      </c>
      <c r="W889">
        <f t="shared" si="263"/>
        <v>268297</v>
      </c>
      <c r="X889" s="33">
        <f t="shared" si="264"/>
        <v>1.4370390277405054E-3</v>
      </c>
      <c r="Y889" s="33">
        <f t="shared" si="265"/>
        <v>-5.5413058949116412E-3</v>
      </c>
    </row>
    <row r="890" spans="1:25" x14ac:dyDescent="0.25">
      <c r="A890" t="s">
        <v>41</v>
      </c>
      <c r="B890" s="63">
        <v>1</v>
      </c>
      <c r="C890" t="s">
        <v>13</v>
      </c>
      <c r="D890" s="65">
        <v>65664</v>
      </c>
      <c r="E890" s="65">
        <v>66978</v>
      </c>
      <c r="F890" s="65">
        <v>66696</v>
      </c>
      <c r="G890" s="13">
        <f t="shared" si="247"/>
        <v>-282</v>
      </c>
      <c r="H890" s="13">
        <f t="shared" si="248"/>
        <v>1032</v>
      </c>
      <c r="I890" s="70">
        <f t="shared" si="249"/>
        <v>1.5716374269005851E-2</v>
      </c>
      <c r="J890" s="70">
        <f t="shared" si="250"/>
        <v>-4.2103377228344119E-3</v>
      </c>
      <c r="K890" t="str">
        <f t="shared" si="251"/>
        <v>KALIBENDA</v>
      </c>
      <c r="L890" t="str">
        <f t="shared" si="252"/>
        <v>JULY-1-KALIBENDA</v>
      </c>
      <c r="M890" s="70">
        <f t="shared" si="253"/>
        <v>9.6060638558504996E-3</v>
      </c>
      <c r="N890" s="70">
        <f t="shared" si="254"/>
        <v>-3.1928806774205953E-2</v>
      </c>
      <c r="O890" s="13">
        <f t="shared" si="255"/>
        <v>961485</v>
      </c>
      <c r="P890" s="13">
        <f t="shared" si="256"/>
        <v>962175</v>
      </c>
      <c r="Q890" s="13">
        <f t="shared" si="257"/>
        <v>953140</v>
      </c>
      <c r="R890" s="33">
        <f t="shared" si="258"/>
        <v>-8.679282568110791E-3</v>
      </c>
      <c r="S890" s="33">
        <f t="shared" si="259"/>
        <v>-9.3901836983916187E-3</v>
      </c>
      <c r="T890" t="str">
        <f t="shared" si="260"/>
        <v>JULY-KALIBENDA</v>
      </c>
      <c r="U890">
        <f t="shared" si="261"/>
        <v>267912</v>
      </c>
      <c r="V890">
        <f t="shared" si="262"/>
        <v>269792</v>
      </c>
      <c r="W890">
        <f t="shared" si="263"/>
        <v>268297</v>
      </c>
      <c r="X890" s="33">
        <f t="shared" si="264"/>
        <v>1.4370390277405054E-3</v>
      </c>
      <c r="Y890" s="33">
        <f t="shared" si="265"/>
        <v>-5.5413058949116412E-3</v>
      </c>
    </row>
    <row r="891" spans="1:25" x14ac:dyDescent="0.25">
      <c r="A891" t="s">
        <v>41</v>
      </c>
      <c r="B891" s="63">
        <v>1</v>
      </c>
      <c r="C891" t="s">
        <v>13</v>
      </c>
      <c r="D891" s="65">
        <v>35208</v>
      </c>
      <c r="E891" s="65">
        <v>35208</v>
      </c>
      <c r="F891" s="65">
        <v>35073</v>
      </c>
      <c r="G891" s="13">
        <f t="shared" si="247"/>
        <v>-135</v>
      </c>
      <c r="H891" s="13">
        <f t="shared" si="248"/>
        <v>-135</v>
      </c>
      <c r="I891" s="70">
        <f t="shared" si="249"/>
        <v>-3.8343558282208923E-3</v>
      </c>
      <c r="J891" s="70">
        <f t="shared" si="250"/>
        <v>-3.8343558282208923E-3</v>
      </c>
      <c r="K891" t="str">
        <f t="shared" si="251"/>
        <v>KALIBENDA</v>
      </c>
      <c r="L891" t="str">
        <f t="shared" si="252"/>
        <v>JULY-1-KALIBENDA</v>
      </c>
      <c r="M891" s="70">
        <f t="shared" si="253"/>
        <v>9.6060638558504996E-3</v>
      </c>
      <c r="N891" s="70">
        <f t="shared" si="254"/>
        <v>-3.1928806774205953E-2</v>
      </c>
      <c r="O891" s="13">
        <f t="shared" si="255"/>
        <v>961485</v>
      </c>
      <c r="P891" s="13">
        <f t="shared" si="256"/>
        <v>962175</v>
      </c>
      <c r="Q891" s="13">
        <f t="shared" si="257"/>
        <v>953140</v>
      </c>
      <c r="R891" s="33">
        <f t="shared" si="258"/>
        <v>-8.679282568110791E-3</v>
      </c>
      <c r="S891" s="33">
        <f t="shared" si="259"/>
        <v>-9.3901836983916187E-3</v>
      </c>
      <c r="T891" t="str">
        <f t="shared" si="260"/>
        <v>JULY-KALIBENDA</v>
      </c>
      <c r="U891">
        <f t="shared" si="261"/>
        <v>267912</v>
      </c>
      <c r="V891">
        <f t="shared" si="262"/>
        <v>269792</v>
      </c>
      <c r="W891">
        <f t="shared" si="263"/>
        <v>268297</v>
      </c>
      <c r="X891" s="33">
        <f t="shared" si="264"/>
        <v>1.4370390277405054E-3</v>
      </c>
      <c r="Y891" s="33">
        <f t="shared" si="265"/>
        <v>-5.5413058949116412E-3</v>
      </c>
    </row>
    <row r="892" spans="1:25" x14ac:dyDescent="0.25">
      <c r="A892" t="s">
        <v>41</v>
      </c>
      <c r="B892" s="63">
        <v>1</v>
      </c>
      <c r="C892" t="s">
        <v>13</v>
      </c>
      <c r="D892" s="65">
        <v>1836</v>
      </c>
      <c r="E892" s="65">
        <v>1836</v>
      </c>
      <c r="F892" s="65">
        <v>1827</v>
      </c>
      <c r="G892" s="13">
        <f t="shared" si="247"/>
        <v>-9</v>
      </c>
      <c r="H892" s="13">
        <f t="shared" si="248"/>
        <v>-9</v>
      </c>
      <c r="I892" s="70">
        <f t="shared" si="249"/>
        <v>-4.9019607843137081E-3</v>
      </c>
      <c r="J892" s="70">
        <f t="shared" si="250"/>
        <v>-4.9019607843137081E-3</v>
      </c>
      <c r="K892" t="str">
        <f t="shared" si="251"/>
        <v>KALIBENDA</v>
      </c>
      <c r="L892" t="str">
        <f t="shared" si="252"/>
        <v>JULY-1-KALIBENDA</v>
      </c>
      <c r="M892" s="70">
        <f t="shared" si="253"/>
        <v>9.6060638558504996E-3</v>
      </c>
      <c r="N892" s="70">
        <f t="shared" si="254"/>
        <v>-3.1928806774205953E-2</v>
      </c>
      <c r="O892" s="13">
        <f t="shared" si="255"/>
        <v>961485</v>
      </c>
      <c r="P892" s="13">
        <f t="shared" si="256"/>
        <v>962175</v>
      </c>
      <c r="Q892" s="13">
        <f t="shared" si="257"/>
        <v>953140</v>
      </c>
      <c r="R892" s="33">
        <f t="shared" si="258"/>
        <v>-8.679282568110791E-3</v>
      </c>
      <c r="S892" s="33">
        <f t="shared" si="259"/>
        <v>-9.3901836983916187E-3</v>
      </c>
      <c r="T892" t="str">
        <f t="shared" si="260"/>
        <v>JULY-KALIBENDA</v>
      </c>
      <c r="U892">
        <f t="shared" si="261"/>
        <v>267912</v>
      </c>
      <c r="V892">
        <f t="shared" si="262"/>
        <v>269792</v>
      </c>
      <c r="W892">
        <f t="shared" si="263"/>
        <v>268297</v>
      </c>
      <c r="X892" s="33">
        <f t="shared" si="264"/>
        <v>1.4370390277405054E-3</v>
      </c>
      <c r="Y892" s="33">
        <f t="shared" si="265"/>
        <v>-5.5413058949116412E-3</v>
      </c>
    </row>
    <row r="893" spans="1:25" x14ac:dyDescent="0.25">
      <c r="A893" t="s">
        <v>41</v>
      </c>
      <c r="B893" s="63">
        <v>1</v>
      </c>
      <c r="C893" t="s">
        <v>13</v>
      </c>
      <c r="D893" s="65">
        <v>36072</v>
      </c>
      <c r="E893" s="65">
        <v>36072</v>
      </c>
      <c r="F893" s="65">
        <v>35970</v>
      </c>
      <c r="G893" s="13">
        <f t="shared" si="247"/>
        <v>-102</v>
      </c>
      <c r="H893" s="13">
        <f t="shared" si="248"/>
        <v>-102</v>
      </c>
      <c r="I893" s="70">
        <f t="shared" si="249"/>
        <v>-2.8276779773785954E-3</v>
      </c>
      <c r="J893" s="70">
        <f t="shared" si="250"/>
        <v>-2.8276779773785954E-3</v>
      </c>
      <c r="K893" t="str">
        <f t="shared" si="251"/>
        <v>KALIBENDA</v>
      </c>
      <c r="L893" t="str">
        <f t="shared" si="252"/>
        <v>JULY-1-KALIBENDA</v>
      </c>
      <c r="M893" s="70">
        <f t="shared" si="253"/>
        <v>9.6060638558504996E-3</v>
      </c>
      <c r="N893" s="70">
        <f t="shared" si="254"/>
        <v>-3.1928806774205953E-2</v>
      </c>
      <c r="O893" s="13">
        <f t="shared" si="255"/>
        <v>961485</v>
      </c>
      <c r="P893" s="13">
        <f t="shared" si="256"/>
        <v>962175</v>
      </c>
      <c r="Q893" s="13">
        <f t="shared" si="257"/>
        <v>953140</v>
      </c>
      <c r="R893" s="33">
        <f t="shared" si="258"/>
        <v>-8.679282568110791E-3</v>
      </c>
      <c r="S893" s="33">
        <f t="shared" si="259"/>
        <v>-9.3901836983916187E-3</v>
      </c>
      <c r="T893" t="str">
        <f t="shared" si="260"/>
        <v>JULY-KALIBENDA</v>
      </c>
      <c r="U893">
        <f t="shared" si="261"/>
        <v>267912</v>
      </c>
      <c r="V893">
        <f t="shared" si="262"/>
        <v>269792</v>
      </c>
      <c r="W893">
        <f t="shared" si="263"/>
        <v>268297</v>
      </c>
      <c r="X893" s="33">
        <f t="shared" si="264"/>
        <v>1.4370390277405054E-3</v>
      </c>
      <c r="Y893" s="33">
        <f t="shared" si="265"/>
        <v>-5.5413058949116412E-3</v>
      </c>
    </row>
    <row r="894" spans="1:25" x14ac:dyDescent="0.25">
      <c r="A894" t="s">
        <v>41</v>
      </c>
      <c r="B894" s="63">
        <v>1</v>
      </c>
      <c r="C894" t="s">
        <v>13</v>
      </c>
      <c r="D894" s="65">
        <v>7128</v>
      </c>
      <c r="E894" s="65">
        <v>7128</v>
      </c>
      <c r="F894" s="65">
        <v>7116</v>
      </c>
      <c r="G894" s="13">
        <f t="shared" si="247"/>
        <v>-12</v>
      </c>
      <c r="H894" s="13">
        <f t="shared" si="248"/>
        <v>-12</v>
      </c>
      <c r="I894" s="70">
        <f t="shared" si="249"/>
        <v>-1.6835016835017313E-3</v>
      </c>
      <c r="J894" s="70">
        <f t="shared" si="250"/>
        <v>-1.6835016835017313E-3</v>
      </c>
      <c r="K894" t="str">
        <f t="shared" si="251"/>
        <v>KALIBENDA</v>
      </c>
      <c r="L894" t="str">
        <f t="shared" si="252"/>
        <v>JULY-1-KALIBENDA</v>
      </c>
      <c r="M894" s="70">
        <f t="shared" si="253"/>
        <v>9.6060638558504996E-3</v>
      </c>
      <c r="N894" s="70">
        <f t="shared" si="254"/>
        <v>-3.1928806774205953E-2</v>
      </c>
      <c r="O894" s="13">
        <f t="shared" si="255"/>
        <v>961485</v>
      </c>
      <c r="P894" s="13">
        <f t="shared" si="256"/>
        <v>962175</v>
      </c>
      <c r="Q894" s="13">
        <f t="shared" si="257"/>
        <v>953140</v>
      </c>
      <c r="R894" s="33">
        <f t="shared" si="258"/>
        <v>-8.679282568110791E-3</v>
      </c>
      <c r="S894" s="33">
        <f t="shared" si="259"/>
        <v>-9.3901836983916187E-3</v>
      </c>
      <c r="T894" t="str">
        <f t="shared" si="260"/>
        <v>JULY-KALIBENDA</v>
      </c>
      <c r="U894">
        <f t="shared" si="261"/>
        <v>267912</v>
      </c>
      <c r="V894">
        <f t="shared" si="262"/>
        <v>269792</v>
      </c>
      <c r="W894">
        <f t="shared" si="263"/>
        <v>268297</v>
      </c>
      <c r="X894" s="33">
        <f t="shared" si="264"/>
        <v>1.4370390277405054E-3</v>
      </c>
      <c r="Y894" s="33">
        <f t="shared" si="265"/>
        <v>-5.5413058949116412E-3</v>
      </c>
    </row>
    <row r="895" spans="1:25" x14ac:dyDescent="0.25">
      <c r="A895" t="s">
        <v>41</v>
      </c>
      <c r="B895" s="63">
        <v>1</v>
      </c>
      <c r="C895" t="s">
        <v>13</v>
      </c>
      <c r="D895" s="65">
        <v>1296</v>
      </c>
      <c r="E895" s="65">
        <v>1323</v>
      </c>
      <c r="F895" s="65">
        <v>1323</v>
      </c>
      <c r="G895" s="13">
        <f t="shared" si="247"/>
        <v>0</v>
      </c>
      <c r="H895" s="13">
        <f t="shared" si="248"/>
        <v>27</v>
      </c>
      <c r="I895" s="70">
        <f t="shared" si="249"/>
        <v>2.0833333333333259E-2</v>
      </c>
      <c r="J895" s="70">
        <f t="shared" si="250"/>
        <v>0</v>
      </c>
      <c r="K895" t="str">
        <f t="shared" si="251"/>
        <v>KALIBENDA</v>
      </c>
      <c r="L895" t="str">
        <f t="shared" si="252"/>
        <v>JULY-1-KALIBENDA</v>
      </c>
      <c r="M895" s="70">
        <f t="shared" si="253"/>
        <v>9.6060638558504996E-3</v>
      </c>
      <c r="N895" s="70">
        <f t="shared" si="254"/>
        <v>-3.1928806774205953E-2</v>
      </c>
      <c r="O895" s="13">
        <f t="shared" si="255"/>
        <v>961485</v>
      </c>
      <c r="P895" s="13">
        <f t="shared" si="256"/>
        <v>962175</v>
      </c>
      <c r="Q895" s="13">
        <f t="shared" si="257"/>
        <v>953140</v>
      </c>
      <c r="R895" s="33">
        <f t="shared" si="258"/>
        <v>-8.679282568110791E-3</v>
      </c>
      <c r="S895" s="33">
        <f t="shared" si="259"/>
        <v>-9.3901836983916187E-3</v>
      </c>
      <c r="T895" t="str">
        <f t="shared" si="260"/>
        <v>JULY-KALIBENDA</v>
      </c>
      <c r="U895">
        <f t="shared" si="261"/>
        <v>267912</v>
      </c>
      <c r="V895">
        <f t="shared" si="262"/>
        <v>269792</v>
      </c>
      <c r="W895">
        <f t="shared" si="263"/>
        <v>268297</v>
      </c>
      <c r="X895" s="33">
        <f t="shared" si="264"/>
        <v>1.4370390277405054E-3</v>
      </c>
      <c r="Y895" s="33">
        <f t="shared" si="265"/>
        <v>-5.5413058949116412E-3</v>
      </c>
    </row>
    <row r="896" spans="1:25" x14ac:dyDescent="0.25">
      <c r="A896" t="s">
        <v>41</v>
      </c>
      <c r="B896" s="63">
        <v>1</v>
      </c>
      <c r="C896" t="s">
        <v>13</v>
      </c>
      <c r="D896" s="65">
        <v>10224</v>
      </c>
      <c r="E896" s="65">
        <v>10232</v>
      </c>
      <c r="F896" s="65">
        <v>10132</v>
      </c>
      <c r="G896" s="13">
        <f t="shared" si="247"/>
        <v>-100</v>
      </c>
      <c r="H896" s="13">
        <f t="shared" si="248"/>
        <v>-92</v>
      </c>
      <c r="I896" s="70">
        <f t="shared" si="249"/>
        <v>-8.9984350547730463E-3</v>
      </c>
      <c r="J896" s="70">
        <f t="shared" si="250"/>
        <v>-9.7732603596559775E-3</v>
      </c>
      <c r="K896" t="str">
        <f t="shared" si="251"/>
        <v>KALIBENDA</v>
      </c>
      <c r="L896" t="str">
        <f t="shared" si="252"/>
        <v>JULY-1-KALIBENDA</v>
      </c>
      <c r="M896" s="70">
        <f t="shared" si="253"/>
        <v>9.6060638558504996E-3</v>
      </c>
      <c r="N896" s="70">
        <f t="shared" si="254"/>
        <v>-3.1928806774205953E-2</v>
      </c>
      <c r="O896" s="13">
        <f t="shared" si="255"/>
        <v>961485</v>
      </c>
      <c r="P896" s="13">
        <f t="shared" si="256"/>
        <v>962175</v>
      </c>
      <c r="Q896" s="13">
        <f t="shared" si="257"/>
        <v>953140</v>
      </c>
      <c r="R896" s="33">
        <f t="shared" si="258"/>
        <v>-8.679282568110791E-3</v>
      </c>
      <c r="S896" s="33">
        <f t="shared" si="259"/>
        <v>-9.3901836983916187E-3</v>
      </c>
      <c r="T896" t="str">
        <f t="shared" si="260"/>
        <v>JULY-KALIBENDA</v>
      </c>
      <c r="U896">
        <f t="shared" si="261"/>
        <v>267912</v>
      </c>
      <c r="V896">
        <f t="shared" si="262"/>
        <v>269792</v>
      </c>
      <c r="W896">
        <f t="shared" si="263"/>
        <v>268297</v>
      </c>
      <c r="X896" s="33">
        <f t="shared" si="264"/>
        <v>1.4370390277405054E-3</v>
      </c>
      <c r="Y896" s="33">
        <f t="shared" si="265"/>
        <v>-5.5413058949116412E-3</v>
      </c>
    </row>
    <row r="897" spans="1:25" x14ac:dyDescent="0.25">
      <c r="A897" t="s">
        <v>41</v>
      </c>
      <c r="B897" s="63">
        <v>1</v>
      </c>
      <c r="C897" t="s">
        <v>16</v>
      </c>
      <c r="D897" s="65">
        <v>2400</v>
      </c>
      <c r="E897" s="65">
        <v>2496</v>
      </c>
      <c r="F897" s="65">
        <v>2385</v>
      </c>
      <c r="G897" s="13">
        <f t="shared" si="247"/>
        <v>-111</v>
      </c>
      <c r="H897" s="13">
        <f t="shared" si="248"/>
        <v>-15</v>
      </c>
      <c r="I897" s="70">
        <f t="shared" si="249"/>
        <v>-6.2499999999999778E-3</v>
      </c>
      <c r="J897" s="70">
        <f t="shared" si="250"/>
        <v>-4.4471153846153855E-2</v>
      </c>
      <c r="K897" t="str">
        <f t="shared" si="251"/>
        <v>ANUGERAH</v>
      </c>
      <c r="L897" t="str">
        <f t="shared" si="252"/>
        <v>JULY-1-ANUGERAH</v>
      </c>
      <c r="M897" s="70">
        <f t="shared" si="253"/>
        <v>-0.20491666666666664</v>
      </c>
      <c r="N897" s="70">
        <f t="shared" si="254"/>
        <v>-0.28027464194272256</v>
      </c>
      <c r="O897" s="13">
        <f t="shared" si="255"/>
        <v>961485</v>
      </c>
      <c r="P897" s="13">
        <f t="shared" si="256"/>
        <v>962175</v>
      </c>
      <c r="Q897" s="13">
        <f t="shared" si="257"/>
        <v>953140</v>
      </c>
      <c r="R897" s="33">
        <f t="shared" si="258"/>
        <v>-8.679282568110791E-3</v>
      </c>
      <c r="S897" s="33">
        <f t="shared" si="259"/>
        <v>-9.3901836983916187E-3</v>
      </c>
      <c r="T897" t="str">
        <f t="shared" si="260"/>
        <v>JULY-ANUGERAH</v>
      </c>
      <c r="U897">
        <f t="shared" si="261"/>
        <v>36600</v>
      </c>
      <c r="V897">
        <f t="shared" si="262"/>
        <v>36793</v>
      </c>
      <c r="W897">
        <f t="shared" si="263"/>
        <v>35580</v>
      </c>
      <c r="X897" s="33">
        <f t="shared" si="264"/>
        <v>-2.786885245901638E-2</v>
      </c>
      <c r="Y897" s="33">
        <f t="shared" si="265"/>
        <v>-3.2968227651999027E-2</v>
      </c>
    </row>
    <row r="898" spans="1:25" x14ac:dyDescent="0.25">
      <c r="A898" t="s">
        <v>41</v>
      </c>
      <c r="B898" s="63">
        <v>1</v>
      </c>
      <c r="C898" t="s">
        <v>16</v>
      </c>
      <c r="D898" s="65">
        <v>2400</v>
      </c>
      <c r="E898" s="65">
        <v>2472</v>
      </c>
      <c r="F898" s="65">
        <v>2370</v>
      </c>
      <c r="G898" s="13">
        <f t="shared" ref="G898:G961" si="266">F898-E898</f>
        <v>-102</v>
      </c>
      <c r="H898" s="13">
        <f t="shared" ref="H898:H961" si="267">F898-D898</f>
        <v>-30</v>
      </c>
      <c r="I898" s="70">
        <f t="shared" ref="I898:I961" si="268">F898/D898-1</f>
        <v>-1.2499999999999956E-2</v>
      </c>
      <c r="J898" s="70">
        <f t="shared" ref="J898:J961" si="269">F898/E898-1</f>
        <v>-4.1262135922330079E-2</v>
      </c>
      <c r="K898" t="str">
        <f t="shared" ref="K898:K961" si="270">CLEAN(SUBSTITUTE(C898," ",""))</f>
        <v>ANUGERAH</v>
      </c>
      <c r="L898" t="str">
        <f t="shared" ref="L898:L961" si="271">A898&amp;"-"&amp;B898&amp;"-"&amp;K898</f>
        <v>JULY-1-ANUGERAH</v>
      </c>
      <c r="M898" s="70">
        <f t="shared" ref="M898:M961" si="272">SUMIF($L$2:$L$1396,L898,$I$2:$I$1396)</f>
        <v>-0.20491666666666664</v>
      </c>
      <c r="N898" s="70">
        <f t="shared" ref="N898:N961" si="273">SUMIF($L$2:$L$1396,L898,$J$2:$J$1396)</f>
        <v>-0.28027464194272256</v>
      </c>
      <c r="O898" s="13">
        <f t="shared" ref="O898:O961" si="274">SUMIF($A$2:$A$1396,A898,$D$2:$D$1396)</f>
        <v>961485</v>
      </c>
      <c r="P898" s="13">
        <f t="shared" ref="P898:P961" si="275">SUMIF($A$2:$A$1396,A898,$E$2:$E$1396)</f>
        <v>962175</v>
      </c>
      <c r="Q898" s="13">
        <f t="shared" ref="Q898:Q961" si="276">SUMIF($A$2:$A$1396,A898,$F$2:$F$1396)</f>
        <v>953140</v>
      </c>
      <c r="R898" s="33">
        <f t="shared" ref="R898:R961" si="277">Q898/O898-1</f>
        <v>-8.679282568110791E-3</v>
      </c>
      <c r="S898" s="33">
        <f t="shared" ref="S898:S961" si="278">Q898/P898-1</f>
        <v>-9.3901836983916187E-3</v>
      </c>
      <c r="T898" t="str">
        <f t="shared" si="260"/>
        <v>JULY-ANUGERAH</v>
      </c>
      <c r="U898">
        <f t="shared" si="261"/>
        <v>36600</v>
      </c>
      <c r="V898">
        <f t="shared" si="262"/>
        <v>36793</v>
      </c>
      <c r="W898">
        <f t="shared" si="263"/>
        <v>35580</v>
      </c>
      <c r="X898" s="33">
        <f t="shared" si="264"/>
        <v>-2.786885245901638E-2</v>
      </c>
      <c r="Y898" s="33">
        <f t="shared" si="265"/>
        <v>-3.2968227651999027E-2</v>
      </c>
    </row>
    <row r="899" spans="1:25" x14ac:dyDescent="0.25">
      <c r="A899" t="s">
        <v>41</v>
      </c>
      <c r="B899" s="63">
        <v>1</v>
      </c>
      <c r="C899" t="s">
        <v>16</v>
      </c>
      <c r="D899" s="65">
        <v>3000</v>
      </c>
      <c r="E899" s="65">
        <v>3000</v>
      </c>
      <c r="F899" s="65">
        <v>2934</v>
      </c>
      <c r="G899" s="13">
        <f t="shared" si="266"/>
        <v>-66</v>
      </c>
      <c r="H899" s="13">
        <f t="shared" si="267"/>
        <v>-66</v>
      </c>
      <c r="I899" s="70">
        <f t="shared" si="268"/>
        <v>-2.200000000000002E-2</v>
      </c>
      <c r="J899" s="70">
        <f t="shared" si="269"/>
        <v>-2.200000000000002E-2</v>
      </c>
      <c r="K899" t="str">
        <f t="shared" si="270"/>
        <v>ANUGERAH</v>
      </c>
      <c r="L899" t="str">
        <f t="shared" si="271"/>
        <v>JULY-1-ANUGERAH</v>
      </c>
      <c r="M899" s="70">
        <f t="shared" si="272"/>
        <v>-0.20491666666666664</v>
      </c>
      <c r="N899" s="70">
        <f t="shared" si="273"/>
        <v>-0.28027464194272256</v>
      </c>
      <c r="O899" s="13">
        <f t="shared" si="274"/>
        <v>961485</v>
      </c>
      <c r="P899" s="13">
        <f t="shared" si="275"/>
        <v>962175</v>
      </c>
      <c r="Q899" s="13">
        <f t="shared" si="276"/>
        <v>953140</v>
      </c>
      <c r="R899" s="33">
        <f t="shared" si="277"/>
        <v>-8.679282568110791E-3</v>
      </c>
      <c r="S899" s="33">
        <f t="shared" si="278"/>
        <v>-9.3901836983916187E-3</v>
      </c>
      <c r="T899" t="str">
        <f t="shared" ref="T899:T962" si="279">A899&amp;"-"&amp;K899</f>
        <v>JULY-ANUGERAH</v>
      </c>
      <c r="U899">
        <f t="shared" ref="U899:U962" si="280">SUMIF($T$2:$T$1396,T899,$D$2:$D$1396)</f>
        <v>36600</v>
      </c>
      <c r="V899">
        <f t="shared" ref="V899:V962" si="281">SUMIF($T$2:$T$1396,T899,$E$2:$E$1396)</f>
        <v>36793</v>
      </c>
      <c r="W899">
        <f t="shared" ref="W899:W962" si="282">SUMIF($T$2:$T$1396,T899,$F$2:$F$1396)</f>
        <v>35580</v>
      </c>
      <c r="X899" s="33">
        <f t="shared" ref="X899:X962" si="283">W899/U899-1</f>
        <v>-2.786885245901638E-2</v>
      </c>
      <c r="Y899" s="33">
        <f t="shared" ref="Y899:Y962" si="284">W899/V899-1</f>
        <v>-3.2968227651999027E-2</v>
      </c>
    </row>
    <row r="900" spans="1:25" x14ac:dyDescent="0.25">
      <c r="A900" t="s">
        <v>41</v>
      </c>
      <c r="B900" s="63">
        <v>1</v>
      </c>
      <c r="C900" t="s">
        <v>16</v>
      </c>
      <c r="D900" s="65">
        <v>1000</v>
      </c>
      <c r="E900" s="65">
        <v>1002</v>
      </c>
      <c r="F900" s="65">
        <v>970</v>
      </c>
      <c r="G900" s="13">
        <f t="shared" si="266"/>
        <v>-32</v>
      </c>
      <c r="H900" s="13">
        <f t="shared" si="267"/>
        <v>-30</v>
      </c>
      <c r="I900" s="70">
        <f t="shared" si="268"/>
        <v>-3.0000000000000027E-2</v>
      </c>
      <c r="J900" s="70">
        <f t="shared" si="269"/>
        <v>-3.1936127744510934E-2</v>
      </c>
      <c r="K900" t="str">
        <f t="shared" si="270"/>
        <v>ANUGERAH</v>
      </c>
      <c r="L900" t="str">
        <f t="shared" si="271"/>
        <v>JULY-1-ANUGERAH</v>
      </c>
      <c r="M900" s="70">
        <f t="shared" si="272"/>
        <v>-0.20491666666666664</v>
      </c>
      <c r="N900" s="70">
        <f t="shared" si="273"/>
        <v>-0.28027464194272256</v>
      </c>
      <c r="O900" s="13">
        <f t="shared" si="274"/>
        <v>961485</v>
      </c>
      <c r="P900" s="13">
        <f t="shared" si="275"/>
        <v>962175</v>
      </c>
      <c r="Q900" s="13">
        <f t="shared" si="276"/>
        <v>953140</v>
      </c>
      <c r="R900" s="33">
        <f t="shared" si="277"/>
        <v>-8.679282568110791E-3</v>
      </c>
      <c r="S900" s="33">
        <f t="shared" si="278"/>
        <v>-9.3901836983916187E-3</v>
      </c>
      <c r="T900" t="str">
        <f t="shared" si="279"/>
        <v>JULY-ANUGERAH</v>
      </c>
      <c r="U900">
        <f t="shared" si="280"/>
        <v>36600</v>
      </c>
      <c r="V900">
        <f t="shared" si="281"/>
        <v>36793</v>
      </c>
      <c r="W900">
        <f t="shared" si="282"/>
        <v>35580</v>
      </c>
      <c r="X900" s="33">
        <f t="shared" si="283"/>
        <v>-2.786885245901638E-2</v>
      </c>
      <c r="Y900" s="33">
        <f t="shared" si="284"/>
        <v>-3.2968227651999027E-2</v>
      </c>
    </row>
    <row r="901" spans="1:25" x14ac:dyDescent="0.25">
      <c r="A901" t="s">
        <v>41</v>
      </c>
      <c r="B901" s="63">
        <v>1</v>
      </c>
      <c r="C901" t="s">
        <v>16</v>
      </c>
      <c r="D901" s="65">
        <v>900</v>
      </c>
      <c r="E901" s="65">
        <v>906</v>
      </c>
      <c r="F901" s="65">
        <v>875</v>
      </c>
      <c r="G901" s="13">
        <f t="shared" si="266"/>
        <v>-31</v>
      </c>
      <c r="H901" s="13">
        <f t="shared" si="267"/>
        <v>-25</v>
      </c>
      <c r="I901" s="70">
        <f t="shared" si="268"/>
        <v>-2.777777777777779E-2</v>
      </c>
      <c r="J901" s="70">
        <f t="shared" si="269"/>
        <v>-3.4216335540838805E-2</v>
      </c>
      <c r="K901" t="str">
        <f t="shared" si="270"/>
        <v>ANUGERAH</v>
      </c>
      <c r="L901" t="str">
        <f t="shared" si="271"/>
        <v>JULY-1-ANUGERAH</v>
      </c>
      <c r="M901" s="70">
        <f t="shared" si="272"/>
        <v>-0.20491666666666664</v>
      </c>
      <c r="N901" s="70">
        <f t="shared" si="273"/>
        <v>-0.28027464194272256</v>
      </c>
      <c r="O901" s="13">
        <f t="shared" si="274"/>
        <v>961485</v>
      </c>
      <c r="P901" s="13">
        <f t="shared" si="275"/>
        <v>962175</v>
      </c>
      <c r="Q901" s="13">
        <f t="shared" si="276"/>
        <v>953140</v>
      </c>
      <c r="R901" s="33">
        <f t="shared" si="277"/>
        <v>-8.679282568110791E-3</v>
      </c>
      <c r="S901" s="33">
        <f t="shared" si="278"/>
        <v>-9.3901836983916187E-3</v>
      </c>
      <c r="T901" t="str">
        <f t="shared" si="279"/>
        <v>JULY-ANUGERAH</v>
      </c>
      <c r="U901">
        <f t="shared" si="280"/>
        <v>36600</v>
      </c>
      <c r="V901">
        <f t="shared" si="281"/>
        <v>36793</v>
      </c>
      <c r="W901">
        <f t="shared" si="282"/>
        <v>35580</v>
      </c>
      <c r="X901" s="33">
        <f t="shared" si="283"/>
        <v>-2.786885245901638E-2</v>
      </c>
      <c r="Y901" s="33">
        <f t="shared" si="284"/>
        <v>-3.2968227651999027E-2</v>
      </c>
    </row>
    <row r="902" spans="1:25" x14ac:dyDescent="0.25">
      <c r="A902" t="s">
        <v>41</v>
      </c>
      <c r="B902" s="63">
        <v>1</v>
      </c>
      <c r="C902" t="s">
        <v>16</v>
      </c>
      <c r="D902" s="65">
        <v>1600</v>
      </c>
      <c r="E902" s="65">
        <v>1600</v>
      </c>
      <c r="F902" s="65">
        <v>1556</v>
      </c>
      <c r="G902" s="13">
        <f t="shared" si="266"/>
        <v>-44</v>
      </c>
      <c r="H902" s="13">
        <f t="shared" si="267"/>
        <v>-44</v>
      </c>
      <c r="I902" s="70">
        <f t="shared" si="268"/>
        <v>-2.7499999999999969E-2</v>
      </c>
      <c r="J902" s="70">
        <f t="shared" si="269"/>
        <v>-2.7499999999999969E-2</v>
      </c>
      <c r="K902" t="str">
        <f t="shared" si="270"/>
        <v>ANUGERAH</v>
      </c>
      <c r="L902" t="str">
        <f t="shared" si="271"/>
        <v>JULY-1-ANUGERAH</v>
      </c>
      <c r="M902" s="70">
        <f t="shared" si="272"/>
        <v>-0.20491666666666664</v>
      </c>
      <c r="N902" s="70">
        <f t="shared" si="273"/>
        <v>-0.28027464194272256</v>
      </c>
      <c r="O902" s="13">
        <f t="shared" si="274"/>
        <v>961485</v>
      </c>
      <c r="P902" s="13">
        <f t="shared" si="275"/>
        <v>962175</v>
      </c>
      <c r="Q902" s="13">
        <f t="shared" si="276"/>
        <v>953140</v>
      </c>
      <c r="R902" s="33">
        <f t="shared" si="277"/>
        <v>-8.679282568110791E-3</v>
      </c>
      <c r="S902" s="33">
        <f t="shared" si="278"/>
        <v>-9.3901836983916187E-3</v>
      </c>
      <c r="T902" t="str">
        <f t="shared" si="279"/>
        <v>JULY-ANUGERAH</v>
      </c>
      <c r="U902">
        <f t="shared" si="280"/>
        <v>36600</v>
      </c>
      <c r="V902">
        <f t="shared" si="281"/>
        <v>36793</v>
      </c>
      <c r="W902">
        <f t="shared" si="282"/>
        <v>35580</v>
      </c>
      <c r="X902" s="33">
        <f t="shared" si="283"/>
        <v>-2.786885245901638E-2</v>
      </c>
      <c r="Y902" s="33">
        <f t="shared" si="284"/>
        <v>-3.2968227651999027E-2</v>
      </c>
    </row>
    <row r="903" spans="1:25" x14ac:dyDescent="0.25">
      <c r="A903" t="s">
        <v>41</v>
      </c>
      <c r="B903" s="63">
        <v>1</v>
      </c>
      <c r="C903" t="s">
        <v>16</v>
      </c>
      <c r="D903" s="65">
        <v>2000</v>
      </c>
      <c r="E903" s="65">
        <v>2000</v>
      </c>
      <c r="F903" s="65">
        <v>1946</v>
      </c>
      <c r="G903" s="13">
        <f t="shared" si="266"/>
        <v>-54</v>
      </c>
      <c r="H903" s="13">
        <f t="shared" si="267"/>
        <v>-54</v>
      </c>
      <c r="I903" s="70">
        <f t="shared" si="268"/>
        <v>-2.7000000000000024E-2</v>
      </c>
      <c r="J903" s="70">
        <f t="shared" si="269"/>
        <v>-2.7000000000000024E-2</v>
      </c>
      <c r="K903" t="str">
        <f t="shared" si="270"/>
        <v>ANUGERAH</v>
      </c>
      <c r="L903" t="str">
        <f t="shared" si="271"/>
        <v>JULY-1-ANUGERAH</v>
      </c>
      <c r="M903" s="70">
        <f t="shared" si="272"/>
        <v>-0.20491666666666664</v>
      </c>
      <c r="N903" s="70">
        <f t="shared" si="273"/>
        <v>-0.28027464194272256</v>
      </c>
      <c r="O903" s="13">
        <f t="shared" si="274"/>
        <v>961485</v>
      </c>
      <c r="P903" s="13">
        <f t="shared" si="275"/>
        <v>962175</v>
      </c>
      <c r="Q903" s="13">
        <f t="shared" si="276"/>
        <v>953140</v>
      </c>
      <c r="R903" s="33">
        <f t="shared" si="277"/>
        <v>-8.679282568110791E-3</v>
      </c>
      <c r="S903" s="33">
        <f t="shared" si="278"/>
        <v>-9.3901836983916187E-3</v>
      </c>
      <c r="T903" t="str">
        <f t="shared" si="279"/>
        <v>JULY-ANUGERAH</v>
      </c>
      <c r="U903">
        <f t="shared" si="280"/>
        <v>36600</v>
      </c>
      <c r="V903">
        <f t="shared" si="281"/>
        <v>36793</v>
      </c>
      <c r="W903">
        <f t="shared" si="282"/>
        <v>35580</v>
      </c>
      <c r="X903" s="33">
        <f t="shared" si="283"/>
        <v>-2.786885245901638E-2</v>
      </c>
      <c r="Y903" s="33">
        <f t="shared" si="284"/>
        <v>-3.2968227651999027E-2</v>
      </c>
    </row>
    <row r="904" spans="1:25" x14ac:dyDescent="0.25">
      <c r="A904" t="s">
        <v>41</v>
      </c>
      <c r="B904" s="63">
        <v>1</v>
      </c>
      <c r="C904" t="s">
        <v>16</v>
      </c>
      <c r="D904" s="65">
        <v>1000</v>
      </c>
      <c r="E904" s="65">
        <v>1000</v>
      </c>
      <c r="F904" s="65">
        <v>977</v>
      </c>
      <c r="G904" s="13">
        <f t="shared" si="266"/>
        <v>-23</v>
      </c>
      <c r="H904" s="13">
        <f t="shared" si="267"/>
        <v>-23</v>
      </c>
      <c r="I904" s="70">
        <f t="shared" si="268"/>
        <v>-2.300000000000002E-2</v>
      </c>
      <c r="J904" s="70">
        <f t="shared" si="269"/>
        <v>-2.300000000000002E-2</v>
      </c>
      <c r="K904" t="str">
        <f t="shared" si="270"/>
        <v>ANUGERAH</v>
      </c>
      <c r="L904" t="str">
        <f t="shared" si="271"/>
        <v>JULY-1-ANUGERAH</v>
      </c>
      <c r="M904" s="70">
        <f t="shared" si="272"/>
        <v>-0.20491666666666664</v>
      </c>
      <c r="N904" s="70">
        <f t="shared" si="273"/>
        <v>-0.28027464194272256</v>
      </c>
      <c r="O904" s="13">
        <f t="shared" si="274"/>
        <v>961485</v>
      </c>
      <c r="P904" s="13">
        <f t="shared" si="275"/>
        <v>962175</v>
      </c>
      <c r="Q904" s="13">
        <f t="shared" si="276"/>
        <v>953140</v>
      </c>
      <c r="R904" s="33">
        <f t="shared" si="277"/>
        <v>-8.679282568110791E-3</v>
      </c>
      <c r="S904" s="33">
        <f t="shared" si="278"/>
        <v>-9.3901836983916187E-3</v>
      </c>
      <c r="T904" t="str">
        <f t="shared" si="279"/>
        <v>JULY-ANUGERAH</v>
      </c>
      <c r="U904">
        <f t="shared" si="280"/>
        <v>36600</v>
      </c>
      <c r="V904">
        <f t="shared" si="281"/>
        <v>36793</v>
      </c>
      <c r="W904">
        <f t="shared" si="282"/>
        <v>35580</v>
      </c>
      <c r="X904" s="33">
        <f t="shared" si="283"/>
        <v>-2.786885245901638E-2</v>
      </c>
      <c r="Y904" s="33">
        <f t="shared" si="284"/>
        <v>-3.2968227651999027E-2</v>
      </c>
    </row>
    <row r="905" spans="1:25" x14ac:dyDescent="0.25">
      <c r="A905" t="s">
        <v>41</v>
      </c>
      <c r="B905" s="63">
        <v>1</v>
      </c>
      <c r="C905" t="s">
        <v>16</v>
      </c>
      <c r="D905" s="65">
        <v>2700</v>
      </c>
      <c r="E905" s="65">
        <v>2700</v>
      </c>
      <c r="F905" s="65">
        <v>2622</v>
      </c>
      <c r="G905" s="13">
        <f t="shared" si="266"/>
        <v>-78</v>
      </c>
      <c r="H905" s="13">
        <f t="shared" si="267"/>
        <v>-78</v>
      </c>
      <c r="I905" s="70">
        <f t="shared" si="268"/>
        <v>-2.8888888888888853E-2</v>
      </c>
      <c r="J905" s="70">
        <f t="shared" si="269"/>
        <v>-2.8888888888888853E-2</v>
      </c>
      <c r="K905" t="str">
        <f t="shared" si="270"/>
        <v>ANUGERAH</v>
      </c>
      <c r="L905" t="str">
        <f t="shared" si="271"/>
        <v>JULY-1-ANUGERAH</v>
      </c>
      <c r="M905" s="70">
        <f t="shared" si="272"/>
        <v>-0.20491666666666664</v>
      </c>
      <c r="N905" s="70">
        <f t="shared" si="273"/>
        <v>-0.28027464194272256</v>
      </c>
      <c r="O905" s="13">
        <f t="shared" si="274"/>
        <v>961485</v>
      </c>
      <c r="P905" s="13">
        <f t="shared" si="275"/>
        <v>962175</v>
      </c>
      <c r="Q905" s="13">
        <f t="shared" si="276"/>
        <v>953140</v>
      </c>
      <c r="R905" s="33">
        <f t="shared" si="277"/>
        <v>-8.679282568110791E-3</v>
      </c>
      <c r="S905" s="33">
        <f t="shared" si="278"/>
        <v>-9.3901836983916187E-3</v>
      </c>
      <c r="T905" t="str">
        <f t="shared" si="279"/>
        <v>JULY-ANUGERAH</v>
      </c>
      <c r="U905">
        <f t="shared" si="280"/>
        <v>36600</v>
      </c>
      <c r="V905">
        <f t="shared" si="281"/>
        <v>36793</v>
      </c>
      <c r="W905">
        <f t="shared" si="282"/>
        <v>35580</v>
      </c>
      <c r="X905" s="33">
        <f t="shared" si="283"/>
        <v>-2.786885245901638E-2</v>
      </c>
      <c r="Y905" s="33">
        <f t="shared" si="284"/>
        <v>-3.2968227651999027E-2</v>
      </c>
    </row>
    <row r="906" spans="1:25" x14ac:dyDescent="0.25">
      <c r="A906" t="s">
        <v>41</v>
      </c>
      <c r="B906" s="63">
        <v>1</v>
      </c>
      <c r="C906" t="s">
        <v>10</v>
      </c>
      <c r="D906" s="65">
        <v>460</v>
      </c>
      <c r="E906" s="65">
        <v>472</v>
      </c>
      <c r="F906" s="65">
        <v>460</v>
      </c>
      <c r="G906" s="13">
        <f t="shared" si="266"/>
        <v>-12</v>
      </c>
      <c r="H906" s="13">
        <f t="shared" si="267"/>
        <v>0</v>
      </c>
      <c r="I906" s="70">
        <f t="shared" si="268"/>
        <v>0</v>
      </c>
      <c r="J906" s="70">
        <f t="shared" si="269"/>
        <v>-2.5423728813559365E-2</v>
      </c>
      <c r="K906" t="str">
        <f t="shared" si="270"/>
        <v>CNJ2</v>
      </c>
      <c r="L906" t="str">
        <f t="shared" si="271"/>
        <v>JULY-1-CNJ2</v>
      </c>
      <c r="M906" s="70">
        <f t="shared" si="272"/>
        <v>0</v>
      </c>
      <c r="N906" s="70">
        <f t="shared" si="273"/>
        <v>-0.3426865724985968</v>
      </c>
      <c r="O906" s="13">
        <f t="shared" si="274"/>
        <v>961485</v>
      </c>
      <c r="P906" s="13">
        <f t="shared" si="275"/>
        <v>962175</v>
      </c>
      <c r="Q906" s="13">
        <f t="shared" si="276"/>
        <v>953140</v>
      </c>
      <c r="R906" s="33">
        <f t="shared" si="277"/>
        <v>-8.679282568110791E-3</v>
      </c>
      <c r="S906" s="33">
        <f t="shared" si="278"/>
        <v>-9.3901836983916187E-3</v>
      </c>
      <c r="T906" t="str">
        <f t="shared" si="279"/>
        <v>JULY-CNJ2</v>
      </c>
      <c r="U906">
        <f t="shared" si="280"/>
        <v>16745</v>
      </c>
      <c r="V906">
        <f t="shared" si="281"/>
        <v>17100</v>
      </c>
      <c r="W906">
        <f t="shared" si="282"/>
        <v>16745</v>
      </c>
      <c r="X906" s="33">
        <f t="shared" si="283"/>
        <v>0</v>
      </c>
      <c r="Y906" s="33">
        <f t="shared" si="284"/>
        <v>-2.0760233918128645E-2</v>
      </c>
    </row>
    <row r="907" spans="1:25" x14ac:dyDescent="0.25">
      <c r="A907" t="s">
        <v>41</v>
      </c>
      <c r="B907" s="63">
        <v>1</v>
      </c>
      <c r="C907" t="s">
        <v>10</v>
      </c>
      <c r="D907" s="65">
        <v>630</v>
      </c>
      <c r="E907" s="65">
        <v>646</v>
      </c>
      <c r="F907" s="65">
        <v>630</v>
      </c>
      <c r="G907" s="13">
        <f t="shared" si="266"/>
        <v>-16</v>
      </c>
      <c r="H907" s="13">
        <f t="shared" si="267"/>
        <v>0</v>
      </c>
      <c r="I907" s="70">
        <f t="shared" si="268"/>
        <v>0</v>
      </c>
      <c r="J907" s="70">
        <f t="shared" si="269"/>
        <v>-2.4767801857585092E-2</v>
      </c>
      <c r="K907" t="str">
        <f t="shared" si="270"/>
        <v>CNJ2</v>
      </c>
      <c r="L907" t="str">
        <f t="shared" si="271"/>
        <v>JULY-1-CNJ2</v>
      </c>
      <c r="M907" s="70">
        <f t="shared" si="272"/>
        <v>0</v>
      </c>
      <c r="N907" s="70">
        <f t="shared" si="273"/>
        <v>-0.3426865724985968</v>
      </c>
      <c r="O907" s="13">
        <f t="shared" si="274"/>
        <v>961485</v>
      </c>
      <c r="P907" s="13">
        <f t="shared" si="275"/>
        <v>962175</v>
      </c>
      <c r="Q907" s="13">
        <f t="shared" si="276"/>
        <v>953140</v>
      </c>
      <c r="R907" s="33">
        <f t="shared" si="277"/>
        <v>-8.679282568110791E-3</v>
      </c>
      <c r="S907" s="33">
        <f t="shared" si="278"/>
        <v>-9.3901836983916187E-3</v>
      </c>
      <c r="T907" t="str">
        <f t="shared" si="279"/>
        <v>JULY-CNJ2</v>
      </c>
      <c r="U907">
        <f t="shared" si="280"/>
        <v>16745</v>
      </c>
      <c r="V907">
        <f t="shared" si="281"/>
        <v>17100</v>
      </c>
      <c r="W907">
        <f t="shared" si="282"/>
        <v>16745</v>
      </c>
      <c r="X907" s="33">
        <f t="shared" si="283"/>
        <v>0</v>
      </c>
      <c r="Y907" s="33">
        <f t="shared" si="284"/>
        <v>-2.0760233918128645E-2</v>
      </c>
    </row>
    <row r="908" spans="1:25" x14ac:dyDescent="0.25">
      <c r="A908" t="s">
        <v>41</v>
      </c>
      <c r="B908" s="63">
        <v>1</v>
      </c>
      <c r="C908" t="s">
        <v>10</v>
      </c>
      <c r="D908" s="65">
        <v>510</v>
      </c>
      <c r="E908" s="65">
        <v>526</v>
      </c>
      <c r="F908" s="65">
        <v>510</v>
      </c>
      <c r="G908" s="13">
        <f t="shared" si="266"/>
        <v>-16</v>
      </c>
      <c r="H908" s="13">
        <f t="shared" si="267"/>
        <v>0</v>
      </c>
      <c r="I908" s="70">
        <f t="shared" si="268"/>
        <v>0</v>
      </c>
      <c r="J908" s="70">
        <f t="shared" si="269"/>
        <v>-3.041825095057038E-2</v>
      </c>
      <c r="K908" t="str">
        <f t="shared" si="270"/>
        <v>CNJ2</v>
      </c>
      <c r="L908" t="str">
        <f t="shared" si="271"/>
        <v>JULY-1-CNJ2</v>
      </c>
      <c r="M908" s="70">
        <f t="shared" si="272"/>
        <v>0</v>
      </c>
      <c r="N908" s="70">
        <f t="shared" si="273"/>
        <v>-0.3426865724985968</v>
      </c>
      <c r="O908" s="13">
        <f t="shared" si="274"/>
        <v>961485</v>
      </c>
      <c r="P908" s="13">
        <f t="shared" si="275"/>
        <v>962175</v>
      </c>
      <c r="Q908" s="13">
        <f t="shared" si="276"/>
        <v>953140</v>
      </c>
      <c r="R908" s="33">
        <f t="shared" si="277"/>
        <v>-8.679282568110791E-3</v>
      </c>
      <c r="S908" s="33">
        <f t="shared" si="278"/>
        <v>-9.3901836983916187E-3</v>
      </c>
      <c r="T908" t="str">
        <f t="shared" si="279"/>
        <v>JULY-CNJ2</v>
      </c>
      <c r="U908">
        <f t="shared" si="280"/>
        <v>16745</v>
      </c>
      <c r="V908">
        <f t="shared" si="281"/>
        <v>17100</v>
      </c>
      <c r="W908">
        <f t="shared" si="282"/>
        <v>16745</v>
      </c>
      <c r="X908" s="33">
        <f t="shared" si="283"/>
        <v>0</v>
      </c>
      <c r="Y908" s="33">
        <f t="shared" si="284"/>
        <v>-2.0760233918128645E-2</v>
      </c>
    </row>
    <row r="909" spans="1:25" x14ac:dyDescent="0.25">
      <c r="A909" t="s">
        <v>41</v>
      </c>
      <c r="B909" s="63">
        <v>1</v>
      </c>
      <c r="C909" t="s">
        <v>10</v>
      </c>
      <c r="D909" s="65">
        <v>1290</v>
      </c>
      <c r="E909" s="65">
        <v>1318</v>
      </c>
      <c r="F909" s="65">
        <v>1290</v>
      </c>
      <c r="G909" s="13">
        <f t="shared" si="266"/>
        <v>-28</v>
      </c>
      <c r="H909" s="13">
        <f t="shared" si="267"/>
        <v>0</v>
      </c>
      <c r="I909" s="70">
        <f t="shared" si="268"/>
        <v>0</v>
      </c>
      <c r="J909" s="70">
        <f t="shared" si="269"/>
        <v>-2.1244309559939278E-2</v>
      </c>
      <c r="K909" t="str">
        <f t="shared" si="270"/>
        <v>CNJ2</v>
      </c>
      <c r="L909" t="str">
        <f t="shared" si="271"/>
        <v>JULY-1-CNJ2</v>
      </c>
      <c r="M909" s="70">
        <f t="shared" si="272"/>
        <v>0</v>
      </c>
      <c r="N909" s="70">
        <f t="shared" si="273"/>
        <v>-0.3426865724985968</v>
      </c>
      <c r="O909" s="13">
        <f t="shared" si="274"/>
        <v>961485</v>
      </c>
      <c r="P909" s="13">
        <f t="shared" si="275"/>
        <v>962175</v>
      </c>
      <c r="Q909" s="13">
        <f t="shared" si="276"/>
        <v>953140</v>
      </c>
      <c r="R909" s="33">
        <f t="shared" si="277"/>
        <v>-8.679282568110791E-3</v>
      </c>
      <c r="S909" s="33">
        <f t="shared" si="278"/>
        <v>-9.3901836983916187E-3</v>
      </c>
      <c r="T909" t="str">
        <f t="shared" si="279"/>
        <v>JULY-CNJ2</v>
      </c>
      <c r="U909">
        <f t="shared" si="280"/>
        <v>16745</v>
      </c>
      <c r="V909">
        <f t="shared" si="281"/>
        <v>17100</v>
      </c>
      <c r="W909">
        <f t="shared" si="282"/>
        <v>16745</v>
      </c>
      <c r="X909" s="33">
        <f t="shared" si="283"/>
        <v>0</v>
      </c>
      <c r="Y909" s="33">
        <f t="shared" si="284"/>
        <v>-2.0760233918128645E-2</v>
      </c>
    </row>
    <row r="910" spans="1:25" x14ac:dyDescent="0.25">
      <c r="A910" t="s">
        <v>41</v>
      </c>
      <c r="B910" s="63">
        <v>1</v>
      </c>
      <c r="C910" t="s">
        <v>10</v>
      </c>
      <c r="D910" s="65">
        <v>1500</v>
      </c>
      <c r="E910" s="65">
        <v>1537</v>
      </c>
      <c r="F910" s="65">
        <v>1500</v>
      </c>
      <c r="G910" s="13">
        <f t="shared" si="266"/>
        <v>-37</v>
      </c>
      <c r="H910" s="13">
        <f t="shared" si="267"/>
        <v>0</v>
      </c>
      <c r="I910" s="70">
        <f t="shared" si="268"/>
        <v>0</v>
      </c>
      <c r="J910" s="70">
        <f t="shared" si="269"/>
        <v>-2.4072869225764459E-2</v>
      </c>
      <c r="K910" t="str">
        <f t="shared" si="270"/>
        <v>CNJ2</v>
      </c>
      <c r="L910" t="str">
        <f t="shared" si="271"/>
        <v>JULY-1-CNJ2</v>
      </c>
      <c r="M910" s="70">
        <f t="shared" si="272"/>
        <v>0</v>
      </c>
      <c r="N910" s="70">
        <f t="shared" si="273"/>
        <v>-0.3426865724985968</v>
      </c>
      <c r="O910" s="13">
        <f t="shared" si="274"/>
        <v>961485</v>
      </c>
      <c r="P910" s="13">
        <f t="shared" si="275"/>
        <v>962175</v>
      </c>
      <c r="Q910" s="13">
        <f t="shared" si="276"/>
        <v>953140</v>
      </c>
      <c r="R910" s="33">
        <f t="shared" si="277"/>
        <v>-8.679282568110791E-3</v>
      </c>
      <c r="S910" s="33">
        <f t="shared" si="278"/>
        <v>-9.3901836983916187E-3</v>
      </c>
      <c r="T910" t="str">
        <f t="shared" si="279"/>
        <v>JULY-CNJ2</v>
      </c>
      <c r="U910">
        <f t="shared" si="280"/>
        <v>16745</v>
      </c>
      <c r="V910">
        <f t="shared" si="281"/>
        <v>17100</v>
      </c>
      <c r="W910">
        <f t="shared" si="282"/>
        <v>16745</v>
      </c>
      <c r="X910" s="33">
        <f t="shared" si="283"/>
        <v>0</v>
      </c>
      <c r="Y910" s="33">
        <f t="shared" si="284"/>
        <v>-2.0760233918128645E-2</v>
      </c>
    </row>
    <row r="911" spans="1:25" x14ac:dyDescent="0.25">
      <c r="A911" t="s">
        <v>41</v>
      </c>
      <c r="B911" s="63">
        <v>1</v>
      </c>
      <c r="C911" t="s">
        <v>10</v>
      </c>
      <c r="D911" s="65">
        <v>700</v>
      </c>
      <c r="E911" s="65">
        <v>718</v>
      </c>
      <c r="F911" s="65">
        <v>700</v>
      </c>
      <c r="G911" s="13">
        <f t="shared" si="266"/>
        <v>-18</v>
      </c>
      <c r="H911" s="13">
        <f t="shared" si="267"/>
        <v>0</v>
      </c>
      <c r="I911" s="70">
        <f t="shared" si="268"/>
        <v>0</v>
      </c>
      <c r="J911" s="70">
        <f t="shared" si="269"/>
        <v>-2.5069637883008311E-2</v>
      </c>
      <c r="K911" t="str">
        <f t="shared" si="270"/>
        <v>CNJ2</v>
      </c>
      <c r="L911" t="str">
        <f t="shared" si="271"/>
        <v>JULY-1-CNJ2</v>
      </c>
      <c r="M911" s="70">
        <f t="shared" si="272"/>
        <v>0</v>
      </c>
      <c r="N911" s="70">
        <f t="shared" si="273"/>
        <v>-0.3426865724985968</v>
      </c>
      <c r="O911" s="13">
        <f t="shared" si="274"/>
        <v>961485</v>
      </c>
      <c r="P911" s="13">
        <f t="shared" si="275"/>
        <v>962175</v>
      </c>
      <c r="Q911" s="13">
        <f t="shared" si="276"/>
        <v>953140</v>
      </c>
      <c r="R911" s="33">
        <f t="shared" si="277"/>
        <v>-8.679282568110791E-3</v>
      </c>
      <c r="S911" s="33">
        <f t="shared" si="278"/>
        <v>-9.3901836983916187E-3</v>
      </c>
      <c r="T911" t="str">
        <f t="shared" si="279"/>
        <v>JULY-CNJ2</v>
      </c>
      <c r="U911">
        <f t="shared" si="280"/>
        <v>16745</v>
      </c>
      <c r="V911">
        <f t="shared" si="281"/>
        <v>17100</v>
      </c>
      <c r="W911">
        <f t="shared" si="282"/>
        <v>16745</v>
      </c>
      <c r="X911" s="33">
        <f t="shared" si="283"/>
        <v>0</v>
      </c>
      <c r="Y911" s="33">
        <f t="shared" si="284"/>
        <v>-2.0760233918128645E-2</v>
      </c>
    </row>
    <row r="912" spans="1:25" x14ac:dyDescent="0.25">
      <c r="A912" t="s">
        <v>41</v>
      </c>
      <c r="B912" s="63">
        <v>1</v>
      </c>
      <c r="C912" t="s">
        <v>10</v>
      </c>
      <c r="D912" s="65">
        <v>1000</v>
      </c>
      <c r="E912" s="65">
        <v>1028</v>
      </c>
      <c r="F912" s="65">
        <v>1000</v>
      </c>
      <c r="G912" s="13">
        <f t="shared" si="266"/>
        <v>-28</v>
      </c>
      <c r="H912" s="13">
        <f t="shared" si="267"/>
        <v>0</v>
      </c>
      <c r="I912" s="70">
        <f t="shared" si="268"/>
        <v>0</v>
      </c>
      <c r="J912" s="70">
        <f t="shared" si="269"/>
        <v>-2.7237354085603127E-2</v>
      </c>
      <c r="K912" t="str">
        <f t="shared" si="270"/>
        <v>CNJ2</v>
      </c>
      <c r="L912" t="str">
        <f t="shared" si="271"/>
        <v>JULY-1-CNJ2</v>
      </c>
      <c r="M912" s="70">
        <f t="shared" si="272"/>
        <v>0</v>
      </c>
      <c r="N912" s="70">
        <f t="shared" si="273"/>
        <v>-0.3426865724985968</v>
      </c>
      <c r="O912" s="13">
        <f t="shared" si="274"/>
        <v>961485</v>
      </c>
      <c r="P912" s="13">
        <f t="shared" si="275"/>
        <v>962175</v>
      </c>
      <c r="Q912" s="13">
        <f t="shared" si="276"/>
        <v>953140</v>
      </c>
      <c r="R912" s="33">
        <f t="shared" si="277"/>
        <v>-8.679282568110791E-3</v>
      </c>
      <c r="S912" s="33">
        <f t="shared" si="278"/>
        <v>-9.3901836983916187E-3</v>
      </c>
      <c r="T912" t="str">
        <f t="shared" si="279"/>
        <v>JULY-CNJ2</v>
      </c>
      <c r="U912">
        <f t="shared" si="280"/>
        <v>16745</v>
      </c>
      <c r="V912">
        <f t="shared" si="281"/>
        <v>17100</v>
      </c>
      <c r="W912">
        <f t="shared" si="282"/>
        <v>16745</v>
      </c>
      <c r="X912" s="33">
        <f t="shared" si="283"/>
        <v>0</v>
      </c>
      <c r="Y912" s="33">
        <f t="shared" si="284"/>
        <v>-2.0760233918128645E-2</v>
      </c>
    </row>
    <row r="913" spans="1:25" x14ac:dyDescent="0.25">
      <c r="A913" t="s">
        <v>41</v>
      </c>
      <c r="B913" s="63">
        <v>1</v>
      </c>
      <c r="C913" t="s">
        <v>10</v>
      </c>
      <c r="D913" s="65">
        <v>1130</v>
      </c>
      <c r="E913" s="65">
        <v>1178</v>
      </c>
      <c r="F913" s="65">
        <v>1130</v>
      </c>
      <c r="G913" s="13">
        <f t="shared" si="266"/>
        <v>-48</v>
      </c>
      <c r="H913" s="13">
        <f t="shared" si="267"/>
        <v>0</v>
      </c>
      <c r="I913" s="70">
        <f t="shared" si="268"/>
        <v>0</v>
      </c>
      <c r="J913" s="70">
        <f t="shared" si="269"/>
        <v>-4.0747028862478829E-2</v>
      </c>
      <c r="K913" t="str">
        <f t="shared" si="270"/>
        <v>CNJ2</v>
      </c>
      <c r="L913" t="str">
        <f t="shared" si="271"/>
        <v>JULY-1-CNJ2</v>
      </c>
      <c r="M913" s="70">
        <f t="shared" si="272"/>
        <v>0</v>
      </c>
      <c r="N913" s="70">
        <f t="shared" si="273"/>
        <v>-0.3426865724985968</v>
      </c>
      <c r="O913" s="13">
        <f t="shared" si="274"/>
        <v>961485</v>
      </c>
      <c r="P913" s="13">
        <f t="shared" si="275"/>
        <v>962175</v>
      </c>
      <c r="Q913" s="13">
        <f t="shared" si="276"/>
        <v>953140</v>
      </c>
      <c r="R913" s="33">
        <f t="shared" si="277"/>
        <v>-8.679282568110791E-3</v>
      </c>
      <c r="S913" s="33">
        <f t="shared" si="278"/>
        <v>-9.3901836983916187E-3</v>
      </c>
      <c r="T913" t="str">
        <f t="shared" si="279"/>
        <v>JULY-CNJ2</v>
      </c>
      <c r="U913">
        <f t="shared" si="280"/>
        <v>16745</v>
      </c>
      <c r="V913">
        <f t="shared" si="281"/>
        <v>17100</v>
      </c>
      <c r="W913">
        <f t="shared" si="282"/>
        <v>16745</v>
      </c>
      <c r="X913" s="33">
        <f t="shared" si="283"/>
        <v>0</v>
      </c>
      <c r="Y913" s="33">
        <f t="shared" si="284"/>
        <v>-2.0760233918128645E-2</v>
      </c>
    </row>
    <row r="914" spans="1:25" x14ac:dyDescent="0.25">
      <c r="A914" t="s">
        <v>41</v>
      </c>
      <c r="B914" s="63">
        <v>1</v>
      </c>
      <c r="C914" t="s">
        <v>10</v>
      </c>
      <c r="D914" s="65">
        <v>1000</v>
      </c>
      <c r="E914" s="65">
        <v>1020</v>
      </c>
      <c r="F914" s="65">
        <v>1000</v>
      </c>
      <c r="G914" s="13">
        <f t="shared" si="266"/>
        <v>-20</v>
      </c>
      <c r="H914" s="13">
        <f t="shared" si="267"/>
        <v>0</v>
      </c>
      <c r="I914" s="70">
        <f t="shared" si="268"/>
        <v>0</v>
      </c>
      <c r="J914" s="70">
        <f t="shared" si="269"/>
        <v>-1.9607843137254943E-2</v>
      </c>
      <c r="K914" t="str">
        <f t="shared" si="270"/>
        <v>CNJ2</v>
      </c>
      <c r="L914" t="str">
        <f t="shared" si="271"/>
        <v>JULY-1-CNJ2</v>
      </c>
      <c r="M914" s="70">
        <f t="shared" si="272"/>
        <v>0</v>
      </c>
      <c r="N914" s="70">
        <f t="shared" si="273"/>
        <v>-0.3426865724985968</v>
      </c>
      <c r="O914" s="13">
        <f t="shared" si="274"/>
        <v>961485</v>
      </c>
      <c r="P914" s="13">
        <f t="shared" si="275"/>
        <v>962175</v>
      </c>
      <c r="Q914" s="13">
        <f t="shared" si="276"/>
        <v>953140</v>
      </c>
      <c r="R914" s="33">
        <f t="shared" si="277"/>
        <v>-8.679282568110791E-3</v>
      </c>
      <c r="S914" s="33">
        <f t="shared" si="278"/>
        <v>-9.3901836983916187E-3</v>
      </c>
      <c r="T914" t="str">
        <f t="shared" si="279"/>
        <v>JULY-CNJ2</v>
      </c>
      <c r="U914">
        <f t="shared" si="280"/>
        <v>16745</v>
      </c>
      <c r="V914">
        <f t="shared" si="281"/>
        <v>17100</v>
      </c>
      <c r="W914">
        <f t="shared" si="282"/>
        <v>16745</v>
      </c>
      <c r="X914" s="33">
        <f t="shared" si="283"/>
        <v>0</v>
      </c>
      <c r="Y914" s="33">
        <f t="shared" si="284"/>
        <v>-2.0760233918128645E-2</v>
      </c>
    </row>
    <row r="915" spans="1:25" x14ac:dyDescent="0.25">
      <c r="A915" t="s">
        <v>41</v>
      </c>
      <c r="B915" s="63">
        <v>1</v>
      </c>
      <c r="C915" t="s">
        <v>10</v>
      </c>
      <c r="D915" s="65">
        <v>1270</v>
      </c>
      <c r="E915" s="65">
        <v>1304</v>
      </c>
      <c r="F915" s="65">
        <v>1270</v>
      </c>
      <c r="G915" s="13">
        <f t="shared" si="266"/>
        <v>-34</v>
      </c>
      <c r="H915" s="13">
        <f t="shared" si="267"/>
        <v>0</v>
      </c>
      <c r="I915" s="70">
        <f t="shared" si="268"/>
        <v>0</v>
      </c>
      <c r="J915" s="70">
        <f t="shared" si="269"/>
        <v>-2.6073619631901801E-2</v>
      </c>
      <c r="K915" t="str">
        <f t="shared" si="270"/>
        <v>CNJ2</v>
      </c>
      <c r="L915" t="str">
        <f t="shared" si="271"/>
        <v>JULY-1-CNJ2</v>
      </c>
      <c r="M915" s="70">
        <f t="shared" si="272"/>
        <v>0</v>
      </c>
      <c r="N915" s="70">
        <f t="shared" si="273"/>
        <v>-0.3426865724985968</v>
      </c>
      <c r="O915" s="13">
        <f t="shared" si="274"/>
        <v>961485</v>
      </c>
      <c r="P915" s="13">
        <f t="shared" si="275"/>
        <v>962175</v>
      </c>
      <c r="Q915" s="13">
        <f t="shared" si="276"/>
        <v>953140</v>
      </c>
      <c r="R915" s="33">
        <f t="shared" si="277"/>
        <v>-8.679282568110791E-3</v>
      </c>
      <c r="S915" s="33">
        <f t="shared" si="278"/>
        <v>-9.3901836983916187E-3</v>
      </c>
      <c r="T915" t="str">
        <f t="shared" si="279"/>
        <v>JULY-CNJ2</v>
      </c>
      <c r="U915">
        <f t="shared" si="280"/>
        <v>16745</v>
      </c>
      <c r="V915">
        <f t="shared" si="281"/>
        <v>17100</v>
      </c>
      <c r="W915">
        <f t="shared" si="282"/>
        <v>16745</v>
      </c>
      <c r="X915" s="33">
        <f t="shared" si="283"/>
        <v>0</v>
      </c>
      <c r="Y915" s="33">
        <f t="shared" si="284"/>
        <v>-2.0760233918128645E-2</v>
      </c>
    </row>
    <row r="916" spans="1:25" x14ac:dyDescent="0.25">
      <c r="A916" t="s">
        <v>41</v>
      </c>
      <c r="B916" s="63">
        <v>1</v>
      </c>
      <c r="C916" t="s">
        <v>10</v>
      </c>
      <c r="D916" s="65">
        <v>250</v>
      </c>
      <c r="E916" s="65">
        <v>255</v>
      </c>
      <c r="F916" s="65">
        <v>250</v>
      </c>
      <c r="G916" s="13">
        <f t="shared" si="266"/>
        <v>-5</v>
      </c>
      <c r="H916" s="13">
        <f t="shared" si="267"/>
        <v>0</v>
      </c>
      <c r="I916" s="70">
        <f t="shared" si="268"/>
        <v>0</v>
      </c>
      <c r="J916" s="70">
        <f t="shared" si="269"/>
        <v>-1.9607843137254943E-2</v>
      </c>
      <c r="K916" t="str">
        <f t="shared" si="270"/>
        <v>CNJ2</v>
      </c>
      <c r="L916" t="str">
        <f t="shared" si="271"/>
        <v>JULY-1-CNJ2</v>
      </c>
      <c r="M916" s="70">
        <f t="shared" si="272"/>
        <v>0</v>
      </c>
      <c r="N916" s="70">
        <f t="shared" si="273"/>
        <v>-0.3426865724985968</v>
      </c>
      <c r="O916" s="13">
        <f t="shared" si="274"/>
        <v>961485</v>
      </c>
      <c r="P916" s="13">
        <f t="shared" si="275"/>
        <v>962175</v>
      </c>
      <c r="Q916" s="13">
        <f t="shared" si="276"/>
        <v>953140</v>
      </c>
      <c r="R916" s="33">
        <f t="shared" si="277"/>
        <v>-8.679282568110791E-3</v>
      </c>
      <c r="S916" s="33">
        <f t="shared" si="278"/>
        <v>-9.3901836983916187E-3</v>
      </c>
      <c r="T916" t="str">
        <f t="shared" si="279"/>
        <v>JULY-CNJ2</v>
      </c>
      <c r="U916">
        <f t="shared" si="280"/>
        <v>16745</v>
      </c>
      <c r="V916">
        <f t="shared" si="281"/>
        <v>17100</v>
      </c>
      <c r="W916">
        <f t="shared" si="282"/>
        <v>16745</v>
      </c>
      <c r="X916" s="33">
        <f t="shared" si="283"/>
        <v>0</v>
      </c>
      <c r="Y916" s="33">
        <f t="shared" si="284"/>
        <v>-2.0760233918128645E-2</v>
      </c>
    </row>
    <row r="917" spans="1:25" x14ac:dyDescent="0.25">
      <c r="A917" t="s">
        <v>41</v>
      </c>
      <c r="B917" s="63">
        <v>1</v>
      </c>
      <c r="C917" t="s">
        <v>10</v>
      </c>
      <c r="D917" s="65">
        <v>2640</v>
      </c>
      <c r="E917" s="65">
        <v>2666</v>
      </c>
      <c r="F917" s="65">
        <v>2640</v>
      </c>
      <c r="G917" s="13">
        <f t="shared" si="266"/>
        <v>-26</v>
      </c>
      <c r="H917" s="13">
        <f t="shared" si="267"/>
        <v>0</v>
      </c>
      <c r="I917" s="70">
        <f t="shared" si="268"/>
        <v>0</v>
      </c>
      <c r="J917" s="70">
        <f t="shared" si="269"/>
        <v>-9.7524381095274171E-3</v>
      </c>
      <c r="K917" t="str">
        <f t="shared" si="270"/>
        <v>CNJ2</v>
      </c>
      <c r="L917" t="str">
        <f t="shared" si="271"/>
        <v>JULY-1-CNJ2</v>
      </c>
      <c r="M917" s="70">
        <f t="shared" si="272"/>
        <v>0</v>
      </c>
      <c r="N917" s="70">
        <f t="shared" si="273"/>
        <v>-0.3426865724985968</v>
      </c>
      <c r="O917" s="13">
        <f t="shared" si="274"/>
        <v>961485</v>
      </c>
      <c r="P917" s="13">
        <f t="shared" si="275"/>
        <v>962175</v>
      </c>
      <c r="Q917" s="13">
        <f t="shared" si="276"/>
        <v>953140</v>
      </c>
      <c r="R917" s="33">
        <f t="shared" si="277"/>
        <v>-8.679282568110791E-3</v>
      </c>
      <c r="S917" s="33">
        <f t="shared" si="278"/>
        <v>-9.3901836983916187E-3</v>
      </c>
      <c r="T917" t="str">
        <f t="shared" si="279"/>
        <v>JULY-CNJ2</v>
      </c>
      <c r="U917">
        <f t="shared" si="280"/>
        <v>16745</v>
      </c>
      <c r="V917">
        <f t="shared" si="281"/>
        <v>17100</v>
      </c>
      <c r="W917">
        <f t="shared" si="282"/>
        <v>16745</v>
      </c>
      <c r="X917" s="33">
        <f t="shared" si="283"/>
        <v>0</v>
      </c>
      <c r="Y917" s="33">
        <f t="shared" si="284"/>
        <v>-2.0760233918128645E-2</v>
      </c>
    </row>
    <row r="918" spans="1:25" x14ac:dyDescent="0.25">
      <c r="A918" t="s">
        <v>41</v>
      </c>
      <c r="B918" s="63">
        <v>1</v>
      </c>
      <c r="C918" t="s">
        <v>10</v>
      </c>
      <c r="D918" s="65">
        <v>620</v>
      </c>
      <c r="E918" s="65">
        <v>644</v>
      </c>
      <c r="F918" s="65">
        <v>620</v>
      </c>
      <c r="G918" s="13">
        <f t="shared" si="266"/>
        <v>-24</v>
      </c>
      <c r="H918" s="13">
        <f t="shared" si="267"/>
        <v>0</v>
      </c>
      <c r="I918" s="70">
        <f t="shared" si="268"/>
        <v>0</v>
      </c>
      <c r="J918" s="70">
        <f t="shared" si="269"/>
        <v>-3.7267080745341574E-2</v>
      </c>
      <c r="K918" t="str">
        <f t="shared" si="270"/>
        <v>CNJ2</v>
      </c>
      <c r="L918" t="str">
        <f t="shared" si="271"/>
        <v>JULY-1-CNJ2</v>
      </c>
      <c r="M918" s="70">
        <f t="shared" si="272"/>
        <v>0</v>
      </c>
      <c r="N918" s="70">
        <f t="shared" si="273"/>
        <v>-0.3426865724985968</v>
      </c>
      <c r="O918" s="13">
        <f t="shared" si="274"/>
        <v>961485</v>
      </c>
      <c r="P918" s="13">
        <f t="shared" si="275"/>
        <v>962175</v>
      </c>
      <c r="Q918" s="13">
        <f t="shared" si="276"/>
        <v>953140</v>
      </c>
      <c r="R918" s="33">
        <f t="shared" si="277"/>
        <v>-8.679282568110791E-3</v>
      </c>
      <c r="S918" s="33">
        <f t="shared" si="278"/>
        <v>-9.3901836983916187E-3</v>
      </c>
      <c r="T918" t="str">
        <f t="shared" si="279"/>
        <v>JULY-CNJ2</v>
      </c>
      <c r="U918">
        <f t="shared" si="280"/>
        <v>16745</v>
      </c>
      <c r="V918">
        <f t="shared" si="281"/>
        <v>17100</v>
      </c>
      <c r="W918">
        <f t="shared" si="282"/>
        <v>16745</v>
      </c>
      <c r="X918" s="33">
        <f t="shared" si="283"/>
        <v>0</v>
      </c>
      <c r="Y918" s="33">
        <f t="shared" si="284"/>
        <v>-2.0760233918128645E-2</v>
      </c>
    </row>
    <row r="919" spans="1:25" x14ac:dyDescent="0.25">
      <c r="A919" t="s">
        <v>41</v>
      </c>
      <c r="B919" s="63">
        <v>1</v>
      </c>
      <c r="C919" t="s">
        <v>10</v>
      </c>
      <c r="D919" s="65">
        <v>3730</v>
      </c>
      <c r="E919" s="65">
        <v>3773</v>
      </c>
      <c r="F919" s="65">
        <v>3730</v>
      </c>
      <c r="G919" s="13">
        <f t="shared" si="266"/>
        <v>-43</v>
      </c>
      <c r="H919" s="13">
        <f t="shared" si="267"/>
        <v>0</v>
      </c>
      <c r="I919" s="70">
        <f t="shared" si="268"/>
        <v>0</v>
      </c>
      <c r="J919" s="70">
        <f t="shared" si="269"/>
        <v>-1.1396766498807276E-2</v>
      </c>
      <c r="K919" t="str">
        <f t="shared" si="270"/>
        <v>CNJ2</v>
      </c>
      <c r="L919" t="str">
        <f t="shared" si="271"/>
        <v>JULY-1-CNJ2</v>
      </c>
      <c r="M919" s="70">
        <f t="shared" si="272"/>
        <v>0</v>
      </c>
      <c r="N919" s="70">
        <f t="shared" si="273"/>
        <v>-0.3426865724985968</v>
      </c>
      <c r="O919" s="13">
        <f t="shared" si="274"/>
        <v>961485</v>
      </c>
      <c r="P919" s="13">
        <f t="shared" si="275"/>
        <v>962175</v>
      </c>
      <c r="Q919" s="13">
        <f t="shared" si="276"/>
        <v>953140</v>
      </c>
      <c r="R919" s="33">
        <f t="shared" si="277"/>
        <v>-8.679282568110791E-3</v>
      </c>
      <c r="S919" s="33">
        <f t="shared" si="278"/>
        <v>-9.3901836983916187E-3</v>
      </c>
      <c r="T919" t="str">
        <f t="shared" si="279"/>
        <v>JULY-CNJ2</v>
      </c>
      <c r="U919">
        <f t="shared" si="280"/>
        <v>16745</v>
      </c>
      <c r="V919">
        <f t="shared" si="281"/>
        <v>17100</v>
      </c>
      <c r="W919">
        <f t="shared" si="282"/>
        <v>16745</v>
      </c>
      <c r="X919" s="33">
        <f t="shared" si="283"/>
        <v>0</v>
      </c>
      <c r="Y919" s="33">
        <f t="shared" si="284"/>
        <v>-2.0760233918128645E-2</v>
      </c>
    </row>
    <row r="920" spans="1:25" x14ac:dyDescent="0.25">
      <c r="A920" t="s">
        <v>41</v>
      </c>
      <c r="B920" s="63">
        <v>1</v>
      </c>
      <c r="C920" t="s">
        <v>10</v>
      </c>
      <c r="D920" s="65">
        <v>15</v>
      </c>
      <c r="E920" s="65">
        <v>15</v>
      </c>
      <c r="F920" s="65">
        <v>15</v>
      </c>
      <c r="G920" s="13">
        <f t="shared" si="266"/>
        <v>0</v>
      </c>
      <c r="H920" s="13">
        <f t="shared" si="267"/>
        <v>0</v>
      </c>
      <c r="I920" s="70">
        <f t="shared" si="268"/>
        <v>0</v>
      </c>
      <c r="J920" s="70">
        <f t="shared" si="269"/>
        <v>0</v>
      </c>
      <c r="K920" t="str">
        <f t="shared" si="270"/>
        <v>CNJ2</v>
      </c>
      <c r="L920" t="str">
        <f t="shared" si="271"/>
        <v>JULY-1-CNJ2</v>
      </c>
      <c r="M920" s="70">
        <f t="shared" si="272"/>
        <v>0</v>
      </c>
      <c r="N920" s="70">
        <f t="shared" si="273"/>
        <v>-0.3426865724985968</v>
      </c>
      <c r="O920" s="13">
        <f t="shared" si="274"/>
        <v>961485</v>
      </c>
      <c r="P920" s="13">
        <f t="shared" si="275"/>
        <v>962175</v>
      </c>
      <c r="Q920" s="13">
        <f t="shared" si="276"/>
        <v>953140</v>
      </c>
      <c r="R920" s="33">
        <f t="shared" si="277"/>
        <v>-8.679282568110791E-3</v>
      </c>
      <c r="S920" s="33">
        <f t="shared" si="278"/>
        <v>-9.3901836983916187E-3</v>
      </c>
      <c r="T920" t="str">
        <f t="shared" si="279"/>
        <v>JULY-CNJ2</v>
      </c>
      <c r="U920">
        <f t="shared" si="280"/>
        <v>16745</v>
      </c>
      <c r="V920">
        <f t="shared" si="281"/>
        <v>17100</v>
      </c>
      <c r="W920">
        <f t="shared" si="282"/>
        <v>16745</v>
      </c>
      <c r="X920" s="33">
        <f t="shared" si="283"/>
        <v>0</v>
      </c>
      <c r="Y920" s="33">
        <f t="shared" si="284"/>
        <v>-2.0760233918128645E-2</v>
      </c>
    </row>
    <row r="921" spans="1:25" x14ac:dyDescent="0.25">
      <c r="A921" t="s">
        <v>41</v>
      </c>
      <c r="B921" s="63">
        <v>1</v>
      </c>
      <c r="C921" t="s">
        <v>11</v>
      </c>
      <c r="D921" s="65">
        <v>180</v>
      </c>
      <c r="E921" s="65">
        <v>181</v>
      </c>
      <c r="F921" s="65">
        <v>180</v>
      </c>
      <c r="G921" s="13">
        <f t="shared" si="266"/>
        <v>-1</v>
      </c>
      <c r="H921" s="13">
        <f t="shared" si="267"/>
        <v>0</v>
      </c>
      <c r="I921" s="70">
        <f t="shared" si="268"/>
        <v>0</v>
      </c>
      <c r="J921" s="70">
        <f t="shared" si="269"/>
        <v>-5.5248618784530246E-3</v>
      </c>
      <c r="K921" t="str">
        <f t="shared" si="270"/>
        <v>MAJA1</v>
      </c>
      <c r="L921" t="str">
        <f t="shared" si="271"/>
        <v>JULY-1-MAJA1</v>
      </c>
      <c r="M921" s="70">
        <f t="shared" si="272"/>
        <v>-0.26058357970999091</v>
      </c>
      <c r="N921" s="70">
        <f t="shared" si="273"/>
        <v>-0.28514631014536751</v>
      </c>
      <c r="O921" s="13">
        <f t="shared" si="274"/>
        <v>961485</v>
      </c>
      <c r="P921" s="13">
        <f t="shared" si="275"/>
        <v>962175</v>
      </c>
      <c r="Q921" s="13">
        <f t="shared" si="276"/>
        <v>953140</v>
      </c>
      <c r="R921" s="33">
        <f t="shared" si="277"/>
        <v>-8.679282568110791E-3</v>
      </c>
      <c r="S921" s="33">
        <f t="shared" si="278"/>
        <v>-9.3901836983916187E-3</v>
      </c>
      <c r="T921" t="str">
        <f t="shared" si="279"/>
        <v>JULY-MAJA1</v>
      </c>
      <c r="U921">
        <f t="shared" si="280"/>
        <v>164547</v>
      </c>
      <c r="V921">
        <f t="shared" si="281"/>
        <v>164517</v>
      </c>
      <c r="W921">
        <f t="shared" si="282"/>
        <v>161533</v>
      </c>
      <c r="X921" s="33">
        <f t="shared" si="283"/>
        <v>-1.8316955034124005E-2</v>
      </c>
      <c r="Y921" s="33">
        <f t="shared" si="284"/>
        <v>-1.8137943191281147E-2</v>
      </c>
    </row>
    <row r="922" spans="1:25" x14ac:dyDescent="0.25">
      <c r="A922" t="s">
        <v>41</v>
      </c>
      <c r="B922" s="63">
        <v>1</v>
      </c>
      <c r="C922" t="s">
        <v>11</v>
      </c>
      <c r="D922" s="65">
        <v>35</v>
      </c>
      <c r="E922" s="65">
        <v>35</v>
      </c>
      <c r="F922" s="65">
        <v>35</v>
      </c>
      <c r="G922" s="13">
        <f t="shared" si="266"/>
        <v>0</v>
      </c>
      <c r="H922" s="13">
        <f t="shared" si="267"/>
        <v>0</v>
      </c>
      <c r="I922" s="70">
        <f t="shared" si="268"/>
        <v>0</v>
      </c>
      <c r="J922" s="70">
        <f t="shared" si="269"/>
        <v>0</v>
      </c>
      <c r="K922" t="str">
        <f t="shared" si="270"/>
        <v>MAJA1</v>
      </c>
      <c r="L922" t="str">
        <f t="shared" si="271"/>
        <v>JULY-1-MAJA1</v>
      </c>
      <c r="M922" s="70">
        <f t="shared" si="272"/>
        <v>-0.26058357970999091</v>
      </c>
      <c r="N922" s="70">
        <f t="shared" si="273"/>
        <v>-0.28514631014536751</v>
      </c>
      <c r="O922" s="13">
        <f t="shared" si="274"/>
        <v>961485</v>
      </c>
      <c r="P922" s="13">
        <f t="shared" si="275"/>
        <v>962175</v>
      </c>
      <c r="Q922" s="13">
        <f t="shared" si="276"/>
        <v>953140</v>
      </c>
      <c r="R922" s="33">
        <f t="shared" si="277"/>
        <v>-8.679282568110791E-3</v>
      </c>
      <c r="S922" s="33">
        <f t="shared" si="278"/>
        <v>-9.3901836983916187E-3</v>
      </c>
      <c r="T922" t="str">
        <f t="shared" si="279"/>
        <v>JULY-MAJA1</v>
      </c>
      <c r="U922">
        <f t="shared" si="280"/>
        <v>164547</v>
      </c>
      <c r="V922">
        <f t="shared" si="281"/>
        <v>164517</v>
      </c>
      <c r="W922">
        <f t="shared" si="282"/>
        <v>161533</v>
      </c>
      <c r="X922" s="33">
        <f t="shared" si="283"/>
        <v>-1.8316955034124005E-2</v>
      </c>
      <c r="Y922" s="33">
        <f t="shared" si="284"/>
        <v>-1.8137943191281147E-2</v>
      </c>
    </row>
    <row r="923" spans="1:25" x14ac:dyDescent="0.25">
      <c r="A923" t="s">
        <v>41</v>
      </c>
      <c r="B923" s="63">
        <v>2</v>
      </c>
      <c r="C923" t="s">
        <v>15</v>
      </c>
      <c r="D923" s="67">
        <v>6995</v>
      </c>
      <c r="E923" s="66">
        <v>7144</v>
      </c>
      <c r="F923" s="65">
        <v>6865</v>
      </c>
      <c r="G923" s="13">
        <f t="shared" si="266"/>
        <v>-279</v>
      </c>
      <c r="H923" s="13">
        <f t="shared" si="267"/>
        <v>-130</v>
      </c>
      <c r="I923" s="70">
        <f t="shared" si="268"/>
        <v>-1.8584703359542543E-2</v>
      </c>
      <c r="J923" s="70">
        <f t="shared" si="269"/>
        <v>-3.9053751399776071E-2</v>
      </c>
      <c r="K923" t="str">
        <f t="shared" si="270"/>
        <v>CHAWAN</v>
      </c>
      <c r="L923" t="str">
        <f t="shared" si="271"/>
        <v>JULY-2-CHAWAN</v>
      </c>
      <c r="M923" s="70">
        <f t="shared" si="272"/>
        <v>-1.8584703359542543E-2</v>
      </c>
      <c r="N923" s="70">
        <f t="shared" si="273"/>
        <v>-3.9053751399776071E-2</v>
      </c>
      <c r="O923" s="13">
        <f t="shared" si="274"/>
        <v>961485</v>
      </c>
      <c r="P923" s="13">
        <f t="shared" si="275"/>
        <v>962175</v>
      </c>
      <c r="Q923" s="13">
        <f t="shared" si="276"/>
        <v>953140</v>
      </c>
      <c r="R923" s="33">
        <f t="shared" si="277"/>
        <v>-8.679282568110791E-3</v>
      </c>
      <c r="S923" s="33">
        <f t="shared" si="278"/>
        <v>-9.3901836983916187E-3</v>
      </c>
      <c r="T923" t="str">
        <f t="shared" si="279"/>
        <v>JULY-CHAWAN</v>
      </c>
      <c r="U923">
        <f t="shared" si="280"/>
        <v>8935</v>
      </c>
      <c r="V923">
        <f t="shared" si="281"/>
        <v>9084</v>
      </c>
      <c r="W923">
        <f t="shared" si="282"/>
        <v>8800</v>
      </c>
      <c r="X923" s="33">
        <f t="shared" si="283"/>
        <v>-1.5109121432568595E-2</v>
      </c>
      <c r="Y923" s="33">
        <f t="shared" si="284"/>
        <v>-3.1263760457947987E-2</v>
      </c>
    </row>
    <row r="924" spans="1:25" x14ac:dyDescent="0.25">
      <c r="A924" t="s">
        <v>41</v>
      </c>
      <c r="B924" s="63">
        <v>2</v>
      </c>
      <c r="C924" t="s">
        <v>16</v>
      </c>
      <c r="D924" s="66">
        <v>1600</v>
      </c>
      <c r="E924" s="66">
        <v>1560</v>
      </c>
      <c r="F924" s="65">
        <v>1504</v>
      </c>
      <c r="G924" s="13">
        <f t="shared" si="266"/>
        <v>-56</v>
      </c>
      <c r="H924" s="13">
        <f t="shared" si="267"/>
        <v>-96</v>
      </c>
      <c r="I924" s="70">
        <f t="shared" si="268"/>
        <v>-6.0000000000000053E-2</v>
      </c>
      <c r="J924" s="70">
        <f t="shared" si="269"/>
        <v>-3.5897435897435881E-2</v>
      </c>
      <c r="K924" t="str">
        <f t="shared" si="270"/>
        <v>ANUGERAH</v>
      </c>
      <c r="L924" t="str">
        <f t="shared" si="271"/>
        <v>JULY-2-ANUGERAH</v>
      </c>
      <c r="M924" s="70">
        <f t="shared" si="272"/>
        <v>-0.25791666666666679</v>
      </c>
      <c r="N924" s="70">
        <f t="shared" si="273"/>
        <v>-0.25721674943839379</v>
      </c>
      <c r="O924" s="13">
        <f t="shared" si="274"/>
        <v>961485</v>
      </c>
      <c r="P924" s="13">
        <f t="shared" si="275"/>
        <v>962175</v>
      </c>
      <c r="Q924" s="13">
        <f t="shared" si="276"/>
        <v>953140</v>
      </c>
      <c r="R924" s="33">
        <f t="shared" si="277"/>
        <v>-8.679282568110791E-3</v>
      </c>
      <c r="S924" s="33">
        <f t="shared" si="278"/>
        <v>-9.3901836983916187E-3</v>
      </c>
      <c r="T924" t="str">
        <f t="shared" si="279"/>
        <v>JULY-ANUGERAH</v>
      </c>
      <c r="U924">
        <f t="shared" si="280"/>
        <v>36600</v>
      </c>
      <c r="V924">
        <f t="shared" si="281"/>
        <v>36793</v>
      </c>
      <c r="W924">
        <f t="shared" si="282"/>
        <v>35580</v>
      </c>
      <c r="X924" s="33">
        <f t="shared" si="283"/>
        <v>-2.786885245901638E-2</v>
      </c>
      <c r="Y924" s="33">
        <f t="shared" si="284"/>
        <v>-3.2968227651999027E-2</v>
      </c>
    </row>
    <row r="925" spans="1:25" x14ac:dyDescent="0.25">
      <c r="A925" t="s">
        <v>41</v>
      </c>
      <c r="B925" s="63">
        <v>2</v>
      </c>
      <c r="C925" t="s">
        <v>16</v>
      </c>
      <c r="D925" s="66">
        <v>800</v>
      </c>
      <c r="E925" s="66">
        <v>800</v>
      </c>
      <c r="F925" s="65">
        <v>796</v>
      </c>
      <c r="G925" s="13">
        <f t="shared" si="266"/>
        <v>-4</v>
      </c>
      <c r="H925" s="13">
        <f t="shared" si="267"/>
        <v>-4</v>
      </c>
      <c r="I925" s="70">
        <f t="shared" si="268"/>
        <v>-5.0000000000000044E-3</v>
      </c>
      <c r="J925" s="70">
        <f t="shared" si="269"/>
        <v>-5.0000000000000044E-3</v>
      </c>
      <c r="K925" t="str">
        <f t="shared" si="270"/>
        <v>ANUGERAH</v>
      </c>
      <c r="L925" t="str">
        <f t="shared" si="271"/>
        <v>JULY-2-ANUGERAH</v>
      </c>
      <c r="M925" s="70">
        <f t="shared" si="272"/>
        <v>-0.25791666666666679</v>
      </c>
      <c r="N925" s="70">
        <f t="shared" si="273"/>
        <v>-0.25721674943839379</v>
      </c>
      <c r="O925" s="13">
        <f t="shared" si="274"/>
        <v>961485</v>
      </c>
      <c r="P925" s="13">
        <f t="shared" si="275"/>
        <v>962175</v>
      </c>
      <c r="Q925" s="13">
        <f t="shared" si="276"/>
        <v>953140</v>
      </c>
      <c r="R925" s="33">
        <f t="shared" si="277"/>
        <v>-8.679282568110791E-3</v>
      </c>
      <c r="S925" s="33">
        <f t="shared" si="278"/>
        <v>-9.3901836983916187E-3</v>
      </c>
      <c r="T925" t="str">
        <f t="shared" si="279"/>
        <v>JULY-ANUGERAH</v>
      </c>
      <c r="U925">
        <f t="shared" si="280"/>
        <v>36600</v>
      </c>
      <c r="V925">
        <f t="shared" si="281"/>
        <v>36793</v>
      </c>
      <c r="W925">
        <f t="shared" si="282"/>
        <v>35580</v>
      </c>
      <c r="X925" s="33">
        <f t="shared" si="283"/>
        <v>-2.786885245901638E-2</v>
      </c>
      <c r="Y925" s="33">
        <f t="shared" si="284"/>
        <v>-3.2968227651999027E-2</v>
      </c>
    </row>
    <row r="926" spans="1:25" x14ac:dyDescent="0.25">
      <c r="A926" t="s">
        <v>41</v>
      </c>
      <c r="B926" s="63">
        <v>2</v>
      </c>
      <c r="C926" t="s">
        <v>16</v>
      </c>
      <c r="D926" s="66">
        <v>1600</v>
      </c>
      <c r="E926" s="66">
        <v>1600</v>
      </c>
      <c r="F926" s="65">
        <v>1558</v>
      </c>
      <c r="G926" s="13">
        <f t="shared" si="266"/>
        <v>-42</v>
      </c>
      <c r="H926" s="13">
        <f t="shared" si="267"/>
        <v>-42</v>
      </c>
      <c r="I926" s="70">
        <f t="shared" si="268"/>
        <v>-2.6249999999999996E-2</v>
      </c>
      <c r="J926" s="70">
        <f t="shared" si="269"/>
        <v>-2.6249999999999996E-2</v>
      </c>
      <c r="K926" t="str">
        <f t="shared" si="270"/>
        <v>ANUGERAH</v>
      </c>
      <c r="L926" t="str">
        <f t="shared" si="271"/>
        <v>JULY-2-ANUGERAH</v>
      </c>
      <c r="M926" s="70">
        <f t="shared" si="272"/>
        <v>-0.25791666666666679</v>
      </c>
      <c r="N926" s="70">
        <f t="shared" si="273"/>
        <v>-0.25721674943839379</v>
      </c>
      <c r="O926" s="13">
        <f t="shared" si="274"/>
        <v>961485</v>
      </c>
      <c r="P926" s="13">
        <f t="shared" si="275"/>
        <v>962175</v>
      </c>
      <c r="Q926" s="13">
        <f t="shared" si="276"/>
        <v>953140</v>
      </c>
      <c r="R926" s="33">
        <f t="shared" si="277"/>
        <v>-8.679282568110791E-3</v>
      </c>
      <c r="S926" s="33">
        <f t="shared" si="278"/>
        <v>-9.3901836983916187E-3</v>
      </c>
      <c r="T926" t="str">
        <f t="shared" si="279"/>
        <v>JULY-ANUGERAH</v>
      </c>
      <c r="U926">
        <f t="shared" si="280"/>
        <v>36600</v>
      </c>
      <c r="V926">
        <f t="shared" si="281"/>
        <v>36793</v>
      </c>
      <c r="W926">
        <f t="shared" si="282"/>
        <v>35580</v>
      </c>
      <c r="X926" s="33">
        <f t="shared" si="283"/>
        <v>-2.786885245901638E-2</v>
      </c>
      <c r="Y926" s="33">
        <f t="shared" si="284"/>
        <v>-3.2968227651999027E-2</v>
      </c>
    </row>
    <row r="927" spans="1:25" x14ac:dyDescent="0.25">
      <c r="A927" t="s">
        <v>41</v>
      </c>
      <c r="B927" s="63">
        <v>2</v>
      </c>
      <c r="C927" t="s">
        <v>16</v>
      </c>
      <c r="D927" s="66">
        <v>3000</v>
      </c>
      <c r="E927" s="66">
        <v>3093</v>
      </c>
      <c r="F927" s="65">
        <v>2970</v>
      </c>
      <c r="G927" s="13">
        <f t="shared" si="266"/>
        <v>-123</v>
      </c>
      <c r="H927" s="13">
        <f t="shared" si="267"/>
        <v>-30</v>
      </c>
      <c r="I927" s="70">
        <f t="shared" si="268"/>
        <v>-1.0000000000000009E-2</v>
      </c>
      <c r="J927" s="70">
        <f t="shared" si="269"/>
        <v>-3.9767216294859353E-2</v>
      </c>
      <c r="K927" t="str">
        <f t="shared" si="270"/>
        <v>ANUGERAH</v>
      </c>
      <c r="L927" t="str">
        <f t="shared" si="271"/>
        <v>JULY-2-ANUGERAH</v>
      </c>
      <c r="M927" s="70">
        <f t="shared" si="272"/>
        <v>-0.25791666666666679</v>
      </c>
      <c r="N927" s="70">
        <f t="shared" si="273"/>
        <v>-0.25721674943839379</v>
      </c>
      <c r="O927" s="13">
        <f t="shared" si="274"/>
        <v>961485</v>
      </c>
      <c r="P927" s="13">
        <f t="shared" si="275"/>
        <v>962175</v>
      </c>
      <c r="Q927" s="13">
        <f t="shared" si="276"/>
        <v>953140</v>
      </c>
      <c r="R927" s="33">
        <f t="shared" si="277"/>
        <v>-8.679282568110791E-3</v>
      </c>
      <c r="S927" s="33">
        <f t="shared" si="278"/>
        <v>-9.3901836983916187E-3</v>
      </c>
      <c r="T927" t="str">
        <f t="shared" si="279"/>
        <v>JULY-ANUGERAH</v>
      </c>
      <c r="U927">
        <f t="shared" si="280"/>
        <v>36600</v>
      </c>
      <c r="V927">
        <f t="shared" si="281"/>
        <v>36793</v>
      </c>
      <c r="W927">
        <f t="shared" si="282"/>
        <v>35580</v>
      </c>
      <c r="X927" s="33">
        <f t="shared" si="283"/>
        <v>-2.786885245901638E-2</v>
      </c>
      <c r="Y927" s="33">
        <f t="shared" si="284"/>
        <v>-3.2968227651999027E-2</v>
      </c>
    </row>
    <row r="928" spans="1:25" x14ac:dyDescent="0.25">
      <c r="A928" t="s">
        <v>41</v>
      </c>
      <c r="B928" s="63">
        <v>2</v>
      </c>
      <c r="C928" t="s">
        <v>16</v>
      </c>
      <c r="D928" s="66">
        <v>3600</v>
      </c>
      <c r="E928" s="66">
        <v>3589</v>
      </c>
      <c r="F928" s="65">
        <v>3513</v>
      </c>
      <c r="G928" s="13">
        <f t="shared" si="266"/>
        <v>-76</v>
      </c>
      <c r="H928" s="13">
        <f t="shared" si="267"/>
        <v>-87</v>
      </c>
      <c r="I928" s="70">
        <f t="shared" si="268"/>
        <v>-2.416666666666667E-2</v>
      </c>
      <c r="J928" s="70">
        <f t="shared" si="269"/>
        <v>-2.117581499024801E-2</v>
      </c>
      <c r="K928" t="str">
        <f t="shared" si="270"/>
        <v>ANUGERAH</v>
      </c>
      <c r="L928" t="str">
        <f t="shared" si="271"/>
        <v>JULY-2-ANUGERAH</v>
      </c>
      <c r="M928" s="70">
        <f t="shared" si="272"/>
        <v>-0.25791666666666679</v>
      </c>
      <c r="N928" s="70">
        <f t="shared" si="273"/>
        <v>-0.25721674943839379</v>
      </c>
      <c r="O928" s="13">
        <f t="shared" si="274"/>
        <v>961485</v>
      </c>
      <c r="P928" s="13">
        <f t="shared" si="275"/>
        <v>962175</v>
      </c>
      <c r="Q928" s="13">
        <f t="shared" si="276"/>
        <v>953140</v>
      </c>
      <c r="R928" s="33">
        <f t="shared" si="277"/>
        <v>-8.679282568110791E-3</v>
      </c>
      <c r="S928" s="33">
        <f t="shared" si="278"/>
        <v>-9.3901836983916187E-3</v>
      </c>
      <c r="T928" t="str">
        <f t="shared" si="279"/>
        <v>JULY-ANUGERAH</v>
      </c>
      <c r="U928">
        <f t="shared" si="280"/>
        <v>36600</v>
      </c>
      <c r="V928">
        <f t="shared" si="281"/>
        <v>36793</v>
      </c>
      <c r="W928">
        <f t="shared" si="282"/>
        <v>35580</v>
      </c>
      <c r="X928" s="33">
        <f t="shared" si="283"/>
        <v>-2.786885245901638E-2</v>
      </c>
      <c r="Y928" s="33">
        <f t="shared" si="284"/>
        <v>-3.2968227651999027E-2</v>
      </c>
    </row>
    <row r="929" spans="1:25" x14ac:dyDescent="0.25">
      <c r="A929" t="s">
        <v>41</v>
      </c>
      <c r="B929" s="63">
        <v>2</v>
      </c>
      <c r="C929" t="s">
        <v>16</v>
      </c>
      <c r="D929" s="66">
        <v>3600</v>
      </c>
      <c r="E929" s="66">
        <v>3548</v>
      </c>
      <c r="F929" s="65">
        <v>3411</v>
      </c>
      <c r="G929" s="13">
        <f t="shared" si="266"/>
        <v>-137</v>
      </c>
      <c r="H929" s="13">
        <f t="shared" si="267"/>
        <v>-189</v>
      </c>
      <c r="I929" s="70">
        <f t="shared" si="268"/>
        <v>-5.2499999999999991E-2</v>
      </c>
      <c r="J929" s="70">
        <f t="shared" si="269"/>
        <v>-3.8613303269447563E-2</v>
      </c>
      <c r="K929" t="str">
        <f t="shared" si="270"/>
        <v>ANUGERAH</v>
      </c>
      <c r="L929" t="str">
        <f t="shared" si="271"/>
        <v>JULY-2-ANUGERAH</v>
      </c>
      <c r="M929" s="70">
        <f t="shared" si="272"/>
        <v>-0.25791666666666679</v>
      </c>
      <c r="N929" s="70">
        <f t="shared" si="273"/>
        <v>-0.25721674943839379</v>
      </c>
      <c r="O929" s="13">
        <f t="shared" si="274"/>
        <v>961485</v>
      </c>
      <c r="P929" s="13">
        <f t="shared" si="275"/>
        <v>962175</v>
      </c>
      <c r="Q929" s="13">
        <f t="shared" si="276"/>
        <v>953140</v>
      </c>
      <c r="R929" s="33">
        <f t="shared" si="277"/>
        <v>-8.679282568110791E-3</v>
      </c>
      <c r="S929" s="33">
        <f t="shared" si="278"/>
        <v>-9.3901836983916187E-3</v>
      </c>
      <c r="T929" t="str">
        <f t="shared" si="279"/>
        <v>JULY-ANUGERAH</v>
      </c>
      <c r="U929">
        <f t="shared" si="280"/>
        <v>36600</v>
      </c>
      <c r="V929">
        <f t="shared" si="281"/>
        <v>36793</v>
      </c>
      <c r="W929">
        <f t="shared" si="282"/>
        <v>35580</v>
      </c>
      <c r="X929" s="33">
        <f t="shared" si="283"/>
        <v>-2.786885245901638E-2</v>
      </c>
      <c r="Y929" s="33">
        <f t="shared" si="284"/>
        <v>-3.2968227651999027E-2</v>
      </c>
    </row>
    <row r="930" spans="1:25" x14ac:dyDescent="0.25">
      <c r="A930" t="s">
        <v>41</v>
      </c>
      <c r="B930" s="63">
        <v>2</v>
      </c>
      <c r="C930" t="s">
        <v>16</v>
      </c>
      <c r="D930" s="66">
        <v>3000</v>
      </c>
      <c r="E930" s="66">
        <v>3000</v>
      </c>
      <c r="F930" s="65">
        <v>2925</v>
      </c>
      <c r="G930" s="13">
        <f t="shared" si="266"/>
        <v>-75</v>
      </c>
      <c r="H930" s="13">
        <f t="shared" si="267"/>
        <v>-75</v>
      </c>
      <c r="I930" s="70">
        <f t="shared" si="268"/>
        <v>-2.5000000000000022E-2</v>
      </c>
      <c r="J930" s="70">
        <f t="shared" si="269"/>
        <v>-2.5000000000000022E-2</v>
      </c>
      <c r="K930" t="str">
        <f t="shared" si="270"/>
        <v>ANUGERAH</v>
      </c>
      <c r="L930" t="str">
        <f t="shared" si="271"/>
        <v>JULY-2-ANUGERAH</v>
      </c>
      <c r="M930" s="70">
        <f t="shared" si="272"/>
        <v>-0.25791666666666679</v>
      </c>
      <c r="N930" s="70">
        <f t="shared" si="273"/>
        <v>-0.25721674943839379</v>
      </c>
      <c r="O930" s="13">
        <f t="shared" si="274"/>
        <v>961485</v>
      </c>
      <c r="P930" s="13">
        <f t="shared" si="275"/>
        <v>962175</v>
      </c>
      <c r="Q930" s="13">
        <f t="shared" si="276"/>
        <v>953140</v>
      </c>
      <c r="R930" s="33">
        <f t="shared" si="277"/>
        <v>-8.679282568110791E-3</v>
      </c>
      <c r="S930" s="33">
        <f t="shared" si="278"/>
        <v>-9.3901836983916187E-3</v>
      </c>
      <c r="T930" t="str">
        <f t="shared" si="279"/>
        <v>JULY-ANUGERAH</v>
      </c>
      <c r="U930">
        <f t="shared" si="280"/>
        <v>36600</v>
      </c>
      <c r="V930">
        <f t="shared" si="281"/>
        <v>36793</v>
      </c>
      <c r="W930">
        <f t="shared" si="282"/>
        <v>35580</v>
      </c>
      <c r="X930" s="33">
        <f t="shared" si="283"/>
        <v>-2.786885245901638E-2</v>
      </c>
      <c r="Y930" s="33">
        <f t="shared" si="284"/>
        <v>-3.2968227651999027E-2</v>
      </c>
    </row>
    <row r="931" spans="1:25" x14ac:dyDescent="0.25">
      <c r="A931" t="s">
        <v>41</v>
      </c>
      <c r="B931" s="63">
        <v>2</v>
      </c>
      <c r="C931" t="s">
        <v>16</v>
      </c>
      <c r="D931" s="66">
        <v>2400</v>
      </c>
      <c r="E931" s="66">
        <v>2427</v>
      </c>
      <c r="F931" s="65">
        <v>2268</v>
      </c>
      <c r="G931" s="13">
        <f t="shared" si="266"/>
        <v>-159</v>
      </c>
      <c r="H931" s="13">
        <f t="shared" si="267"/>
        <v>-132</v>
      </c>
      <c r="I931" s="70">
        <f t="shared" si="268"/>
        <v>-5.5000000000000049E-2</v>
      </c>
      <c r="J931" s="70">
        <f t="shared" si="269"/>
        <v>-6.5512978986402959E-2</v>
      </c>
      <c r="K931" t="str">
        <f t="shared" si="270"/>
        <v>ANUGERAH</v>
      </c>
      <c r="L931" t="str">
        <f t="shared" si="271"/>
        <v>JULY-2-ANUGERAH</v>
      </c>
      <c r="M931" s="70">
        <f t="shared" si="272"/>
        <v>-0.25791666666666679</v>
      </c>
      <c r="N931" s="70">
        <f t="shared" si="273"/>
        <v>-0.25721674943839379</v>
      </c>
      <c r="O931" s="13">
        <f t="shared" si="274"/>
        <v>961485</v>
      </c>
      <c r="P931" s="13">
        <f t="shared" si="275"/>
        <v>962175</v>
      </c>
      <c r="Q931" s="13">
        <f t="shared" si="276"/>
        <v>953140</v>
      </c>
      <c r="R931" s="33">
        <f t="shared" si="277"/>
        <v>-8.679282568110791E-3</v>
      </c>
      <c r="S931" s="33">
        <f t="shared" si="278"/>
        <v>-9.3901836983916187E-3</v>
      </c>
      <c r="T931" t="str">
        <f t="shared" si="279"/>
        <v>JULY-ANUGERAH</v>
      </c>
      <c r="U931">
        <f t="shared" si="280"/>
        <v>36600</v>
      </c>
      <c r="V931">
        <f t="shared" si="281"/>
        <v>36793</v>
      </c>
      <c r="W931">
        <f t="shared" si="282"/>
        <v>35580</v>
      </c>
      <c r="X931" s="33">
        <f t="shared" si="283"/>
        <v>-2.786885245901638E-2</v>
      </c>
      <c r="Y931" s="33">
        <f t="shared" si="284"/>
        <v>-3.2968227651999027E-2</v>
      </c>
    </row>
    <row r="932" spans="1:25" x14ac:dyDescent="0.25">
      <c r="A932" t="s">
        <v>41</v>
      </c>
      <c r="B932" s="63">
        <v>2</v>
      </c>
      <c r="C932" t="s">
        <v>14</v>
      </c>
      <c r="D932">
        <v>20736</v>
      </c>
      <c r="E932" s="66">
        <v>20745</v>
      </c>
      <c r="F932" s="65">
        <v>20604</v>
      </c>
      <c r="G932" s="13">
        <f t="shared" si="266"/>
        <v>-141</v>
      </c>
      <c r="H932" s="13">
        <f t="shared" si="267"/>
        <v>-132</v>
      </c>
      <c r="I932" s="70">
        <f t="shared" si="268"/>
        <v>-6.3657407407406996E-3</v>
      </c>
      <c r="J932" s="70">
        <f t="shared" si="269"/>
        <v>-6.7968185104844148E-3</v>
      </c>
      <c r="K932" t="str">
        <f t="shared" si="270"/>
        <v>GM2</v>
      </c>
      <c r="L932" t="str">
        <f t="shared" si="271"/>
        <v>JULY-2-GM2</v>
      </c>
      <c r="M932" s="70">
        <f t="shared" si="272"/>
        <v>-0.16023365441103821</v>
      </c>
      <c r="N932" s="70">
        <f t="shared" si="273"/>
        <v>-8.6969151276770185E-2</v>
      </c>
      <c r="O932" s="13">
        <f t="shared" si="274"/>
        <v>961485</v>
      </c>
      <c r="P932" s="13">
        <f t="shared" si="275"/>
        <v>962175</v>
      </c>
      <c r="Q932" s="13">
        <f t="shared" si="276"/>
        <v>953140</v>
      </c>
      <c r="R932" s="33">
        <f t="shared" si="277"/>
        <v>-8.679282568110791E-3</v>
      </c>
      <c r="S932" s="33">
        <f t="shared" si="278"/>
        <v>-9.3901836983916187E-3</v>
      </c>
      <c r="T932" t="str">
        <f t="shared" si="279"/>
        <v>JULY-GM2</v>
      </c>
      <c r="U932">
        <f t="shared" si="280"/>
        <v>466272</v>
      </c>
      <c r="V932">
        <f t="shared" si="281"/>
        <v>464415</v>
      </c>
      <c r="W932">
        <f t="shared" si="282"/>
        <v>461711</v>
      </c>
      <c r="X932" s="33">
        <f t="shared" si="283"/>
        <v>-9.7818440738453027E-3</v>
      </c>
      <c r="Y932" s="33">
        <f t="shared" si="284"/>
        <v>-5.8223786914720632E-3</v>
      </c>
    </row>
    <row r="933" spans="1:25" x14ac:dyDescent="0.25">
      <c r="A933" t="s">
        <v>41</v>
      </c>
      <c r="B933" s="63">
        <v>2</v>
      </c>
      <c r="C933" t="s">
        <v>14</v>
      </c>
      <c r="D933">
        <v>5076</v>
      </c>
      <c r="E933" s="66">
        <v>5076</v>
      </c>
      <c r="F933" s="65">
        <v>5076</v>
      </c>
      <c r="G933" s="13">
        <f t="shared" si="266"/>
        <v>0</v>
      </c>
      <c r="H933" s="13">
        <f t="shared" si="267"/>
        <v>0</v>
      </c>
      <c r="I933" s="70">
        <f t="shared" si="268"/>
        <v>0</v>
      </c>
      <c r="J933" s="70">
        <f t="shared" si="269"/>
        <v>0</v>
      </c>
      <c r="K933" t="str">
        <f t="shared" si="270"/>
        <v>GM2</v>
      </c>
      <c r="L933" t="str">
        <f t="shared" si="271"/>
        <v>JULY-2-GM2</v>
      </c>
      <c r="M933" s="70">
        <f t="shared" si="272"/>
        <v>-0.16023365441103821</v>
      </c>
      <c r="N933" s="70">
        <f t="shared" si="273"/>
        <v>-8.6969151276770185E-2</v>
      </c>
      <c r="O933" s="13">
        <f t="shared" si="274"/>
        <v>961485</v>
      </c>
      <c r="P933" s="13">
        <f t="shared" si="275"/>
        <v>962175</v>
      </c>
      <c r="Q933" s="13">
        <f t="shared" si="276"/>
        <v>953140</v>
      </c>
      <c r="R933" s="33">
        <f t="shared" si="277"/>
        <v>-8.679282568110791E-3</v>
      </c>
      <c r="S933" s="33">
        <f t="shared" si="278"/>
        <v>-9.3901836983916187E-3</v>
      </c>
      <c r="T933" t="str">
        <f t="shared" si="279"/>
        <v>JULY-GM2</v>
      </c>
      <c r="U933">
        <f t="shared" si="280"/>
        <v>466272</v>
      </c>
      <c r="V933">
        <f t="shared" si="281"/>
        <v>464415</v>
      </c>
      <c r="W933">
        <f t="shared" si="282"/>
        <v>461711</v>
      </c>
      <c r="X933" s="33">
        <f t="shared" si="283"/>
        <v>-9.7818440738453027E-3</v>
      </c>
      <c r="Y933" s="33">
        <f t="shared" si="284"/>
        <v>-5.8223786914720632E-3</v>
      </c>
    </row>
    <row r="934" spans="1:25" x14ac:dyDescent="0.25">
      <c r="A934" t="s">
        <v>41</v>
      </c>
      <c r="B934" s="63">
        <v>2</v>
      </c>
      <c r="C934" t="s">
        <v>14</v>
      </c>
      <c r="D934">
        <v>648</v>
      </c>
      <c r="E934" s="66">
        <v>648</v>
      </c>
      <c r="F934" s="65">
        <v>648</v>
      </c>
      <c r="G934" s="13">
        <f t="shared" si="266"/>
        <v>0</v>
      </c>
      <c r="H934" s="13">
        <f t="shared" si="267"/>
        <v>0</v>
      </c>
      <c r="I934" s="70">
        <f t="shared" si="268"/>
        <v>0</v>
      </c>
      <c r="J934" s="70">
        <f t="shared" si="269"/>
        <v>0</v>
      </c>
      <c r="K934" t="str">
        <f t="shared" si="270"/>
        <v>GM2</v>
      </c>
      <c r="L934" t="str">
        <f t="shared" si="271"/>
        <v>JULY-2-GM2</v>
      </c>
      <c r="M934" s="70">
        <f t="shared" si="272"/>
        <v>-0.16023365441103821</v>
      </c>
      <c r="N934" s="70">
        <f t="shared" si="273"/>
        <v>-8.6969151276770185E-2</v>
      </c>
      <c r="O934" s="13">
        <f t="shared" si="274"/>
        <v>961485</v>
      </c>
      <c r="P934" s="13">
        <f t="shared" si="275"/>
        <v>962175</v>
      </c>
      <c r="Q934" s="13">
        <f t="shared" si="276"/>
        <v>953140</v>
      </c>
      <c r="R934" s="33">
        <f t="shared" si="277"/>
        <v>-8.679282568110791E-3</v>
      </c>
      <c r="S934" s="33">
        <f t="shared" si="278"/>
        <v>-9.3901836983916187E-3</v>
      </c>
      <c r="T934" t="str">
        <f t="shared" si="279"/>
        <v>JULY-GM2</v>
      </c>
      <c r="U934">
        <f t="shared" si="280"/>
        <v>466272</v>
      </c>
      <c r="V934">
        <f t="shared" si="281"/>
        <v>464415</v>
      </c>
      <c r="W934">
        <f t="shared" si="282"/>
        <v>461711</v>
      </c>
      <c r="X934" s="33">
        <f t="shared" si="283"/>
        <v>-9.7818440738453027E-3</v>
      </c>
      <c r="Y934" s="33">
        <f t="shared" si="284"/>
        <v>-5.8223786914720632E-3</v>
      </c>
    </row>
    <row r="935" spans="1:25" x14ac:dyDescent="0.25">
      <c r="A935" t="s">
        <v>41</v>
      </c>
      <c r="B935" s="63">
        <v>2</v>
      </c>
      <c r="C935" t="s">
        <v>14</v>
      </c>
      <c r="D935">
        <v>648</v>
      </c>
      <c r="E935" s="66">
        <v>648</v>
      </c>
      <c r="F935" s="65">
        <v>648</v>
      </c>
      <c r="G935" s="13">
        <f t="shared" si="266"/>
        <v>0</v>
      </c>
      <c r="H935" s="13">
        <f t="shared" si="267"/>
        <v>0</v>
      </c>
      <c r="I935" s="70">
        <f t="shared" si="268"/>
        <v>0</v>
      </c>
      <c r="J935" s="70">
        <f t="shared" si="269"/>
        <v>0</v>
      </c>
      <c r="K935" t="str">
        <f t="shared" si="270"/>
        <v>GM2</v>
      </c>
      <c r="L935" t="str">
        <f t="shared" si="271"/>
        <v>JULY-2-GM2</v>
      </c>
      <c r="M935" s="70">
        <f t="shared" si="272"/>
        <v>-0.16023365441103821</v>
      </c>
      <c r="N935" s="70">
        <f t="shared" si="273"/>
        <v>-8.6969151276770185E-2</v>
      </c>
      <c r="O935" s="13">
        <f t="shared" si="274"/>
        <v>961485</v>
      </c>
      <c r="P935" s="13">
        <f t="shared" si="275"/>
        <v>962175</v>
      </c>
      <c r="Q935" s="13">
        <f t="shared" si="276"/>
        <v>953140</v>
      </c>
      <c r="R935" s="33">
        <f t="shared" si="277"/>
        <v>-8.679282568110791E-3</v>
      </c>
      <c r="S935" s="33">
        <f t="shared" si="278"/>
        <v>-9.3901836983916187E-3</v>
      </c>
      <c r="T935" t="str">
        <f t="shared" si="279"/>
        <v>JULY-GM2</v>
      </c>
      <c r="U935">
        <f t="shared" si="280"/>
        <v>466272</v>
      </c>
      <c r="V935">
        <f t="shared" si="281"/>
        <v>464415</v>
      </c>
      <c r="W935">
        <f t="shared" si="282"/>
        <v>461711</v>
      </c>
      <c r="X935" s="33">
        <f t="shared" si="283"/>
        <v>-9.7818440738453027E-3</v>
      </c>
      <c r="Y935" s="33">
        <f t="shared" si="284"/>
        <v>-5.8223786914720632E-3</v>
      </c>
    </row>
    <row r="936" spans="1:25" x14ac:dyDescent="0.25">
      <c r="A936" t="s">
        <v>41</v>
      </c>
      <c r="B936" s="63">
        <v>2</v>
      </c>
      <c r="C936" t="s">
        <v>14</v>
      </c>
      <c r="D936">
        <v>864</v>
      </c>
      <c r="E936" s="66">
        <v>864</v>
      </c>
      <c r="F936" s="65">
        <v>864</v>
      </c>
      <c r="G936" s="13">
        <f t="shared" si="266"/>
        <v>0</v>
      </c>
      <c r="H936" s="13">
        <f t="shared" si="267"/>
        <v>0</v>
      </c>
      <c r="I936" s="70">
        <f t="shared" si="268"/>
        <v>0</v>
      </c>
      <c r="J936" s="70">
        <f t="shared" si="269"/>
        <v>0</v>
      </c>
      <c r="K936" t="str">
        <f t="shared" si="270"/>
        <v>GM2</v>
      </c>
      <c r="L936" t="str">
        <f t="shared" si="271"/>
        <v>JULY-2-GM2</v>
      </c>
      <c r="M936" s="70">
        <f t="shared" si="272"/>
        <v>-0.16023365441103821</v>
      </c>
      <c r="N936" s="70">
        <f t="shared" si="273"/>
        <v>-8.6969151276770185E-2</v>
      </c>
      <c r="O936" s="13">
        <f t="shared" si="274"/>
        <v>961485</v>
      </c>
      <c r="P936" s="13">
        <f t="shared" si="275"/>
        <v>962175</v>
      </c>
      <c r="Q936" s="13">
        <f t="shared" si="276"/>
        <v>953140</v>
      </c>
      <c r="R936" s="33">
        <f t="shared" si="277"/>
        <v>-8.679282568110791E-3</v>
      </c>
      <c r="S936" s="33">
        <f t="shared" si="278"/>
        <v>-9.3901836983916187E-3</v>
      </c>
      <c r="T936" t="str">
        <f t="shared" si="279"/>
        <v>JULY-GM2</v>
      </c>
      <c r="U936">
        <f t="shared" si="280"/>
        <v>466272</v>
      </c>
      <c r="V936">
        <f t="shared" si="281"/>
        <v>464415</v>
      </c>
      <c r="W936">
        <f t="shared" si="282"/>
        <v>461711</v>
      </c>
      <c r="X936" s="33">
        <f t="shared" si="283"/>
        <v>-9.7818440738453027E-3</v>
      </c>
      <c r="Y936" s="33">
        <f t="shared" si="284"/>
        <v>-5.8223786914720632E-3</v>
      </c>
    </row>
    <row r="937" spans="1:25" x14ac:dyDescent="0.25">
      <c r="A937" t="s">
        <v>41</v>
      </c>
      <c r="B937" s="63">
        <v>2</v>
      </c>
      <c r="C937" t="s">
        <v>14</v>
      </c>
      <c r="D937">
        <v>2592</v>
      </c>
      <c r="E937" s="66">
        <v>2608</v>
      </c>
      <c r="F937" s="65">
        <v>2592</v>
      </c>
      <c r="G937" s="13">
        <f t="shared" si="266"/>
        <v>-16</v>
      </c>
      <c r="H937" s="13">
        <f t="shared" si="267"/>
        <v>0</v>
      </c>
      <c r="I937" s="70">
        <f t="shared" si="268"/>
        <v>0</v>
      </c>
      <c r="J937" s="70">
        <f t="shared" si="269"/>
        <v>-6.1349693251533388E-3</v>
      </c>
      <c r="K937" t="str">
        <f t="shared" si="270"/>
        <v>GM2</v>
      </c>
      <c r="L937" t="str">
        <f t="shared" si="271"/>
        <v>JULY-2-GM2</v>
      </c>
      <c r="M937" s="70">
        <f t="shared" si="272"/>
        <v>-0.16023365441103821</v>
      </c>
      <c r="N937" s="70">
        <f t="shared" si="273"/>
        <v>-8.6969151276770185E-2</v>
      </c>
      <c r="O937" s="13">
        <f t="shared" si="274"/>
        <v>961485</v>
      </c>
      <c r="P937" s="13">
        <f t="shared" si="275"/>
        <v>962175</v>
      </c>
      <c r="Q937" s="13">
        <f t="shared" si="276"/>
        <v>953140</v>
      </c>
      <c r="R937" s="33">
        <f t="shared" si="277"/>
        <v>-8.679282568110791E-3</v>
      </c>
      <c r="S937" s="33">
        <f t="shared" si="278"/>
        <v>-9.3901836983916187E-3</v>
      </c>
      <c r="T937" t="str">
        <f t="shared" si="279"/>
        <v>JULY-GM2</v>
      </c>
      <c r="U937">
        <f t="shared" si="280"/>
        <v>466272</v>
      </c>
      <c r="V937">
        <f t="shared" si="281"/>
        <v>464415</v>
      </c>
      <c r="W937">
        <f t="shared" si="282"/>
        <v>461711</v>
      </c>
      <c r="X937" s="33">
        <f t="shared" si="283"/>
        <v>-9.7818440738453027E-3</v>
      </c>
      <c r="Y937" s="33">
        <f t="shared" si="284"/>
        <v>-5.8223786914720632E-3</v>
      </c>
    </row>
    <row r="938" spans="1:25" x14ac:dyDescent="0.25">
      <c r="A938" t="s">
        <v>41</v>
      </c>
      <c r="B938" s="63">
        <v>2</v>
      </c>
      <c r="C938" t="s">
        <v>14</v>
      </c>
      <c r="D938">
        <v>1404</v>
      </c>
      <c r="E938" s="66">
        <v>1421</v>
      </c>
      <c r="F938" s="65">
        <v>1404</v>
      </c>
      <c r="G938" s="13">
        <f t="shared" si="266"/>
        <v>-17</v>
      </c>
      <c r="H938" s="13">
        <f t="shared" si="267"/>
        <v>0</v>
      </c>
      <c r="I938" s="70">
        <f t="shared" si="268"/>
        <v>0</v>
      </c>
      <c r="J938" s="70">
        <f t="shared" si="269"/>
        <v>-1.196340605207602E-2</v>
      </c>
      <c r="K938" t="str">
        <f t="shared" si="270"/>
        <v>GM2</v>
      </c>
      <c r="L938" t="str">
        <f t="shared" si="271"/>
        <v>JULY-2-GM2</v>
      </c>
      <c r="M938" s="70">
        <f t="shared" si="272"/>
        <v>-0.16023365441103821</v>
      </c>
      <c r="N938" s="70">
        <f t="shared" si="273"/>
        <v>-8.6969151276770185E-2</v>
      </c>
      <c r="O938" s="13">
        <f t="shared" si="274"/>
        <v>961485</v>
      </c>
      <c r="P938" s="13">
        <f t="shared" si="275"/>
        <v>962175</v>
      </c>
      <c r="Q938" s="13">
        <f t="shared" si="276"/>
        <v>953140</v>
      </c>
      <c r="R938" s="33">
        <f t="shared" si="277"/>
        <v>-8.679282568110791E-3</v>
      </c>
      <c r="S938" s="33">
        <f t="shared" si="278"/>
        <v>-9.3901836983916187E-3</v>
      </c>
      <c r="T938" t="str">
        <f t="shared" si="279"/>
        <v>JULY-GM2</v>
      </c>
      <c r="U938">
        <f t="shared" si="280"/>
        <v>466272</v>
      </c>
      <c r="V938">
        <f t="shared" si="281"/>
        <v>464415</v>
      </c>
      <c r="W938">
        <f t="shared" si="282"/>
        <v>461711</v>
      </c>
      <c r="X938" s="33">
        <f t="shared" si="283"/>
        <v>-9.7818440738453027E-3</v>
      </c>
      <c r="Y938" s="33">
        <f t="shared" si="284"/>
        <v>-5.8223786914720632E-3</v>
      </c>
    </row>
    <row r="939" spans="1:25" x14ac:dyDescent="0.25">
      <c r="A939" t="s">
        <v>41</v>
      </c>
      <c r="B939" s="63">
        <v>2</v>
      </c>
      <c r="C939" t="s">
        <v>14</v>
      </c>
      <c r="D939">
        <v>1152</v>
      </c>
      <c r="E939" s="66">
        <v>1155</v>
      </c>
      <c r="F939" s="65">
        <v>1152</v>
      </c>
      <c r="G939" s="13">
        <f t="shared" si="266"/>
        <v>-3</v>
      </c>
      <c r="H939" s="13">
        <f t="shared" si="267"/>
        <v>0</v>
      </c>
      <c r="I939" s="70">
        <f t="shared" si="268"/>
        <v>0</v>
      </c>
      <c r="J939" s="70">
        <f t="shared" si="269"/>
        <v>-2.5974025974025983E-3</v>
      </c>
      <c r="K939" t="str">
        <f t="shared" si="270"/>
        <v>GM2</v>
      </c>
      <c r="L939" t="str">
        <f t="shared" si="271"/>
        <v>JULY-2-GM2</v>
      </c>
      <c r="M939" s="70">
        <f t="shared" si="272"/>
        <v>-0.16023365441103821</v>
      </c>
      <c r="N939" s="70">
        <f t="shared" si="273"/>
        <v>-8.6969151276770185E-2</v>
      </c>
      <c r="O939" s="13">
        <f t="shared" si="274"/>
        <v>961485</v>
      </c>
      <c r="P939" s="13">
        <f t="shared" si="275"/>
        <v>962175</v>
      </c>
      <c r="Q939" s="13">
        <f t="shared" si="276"/>
        <v>953140</v>
      </c>
      <c r="R939" s="33">
        <f t="shared" si="277"/>
        <v>-8.679282568110791E-3</v>
      </c>
      <c r="S939" s="33">
        <f t="shared" si="278"/>
        <v>-9.3901836983916187E-3</v>
      </c>
      <c r="T939" t="str">
        <f t="shared" si="279"/>
        <v>JULY-GM2</v>
      </c>
      <c r="U939">
        <f t="shared" si="280"/>
        <v>466272</v>
      </c>
      <c r="V939">
        <f t="shared" si="281"/>
        <v>464415</v>
      </c>
      <c r="W939">
        <f t="shared" si="282"/>
        <v>461711</v>
      </c>
      <c r="X939" s="33">
        <f t="shared" si="283"/>
        <v>-9.7818440738453027E-3</v>
      </c>
      <c r="Y939" s="33">
        <f t="shared" si="284"/>
        <v>-5.8223786914720632E-3</v>
      </c>
    </row>
    <row r="940" spans="1:25" x14ac:dyDescent="0.25">
      <c r="A940" t="s">
        <v>41</v>
      </c>
      <c r="B940" s="63">
        <v>2</v>
      </c>
      <c r="C940" t="s">
        <v>14</v>
      </c>
      <c r="D940">
        <v>2880</v>
      </c>
      <c r="E940" s="66">
        <v>2880</v>
      </c>
      <c r="F940" s="65">
        <v>2880</v>
      </c>
      <c r="G940" s="13">
        <f t="shared" si="266"/>
        <v>0</v>
      </c>
      <c r="H940" s="13">
        <f t="shared" si="267"/>
        <v>0</v>
      </c>
      <c r="I940" s="70">
        <f t="shared" si="268"/>
        <v>0</v>
      </c>
      <c r="J940" s="70">
        <f t="shared" si="269"/>
        <v>0</v>
      </c>
      <c r="K940" t="str">
        <f t="shared" si="270"/>
        <v>GM2</v>
      </c>
      <c r="L940" t="str">
        <f t="shared" si="271"/>
        <v>JULY-2-GM2</v>
      </c>
      <c r="M940" s="70">
        <f t="shared" si="272"/>
        <v>-0.16023365441103821</v>
      </c>
      <c r="N940" s="70">
        <f t="shared" si="273"/>
        <v>-8.6969151276770185E-2</v>
      </c>
      <c r="O940" s="13">
        <f t="shared" si="274"/>
        <v>961485</v>
      </c>
      <c r="P940" s="13">
        <f t="shared" si="275"/>
        <v>962175</v>
      </c>
      <c r="Q940" s="13">
        <f t="shared" si="276"/>
        <v>953140</v>
      </c>
      <c r="R940" s="33">
        <f t="shared" si="277"/>
        <v>-8.679282568110791E-3</v>
      </c>
      <c r="S940" s="33">
        <f t="shared" si="278"/>
        <v>-9.3901836983916187E-3</v>
      </c>
      <c r="T940" t="str">
        <f t="shared" si="279"/>
        <v>JULY-GM2</v>
      </c>
      <c r="U940">
        <f t="shared" si="280"/>
        <v>466272</v>
      </c>
      <c r="V940">
        <f t="shared" si="281"/>
        <v>464415</v>
      </c>
      <c r="W940">
        <f t="shared" si="282"/>
        <v>461711</v>
      </c>
      <c r="X940" s="33">
        <f t="shared" si="283"/>
        <v>-9.7818440738453027E-3</v>
      </c>
      <c r="Y940" s="33">
        <f t="shared" si="284"/>
        <v>-5.8223786914720632E-3</v>
      </c>
    </row>
    <row r="941" spans="1:25" x14ac:dyDescent="0.25">
      <c r="A941" t="s">
        <v>41</v>
      </c>
      <c r="B941" s="63">
        <v>2</v>
      </c>
      <c r="C941" t="s">
        <v>14</v>
      </c>
      <c r="D941">
        <v>2160</v>
      </c>
      <c r="E941" s="66">
        <v>2172</v>
      </c>
      <c r="F941" s="65">
        <v>2160</v>
      </c>
      <c r="G941" s="13">
        <f t="shared" si="266"/>
        <v>-12</v>
      </c>
      <c r="H941" s="13">
        <f t="shared" si="267"/>
        <v>0</v>
      </c>
      <c r="I941" s="70">
        <f t="shared" si="268"/>
        <v>0</v>
      </c>
      <c r="J941" s="70">
        <f t="shared" si="269"/>
        <v>-5.5248618784530246E-3</v>
      </c>
      <c r="K941" t="str">
        <f t="shared" si="270"/>
        <v>GM2</v>
      </c>
      <c r="L941" t="str">
        <f t="shared" si="271"/>
        <v>JULY-2-GM2</v>
      </c>
      <c r="M941" s="70">
        <f t="shared" si="272"/>
        <v>-0.16023365441103821</v>
      </c>
      <c r="N941" s="70">
        <f t="shared" si="273"/>
        <v>-8.6969151276770185E-2</v>
      </c>
      <c r="O941" s="13">
        <f t="shared" si="274"/>
        <v>961485</v>
      </c>
      <c r="P941" s="13">
        <f t="shared" si="275"/>
        <v>962175</v>
      </c>
      <c r="Q941" s="13">
        <f t="shared" si="276"/>
        <v>953140</v>
      </c>
      <c r="R941" s="33">
        <f t="shared" si="277"/>
        <v>-8.679282568110791E-3</v>
      </c>
      <c r="S941" s="33">
        <f t="shared" si="278"/>
        <v>-9.3901836983916187E-3</v>
      </c>
      <c r="T941" t="str">
        <f t="shared" si="279"/>
        <v>JULY-GM2</v>
      </c>
      <c r="U941">
        <f t="shared" si="280"/>
        <v>466272</v>
      </c>
      <c r="V941">
        <f t="shared" si="281"/>
        <v>464415</v>
      </c>
      <c r="W941">
        <f t="shared" si="282"/>
        <v>461711</v>
      </c>
      <c r="X941" s="33">
        <f t="shared" si="283"/>
        <v>-9.7818440738453027E-3</v>
      </c>
      <c r="Y941" s="33">
        <f t="shared" si="284"/>
        <v>-5.8223786914720632E-3</v>
      </c>
    </row>
    <row r="942" spans="1:25" x14ac:dyDescent="0.25">
      <c r="A942" t="s">
        <v>41</v>
      </c>
      <c r="B942" s="63">
        <v>2</v>
      </c>
      <c r="C942" t="s">
        <v>14</v>
      </c>
      <c r="D942">
        <v>7020</v>
      </c>
      <c r="E942" s="66">
        <v>7104</v>
      </c>
      <c r="F942" s="65">
        <v>7020</v>
      </c>
      <c r="G942" s="13">
        <f t="shared" si="266"/>
        <v>-84</v>
      </c>
      <c r="H942" s="13">
        <f t="shared" si="267"/>
        <v>0</v>
      </c>
      <c r="I942" s="70">
        <f t="shared" si="268"/>
        <v>0</v>
      </c>
      <c r="J942" s="70">
        <f t="shared" si="269"/>
        <v>-1.1824324324324342E-2</v>
      </c>
      <c r="K942" t="str">
        <f t="shared" si="270"/>
        <v>GM2</v>
      </c>
      <c r="L942" t="str">
        <f t="shared" si="271"/>
        <v>JULY-2-GM2</v>
      </c>
      <c r="M942" s="70">
        <f t="shared" si="272"/>
        <v>-0.16023365441103821</v>
      </c>
      <c r="N942" s="70">
        <f t="shared" si="273"/>
        <v>-8.6969151276770185E-2</v>
      </c>
      <c r="O942" s="13">
        <f t="shared" si="274"/>
        <v>961485</v>
      </c>
      <c r="P942" s="13">
        <f t="shared" si="275"/>
        <v>962175</v>
      </c>
      <c r="Q942" s="13">
        <f t="shared" si="276"/>
        <v>953140</v>
      </c>
      <c r="R942" s="33">
        <f t="shared" si="277"/>
        <v>-8.679282568110791E-3</v>
      </c>
      <c r="S942" s="33">
        <f t="shared" si="278"/>
        <v>-9.3901836983916187E-3</v>
      </c>
      <c r="T942" t="str">
        <f t="shared" si="279"/>
        <v>JULY-GM2</v>
      </c>
      <c r="U942">
        <f t="shared" si="280"/>
        <v>466272</v>
      </c>
      <c r="V942">
        <f t="shared" si="281"/>
        <v>464415</v>
      </c>
      <c r="W942">
        <f t="shared" si="282"/>
        <v>461711</v>
      </c>
      <c r="X942" s="33">
        <f t="shared" si="283"/>
        <v>-9.7818440738453027E-3</v>
      </c>
      <c r="Y942" s="33">
        <f t="shared" si="284"/>
        <v>-5.8223786914720632E-3</v>
      </c>
    </row>
    <row r="943" spans="1:25" x14ac:dyDescent="0.25">
      <c r="A943" t="s">
        <v>41</v>
      </c>
      <c r="B943" s="63">
        <v>2</v>
      </c>
      <c r="C943" t="s">
        <v>14</v>
      </c>
      <c r="D943">
        <v>30456</v>
      </c>
      <c r="E943" s="66">
        <v>28661</v>
      </c>
      <c r="F943" s="65">
        <v>28728</v>
      </c>
      <c r="G943" s="13">
        <f t="shared" si="266"/>
        <v>67</v>
      </c>
      <c r="H943" s="13">
        <f t="shared" si="267"/>
        <v>-1728</v>
      </c>
      <c r="I943" s="70">
        <f t="shared" si="268"/>
        <v>-5.673758865248224E-2</v>
      </c>
      <c r="J943" s="70">
        <f t="shared" si="269"/>
        <v>2.3376714001603904E-3</v>
      </c>
      <c r="K943" t="str">
        <f t="shared" si="270"/>
        <v>GM2</v>
      </c>
      <c r="L943" t="str">
        <f t="shared" si="271"/>
        <v>JULY-2-GM2</v>
      </c>
      <c r="M943" s="70">
        <f t="shared" si="272"/>
        <v>-0.16023365441103821</v>
      </c>
      <c r="N943" s="70">
        <f t="shared" si="273"/>
        <v>-8.6969151276770185E-2</v>
      </c>
      <c r="O943" s="13">
        <f t="shared" si="274"/>
        <v>961485</v>
      </c>
      <c r="P943" s="13">
        <f t="shared" si="275"/>
        <v>962175</v>
      </c>
      <c r="Q943" s="13">
        <f t="shared" si="276"/>
        <v>953140</v>
      </c>
      <c r="R943" s="33">
        <f t="shared" si="277"/>
        <v>-8.679282568110791E-3</v>
      </c>
      <c r="S943" s="33">
        <f t="shared" si="278"/>
        <v>-9.3901836983916187E-3</v>
      </c>
      <c r="T943" t="str">
        <f t="shared" si="279"/>
        <v>JULY-GM2</v>
      </c>
      <c r="U943">
        <f t="shared" si="280"/>
        <v>466272</v>
      </c>
      <c r="V943">
        <f t="shared" si="281"/>
        <v>464415</v>
      </c>
      <c r="W943">
        <f t="shared" si="282"/>
        <v>461711</v>
      </c>
      <c r="X943" s="33">
        <f t="shared" si="283"/>
        <v>-9.7818440738453027E-3</v>
      </c>
      <c r="Y943" s="33">
        <f t="shared" si="284"/>
        <v>-5.8223786914720632E-3</v>
      </c>
    </row>
    <row r="944" spans="1:25" x14ac:dyDescent="0.25">
      <c r="A944" t="s">
        <v>41</v>
      </c>
      <c r="B944" s="63">
        <v>2</v>
      </c>
      <c r="C944" t="s">
        <v>14</v>
      </c>
      <c r="D944">
        <v>1080</v>
      </c>
      <c r="E944" s="66">
        <v>1080</v>
      </c>
      <c r="F944" s="65">
        <v>1080</v>
      </c>
      <c r="G944" s="13">
        <f t="shared" si="266"/>
        <v>0</v>
      </c>
      <c r="H944" s="13">
        <f t="shared" si="267"/>
        <v>0</v>
      </c>
      <c r="I944" s="70">
        <f t="shared" si="268"/>
        <v>0</v>
      </c>
      <c r="J944" s="70">
        <f t="shared" si="269"/>
        <v>0</v>
      </c>
      <c r="K944" t="str">
        <f t="shared" si="270"/>
        <v>GM2</v>
      </c>
      <c r="L944" t="str">
        <f t="shared" si="271"/>
        <v>JULY-2-GM2</v>
      </c>
      <c r="M944" s="70">
        <f t="shared" si="272"/>
        <v>-0.16023365441103821</v>
      </c>
      <c r="N944" s="70">
        <f t="shared" si="273"/>
        <v>-8.6969151276770185E-2</v>
      </c>
      <c r="O944" s="13">
        <f t="shared" si="274"/>
        <v>961485</v>
      </c>
      <c r="P944" s="13">
        <f t="shared" si="275"/>
        <v>962175</v>
      </c>
      <c r="Q944" s="13">
        <f t="shared" si="276"/>
        <v>953140</v>
      </c>
      <c r="R944" s="33">
        <f t="shared" si="277"/>
        <v>-8.679282568110791E-3</v>
      </c>
      <c r="S944" s="33">
        <f t="shared" si="278"/>
        <v>-9.3901836983916187E-3</v>
      </c>
      <c r="T944" t="str">
        <f t="shared" si="279"/>
        <v>JULY-GM2</v>
      </c>
      <c r="U944">
        <f t="shared" si="280"/>
        <v>466272</v>
      </c>
      <c r="V944">
        <f t="shared" si="281"/>
        <v>464415</v>
      </c>
      <c r="W944">
        <f t="shared" si="282"/>
        <v>461711</v>
      </c>
      <c r="X944" s="33">
        <f t="shared" si="283"/>
        <v>-9.7818440738453027E-3</v>
      </c>
      <c r="Y944" s="33">
        <f t="shared" si="284"/>
        <v>-5.8223786914720632E-3</v>
      </c>
    </row>
    <row r="945" spans="1:25" x14ac:dyDescent="0.25">
      <c r="A945" t="s">
        <v>41</v>
      </c>
      <c r="B945" s="63">
        <v>2</v>
      </c>
      <c r="C945" t="s">
        <v>14</v>
      </c>
      <c r="D945">
        <v>17712</v>
      </c>
      <c r="E945" s="66">
        <v>16825</v>
      </c>
      <c r="F945" s="65">
        <v>16845</v>
      </c>
      <c r="G945" s="13">
        <f t="shared" si="266"/>
        <v>20</v>
      </c>
      <c r="H945" s="13">
        <f t="shared" si="267"/>
        <v>-867</v>
      </c>
      <c r="I945" s="70">
        <f t="shared" si="268"/>
        <v>-4.8949864498645024E-2</v>
      </c>
      <c r="J945" s="70">
        <f t="shared" si="269"/>
        <v>1.1887072808320909E-3</v>
      </c>
      <c r="K945" t="str">
        <f t="shared" si="270"/>
        <v>GM2</v>
      </c>
      <c r="L945" t="str">
        <f t="shared" si="271"/>
        <v>JULY-2-GM2</v>
      </c>
      <c r="M945" s="70">
        <f t="shared" si="272"/>
        <v>-0.16023365441103821</v>
      </c>
      <c r="N945" s="70">
        <f t="shared" si="273"/>
        <v>-8.6969151276770185E-2</v>
      </c>
      <c r="O945" s="13">
        <f t="shared" si="274"/>
        <v>961485</v>
      </c>
      <c r="P945" s="13">
        <f t="shared" si="275"/>
        <v>962175</v>
      </c>
      <c r="Q945" s="13">
        <f t="shared" si="276"/>
        <v>953140</v>
      </c>
      <c r="R945" s="33">
        <f t="shared" si="277"/>
        <v>-8.679282568110791E-3</v>
      </c>
      <c r="S945" s="33">
        <f t="shared" si="278"/>
        <v>-9.3901836983916187E-3</v>
      </c>
      <c r="T945" t="str">
        <f t="shared" si="279"/>
        <v>JULY-GM2</v>
      </c>
      <c r="U945">
        <f t="shared" si="280"/>
        <v>466272</v>
      </c>
      <c r="V945">
        <f t="shared" si="281"/>
        <v>464415</v>
      </c>
      <c r="W945">
        <f t="shared" si="282"/>
        <v>461711</v>
      </c>
      <c r="X945" s="33">
        <f t="shared" si="283"/>
        <v>-9.7818440738453027E-3</v>
      </c>
      <c r="Y945" s="33">
        <f t="shared" si="284"/>
        <v>-5.8223786914720632E-3</v>
      </c>
    </row>
    <row r="946" spans="1:25" x14ac:dyDescent="0.25">
      <c r="A946" t="s">
        <v>41</v>
      </c>
      <c r="B946" s="63">
        <v>2</v>
      </c>
      <c r="C946" t="s">
        <v>14</v>
      </c>
      <c r="D946">
        <v>20088</v>
      </c>
      <c r="E946" s="66">
        <v>20078</v>
      </c>
      <c r="F946" s="65">
        <v>19749</v>
      </c>
      <c r="G946" s="13">
        <f t="shared" si="266"/>
        <v>-329</v>
      </c>
      <c r="H946" s="13">
        <f t="shared" si="267"/>
        <v>-339</v>
      </c>
      <c r="I946" s="70">
        <f t="shared" si="268"/>
        <v>-1.6875746714456352E-2</v>
      </c>
      <c r="J946" s="70">
        <f t="shared" si="269"/>
        <v>-1.6386094232493265E-2</v>
      </c>
      <c r="K946" t="str">
        <f t="shared" si="270"/>
        <v>GM2</v>
      </c>
      <c r="L946" t="str">
        <f t="shared" si="271"/>
        <v>JULY-2-GM2</v>
      </c>
      <c r="M946" s="70">
        <f t="shared" si="272"/>
        <v>-0.16023365441103821</v>
      </c>
      <c r="N946" s="70">
        <f t="shared" si="273"/>
        <v>-8.6969151276770185E-2</v>
      </c>
      <c r="O946" s="13">
        <f t="shared" si="274"/>
        <v>961485</v>
      </c>
      <c r="P946" s="13">
        <f t="shared" si="275"/>
        <v>962175</v>
      </c>
      <c r="Q946" s="13">
        <f t="shared" si="276"/>
        <v>953140</v>
      </c>
      <c r="R946" s="33">
        <f t="shared" si="277"/>
        <v>-8.679282568110791E-3</v>
      </c>
      <c r="S946" s="33">
        <f t="shared" si="278"/>
        <v>-9.3901836983916187E-3</v>
      </c>
      <c r="T946" t="str">
        <f t="shared" si="279"/>
        <v>JULY-GM2</v>
      </c>
      <c r="U946">
        <f t="shared" si="280"/>
        <v>466272</v>
      </c>
      <c r="V946">
        <f t="shared" si="281"/>
        <v>464415</v>
      </c>
      <c r="W946">
        <f t="shared" si="282"/>
        <v>461711</v>
      </c>
      <c r="X946" s="33">
        <f t="shared" si="283"/>
        <v>-9.7818440738453027E-3</v>
      </c>
      <c r="Y946" s="33">
        <f t="shared" si="284"/>
        <v>-5.8223786914720632E-3</v>
      </c>
    </row>
    <row r="947" spans="1:25" x14ac:dyDescent="0.25">
      <c r="A947" t="s">
        <v>41</v>
      </c>
      <c r="B947" s="63">
        <v>2</v>
      </c>
      <c r="C947" t="s">
        <v>14</v>
      </c>
      <c r="D947">
        <v>2160</v>
      </c>
      <c r="E947" s="66">
        <v>2160</v>
      </c>
      <c r="F947" s="65">
        <v>2130</v>
      </c>
      <c r="G947" s="13">
        <f t="shared" si="266"/>
        <v>-30</v>
      </c>
      <c r="H947" s="13">
        <f t="shared" si="267"/>
        <v>-30</v>
      </c>
      <c r="I947" s="70">
        <f t="shared" si="268"/>
        <v>-1.388888888888884E-2</v>
      </c>
      <c r="J947" s="70">
        <f t="shared" si="269"/>
        <v>-1.388888888888884E-2</v>
      </c>
      <c r="K947" t="str">
        <f t="shared" si="270"/>
        <v>GM2</v>
      </c>
      <c r="L947" t="str">
        <f t="shared" si="271"/>
        <v>JULY-2-GM2</v>
      </c>
      <c r="M947" s="70">
        <f t="shared" si="272"/>
        <v>-0.16023365441103821</v>
      </c>
      <c r="N947" s="70">
        <f t="shared" si="273"/>
        <v>-8.6969151276770185E-2</v>
      </c>
      <c r="O947" s="13">
        <f t="shared" si="274"/>
        <v>961485</v>
      </c>
      <c r="P947" s="13">
        <f t="shared" si="275"/>
        <v>962175</v>
      </c>
      <c r="Q947" s="13">
        <f t="shared" si="276"/>
        <v>953140</v>
      </c>
      <c r="R947" s="33">
        <f t="shared" si="277"/>
        <v>-8.679282568110791E-3</v>
      </c>
      <c r="S947" s="33">
        <f t="shared" si="278"/>
        <v>-9.3901836983916187E-3</v>
      </c>
      <c r="T947" t="str">
        <f t="shared" si="279"/>
        <v>JULY-GM2</v>
      </c>
      <c r="U947">
        <f t="shared" si="280"/>
        <v>466272</v>
      </c>
      <c r="V947">
        <f t="shared" si="281"/>
        <v>464415</v>
      </c>
      <c r="W947">
        <f t="shared" si="282"/>
        <v>461711</v>
      </c>
      <c r="X947" s="33">
        <f t="shared" si="283"/>
        <v>-9.7818440738453027E-3</v>
      </c>
      <c r="Y947" s="33">
        <f t="shared" si="284"/>
        <v>-5.8223786914720632E-3</v>
      </c>
    </row>
    <row r="948" spans="1:25" x14ac:dyDescent="0.25">
      <c r="A948" t="s">
        <v>41</v>
      </c>
      <c r="B948" s="63">
        <v>2</v>
      </c>
      <c r="C948" t="s">
        <v>14</v>
      </c>
      <c r="D948">
        <v>3780</v>
      </c>
      <c r="E948" s="66">
        <v>3780</v>
      </c>
      <c r="F948" s="65">
        <v>3780</v>
      </c>
      <c r="G948" s="13">
        <f t="shared" si="266"/>
        <v>0</v>
      </c>
      <c r="H948" s="13">
        <f t="shared" si="267"/>
        <v>0</v>
      </c>
      <c r="I948" s="70">
        <f t="shared" si="268"/>
        <v>0</v>
      </c>
      <c r="J948" s="70">
        <f t="shared" si="269"/>
        <v>0</v>
      </c>
      <c r="K948" t="str">
        <f t="shared" si="270"/>
        <v>GM2</v>
      </c>
      <c r="L948" t="str">
        <f t="shared" si="271"/>
        <v>JULY-2-GM2</v>
      </c>
      <c r="M948" s="70">
        <f t="shared" si="272"/>
        <v>-0.16023365441103821</v>
      </c>
      <c r="N948" s="70">
        <f t="shared" si="273"/>
        <v>-8.6969151276770185E-2</v>
      </c>
      <c r="O948" s="13">
        <f t="shared" si="274"/>
        <v>961485</v>
      </c>
      <c r="P948" s="13">
        <f t="shared" si="275"/>
        <v>962175</v>
      </c>
      <c r="Q948" s="13">
        <f t="shared" si="276"/>
        <v>953140</v>
      </c>
      <c r="R948" s="33">
        <f t="shared" si="277"/>
        <v>-8.679282568110791E-3</v>
      </c>
      <c r="S948" s="33">
        <f t="shared" si="278"/>
        <v>-9.3901836983916187E-3</v>
      </c>
      <c r="T948" t="str">
        <f t="shared" si="279"/>
        <v>JULY-GM2</v>
      </c>
      <c r="U948">
        <f t="shared" si="280"/>
        <v>466272</v>
      </c>
      <c r="V948">
        <f t="shared" si="281"/>
        <v>464415</v>
      </c>
      <c r="W948">
        <f t="shared" si="282"/>
        <v>461711</v>
      </c>
      <c r="X948" s="33">
        <f t="shared" si="283"/>
        <v>-9.7818440738453027E-3</v>
      </c>
      <c r="Y948" s="33">
        <f t="shared" si="284"/>
        <v>-5.8223786914720632E-3</v>
      </c>
    </row>
    <row r="949" spans="1:25" x14ac:dyDescent="0.25">
      <c r="A949" t="s">
        <v>41</v>
      </c>
      <c r="B949" s="63">
        <v>2</v>
      </c>
      <c r="C949" t="s">
        <v>14</v>
      </c>
      <c r="D949">
        <v>7344</v>
      </c>
      <c r="E949" s="66">
        <v>7353</v>
      </c>
      <c r="F949" s="65">
        <v>7344</v>
      </c>
      <c r="G949" s="13">
        <f t="shared" si="266"/>
        <v>-9</v>
      </c>
      <c r="H949" s="13">
        <f t="shared" si="267"/>
        <v>0</v>
      </c>
      <c r="I949" s="70">
        <f t="shared" si="268"/>
        <v>0</v>
      </c>
      <c r="J949" s="70">
        <f t="shared" si="269"/>
        <v>-1.223990208078285E-3</v>
      </c>
      <c r="K949" t="str">
        <f t="shared" si="270"/>
        <v>GM2</v>
      </c>
      <c r="L949" t="str">
        <f t="shared" si="271"/>
        <v>JULY-2-GM2</v>
      </c>
      <c r="M949" s="70">
        <f t="shared" si="272"/>
        <v>-0.16023365441103821</v>
      </c>
      <c r="N949" s="70">
        <f t="shared" si="273"/>
        <v>-8.6969151276770185E-2</v>
      </c>
      <c r="O949" s="13">
        <f t="shared" si="274"/>
        <v>961485</v>
      </c>
      <c r="P949" s="13">
        <f t="shared" si="275"/>
        <v>962175</v>
      </c>
      <c r="Q949" s="13">
        <f t="shared" si="276"/>
        <v>953140</v>
      </c>
      <c r="R949" s="33">
        <f t="shared" si="277"/>
        <v>-8.679282568110791E-3</v>
      </c>
      <c r="S949" s="33">
        <f t="shared" si="278"/>
        <v>-9.3901836983916187E-3</v>
      </c>
      <c r="T949" t="str">
        <f t="shared" si="279"/>
        <v>JULY-GM2</v>
      </c>
      <c r="U949">
        <f t="shared" si="280"/>
        <v>466272</v>
      </c>
      <c r="V949">
        <f t="shared" si="281"/>
        <v>464415</v>
      </c>
      <c r="W949">
        <f t="shared" si="282"/>
        <v>461711</v>
      </c>
      <c r="X949" s="33">
        <f t="shared" si="283"/>
        <v>-9.7818440738453027E-3</v>
      </c>
      <c r="Y949" s="33">
        <f t="shared" si="284"/>
        <v>-5.8223786914720632E-3</v>
      </c>
    </row>
    <row r="950" spans="1:25" x14ac:dyDescent="0.25">
      <c r="A950" t="s">
        <v>41</v>
      </c>
      <c r="B950" s="63">
        <v>2</v>
      </c>
      <c r="C950" t="s">
        <v>14</v>
      </c>
      <c r="D950">
        <v>5832</v>
      </c>
      <c r="E950" s="66">
        <v>5841</v>
      </c>
      <c r="F950" s="65">
        <v>5832</v>
      </c>
      <c r="G950" s="13">
        <f t="shared" si="266"/>
        <v>-9</v>
      </c>
      <c r="H950" s="13">
        <f t="shared" si="267"/>
        <v>0</v>
      </c>
      <c r="I950" s="70">
        <f t="shared" si="268"/>
        <v>0</v>
      </c>
      <c r="J950" s="70">
        <f t="shared" si="269"/>
        <v>-1.5408320493066618E-3</v>
      </c>
      <c r="K950" t="str">
        <f t="shared" si="270"/>
        <v>GM2</v>
      </c>
      <c r="L950" t="str">
        <f t="shared" si="271"/>
        <v>JULY-2-GM2</v>
      </c>
      <c r="M950" s="70">
        <f t="shared" si="272"/>
        <v>-0.16023365441103821</v>
      </c>
      <c r="N950" s="70">
        <f t="shared" si="273"/>
        <v>-8.6969151276770185E-2</v>
      </c>
      <c r="O950" s="13">
        <f t="shared" si="274"/>
        <v>961485</v>
      </c>
      <c r="P950" s="13">
        <f t="shared" si="275"/>
        <v>962175</v>
      </c>
      <c r="Q950" s="13">
        <f t="shared" si="276"/>
        <v>953140</v>
      </c>
      <c r="R950" s="33">
        <f t="shared" si="277"/>
        <v>-8.679282568110791E-3</v>
      </c>
      <c r="S950" s="33">
        <f t="shared" si="278"/>
        <v>-9.3901836983916187E-3</v>
      </c>
      <c r="T950" t="str">
        <f t="shared" si="279"/>
        <v>JULY-GM2</v>
      </c>
      <c r="U950">
        <f t="shared" si="280"/>
        <v>466272</v>
      </c>
      <c r="V950">
        <f t="shared" si="281"/>
        <v>464415</v>
      </c>
      <c r="W950">
        <f t="shared" si="282"/>
        <v>461711</v>
      </c>
      <c r="X950" s="33">
        <f t="shared" si="283"/>
        <v>-9.7818440738453027E-3</v>
      </c>
      <c r="Y950" s="33">
        <f t="shared" si="284"/>
        <v>-5.8223786914720632E-3</v>
      </c>
    </row>
    <row r="951" spans="1:25" x14ac:dyDescent="0.25">
      <c r="A951" t="s">
        <v>41</v>
      </c>
      <c r="B951" s="63">
        <v>2</v>
      </c>
      <c r="C951" t="s">
        <v>14</v>
      </c>
      <c r="D951">
        <v>7920</v>
      </c>
      <c r="E951" s="66">
        <v>7924</v>
      </c>
      <c r="F951" s="65">
        <v>7920</v>
      </c>
      <c r="G951" s="13">
        <f t="shared" si="266"/>
        <v>-4</v>
      </c>
      <c r="H951" s="13">
        <f t="shared" si="267"/>
        <v>0</v>
      </c>
      <c r="I951" s="70">
        <f t="shared" si="268"/>
        <v>0</v>
      </c>
      <c r="J951" s="70">
        <f t="shared" si="269"/>
        <v>-5.0479555779914254E-4</v>
      </c>
      <c r="K951" t="str">
        <f t="shared" si="270"/>
        <v>GM2</v>
      </c>
      <c r="L951" t="str">
        <f t="shared" si="271"/>
        <v>JULY-2-GM2</v>
      </c>
      <c r="M951" s="70">
        <f t="shared" si="272"/>
        <v>-0.16023365441103821</v>
      </c>
      <c r="N951" s="70">
        <f t="shared" si="273"/>
        <v>-8.6969151276770185E-2</v>
      </c>
      <c r="O951" s="13">
        <f t="shared" si="274"/>
        <v>961485</v>
      </c>
      <c r="P951" s="13">
        <f t="shared" si="275"/>
        <v>962175</v>
      </c>
      <c r="Q951" s="13">
        <f t="shared" si="276"/>
        <v>953140</v>
      </c>
      <c r="R951" s="33">
        <f t="shared" si="277"/>
        <v>-8.679282568110791E-3</v>
      </c>
      <c r="S951" s="33">
        <f t="shared" si="278"/>
        <v>-9.3901836983916187E-3</v>
      </c>
      <c r="T951" t="str">
        <f t="shared" si="279"/>
        <v>JULY-GM2</v>
      </c>
      <c r="U951">
        <f t="shared" si="280"/>
        <v>466272</v>
      </c>
      <c r="V951">
        <f t="shared" si="281"/>
        <v>464415</v>
      </c>
      <c r="W951">
        <f t="shared" si="282"/>
        <v>461711</v>
      </c>
      <c r="X951" s="33">
        <f t="shared" si="283"/>
        <v>-9.7818440738453027E-3</v>
      </c>
      <c r="Y951" s="33">
        <f t="shared" si="284"/>
        <v>-5.8223786914720632E-3</v>
      </c>
    </row>
    <row r="952" spans="1:25" x14ac:dyDescent="0.25">
      <c r="A952" t="s">
        <v>41</v>
      </c>
      <c r="B952" s="63">
        <v>2</v>
      </c>
      <c r="C952" t="s">
        <v>14</v>
      </c>
      <c r="D952">
        <v>6768</v>
      </c>
      <c r="E952" s="66">
        <v>6773</v>
      </c>
      <c r="F952" s="65">
        <v>6768</v>
      </c>
      <c r="G952" s="13">
        <f t="shared" si="266"/>
        <v>-5</v>
      </c>
      <c r="H952" s="13">
        <f t="shared" si="267"/>
        <v>0</v>
      </c>
      <c r="I952" s="70">
        <f t="shared" si="268"/>
        <v>0</v>
      </c>
      <c r="J952" s="70">
        <f t="shared" si="269"/>
        <v>-7.3822530636347139E-4</v>
      </c>
      <c r="K952" t="str">
        <f t="shared" si="270"/>
        <v>GM2</v>
      </c>
      <c r="L952" t="str">
        <f t="shared" si="271"/>
        <v>JULY-2-GM2</v>
      </c>
      <c r="M952" s="70">
        <f t="shared" si="272"/>
        <v>-0.16023365441103821</v>
      </c>
      <c r="N952" s="70">
        <f t="shared" si="273"/>
        <v>-8.6969151276770185E-2</v>
      </c>
      <c r="O952" s="13">
        <f t="shared" si="274"/>
        <v>961485</v>
      </c>
      <c r="P952" s="13">
        <f t="shared" si="275"/>
        <v>962175</v>
      </c>
      <c r="Q952" s="13">
        <f t="shared" si="276"/>
        <v>953140</v>
      </c>
      <c r="R952" s="33">
        <f t="shared" si="277"/>
        <v>-8.679282568110791E-3</v>
      </c>
      <c r="S952" s="33">
        <f t="shared" si="278"/>
        <v>-9.3901836983916187E-3</v>
      </c>
      <c r="T952" t="str">
        <f t="shared" si="279"/>
        <v>JULY-GM2</v>
      </c>
      <c r="U952">
        <f t="shared" si="280"/>
        <v>466272</v>
      </c>
      <c r="V952">
        <f t="shared" si="281"/>
        <v>464415</v>
      </c>
      <c r="W952">
        <f t="shared" si="282"/>
        <v>461711</v>
      </c>
      <c r="X952" s="33">
        <f t="shared" si="283"/>
        <v>-9.7818440738453027E-3</v>
      </c>
      <c r="Y952" s="33">
        <f t="shared" si="284"/>
        <v>-5.8223786914720632E-3</v>
      </c>
    </row>
    <row r="953" spans="1:25" x14ac:dyDescent="0.25">
      <c r="A953" t="s">
        <v>41</v>
      </c>
      <c r="B953" s="63">
        <v>2</v>
      </c>
      <c r="C953" t="s">
        <v>14</v>
      </c>
      <c r="D953">
        <v>14400</v>
      </c>
      <c r="E953" s="66">
        <v>14547</v>
      </c>
      <c r="F953" s="65">
        <v>14452</v>
      </c>
      <c r="G953" s="13">
        <f t="shared" si="266"/>
        <v>-95</v>
      </c>
      <c r="H953" s="13">
        <f t="shared" si="267"/>
        <v>52</v>
      </c>
      <c r="I953" s="70">
        <f t="shared" si="268"/>
        <v>3.6111111111110095E-3</v>
      </c>
      <c r="J953" s="70">
        <f t="shared" si="269"/>
        <v>-6.5305561284113578E-3</v>
      </c>
      <c r="K953" t="str">
        <f t="shared" si="270"/>
        <v>GM2</v>
      </c>
      <c r="L953" t="str">
        <f t="shared" si="271"/>
        <v>JULY-2-GM2</v>
      </c>
      <c r="M953" s="70">
        <f t="shared" si="272"/>
        <v>-0.16023365441103821</v>
      </c>
      <c r="N953" s="70">
        <f t="shared" si="273"/>
        <v>-8.6969151276770185E-2</v>
      </c>
      <c r="O953" s="13">
        <f t="shared" si="274"/>
        <v>961485</v>
      </c>
      <c r="P953" s="13">
        <f t="shared" si="275"/>
        <v>962175</v>
      </c>
      <c r="Q953" s="13">
        <f t="shared" si="276"/>
        <v>953140</v>
      </c>
      <c r="R953" s="33">
        <f t="shared" si="277"/>
        <v>-8.679282568110791E-3</v>
      </c>
      <c r="S953" s="33">
        <f t="shared" si="278"/>
        <v>-9.3901836983916187E-3</v>
      </c>
      <c r="T953" t="str">
        <f t="shared" si="279"/>
        <v>JULY-GM2</v>
      </c>
      <c r="U953">
        <f t="shared" si="280"/>
        <v>466272</v>
      </c>
      <c r="V953">
        <f t="shared" si="281"/>
        <v>464415</v>
      </c>
      <c r="W953">
        <f t="shared" si="282"/>
        <v>461711</v>
      </c>
      <c r="X953" s="33">
        <f t="shared" si="283"/>
        <v>-9.7818440738453027E-3</v>
      </c>
      <c r="Y953" s="33">
        <f t="shared" si="284"/>
        <v>-5.8223786914720632E-3</v>
      </c>
    </row>
    <row r="954" spans="1:25" x14ac:dyDescent="0.25">
      <c r="A954" t="s">
        <v>41</v>
      </c>
      <c r="B954" s="63">
        <v>2</v>
      </c>
      <c r="C954" t="s">
        <v>14</v>
      </c>
      <c r="D954">
        <v>19008</v>
      </c>
      <c r="E954" s="66">
        <v>19203</v>
      </c>
      <c r="F954" s="65">
        <v>19160</v>
      </c>
      <c r="G954" s="13">
        <f t="shared" si="266"/>
        <v>-43</v>
      </c>
      <c r="H954" s="13">
        <f t="shared" si="267"/>
        <v>152</v>
      </c>
      <c r="I954" s="70">
        <f t="shared" si="268"/>
        <v>7.9966329966330019E-3</v>
      </c>
      <c r="J954" s="70">
        <f t="shared" si="269"/>
        <v>-2.2392334531062819E-3</v>
      </c>
      <c r="K954" t="str">
        <f t="shared" si="270"/>
        <v>GM2</v>
      </c>
      <c r="L954" t="str">
        <f t="shared" si="271"/>
        <v>JULY-2-GM2</v>
      </c>
      <c r="M954" s="70">
        <f t="shared" si="272"/>
        <v>-0.16023365441103821</v>
      </c>
      <c r="N954" s="70">
        <f t="shared" si="273"/>
        <v>-8.6969151276770185E-2</v>
      </c>
      <c r="O954" s="13">
        <f t="shared" si="274"/>
        <v>961485</v>
      </c>
      <c r="P954" s="13">
        <f t="shared" si="275"/>
        <v>962175</v>
      </c>
      <c r="Q954" s="13">
        <f t="shared" si="276"/>
        <v>953140</v>
      </c>
      <c r="R954" s="33">
        <f t="shared" si="277"/>
        <v>-8.679282568110791E-3</v>
      </c>
      <c r="S954" s="33">
        <f t="shared" si="278"/>
        <v>-9.3901836983916187E-3</v>
      </c>
      <c r="T954" t="str">
        <f t="shared" si="279"/>
        <v>JULY-GM2</v>
      </c>
      <c r="U954">
        <f t="shared" si="280"/>
        <v>466272</v>
      </c>
      <c r="V954">
        <f t="shared" si="281"/>
        <v>464415</v>
      </c>
      <c r="W954">
        <f t="shared" si="282"/>
        <v>461711</v>
      </c>
      <c r="X954" s="33">
        <f t="shared" si="283"/>
        <v>-9.7818440738453027E-3</v>
      </c>
      <c r="Y954" s="33">
        <f t="shared" si="284"/>
        <v>-5.8223786914720632E-3</v>
      </c>
    </row>
    <row r="955" spans="1:25" x14ac:dyDescent="0.25">
      <c r="A955" t="s">
        <v>41</v>
      </c>
      <c r="B955" s="63">
        <v>2</v>
      </c>
      <c r="C955" t="s">
        <v>14</v>
      </c>
      <c r="D955">
        <v>19008</v>
      </c>
      <c r="E955" s="66">
        <v>19215</v>
      </c>
      <c r="F955" s="65">
        <v>19148</v>
      </c>
      <c r="G955" s="13">
        <f t="shared" si="266"/>
        <v>-67</v>
      </c>
      <c r="H955" s="13">
        <f t="shared" si="267"/>
        <v>140</v>
      </c>
      <c r="I955" s="70">
        <f t="shared" si="268"/>
        <v>7.3653198653198526E-3</v>
      </c>
      <c r="J955" s="70">
        <f t="shared" si="269"/>
        <v>-3.4868592245641539E-3</v>
      </c>
      <c r="K955" t="str">
        <f t="shared" si="270"/>
        <v>GM2</v>
      </c>
      <c r="L955" t="str">
        <f t="shared" si="271"/>
        <v>JULY-2-GM2</v>
      </c>
      <c r="M955" s="70">
        <f t="shared" si="272"/>
        <v>-0.16023365441103821</v>
      </c>
      <c r="N955" s="70">
        <f t="shared" si="273"/>
        <v>-8.6969151276770185E-2</v>
      </c>
      <c r="O955" s="13">
        <f t="shared" si="274"/>
        <v>961485</v>
      </c>
      <c r="P955" s="13">
        <f t="shared" si="275"/>
        <v>962175</v>
      </c>
      <c r="Q955" s="13">
        <f t="shared" si="276"/>
        <v>953140</v>
      </c>
      <c r="R955" s="33">
        <f t="shared" si="277"/>
        <v>-8.679282568110791E-3</v>
      </c>
      <c r="S955" s="33">
        <f t="shared" si="278"/>
        <v>-9.3901836983916187E-3</v>
      </c>
      <c r="T955" t="str">
        <f t="shared" si="279"/>
        <v>JULY-GM2</v>
      </c>
      <c r="U955">
        <f t="shared" si="280"/>
        <v>466272</v>
      </c>
      <c r="V955">
        <f t="shared" si="281"/>
        <v>464415</v>
      </c>
      <c r="W955">
        <f t="shared" si="282"/>
        <v>461711</v>
      </c>
      <c r="X955" s="33">
        <f t="shared" si="283"/>
        <v>-9.7818440738453027E-3</v>
      </c>
      <c r="Y955" s="33">
        <f t="shared" si="284"/>
        <v>-5.8223786914720632E-3</v>
      </c>
    </row>
    <row r="956" spans="1:25" x14ac:dyDescent="0.25">
      <c r="A956" t="s">
        <v>41</v>
      </c>
      <c r="B956" s="63">
        <v>2</v>
      </c>
      <c r="C956" t="s">
        <v>14</v>
      </c>
      <c r="D956">
        <v>14400</v>
      </c>
      <c r="E956" s="66">
        <v>14544</v>
      </c>
      <c r="F956" s="65">
        <v>14476</v>
      </c>
      <c r="G956" s="13">
        <f t="shared" si="266"/>
        <v>-68</v>
      </c>
      <c r="H956" s="13">
        <f t="shared" si="267"/>
        <v>76</v>
      </c>
      <c r="I956" s="70">
        <f t="shared" si="268"/>
        <v>5.2777777777777146E-3</v>
      </c>
      <c r="J956" s="70">
        <f t="shared" si="269"/>
        <v>-4.6754675467546303E-3</v>
      </c>
      <c r="K956" t="str">
        <f t="shared" si="270"/>
        <v>GM2</v>
      </c>
      <c r="L956" t="str">
        <f t="shared" si="271"/>
        <v>JULY-2-GM2</v>
      </c>
      <c r="M956" s="70">
        <f t="shared" si="272"/>
        <v>-0.16023365441103821</v>
      </c>
      <c r="N956" s="70">
        <f t="shared" si="273"/>
        <v>-8.6969151276770185E-2</v>
      </c>
      <c r="O956" s="13">
        <f t="shared" si="274"/>
        <v>961485</v>
      </c>
      <c r="P956" s="13">
        <f t="shared" si="275"/>
        <v>962175</v>
      </c>
      <c r="Q956" s="13">
        <f t="shared" si="276"/>
        <v>953140</v>
      </c>
      <c r="R956" s="33">
        <f t="shared" si="277"/>
        <v>-8.679282568110791E-3</v>
      </c>
      <c r="S956" s="33">
        <f t="shared" si="278"/>
        <v>-9.3901836983916187E-3</v>
      </c>
      <c r="T956" t="str">
        <f t="shared" si="279"/>
        <v>JULY-GM2</v>
      </c>
      <c r="U956">
        <f t="shared" si="280"/>
        <v>466272</v>
      </c>
      <c r="V956">
        <f t="shared" si="281"/>
        <v>464415</v>
      </c>
      <c r="W956">
        <f t="shared" si="282"/>
        <v>461711</v>
      </c>
      <c r="X956" s="33">
        <f t="shared" si="283"/>
        <v>-9.7818440738453027E-3</v>
      </c>
      <c r="Y956" s="33">
        <f t="shared" si="284"/>
        <v>-5.8223786914720632E-3</v>
      </c>
    </row>
    <row r="957" spans="1:25" x14ac:dyDescent="0.25">
      <c r="A957" t="s">
        <v>41</v>
      </c>
      <c r="B957" s="63">
        <v>2</v>
      </c>
      <c r="C957" t="s">
        <v>14</v>
      </c>
      <c r="D957">
        <v>5832</v>
      </c>
      <c r="E957" s="66">
        <v>5835</v>
      </c>
      <c r="F957" s="65">
        <v>5832</v>
      </c>
      <c r="G957" s="13">
        <f t="shared" si="266"/>
        <v>-3</v>
      </c>
      <c r="H957" s="13">
        <f t="shared" si="267"/>
        <v>0</v>
      </c>
      <c r="I957" s="70">
        <f t="shared" si="268"/>
        <v>0</v>
      </c>
      <c r="J957" s="70">
        <f t="shared" si="269"/>
        <v>-5.1413881748074708E-4</v>
      </c>
      <c r="K957" t="str">
        <f t="shared" si="270"/>
        <v>GM2</v>
      </c>
      <c r="L957" t="str">
        <f t="shared" si="271"/>
        <v>JULY-2-GM2</v>
      </c>
      <c r="M957" s="70">
        <f t="shared" si="272"/>
        <v>-0.16023365441103821</v>
      </c>
      <c r="N957" s="70">
        <f t="shared" si="273"/>
        <v>-8.6969151276770185E-2</v>
      </c>
      <c r="O957" s="13">
        <f t="shared" si="274"/>
        <v>961485</v>
      </c>
      <c r="P957" s="13">
        <f t="shared" si="275"/>
        <v>962175</v>
      </c>
      <c r="Q957" s="13">
        <f t="shared" si="276"/>
        <v>953140</v>
      </c>
      <c r="R957" s="33">
        <f t="shared" si="277"/>
        <v>-8.679282568110791E-3</v>
      </c>
      <c r="S957" s="33">
        <f t="shared" si="278"/>
        <v>-9.3901836983916187E-3</v>
      </c>
      <c r="T957" t="str">
        <f t="shared" si="279"/>
        <v>JULY-GM2</v>
      </c>
      <c r="U957">
        <f t="shared" si="280"/>
        <v>466272</v>
      </c>
      <c r="V957">
        <f t="shared" si="281"/>
        <v>464415</v>
      </c>
      <c r="W957">
        <f t="shared" si="282"/>
        <v>461711</v>
      </c>
      <c r="X957" s="33">
        <f t="shared" si="283"/>
        <v>-9.7818440738453027E-3</v>
      </c>
      <c r="Y957" s="33">
        <f t="shared" si="284"/>
        <v>-5.8223786914720632E-3</v>
      </c>
    </row>
    <row r="958" spans="1:25" x14ac:dyDescent="0.25">
      <c r="A958" t="s">
        <v>41</v>
      </c>
      <c r="B958" s="63">
        <v>2</v>
      </c>
      <c r="C958" t="s">
        <v>14</v>
      </c>
      <c r="D958">
        <v>4320</v>
      </c>
      <c r="E958" s="66">
        <v>4115</v>
      </c>
      <c r="F958" s="65">
        <v>4140</v>
      </c>
      <c r="G958" s="13">
        <f t="shared" si="266"/>
        <v>25</v>
      </c>
      <c r="H958" s="13">
        <f t="shared" si="267"/>
        <v>-180</v>
      </c>
      <c r="I958" s="70">
        <f t="shared" si="268"/>
        <v>-4.166666666666663E-2</v>
      </c>
      <c r="J958" s="70">
        <f t="shared" si="269"/>
        <v>6.0753341433779084E-3</v>
      </c>
      <c r="K958" t="str">
        <f t="shared" si="270"/>
        <v>GM2</v>
      </c>
      <c r="L958" t="str">
        <f t="shared" si="271"/>
        <v>JULY-2-GM2</v>
      </c>
      <c r="M958" s="70">
        <f t="shared" si="272"/>
        <v>-0.16023365441103821</v>
      </c>
      <c r="N958" s="70">
        <f t="shared" si="273"/>
        <v>-8.6969151276770185E-2</v>
      </c>
      <c r="O958" s="13">
        <f t="shared" si="274"/>
        <v>961485</v>
      </c>
      <c r="P958" s="13">
        <f t="shared" si="275"/>
        <v>962175</v>
      </c>
      <c r="Q958" s="13">
        <f t="shared" si="276"/>
        <v>953140</v>
      </c>
      <c r="R958" s="33">
        <f t="shared" si="277"/>
        <v>-8.679282568110791E-3</v>
      </c>
      <c r="S958" s="33">
        <f t="shared" si="278"/>
        <v>-9.3901836983916187E-3</v>
      </c>
      <c r="T958" t="str">
        <f t="shared" si="279"/>
        <v>JULY-GM2</v>
      </c>
      <c r="U958">
        <f t="shared" si="280"/>
        <v>466272</v>
      </c>
      <c r="V958">
        <f t="shared" si="281"/>
        <v>464415</v>
      </c>
      <c r="W958">
        <f t="shared" si="282"/>
        <v>461711</v>
      </c>
      <c r="X958" s="33">
        <f t="shared" si="283"/>
        <v>-9.7818440738453027E-3</v>
      </c>
      <c r="Y958" s="33">
        <f t="shared" si="284"/>
        <v>-5.8223786914720632E-3</v>
      </c>
    </row>
    <row r="959" spans="1:25" x14ac:dyDescent="0.25">
      <c r="A959" t="s">
        <v>41</v>
      </c>
      <c r="B959" s="63">
        <v>2</v>
      </c>
      <c r="C959" t="s">
        <v>11</v>
      </c>
      <c r="D959" s="66">
        <v>10224</v>
      </c>
      <c r="E959" s="66">
        <v>10224</v>
      </c>
      <c r="F959" s="65">
        <v>10096</v>
      </c>
      <c r="G959" s="13">
        <f t="shared" si="266"/>
        <v>-128</v>
      </c>
      <c r="H959" s="13">
        <f t="shared" si="267"/>
        <v>-128</v>
      </c>
      <c r="I959" s="70">
        <f t="shared" si="268"/>
        <v>-1.2519561815336422E-2</v>
      </c>
      <c r="J959" s="70">
        <f t="shared" si="269"/>
        <v>-1.2519561815336422E-2</v>
      </c>
      <c r="K959" t="str">
        <f t="shared" si="270"/>
        <v>MAJA1</v>
      </c>
      <c r="L959" t="str">
        <f t="shared" si="271"/>
        <v>JULY-2-MAJA1</v>
      </c>
      <c r="M959" s="70">
        <f t="shared" si="272"/>
        <v>-0.5384998016377488</v>
      </c>
      <c r="N959" s="70">
        <f t="shared" si="273"/>
        <v>-0.5334436682982403</v>
      </c>
      <c r="O959" s="13">
        <f t="shared" si="274"/>
        <v>961485</v>
      </c>
      <c r="P959" s="13">
        <f t="shared" si="275"/>
        <v>962175</v>
      </c>
      <c r="Q959" s="13">
        <f t="shared" si="276"/>
        <v>953140</v>
      </c>
      <c r="R959" s="33">
        <f t="shared" si="277"/>
        <v>-8.679282568110791E-3</v>
      </c>
      <c r="S959" s="33">
        <f t="shared" si="278"/>
        <v>-9.3901836983916187E-3</v>
      </c>
      <c r="T959" t="str">
        <f t="shared" si="279"/>
        <v>JULY-MAJA1</v>
      </c>
      <c r="U959">
        <f t="shared" si="280"/>
        <v>164547</v>
      </c>
      <c r="V959">
        <f t="shared" si="281"/>
        <v>164517</v>
      </c>
      <c r="W959">
        <f t="shared" si="282"/>
        <v>161533</v>
      </c>
      <c r="X959" s="33">
        <f t="shared" si="283"/>
        <v>-1.8316955034124005E-2</v>
      </c>
      <c r="Y959" s="33">
        <f t="shared" si="284"/>
        <v>-1.8137943191281147E-2</v>
      </c>
    </row>
    <row r="960" spans="1:25" x14ac:dyDescent="0.25">
      <c r="A960" t="s">
        <v>41</v>
      </c>
      <c r="B960" s="63">
        <v>2</v>
      </c>
      <c r="C960" t="s">
        <v>11</v>
      </c>
      <c r="D960" s="66">
        <v>9648</v>
      </c>
      <c r="E960" s="66">
        <v>9614</v>
      </c>
      <c r="F960" s="65">
        <v>9176</v>
      </c>
      <c r="G960" s="13">
        <f t="shared" si="266"/>
        <v>-438</v>
      </c>
      <c r="H960" s="13">
        <f t="shared" si="267"/>
        <v>-472</v>
      </c>
      <c r="I960" s="70">
        <f t="shared" si="268"/>
        <v>-4.8922056384743007E-2</v>
      </c>
      <c r="J960" s="70">
        <f t="shared" si="269"/>
        <v>-4.5558560432702344E-2</v>
      </c>
      <c r="K960" t="str">
        <f t="shared" si="270"/>
        <v>MAJA1</v>
      </c>
      <c r="L960" t="str">
        <f t="shared" si="271"/>
        <v>JULY-2-MAJA1</v>
      </c>
      <c r="M960" s="70">
        <f t="shared" si="272"/>
        <v>-0.5384998016377488</v>
      </c>
      <c r="N960" s="70">
        <f t="shared" si="273"/>
        <v>-0.5334436682982403</v>
      </c>
      <c r="O960" s="13">
        <f t="shared" si="274"/>
        <v>961485</v>
      </c>
      <c r="P960" s="13">
        <f t="shared" si="275"/>
        <v>962175</v>
      </c>
      <c r="Q960" s="13">
        <f t="shared" si="276"/>
        <v>953140</v>
      </c>
      <c r="R960" s="33">
        <f t="shared" si="277"/>
        <v>-8.679282568110791E-3</v>
      </c>
      <c r="S960" s="33">
        <f t="shared" si="278"/>
        <v>-9.3901836983916187E-3</v>
      </c>
      <c r="T960" t="str">
        <f t="shared" si="279"/>
        <v>JULY-MAJA1</v>
      </c>
      <c r="U960">
        <f t="shared" si="280"/>
        <v>164547</v>
      </c>
      <c r="V960">
        <f t="shared" si="281"/>
        <v>164517</v>
      </c>
      <c r="W960">
        <f t="shared" si="282"/>
        <v>161533</v>
      </c>
      <c r="X960" s="33">
        <f t="shared" si="283"/>
        <v>-1.8316955034124005E-2</v>
      </c>
      <c r="Y960" s="33">
        <f t="shared" si="284"/>
        <v>-1.8137943191281147E-2</v>
      </c>
    </row>
    <row r="961" spans="1:25" x14ac:dyDescent="0.25">
      <c r="A961" t="s">
        <v>41</v>
      </c>
      <c r="B961" s="63">
        <v>2</v>
      </c>
      <c r="C961" t="s">
        <v>11</v>
      </c>
      <c r="D961" s="66">
        <v>4212</v>
      </c>
      <c r="E961" s="66">
        <v>4212</v>
      </c>
      <c r="F961" s="65">
        <v>4200</v>
      </c>
      <c r="G961" s="13">
        <f t="shared" si="266"/>
        <v>-12</v>
      </c>
      <c r="H961" s="13">
        <f t="shared" si="267"/>
        <v>-12</v>
      </c>
      <c r="I961" s="70">
        <f t="shared" si="268"/>
        <v>-2.8490028490028019E-3</v>
      </c>
      <c r="J961" s="70">
        <f t="shared" si="269"/>
        <v>-2.8490028490028019E-3</v>
      </c>
      <c r="K961" t="str">
        <f t="shared" si="270"/>
        <v>MAJA1</v>
      </c>
      <c r="L961" t="str">
        <f t="shared" si="271"/>
        <v>JULY-2-MAJA1</v>
      </c>
      <c r="M961" s="70">
        <f t="shared" si="272"/>
        <v>-0.5384998016377488</v>
      </c>
      <c r="N961" s="70">
        <f t="shared" si="273"/>
        <v>-0.5334436682982403</v>
      </c>
      <c r="O961" s="13">
        <f t="shared" si="274"/>
        <v>961485</v>
      </c>
      <c r="P961" s="13">
        <f t="shared" si="275"/>
        <v>962175</v>
      </c>
      <c r="Q961" s="13">
        <f t="shared" si="276"/>
        <v>953140</v>
      </c>
      <c r="R961" s="33">
        <f t="shared" si="277"/>
        <v>-8.679282568110791E-3</v>
      </c>
      <c r="S961" s="33">
        <f t="shared" si="278"/>
        <v>-9.3901836983916187E-3</v>
      </c>
      <c r="T961" t="str">
        <f t="shared" si="279"/>
        <v>JULY-MAJA1</v>
      </c>
      <c r="U961">
        <f t="shared" si="280"/>
        <v>164547</v>
      </c>
      <c r="V961">
        <f t="shared" si="281"/>
        <v>164517</v>
      </c>
      <c r="W961">
        <f t="shared" si="282"/>
        <v>161533</v>
      </c>
      <c r="X961" s="33">
        <f t="shared" si="283"/>
        <v>-1.8316955034124005E-2</v>
      </c>
      <c r="Y961" s="33">
        <f t="shared" si="284"/>
        <v>-1.8137943191281147E-2</v>
      </c>
    </row>
    <row r="962" spans="1:25" x14ac:dyDescent="0.25">
      <c r="A962" t="s">
        <v>41</v>
      </c>
      <c r="B962" s="63">
        <v>2</v>
      </c>
      <c r="C962" t="s">
        <v>11</v>
      </c>
      <c r="D962" s="66">
        <v>3564</v>
      </c>
      <c r="E962" s="66">
        <v>3564</v>
      </c>
      <c r="F962" s="65">
        <v>3564</v>
      </c>
      <c r="G962" s="13">
        <f t="shared" ref="G962:G1025" si="285">F962-E962</f>
        <v>0</v>
      </c>
      <c r="H962" s="13">
        <f t="shared" ref="H962:H1025" si="286">F962-D962</f>
        <v>0</v>
      </c>
      <c r="I962" s="70">
        <f t="shared" ref="I962:I1025" si="287">F962/D962-1</f>
        <v>0</v>
      </c>
      <c r="J962" s="70">
        <f t="shared" ref="J962:J1025" si="288">F962/E962-1</f>
        <v>0</v>
      </c>
      <c r="K962" t="str">
        <f t="shared" ref="K962:K1025" si="289">CLEAN(SUBSTITUTE(C962," ",""))</f>
        <v>MAJA1</v>
      </c>
      <c r="L962" t="str">
        <f t="shared" ref="L962:L1025" si="290">A962&amp;"-"&amp;B962&amp;"-"&amp;K962</f>
        <v>JULY-2-MAJA1</v>
      </c>
      <c r="M962" s="70">
        <f t="shared" ref="M962:M1025" si="291">SUMIF($L$2:$L$1396,L962,$I$2:$I$1396)</f>
        <v>-0.5384998016377488</v>
      </c>
      <c r="N962" s="70">
        <f t="shared" ref="N962:N1025" si="292">SUMIF($L$2:$L$1396,L962,$J$2:$J$1396)</f>
        <v>-0.5334436682982403</v>
      </c>
      <c r="O962" s="13">
        <f t="shared" ref="O962:O1025" si="293">SUMIF($A$2:$A$1396,A962,$D$2:$D$1396)</f>
        <v>961485</v>
      </c>
      <c r="P962" s="13">
        <f t="shared" ref="P962:P1025" si="294">SUMIF($A$2:$A$1396,A962,$E$2:$E$1396)</f>
        <v>962175</v>
      </c>
      <c r="Q962" s="13">
        <f t="shared" ref="Q962:Q1025" si="295">SUMIF($A$2:$A$1396,A962,$F$2:$F$1396)</f>
        <v>953140</v>
      </c>
      <c r="R962" s="33">
        <f t="shared" ref="R962:R1025" si="296">Q962/O962-1</f>
        <v>-8.679282568110791E-3</v>
      </c>
      <c r="S962" s="33">
        <f t="shared" ref="S962:S1025" si="297">Q962/P962-1</f>
        <v>-9.3901836983916187E-3</v>
      </c>
      <c r="T962" t="str">
        <f t="shared" si="279"/>
        <v>JULY-MAJA1</v>
      </c>
      <c r="U962">
        <f t="shared" si="280"/>
        <v>164547</v>
      </c>
      <c r="V962">
        <f t="shared" si="281"/>
        <v>164517</v>
      </c>
      <c r="W962">
        <f t="shared" si="282"/>
        <v>161533</v>
      </c>
      <c r="X962" s="33">
        <f t="shared" si="283"/>
        <v>-1.8316955034124005E-2</v>
      </c>
      <c r="Y962" s="33">
        <f t="shared" si="284"/>
        <v>-1.8137943191281147E-2</v>
      </c>
    </row>
    <row r="963" spans="1:25" x14ac:dyDescent="0.25">
      <c r="A963" t="s">
        <v>41</v>
      </c>
      <c r="B963" s="63">
        <v>2</v>
      </c>
      <c r="C963" t="s">
        <v>11</v>
      </c>
      <c r="D963" s="66">
        <v>6804</v>
      </c>
      <c r="E963" s="66">
        <v>6804</v>
      </c>
      <c r="F963" s="65">
        <v>6741</v>
      </c>
      <c r="G963" s="13">
        <f t="shared" si="285"/>
        <v>-63</v>
      </c>
      <c r="H963" s="13">
        <f t="shared" si="286"/>
        <v>-63</v>
      </c>
      <c r="I963" s="70">
        <f t="shared" si="287"/>
        <v>-9.2592592592593004E-3</v>
      </c>
      <c r="J963" s="70">
        <f t="shared" si="288"/>
        <v>-9.2592592592593004E-3</v>
      </c>
      <c r="K963" t="str">
        <f t="shared" si="289"/>
        <v>MAJA1</v>
      </c>
      <c r="L963" t="str">
        <f t="shared" si="290"/>
        <v>JULY-2-MAJA1</v>
      </c>
      <c r="M963" s="70">
        <f t="shared" si="291"/>
        <v>-0.5384998016377488</v>
      </c>
      <c r="N963" s="70">
        <f t="shared" si="292"/>
        <v>-0.5334436682982403</v>
      </c>
      <c r="O963" s="13">
        <f t="shared" si="293"/>
        <v>961485</v>
      </c>
      <c r="P963" s="13">
        <f t="shared" si="294"/>
        <v>962175</v>
      </c>
      <c r="Q963" s="13">
        <f t="shared" si="295"/>
        <v>953140</v>
      </c>
      <c r="R963" s="33">
        <f t="shared" si="296"/>
        <v>-8.679282568110791E-3</v>
      </c>
      <c r="S963" s="33">
        <f t="shared" si="297"/>
        <v>-9.3901836983916187E-3</v>
      </c>
      <c r="T963" t="str">
        <f t="shared" ref="T963:T1026" si="298">A963&amp;"-"&amp;K963</f>
        <v>JULY-MAJA1</v>
      </c>
      <c r="U963">
        <f t="shared" ref="U963:U1026" si="299">SUMIF($T$2:$T$1396,T963,$D$2:$D$1396)</f>
        <v>164547</v>
      </c>
      <c r="V963">
        <f t="shared" ref="V963:V1026" si="300">SUMIF($T$2:$T$1396,T963,$E$2:$E$1396)</f>
        <v>164517</v>
      </c>
      <c r="W963">
        <f t="shared" ref="W963:W1026" si="301">SUMIF($T$2:$T$1396,T963,$F$2:$F$1396)</f>
        <v>161533</v>
      </c>
      <c r="X963" s="33">
        <f t="shared" ref="X963:X1026" si="302">W963/U963-1</f>
        <v>-1.8316955034124005E-2</v>
      </c>
      <c r="Y963" s="33">
        <f t="shared" ref="Y963:Y1026" si="303">W963/V963-1</f>
        <v>-1.8137943191281147E-2</v>
      </c>
    </row>
    <row r="964" spans="1:25" x14ac:dyDescent="0.25">
      <c r="A964" t="s">
        <v>41</v>
      </c>
      <c r="B964" s="63">
        <v>2</v>
      </c>
      <c r="C964" t="s">
        <v>11</v>
      </c>
      <c r="D964" s="66">
        <v>3672</v>
      </c>
      <c r="E964" s="66">
        <v>3672</v>
      </c>
      <c r="F964" s="65">
        <v>3672</v>
      </c>
      <c r="G964" s="13">
        <f t="shared" si="285"/>
        <v>0</v>
      </c>
      <c r="H964" s="13">
        <f t="shared" si="286"/>
        <v>0</v>
      </c>
      <c r="I964" s="70">
        <f t="shared" si="287"/>
        <v>0</v>
      </c>
      <c r="J964" s="70">
        <f t="shared" si="288"/>
        <v>0</v>
      </c>
      <c r="K964" t="str">
        <f t="shared" si="289"/>
        <v>MAJA1</v>
      </c>
      <c r="L964" t="str">
        <f t="shared" si="290"/>
        <v>JULY-2-MAJA1</v>
      </c>
      <c r="M964" s="70">
        <f t="shared" si="291"/>
        <v>-0.5384998016377488</v>
      </c>
      <c r="N964" s="70">
        <f t="shared" si="292"/>
        <v>-0.5334436682982403</v>
      </c>
      <c r="O964" s="13">
        <f t="shared" si="293"/>
        <v>961485</v>
      </c>
      <c r="P964" s="13">
        <f t="shared" si="294"/>
        <v>962175</v>
      </c>
      <c r="Q964" s="13">
        <f t="shared" si="295"/>
        <v>953140</v>
      </c>
      <c r="R964" s="33">
        <f t="shared" si="296"/>
        <v>-8.679282568110791E-3</v>
      </c>
      <c r="S964" s="33">
        <f t="shared" si="297"/>
        <v>-9.3901836983916187E-3</v>
      </c>
      <c r="T964" t="str">
        <f t="shared" si="298"/>
        <v>JULY-MAJA1</v>
      </c>
      <c r="U964">
        <f t="shared" si="299"/>
        <v>164547</v>
      </c>
      <c r="V964">
        <f t="shared" si="300"/>
        <v>164517</v>
      </c>
      <c r="W964">
        <f t="shared" si="301"/>
        <v>161533</v>
      </c>
      <c r="X964" s="33">
        <f t="shared" si="302"/>
        <v>-1.8316955034124005E-2</v>
      </c>
      <c r="Y964" s="33">
        <f t="shared" si="303"/>
        <v>-1.8137943191281147E-2</v>
      </c>
    </row>
    <row r="965" spans="1:25" x14ac:dyDescent="0.25">
      <c r="A965" t="s">
        <v>41</v>
      </c>
      <c r="B965" s="63">
        <v>2</v>
      </c>
      <c r="C965" t="s">
        <v>11</v>
      </c>
      <c r="D965" s="66">
        <v>3024</v>
      </c>
      <c r="E965" s="66">
        <v>3024</v>
      </c>
      <c r="F965" s="65">
        <v>3024</v>
      </c>
      <c r="G965" s="13">
        <f t="shared" si="285"/>
        <v>0</v>
      </c>
      <c r="H965" s="13">
        <f t="shared" si="286"/>
        <v>0</v>
      </c>
      <c r="I965" s="70">
        <f t="shared" si="287"/>
        <v>0</v>
      </c>
      <c r="J965" s="70">
        <f t="shared" si="288"/>
        <v>0</v>
      </c>
      <c r="K965" t="str">
        <f t="shared" si="289"/>
        <v>MAJA1</v>
      </c>
      <c r="L965" t="str">
        <f t="shared" si="290"/>
        <v>JULY-2-MAJA1</v>
      </c>
      <c r="M965" s="70">
        <f t="shared" si="291"/>
        <v>-0.5384998016377488</v>
      </c>
      <c r="N965" s="70">
        <f t="shared" si="292"/>
        <v>-0.5334436682982403</v>
      </c>
      <c r="O965" s="13">
        <f t="shared" si="293"/>
        <v>961485</v>
      </c>
      <c r="P965" s="13">
        <f t="shared" si="294"/>
        <v>962175</v>
      </c>
      <c r="Q965" s="13">
        <f t="shared" si="295"/>
        <v>953140</v>
      </c>
      <c r="R965" s="33">
        <f t="shared" si="296"/>
        <v>-8.679282568110791E-3</v>
      </c>
      <c r="S965" s="33">
        <f t="shared" si="297"/>
        <v>-9.3901836983916187E-3</v>
      </c>
      <c r="T965" t="str">
        <f t="shared" si="298"/>
        <v>JULY-MAJA1</v>
      </c>
      <c r="U965">
        <f t="shared" si="299"/>
        <v>164547</v>
      </c>
      <c r="V965">
        <f t="shared" si="300"/>
        <v>164517</v>
      </c>
      <c r="W965">
        <f t="shared" si="301"/>
        <v>161533</v>
      </c>
      <c r="X965" s="33">
        <f t="shared" si="302"/>
        <v>-1.8316955034124005E-2</v>
      </c>
      <c r="Y965" s="33">
        <f t="shared" si="303"/>
        <v>-1.8137943191281147E-2</v>
      </c>
    </row>
    <row r="966" spans="1:25" x14ac:dyDescent="0.25">
      <c r="A966" t="s">
        <v>41</v>
      </c>
      <c r="B966" s="63">
        <v>2</v>
      </c>
      <c r="C966" t="s">
        <v>11</v>
      </c>
      <c r="D966" s="66">
        <v>5724</v>
      </c>
      <c r="E966" s="66">
        <v>5724</v>
      </c>
      <c r="F966" s="65">
        <v>5652</v>
      </c>
      <c r="G966" s="13">
        <f t="shared" si="285"/>
        <v>-72</v>
      </c>
      <c r="H966" s="13">
        <f t="shared" si="286"/>
        <v>-72</v>
      </c>
      <c r="I966" s="70">
        <f t="shared" si="287"/>
        <v>-1.2578616352201255E-2</v>
      </c>
      <c r="J966" s="70">
        <f t="shared" si="288"/>
        <v>-1.2578616352201255E-2</v>
      </c>
      <c r="K966" t="str">
        <f t="shared" si="289"/>
        <v>MAJA1</v>
      </c>
      <c r="L966" t="str">
        <f t="shared" si="290"/>
        <v>JULY-2-MAJA1</v>
      </c>
      <c r="M966" s="70">
        <f t="shared" si="291"/>
        <v>-0.5384998016377488</v>
      </c>
      <c r="N966" s="70">
        <f t="shared" si="292"/>
        <v>-0.5334436682982403</v>
      </c>
      <c r="O966" s="13">
        <f t="shared" si="293"/>
        <v>961485</v>
      </c>
      <c r="P966" s="13">
        <f t="shared" si="294"/>
        <v>962175</v>
      </c>
      <c r="Q966" s="13">
        <f t="shared" si="295"/>
        <v>953140</v>
      </c>
      <c r="R966" s="33">
        <f t="shared" si="296"/>
        <v>-8.679282568110791E-3</v>
      </c>
      <c r="S966" s="33">
        <f t="shared" si="297"/>
        <v>-9.3901836983916187E-3</v>
      </c>
      <c r="T966" t="str">
        <f t="shared" si="298"/>
        <v>JULY-MAJA1</v>
      </c>
      <c r="U966">
        <f t="shared" si="299"/>
        <v>164547</v>
      </c>
      <c r="V966">
        <f t="shared" si="300"/>
        <v>164517</v>
      </c>
      <c r="W966">
        <f t="shared" si="301"/>
        <v>161533</v>
      </c>
      <c r="X966" s="33">
        <f t="shared" si="302"/>
        <v>-1.8316955034124005E-2</v>
      </c>
      <c r="Y966" s="33">
        <f t="shared" si="303"/>
        <v>-1.8137943191281147E-2</v>
      </c>
    </row>
    <row r="967" spans="1:25" x14ac:dyDescent="0.25">
      <c r="A967" t="s">
        <v>41</v>
      </c>
      <c r="B967" s="63">
        <v>2</v>
      </c>
      <c r="C967" t="s">
        <v>11</v>
      </c>
      <c r="D967" s="66">
        <v>3240</v>
      </c>
      <c r="E967" s="66">
        <v>3240</v>
      </c>
      <c r="F967" s="65">
        <v>3207</v>
      </c>
      <c r="G967" s="13">
        <f t="shared" si="285"/>
        <v>-33</v>
      </c>
      <c r="H967" s="13">
        <f t="shared" si="286"/>
        <v>-33</v>
      </c>
      <c r="I967" s="70">
        <f t="shared" si="287"/>
        <v>-1.0185185185185186E-2</v>
      </c>
      <c r="J967" s="70">
        <f t="shared" si="288"/>
        <v>-1.0185185185185186E-2</v>
      </c>
      <c r="K967" t="str">
        <f t="shared" si="289"/>
        <v>MAJA1</v>
      </c>
      <c r="L967" t="str">
        <f t="shared" si="290"/>
        <v>JULY-2-MAJA1</v>
      </c>
      <c r="M967" s="70">
        <f t="shared" si="291"/>
        <v>-0.5384998016377488</v>
      </c>
      <c r="N967" s="70">
        <f t="shared" si="292"/>
        <v>-0.5334436682982403</v>
      </c>
      <c r="O967" s="13">
        <f t="shared" si="293"/>
        <v>961485</v>
      </c>
      <c r="P967" s="13">
        <f t="shared" si="294"/>
        <v>962175</v>
      </c>
      <c r="Q967" s="13">
        <f t="shared" si="295"/>
        <v>953140</v>
      </c>
      <c r="R967" s="33">
        <f t="shared" si="296"/>
        <v>-8.679282568110791E-3</v>
      </c>
      <c r="S967" s="33">
        <f t="shared" si="297"/>
        <v>-9.3901836983916187E-3</v>
      </c>
      <c r="T967" t="str">
        <f t="shared" si="298"/>
        <v>JULY-MAJA1</v>
      </c>
      <c r="U967">
        <f t="shared" si="299"/>
        <v>164547</v>
      </c>
      <c r="V967">
        <f t="shared" si="300"/>
        <v>164517</v>
      </c>
      <c r="W967">
        <f t="shared" si="301"/>
        <v>161533</v>
      </c>
      <c r="X967" s="33">
        <f t="shared" si="302"/>
        <v>-1.8316955034124005E-2</v>
      </c>
      <c r="Y967" s="33">
        <f t="shared" si="303"/>
        <v>-1.8137943191281147E-2</v>
      </c>
    </row>
    <row r="968" spans="1:25" x14ac:dyDescent="0.25">
      <c r="A968" t="s">
        <v>41</v>
      </c>
      <c r="B968" s="63">
        <v>2</v>
      </c>
      <c r="C968" t="s">
        <v>11</v>
      </c>
      <c r="D968" s="66">
        <v>6480</v>
      </c>
      <c r="E968" s="66">
        <v>6480</v>
      </c>
      <c r="F968" s="65">
        <v>6351</v>
      </c>
      <c r="G968" s="13">
        <f t="shared" si="285"/>
        <v>-129</v>
      </c>
      <c r="H968" s="13">
        <f t="shared" si="286"/>
        <v>-129</v>
      </c>
      <c r="I968" s="70">
        <f t="shared" si="287"/>
        <v>-1.9907407407407374E-2</v>
      </c>
      <c r="J968" s="70">
        <f t="shared" si="288"/>
        <v>-1.9907407407407374E-2</v>
      </c>
      <c r="K968" t="str">
        <f t="shared" si="289"/>
        <v>MAJA1</v>
      </c>
      <c r="L968" t="str">
        <f t="shared" si="290"/>
        <v>JULY-2-MAJA1</v>
      </c>
      <c r="M968" s="70">
        <f t="shared" si="291"/>
        <v>-0.5384998016377488</v>
      </c>
      <c r="N968" s="70">
        <f t="shared" si="292"/>
        <v>-0.5334436682982403</v>
      </c>
      <c r="O968" s="13">
        <f t="shared" si="293"/>
        <v>961485</v>
      </c>
      <c r="P968" s="13">
        <f t="shared" si="294"/>
        <v>962175</v>
      </c>
      <c r="Q968" s="13">
        <f t="shared" si="295"/>
        <v>953140</v>
      </c>
      <c r="R968" s="33">
        <f t="shared" si="296"/>
        <v>-8.679282568110791E-3</v>
      </c>
      <c r="S968" s="33">
        <f t="shared" si="297"/>
        <v>-9.3901836983916187E-3</v>
      </c>
      <c r="T968" t="str">
        <f t="shared" si="298"/>
        <v>JULY-MAJA1</v>
      </c>
      <c r="U968">
        <f t="shared" si="299"/>
        <v>164547</v>
      </c>
      <c r="V968">
        <f t="shared" si="300"/>
        <v>164517</v>
      </c>
      <c r="W968">
        <f t="shared" si="301"/>
        <v>161533</v>
      </c>
      <c r="X968" s="33">
        <f t="shared" si="302"/>
        <v>-1.8316955034124005E-2</v>
      </c>
      <c r="Y968" s="33">
        <f t="shared" si="303"/>
        <v>-1.8137943191281147E-2</v>
      </c>
    </row>
    <row r="969" spans="1:25" x14ac:dyDescent="0.25">
      <c r="A969" t="s">
        <v>41</v>
      </c>
      <c r="B969" s="63">
        <v>2</v>
      </c>
      <c r="C969" t="s">
        <v>11</v>
      </c>
      <c r="D969" s="66">
        <v>1728</v>
      </c>
      <c r="E969" s="66">
        <v>1728</v>
      </c>
      <c r="F969" s="65">
        <v>1668</v>
      </c>
      <c r="G969" s="13">
        <f t="shared" si="285"/>
        <v>-60</v>
      </c>
      <c r="H969" s="13">
        <f t="shared" si="286"/>
        <v>-60</v>
      </c>
      <c r="I969" s="70">
        <f t="shared" si="287"/>
        <v>-3.472222222222221E-2</v>
      </c>
      <c r="J969" s="70">
        <f t="shared" si="288"/>
        <v>-3.472222222222221E-2</v>
      </c>
      <c r="K969" t="str">
        <f t="shared" si="289"/>
        <v>MAJA1</v>
      </c>
      <c r="L969" t="str">
        <f t="shared" si="290"/>
        <v>JULY-2-MAJA1</v>
      </c>
      <c r="M969" s="70">
        <f t="shared" si="291"/>
        <v>-0.5384998016377488</v>
      </c>
      <c r="N969" s="70">
        <f t="shared" si="292"/>
        <v>-0.5334436682982403</v>
      </c>
      <c r="O969" s="13">
        <f t="shared" si="293"/>
        <v>961485</v>
      </c>
      <c r="P969" s="13">
        <f t="shared" si="294"/>
        <v>962175</v>
      </c>
      <c r="Q969" s="13">
        <f t="shared" si="295"/>
        <v>953140</v>
      </c>
      <c r="R969" s="33">
        <f t="shared" si="296"/>
        <v>-8.679282568110791E-3</v>
      </c>
      <c r="S969" s="33">
        <f t="shared" si="297"/>
        <v>-9.3901836983916187E-3</v>
      </c>
      <c r="T969" t="str">
        <f t="shared" si="298"/>
        <v>JULY-MAJA1</v>
      </c>
      <c r="U969">
        <f t="shared" si="299"/>
        <v>164547</v>
      </c>
      <c r="V969">
        <f t="shared" si="300"/>
        <v>164517</v>
      </c>
      <c r="W969">
        <f t="shared" si="301"/>
        <v>161533</v>
      </c>
      <c r="X969" s="33">
        <f t="shared" si="302"/>
        <v>-1.8316955034124005E-2</v>
      </c>
      <c r="Y969" s="33">
        <f t="shared" si="303"/>
        <v>-1.8137943191281147E-2</v>
      </c>
    </row>
    <row r="970" spans="1:25" x14ac:dyDescent="0.25">
      <c r="A970" t="s">
        <v>41</v>
      </c>
      <c r="B970" s="63">
        <v>2</v>
      </c>
      <c r="C970" t="s">
        <v>11</v>
      </c>
      <c r="D970" s="66">
        <v>1080</v>
      </c>
      <c r="E970" s="66">
        <v>1080</v>
      </c>
      <c r="F970" s="65">
        <v>1050</v>
      </c>
      <c r="G970" s="13">
        <f t="shared" si="285"/>
        <v>-30</v>
      </c>
      <c r="H970" s="13">
        <f t="shared" si="286"/>
        <v>-30</v>
      </c>
      <c r="I970" s="70">
        <f t="shared" si="287"/>
        <v>-2.777777777777779E-2</v>
      </c>
      <c r="J970" s="70">
        <f t="shared" si="288"/>
        <v>-2.777777777777779E-2</v>
      </c>
      <c r="K970" t="str">
        <f t="shared" si="289"/>
        <v>MAJA1</v>
      </c>
      <c r="L970" t="str">
        <f t="shared" si="290"/>
        <v>JULY-2-MAJA1</v>
      </c>
      <c r="M970" s="70">
        <f t="shared" si="291"/>
        <v>-0.5384998016377488</v>
      </c>
      <c r="N970" s="70">
        <f t="shared" si="292"/>
        <v>-0.5334436682982403</v>
      </c>
      <c r="O970" s="13">
        <f t="shared" si="293"/>
        <v>961485</v>
      </c>
      <c r="P970" s="13">
        <f t="shared" si="294"/>
        <v>962175</v>
      </c>
      <c r="Q970" s="13">
        <f t="shared" si="295"/>
        <v>953140</v>
      </c>
      <c r="R970" s="33">
        <f t="shared" si="296"/>
        <v>-8.679282568110791E-3</v>
      </c>
      <c r="S970" s="33">
        <f t="shared" si="297"/>
        <v>-9.3901836983916187E-3</v>
      </c>
      <c r="T970" t="str">
        <f t="shared" si="298"/>
        <v>JULY-MAJA1</v>
      </c>
      <c r="U970">
        <f t="shared" si="299"/>
        <v>164547</v>
      </c>
      <c r="V970">
        <f t="shared" si="300"/>
        <v>164517</v>
      </c>
      <c r="W970">
        <f t="shared" si="301"/>
        <v>161533</v>
      </c>
      <c r="X970" s="33">
        <f t="shared" si="302"/>
        <v>-1.8316955034124005E-2</v>
      </c>
      <c r="Y970" s="33">
        <f t="shared" si="303"/>
        <v>-1.8137943191281147E-2</v>
      </c>
    </row>
    <row r="971" spans="1:25" x14ac:dyDescent="0.25">
      <c r="A971" t="s">
        <v>41</v>
      </c>
      <c r="B971" s="63">
        <v>2</v>
      </c>
      <c r="C971" t="s">
        <v>11</v>
      </c>
      <c r="D971" s="66">
        <v>1080</v>
      </c>
      <c r="E971" s="66">
        <v>1080</v>
      </c>
      <c r="F971" s="65">
        <v>1032</v>
      </c>
      <c r="G971" s="13">
        <f t="shared" si="285"/>
        <v>-48</v>
      </c>
      <c r="H971" s="13">
        <f t="shared" si="286"/>
        <v>-48</v>
      </c>
      <c r="I971" s="70">
        <f t="shared" si="287"/>
        <v>-4.4444444444444398E-2</v>
      </c>
      <c r="J971" s="70">
        <f t="shared" si="288"/>
        <v>-4.4444444444444398E-2</v>
      </c>
      <c r="K971" t="str">
        <f t="shared" si="289"/>
        <v>MAJA1</v>
      </c>
      <c r="L971" t="str">
        <f t="shared" si="290"/>
        <v>JULY-2-MAJA1</v>
      </c>
      <c r="M971" s="70">
        <f t="shared" si="291"/>
        <v>-0.5384998016377488</v>
      </c>
      <c r="N971" s="70">
        <f t="shared" si="292"/>
        <v>-0.5334436682982403</v>
      </c>
      <c r="O971" s="13">
        <f t="shared" si="293"/>
        <v>961485</v>
      </c>
      <c r="P971" s="13">
        <f t="shared" si="294"/>
        <v>962175</v>
      </c>
      <c r="Q971" s="13">
        <f t="shared" si="295"/>
        <v>953140</v>
      </c>
      <c r="R971" s="33">
        <f t="shared" si="296"/>
        <v>-8.679282568110791E-3</v>
      </c>
      <c r="S971" s="33">
        <f t="shared" si="297"/>
        <v>-9.3901836983916187E-3</v>
      </c>
      <c r="T971" t="str">
        <f t="shared" si="298"/>
        <v>JULY-MAJA1</v>
      </c>
      <c r="U971">
        <f t="shared" si="299"/>
        <v>164547</v>
      </c>
      <c r="V971">
        <f t="shared" si="300"/>
        <v>164517</v>
      </c>
      <c r="W971">
        <f t="shared" si="301"/>
        <v>161533</v>
      </c>
      <c r="X971" s="33">
        <f t="shared" si="302"/>
        <v>-1.8316955034124005E-2</v>
      </c>
      <c r="Y971" s="33">
        <f t="shared" si="303"/>
        <v>-1.8137943191281147E-2</v>
      </c>
    </row>
    <row r="972" spans="1:25" x14ac:dyDescent="0.25">
      <c r="A972" t="s">
        <v>41</v>
      </c>
      <c r="B972" s="63">
        <v>2</v>
      </c>
      <c r="C972" t="s">
        <v>11</v>
      </c>
      <c r="D972" s="66">
        <v>216</v>
      </c>
      <c r="E972" s="66">
        <v>216</v>
      </c>
      <c r="F972" s="65">
        <v>216</v>
      </c>
      <c r="G972" s="13">
        <f t="shared" si="285"/>
        <v>0</v>
      </c>
      <c r="H972" s="13">
        <f t="shared" si="286"/>
        <v>0</v>
      </c>
      <c r="I972" s="70">
        <f t="shared" si="287"/>
        <v>0</v>
      </c>
      <c r="J972" s="70">
        <f t="shared" si="288"/>
        <v>0</v>
      </c>
      <c r="K972" t="str">
        <f t="shared" si="289"/>
        <v>MAJA1</v>
      </c>
      <c r="L972" t="str">
        <f t="shared" si="290"/>
        <v>JULY-2-MAJA1</v>
      </c>
      <c r="M972" s="70">
        <f t="shared" si="291"/>
        <v>-0.5384998016377488</v>
      </c>
      <c r="N972" s="70">
        <f t="shared" si="292"/>
        <v>-0.5334436682982403</v>
      </c>
      <c r="O972" s="13">
        <f t="shared" si="293"/>
        <v>961485</v>
      </c>
      <c r="P972" s="13">
        <f t="shared" si="294"/>
        <v>962175</v>
      </c>
      <c r="Q972" s="13">
        <f t="shared" si="295"/>
        <v>953140</v>
      </c>
      <c r="R972" s="33">
        <f t="shared" si="296"/>
        <v>-8.679282568110791E-3</v>
      </c>
      <c r="S972" s="33">
        <f t="shared" si="297"/>
        <v>-9.3901836983916187E-3</v>
      </c>
      <c r="T972" t="str">
        <f t="shared" si="298"/>
        <v>JULY-MAJA1</v>
      </c>
      <c r="U972">
        <f t="shared" si="299"/>
        <v>164547</v>
      </c>
      <c r="V972">
        <f t="shared" si="300"/>
        <v>164517</v>
      </c>
      <c r="W972">
        <f t="shared" si="301"/>
        <v>161533</v>
      </c>
      <c r="X972" s="33">
        <f t="shared" si="302"/>
        <v>-1.8316955034124005E-2</v>
      </c>
      <c r="Y972" s="33">
        <f t="shared" si="303"/>
        <v>-1.8137943191281147E-2</v>
      </c>
    </row>
    <row r="973" spans="1:25" x14ac:dyDescent="0.25">
      <c r="A973" t="s">
        <v>41</v>
      </c>
      <c r="B973" s="63">
        <v>2</v>
      </c>
      <c r="C973" t="s">
        <v>11</v>
      </c>
      <c r="D973" s="66">
        <v>252</v>
      </c>
      <c r="E973" s="66">
        <v>254</v>
      </c>
      <c r="F973" s="65">
        <v>244</v>
      </c>
      <c r="G973" s="13">
        <f t="shared" si="285"/>
        <v>-10</v>
      </c>
      <c r="H973" s="13">
        <f t="shared" si="286"/>
        <v>-8</v>
      </c>
      <c r="I973" s="70">
        <f t="shared" si="287"/>
        <v>-3.1746031746031744E-2</v>
      </c>
      <c r="J973" s="70">
        <f t="shared" si="288"/>
        <v>-3.9370078740157521E-2</v>
      </c>
      <c r="K973" t="str">
        <f t="shared" si="289"/>
        <v>MAJA1</v>
      </c>
      <c r="L973" t="str">
        <f t="shared" si="290"/>
        <v>JULY-2-MAJA1</v>
      </c>
      <c r="M973" s="70">
        <f t="shared" si="291"/>
        <v>-0.5384998016377488</v>
      </c>
      <c r="N973" s="70">
        <f t="shared" si="292"/>
        <v>-0.5334436682982403</v>
      </c>
      <c r="O973" s="13">
        <f t="shared" si="293"/>
        <v>961485</v>
      </c>
      <c r="P973" s="13">
        <f t="shared" si="294"/>
        <v>962175</v>
      </c>
      <c r="Q973" s="13">
        <f t="shared" si="295"/>
        <v>953140</v>
      </c>
      <c r="R973" s="33">
        <f t="shared" si="296"/>
        <v>-8.679282568110791E-3</v>
      </c>
      <c r="S973" s="33">
        <f t="shared" si="297"/>
        <v>-9.3901836983916187E-3</v>
      </c>
      <c r="T973" t="str">
        <f t="shared" si="298"/>
        <v>JULY-MAJA1</v>
      </c>
      <c r="U973">
        <f t="shared" si="299"/>
        <v>164547</v>
      </c>
      <c r="V973">
        <f t="shared" si="300"/>
        <v>164517</v>
      </c>
      <c r="W973">
        <f t="shared" si="301"/>
        <v>161533</v>
      </c>
      <c r="X973" s="33">
        <f t="shared" si="302"/>
        <v>-1.8316955034124005E-2</v>
      </c>
      <c r="Y973" s="33">
        <f t="shared" si="303"/>
        <v>-1.8137943191281147E-2</v>
      </c>
    </row>
    <row r="974" spans="1:25" x14ac:dyDescent="0.25">
      <c r="A974" t="s">
        <v>41</v>
      </c>
      <c r="B974" s="63">
        <v>2</v>
      </c>
      <c r="C974" t="s">
        <v>11</v>
      </c>
      <c r="D974" s="66">
        <v>216</v>
      </c>
      <c r="E974" s="66">
        <v>216</v>
      </c>
      <c r="F974" s="65">
        <v>216</v>
      </c>
      <c r="G974" s="13">
        <f t="shared" si="285"/>
        <v>0</v>
      </c>
      <c r="H974" s="13">
        <f t="shared" si="286"/>
        <v>0</v>
      </c>
      <c r="I974" s="70">
        <f t="shared" si="287"/>
        <v>0</v>
      </c>
      <c r="J974" s="70">
        <f t="shared" si="288"/>
        <v>0</v>
      </c>
      <c r="K974" t="str">
        <f t="shared" si="289"/>
        <v>MAJA1</v>
      </c>
      <c r="L974" t="str">
        <f t="shared" si="290"/>
        <v>JULY-2-MAJA1</v>
      </c>
      <c r="M974" s="70">
        <f t="shared" si="291"/>
        <v>-0.5384998016377488</v>
      </c>
      <c r="N974" s="70">
        <f t="shared" si="292"/>
        <v>-0.5334436682982403</v>
      </c>
      <c r="O974" s="13">
        <f t="shared" si="293"/>
        <v>961485</v>
      </c>
      <c r="P974" s="13">
        <f t="shared" si="294"/>
        <v>962175</v>
      </c>
      <c r="Q974" s="13">
        <f t="shared" si="295"/>
        <v>953140</v>
      </c>
      <c r="R974" s="33">
        <f t="shared" si="296"/>
        <v>-8.679282568110791E-3</v>
      </c>
      <c r="S974" s="33">
        <f t="shared" si="297"/>
        <v>-9.3901836983916187E-3</v>
      </c>
      <c r="T974" t="str">
        <f t="shared" si="298"/>
        <v>JULY-MAJA1</v>
      </c>
      <c r="U974">
        <f t="shared" si="299"/>
        <v>164547</v>
      </c>
      <c r="V974">
        <f t="shared" si="300"/>
        <v>164517</v>
      </c>
      <c r="W974">
        <f t="shared" si="301"/>
        <v>161533</v>
      </c>
      <c r="X974" s="33">
        <f t="shared" si="302"/>
        <v>-1.8316955034124005E-2</v>
      </c>
      <c r="Y974" s="33">
        <f t="shared" si="303"/>
        <v>-1.8137943191281147E-2</v>
      </c>
    </row>
    <row r="975" spans="1:25" x14ac:dyDescent="0.25">
      <c r="A975" t="s">
        <v>41</v>
      </c>
      <c r="B975" s="63">
        <v>2</v>
      </c>
      <c r="C975" t="s">
        <v>11</v>
      </c>
      <c r="D975" s="66">
        <v>5184</v>
      </c>
      <c r="E975" s="66">
        <v>5184</v>
      </c>
      <c r="F975" s="65">
        <v>5154</v>
      </c>
      <c r="G975" s="13">
        <f t="shared" si="285"/>
        <v>-30</v>
      </c>
      <c r="H975" s="13">
        <f t="shared" si="286"/>
        <v>-30</v>
      </c>
      <c r="I975" s="70">
        <f t="shared" si="287"/>
        <v>-5.7870370370370905E-3</v>
      </c>
      <c r="J975" s="70">
        <f t="shared" si="288"/>
        <v>-5.7870370370370905E-3</v>
      </c>
      <c r="K975" t="str">
        <f t="shared" si="289"/>
        <v>MAJA1</v>
      </c>
      <c r="L975" t="str">
        <f t="shared" si="290"/>
        <v>JULY-2-MAJA1</v>
      </c>
      <c r="M975" s="70">
        <f t="shared" si="291"/>
        <v>-0.5384998016377488</v>
      </c>
      <c r="N975" s="70">
        <f t="shared" si="292"/>
        <v>-0.5334436682982403</v>
      </c>
      <c r="O975" s="13">
        <f t="shared" si="293"/>
        <v>961485</v>
      </c>
      <c r="P975" s="13">
        <f t="shared" si="294"/>
        <v>962175</v>
      </c>
      <c r="Q975" s="13">
        <f t="shared" si="295"/>
        <v>953140</v>
      </c>
      <c r="R975" s="33">
        <f t="shared" si="296"/>
        <v>-8.679282568110791E-3</v>
      </c>
      <c r="S975" s="33">
        <f t="shared" si="297"/>
        <v>-9.3901836983916187E-3</v>
      </c>
      <c r="T975" t="str">
        <f t="shared" si="298"/>
        <v>JULY-MAJA1</v>
      </c>
      <c r="U975">
        <f t="shared" si="299"/>
        <v>164547</v>
      </c>
      <c r="V975">
        <f t="shared" si="300"/>
        <v>164517</v>
      </c>
      <c r="W975">
        <f t="shared" si="301"/>
        <v>161533</v>
      </c>
      <c r="X975" s="33">
        <f t="shared" si="302"/>
        <v>-1.8316955034124005E-2</v>
      </c>
      <c r="Y975" s="33">
        <f t="shared" si="303"/>
        <v>-1.8137943191281147E-2</v>
      </c>
    </row>
    <row r="976" spans="1:25" x14ac:dyDescent="0.25">
      <c r="A976" t="s">
        <v>41</v>
      </c>
      <c r="B976" s="63">
        <v>2</v>
      </c>
      <c r="C976" t="s">
        <v>11</v>
      </c>
      <c r="D976" s="66">
        <v>2268</v>
      </c>
      <c r="E976" s="66">
        <v>2269</v>
      </c>
      <c r="F976" s="65">
        <v>2181</v>
      </c>
      <c r="G976" s="13">
        <f t="shared" si="285"/>
        <v>-88</v>
      </c>
      <c r="H976" s="13">
        <f t="shared" si="286"/>
        <v>-87</v>
      </c>
      <c r="I976" s="70">
        <f t="shared" si="287"/>
        <v>-3.8359788359788372E-2</v>
      </c>
      <c r="J976" s="70">
        <f t="shared" si="288"/>
        <v>-3.8783605112384323E-2</v>
      </c>
      <c r="K976" t="str">
        <f t="shared" si="289"/>
        <v>MAJA1</v>
      </c>
      <c r="L976" t="str">
        <f t="shared" si="290"/>
        <v>JULY-2-MAJA1</v>
      </c>
      <c r="M976" s="70">
        <f t="shared" si="291"/>
        <v>-0.5384998016377488</v>
      </c>
      <c r="N976" s="70">
        <f t="shared" si="292"/>
        <v>-0.5334436682982403</v>
      </c>
      <c r="O976" s="13">
        <f t="shared" si="293"/>
        <v>961485</v>
      </c>
      <c r="P976" s="13">
        <f t="shared" si="294"/>
        <v>962175</v>
      </c>
      <c r="Q976" s="13">
        <f t="shared" si="295"/>
        <v>953140</v>
      </c>
      <c r="R976" s="33">
        <f t="shared" si="296"/>
        <v>-8.679282568110791E-3</v>
      </c>
      <c r="S976" s="33">
        <f t="shared" si="297"/>
        <v>-9.3901836983916187E-3</v>
      </c>
      <c r="T976" t="str">
        <f t="shared" si="298"/>
        <v>JULY-MAJA1</v>
      </c>
      <c r="U976">
        <f t="shared" si="299"/>
        <v>164547</v>
      </c>
      <c r="V976">
        <f t="shared" si="300"/>
        <v>164517</v>
      </c>
      <c r="W976">
        <f t="shared" si="301"/>
        <v>161533</v>
      </c>
      <c r="X976" s="33">
        <f t="shared" si="302"/>
        <v>-1.8316955034124005E-2</v>
      </c>
      <c r="Y976" s="33">
        <f t="shared" si="303"/>
        <v>-1.8137943191281147E-2</v>
      </c>
    </row>
    <row r="977" spans="1:25" x14ac:dyDescent="0.25">
      <c r="A977" t="s">
        <v>41</v>
      </c>
      <c r="B977" s="63">
        <v>2</v>
      </c>
      <c r="C977" t="s">
        <v>11</v>
      </c>
      <c r="D977" s="66">
        <v>2376</v>
      </c>
      <c r="E977" s="66">
        <v>2376</v>
      </c>
      <c r="F977" s="65">
        <v>2265</v>
      </c>
      <c r="G977" s="13">
        <f t="shared" si="285"/>
        <v>-111</v>
      </c>
      <c r="H977" s="13">
        <f t="shared" si="286"/>
        <v>-111</v>
      </c>
      <c r="I977" s="70">
        <f t="shared" si="287"/>
        <v>-4.6717171717171713E-2</v>
      </c>
      <c r="J977" s="70">
        <f t="shared" si="288"/>
        <v>-4.6717171717171713E-2</v>
      </c>
      <c r="K977" t="str">
        <f t="shared" si="289"/>
        <v>MAJA1</v>
      </c>
      <c r="L977" t="str">
        <f t="shared" si="290"/>
        <v>JULY-2-MAJA1</v>
      </c>
      <c r="M977" s="70">
        <f t="shared" si="291"/>
        <v>-0.5384998016377488</v>
      </c>
      <c r="N977" s="70">
        <f t="shared" si="292"/>
        <v>-0.5334436682982403</v>
      </c>
      <c r="O977" s="13">
        <f t="shared" si="293"/>
        <v>961485</v>
      </c>
      <c r="P977" s="13">
        <f t="shared" si="294"/>
        <v>962175</v>
      </c>
      <c r="Q977" s="13">
        <f t="shared" si="295"/>
        <v>953140</v>
      </c>
      <c r="R977" s="33">
        <f t="shared" si="296"/>
        <v>-8.679282568110791E-3</v>
      </c>
      <c r="S977" s="33">
        <f t="shared" si="297"/>
        <v>-9.3901836983916187E-3</v>
      </c>
      <c r="T977" t="str">
        <f t="shared" si="298"/>
        <v>JULY-MAJA1</v>
      </c>
      <c r="U977">
        <f t="shared" si="299"/>
        <v>164547</v>
      </c>
      <c r="V977">
        <f t="shared" si="300"/>
        <v>164517</v>
      </c>
      <c r="W977">
        <f t="shared" si="301"/>
        <v>161533</v>
      </c>
      <c r="X977" s="33">
        <f t="shared" si="302"/>
        <v>-1.8316955034124005E-2</v>
      </c>
      <c r="Y977" s="33">
        <f t="shared" si="303"/>
        <v>-1.8137943191281147E-2</v>
      </c>
    </row>
    <row r="978" spans="1:25" x14ac:dyDescent="0.25">
      <c r="A978" t="s">
        <v>41</v>
      </c>
      <c r="B978" s="63">
        <v>2</v>
      </c>
      <c r="C978" t="s">
        <v>11</v>
      </c>
      <c r="D978" s="66">
        <v>1404</v>
      </c>
      <c r="E978" s="66">
        <v>1406</v>
      </c>
      <c r="F978" s="65">
        <v>1335</v>
      </c>
      <c r="G978" s="13">
        <f t="shared" si="285"/>
        <v>-71</v>
      </c>
      <c r="H978" s="13">
        <f t="shared" si="286"/>
        <v>-69</v>
      </c>
      <c r="I978" s="70">
        <f t="shared" si="287"/>
        <v>-4.9145299145299193E-2</v>
      </c>
      <c r="J978" s="70">
        <f t="shared" si="288"/>
        <v>-5.0497866287339988E-2</v>
      </c>
      <c r="K978" t="str">
        <f t="shared" si="289"/>
        <v>MAJA1</v>
      </c>
      <c r="L978" t="str">
        <f t="shared" si="290"/>
        <v>JULY-2-MAJA1</v>
      </c>
      <c r="M978" s="70">
        <f t="shared" si="291"/>
        <v>-0.5384998016377488</v>
      </c>
      <c r="N978" s="70">
        <f t="shared" si="292"/>
        <v>-0.5334436682982403</v>
      </c>
      <c r="O978" s="13">
        <f t="shared" si="293"/>
        <v>961485</v>
      </c>
      <c r="P978" s="13">
        <f t="shared" si="294"/>
        <v>962175</v>
      </c>
      <c r="Q978" s="13">
        <f t="shared" si="295"/>
        <v>953140</v>
      </c>
      <c r="R978" s="33">
        <f t="shared" si="296"/>
        <v>-8.679282568110791E-3</v>
      </c>
      <c r="S978" s="33">
        <f t="shared" si="297"/>
        <v>-9.3901836983916187E-3</v>
      </c>
      <c r="T978" t="str">
        <f t="shared" si="298"/>
        <v>JULY-MAJA1</v>
      </c>
      <c r="U978">
        <f t="shared" si="299"/>
        <v>164547</v>
      </c>
      <c r="V978">
        <f t="shared" si="300"/>
        <v>164517</v>
      </c>
      <c r="W978">
        <f t="shared" si="301"/>
        <v>161533</v>
      </c>
      <c r="X978" s="33">
        <f t="shared" si="302"/>
        <v>-1.8316955034124005E-2</v>
      </c>
      <c r="Y978" s="33">
        <f t="shared" si="303"/>
        <v>-1.8137943191281147E-2</v>
      </c>
    </row>
    <row r="979" spans="1:25" x14ac:dyDescent="0.25">
      <c r="A979" t="s">
        <v>41</v>
      </c>
      <c r="B979" s="63">
        <v>2</v>
      </c>
      <c r="C979" t="s">
        <v>11</v>
      </c>
      <c r="D979" s="66">
        <v>2808</v>
      </c>
      <c r="E979" s="66">
        <v>2810</v>
      </c>
      <c r="F979" s="65">
        <v>2679</v>
      </c>
      <c r="G979" s="13">
        <f t="shared" si="285"/>
        <v>-131</v>
      </c>
      <c r="H979" s="13">
        <f t="shared" si="286"/>
        <v>-129</v>
      </c>
      <c r="I979" s="70">
        <f t="shared" si="287"/>
        <v>-4.5940170940170888E-2</v>
      </c>
      <c r="J979" s="70">
        <f t="shared" si="288"/>
        <v>-4.6619217081850572E-2</v>
      </c>
      <c r="K979" t="str">
        <f t="shared" si="289"/>
        <v>MAJA1</v>
      </c>
      <c r="L979" t="str">
        <f t="shared" si="290"/>
        <v>JULY-2-MAJA1</v>
      </c>
      <c r="M979" s="70">
        <f t="shared" si="291"/>
        <v>-0.5384998016377488</v>
      </c>
      <c r="N979" s="70">
        <f t="shared" si="292"/>
        <v>-0.5334436682982403</v>
      </c>
      <c r="O979" s="13">
        <f t="shared" si="293"/>
        <v>961485</v>
      </c>
      <c r="P979" s="13">
        <f t="shared" si="294"/>
        <v>962175</v>
      </c>
      <c r="Q979" s="13">
        <f t="shared" si="295"/>
        <v>953140</v>
      </c>
      <c r="R979" s="33">
        <f t="shared" si="296"/>
        <v>-8.679282568110791E-3</v>
      </c>
      <c r="S979" s="33">
        <f t="shared" si="297"/>
        <v>-9.3901836983916187E-3</v>
      </c>
      <c r="T979" t="str">
        <f t="shared" si="298"/>
        <v>JULY-MAJA1</v>
      </c>
      <c r="U979">
        <f t="shared" si="299"/>
        <v>164547</v>
      </c>
      <c r="V979">
        <f t="shared" si="300"/>
        <v>164517</v>
      </c>
      <c r="W979">
        <f t="shared" si="301"/>
        <v>161533</v>
      </c>
      <c r="X979" s="33">
        <f t="shared" si="302"/>
        <v>-1.8316955034124005E-2</v>
      </c>
      <c r="Y979" s="33">
        <f t="shared" si="303"/>
        <v>-1.8137943191281147E-2</v>
      </c>
    </row>
    <row r="980" spans="1:25" x14ac:dyDescent="0.25">
      <c r="A980" t="s">
        <v>41</v>
      </c>
      <c r="B980" s="63">
        <v>2</v>
      </c>
      <c r="C980" t="s">
        <v>11</v>
      </c>
      <c r="D980" s="66">
        <v>1296</v>
      </c>
      <c r="E980" s="66">
        <v>1283</v>
      </c>
      <c r="F980" s="65">
        <v>1248</v>
      </c>
      <c r="G980" s="13">
        <f t="shared" si="285"/>
        <v>-35</v>
      </c>
      <c r="H980" s="13">
        <f t="shared" si="286"/>
        <v>-48</v>
      </c>
      <c r="I980" s="70">
        <f t="shared" si="287"/>
        <v>-3.703703703703709E-2</v>
      </c>
      <c r="J980" s="70">
        <f t="shared" si="288"/>
        <v>-2.7279812938425518E-2</v>
      </c>
      <c r="K980" t="str">
        <f t="shared" si="289"/>
        <v>MAJA1</v>
      </c>
      <c r="L980" t="str">
        <f t="shared" si="290"/>
        <v>JULY-2-MAJA1</v>
      </c>
      <c r="M980" s="70">
        <f t="shared" si="291"/>
        <v>-0.5384998016377488</v>
      </c>
      <c r="N980" s="70">
        <f t="shared" si="292"/>
        <v>-0.5334436682982403</v>
      </c>
      <c r="O980" s="13">
        <f t="shared" si="293"/>
        <v>961485</v>
      </c>
      <c r="P980" s="13">
        <f t="shared" si="294"/>
        <v>962175</v>
      </c>
      <c r="Q980" s="13">
        <f t="shared" si="295"/>
        <v>953140</v>
      </c>
      <c r="R980" s="33">
        <f t="shared" si="296"/>
        <v>-8.679282568110791E-3</v>
      </c>
      <c r="S980" s="33">
        <f t="shared" si="297"/>
        <v>-9.3901836983916187E-3</v>
      </c>
      <c r="T980" t="str">
        <f t="shared" si="298"/>
        <v>JULY-MAJA1</v>
      </c>
      <c r="U980">
        <f t="shared" si="299"/>
        <v>164547</v>
      </c>
      <c r="V980">
        <f t="shared" si="300"/>
        <v>164517</v>
      </c>
      <c r="W980">
        <f t="shared" si="301"/>
        <v>161533</v>
      </c>
      <c r="X980" s="33">
        <f t="shared" si="302"/>
        <v>-1.8316955034124005E-2</v>
      </c>
      <c r="Y980" s="33">
        <f t="shared" si="303"/>
        <v>-1.8137943191281147E-2</v>
      </c>
    </row>
    <row r="981" spans="1:25" x14ac:dyDescent="0.25">
      <c r="A981" t="s">
        <v>41</v>
      </c>
      <c r="B981" s="63">
        <v>2</v>
      </c>
      <c r="C981" t="s">
        <v>11</v>
      </c>
      <c r="D981" s="66">
        <v>7344</v>
      </c>
      <c r="E981" s="66">
        <v>7344</v>
      </c>
      <c r="F981" s="65">
        <v>7221</v>
      </c>
      <c r="G981" s="13">
        <f t="shared" si="285"/>
        <v>-123</v>
      </c>
      <c r="H981" s="13">
        <f t="shared" si="286"/>
        <v>-123</v>
      </c>
      <c r="I981" s="70">
        <f t="shared" si="287"/>
        <v>-1.6748366013071947E-2</v>
      </c>
      <c r="J981" s="70">
        <f t="shared" si="288"/>
        <v>-1.6748366013071947E-2</v>
      </c>
      <c r="K981" t="str">
        <f t="shared" si="289"/>
        <v>MAJA1</v>
      </c>
      <c r="L981" t="str">
        <f t="shared" si="290"/>
        <v>JULY-2-MAJA1</v>
      </c>
      <c r="M981" s="70">
        <f t="shared" si="291"/>
        <v>-0.5384998016377488</v>
      </c>
      <c r="N981" s="70">
        <f t="shared" si="292"/>
        <v>-0.5334436682982403</v>
      </c>
      <c r="O981" s="13">
        <f t="shared" si="293"/>
        <v>961485</v>
      </c>
      <c r="P981" s="13">
        <f t="shared" si="294"/>
        <v>962175</v>
      </c>
      <c r="Q981" s="13">
        <f t="shared" si="295"/>
        <v>953140</v>
      </c>
      <c r="R981" s="33">
        <f t="shared" si="296"/>
        <v>-8.679282568110791E-3</v>
      </c>
      <c r="S981" s="33">
        <f t="shared" si="297"/>
        <v>-9.3901836983916187E-3</v>
      </c>
      <c r="T981" t="str">
        <f t="shared" si="298"/>
        <v>JULY-MAJA1</v>
      </c>
      <c r="U981">
        <f t="shared" si="299"/>
        <v>164547</v>
      </c>
      <c r="V981">
        <f t="shared" si="300"/>
        <v>164517</v>
      </c>
      <c r="W981">
        <f t="shared" si="301"/>
        <v>161533</v>
      </c>
      <c r="X981" s="33">
        <f t="shared" si="302"/>
        <v>-1.8316955034124005E-2</v>
      </c>
      <c r="Y981" s="33">
        <f t="shared" si="303"/>
        <v>-1.8137943191281147E-2</v>
      </c>
    </row>
    <row r="982" spans="1:25" x14ac:dyDescent="0.25">
      <c r="A982" t="s">
        <v>41</v>
      </c>
      <c r="B982" s="63">
        <v>2</v>
      </c>
      <c r="C982" t="s">
        <v>11</v>
      </c>
      <c r="D982" s="66">
        <v>324</v>
      </c>
      <c r="E982" s="66">
        <v>324</v>
      </c>
      <c r="F982" s="65">
        <v>324</v>
      </c>
      <c r="G982" s="13">
        <f t="shared" si="285"/>
        <v>0</v>
      </c>
      <c r="H982" s="13">
        <f t="shared" si="286"/>
        <v>0</v>
      </c>
      <c r="I982" s="70">
        <f t="shared" si="287"/>
        <v>0</v>
      </c>
      <c r="J982" s="70">
        <f t="shared" si="288"/>
        <v>0</v>
      </c>
      <c r="K982" t="str">
        <f t="shared" si="289"/>
        <v>MAJA1</v>
      </c>
      <c r="L982" t="str">
        <f t="shared" si="290"/>
        <v>JULY-2-MAJA1</v>
      </c>
      <c r="M982" s="70">
        <f t="shared" si="291"/>
        <v>-0.5384998016377488</v>
      </c>
      <c r="N982" s="70">
        <f t="shared" si="292"/>
        <v>-0.5334436682982403</v>
      </c>
      <c r="O982" s="13">
        <f t="shared" si="293"/>
        <v>961485</v>
      </c>
      <c r="P982" s="13">
        <f t="shared" si="294"/>
        <v>962175</v>
      </c>
      <c r="Q982" s="13">
        <f t="shared" si="295"/>
        <v>953140</v>
      </c>
      <c r="R982" s="33">
        <f t="shared" si="296"/>
        <v>-8.679282568110791E-3</v>
      </c>
      <c r="S982" s="33">
        <f t="shared" si="297"/>
        <v>-9.3901836983916187E-3</v>
      </c>
      <c r="T982" t="str">
        <f t="shared" si="298"/>
        <v>JULY-MAJA1</v>
      </c>
      <c r="U982">
        <f t="shared" si="299"/>
        <v>164547</v>
      </c>
      <c r="V982">
        <f t="shared" si="300"/>
        <v>164517</v>
      </c>
      <c r="W982">
        <f t="shared" si="301"/>
        <v>161533</v>
      </c>
      <c r="X982" s="33">
        <f t="shared" si="302"/>
        <v>-1.8316955034124005E-2</v>
      </c>
      <c r="Y982" s="33">
        <f t="shared" si="303"/>
        <v>-1.8137943191281147E-2</v>
      </c>
    </row>
    <row r="983" spans="1:25" x14ac:dyDescent="0.25">
      <c r="A983" t="s">
        <v>41</v>
      </c>
      <c r="B983" s="63">
        <v>2</v>
      </c>
      <c r="C983" t="s">
        <v>11</v>
      </c>
      <c r="D983" s="66">
        <v>864</v>
      </c>
      <c r="E983" s="66">
        <v>864</v>
      </c>
      <c r="F983" s="65">
        <v>864</v>
      </c>
      <c r="G983" s="13">
        <f t="shared" si="285"/>
        <v>0</v>
      </c>
      <c r="H983" s="13">
        <f t="shared" si="286"/>
        <v>0</v>
      </c>
      <c r="I983" s="70">
        <f t="shared" si="287"/>
        <v>0</v>
      </c>
      <c r="J983" s="70">
        <f t="shared" si="288"/>
        <v>0</v>
      </c>
      <c r="K983" t="str">
        <f t="shared" si="289"/>
        <v>MAJA1</v>
      </c>
      <c r="L983" t="str">
        <f t="shared" si="290"/>
        <v>JULY-2-MAJA1</v>
      </c>
      <c r="M983" s="70">
        <f t="shared" si="291"/>
        <v>-0.5384998016377488</v>
      </c>
      <c r="N983" s="70">
        <f t="shared" si="292"/>
        <v>-0.5334436682982403</v>
      </c>
      <c r="O983" s="13">
        <f t="shared" si="293"/>
        <v>961485</v>
      </c>
      <c r="P983" s="13">
        <f t="shared" si="294"/>
        <v>962175</v>
      </c>
      <c r="Q983" s="13">
        <f t="shared" si="295"/>
        <v>953140</v>
      </c>
      <c r="R983" s="33">
        <f t="shared" si="296"/>
        <v>-8.679282568110791E-3</v>
      </c>
      <c r="S983" s="33">
        <f t="shared" si="297"/>
        <v>-9.3901836983916187E-3</v>
      </c>
      <c r="T983" t="str">
        <f t="shared" si="298"/>
        <v>JULY-MAJA1</v>
      </c>
      <c r="U983">
        <f t="shared" si="299"/>
        <v>164547</v>
      </c>
      <c r="V983">
        <f t="shared" si="300"/>
        <v>164517</v>
      </c>
      <c r="W983">
        <f t="shared" si="301"/>
        <v>161533</v>
      </c>
      <c r="X983" s="33">
        <f t="shared" si="302"/>
        <v>-1.8316955034124005E-2</v>
      </c>
      <c r="Y983" s="33">
        <f t="shared" si="303"/>
        <v>-1.8137943191281147E-2</v>
      </c>
    </row>
    <row r="984" spans="1:25" x14ac:dyDescent="0.25">
      <c r="A984" t="s">
        <v>41</v>
      </c>
      <c r="B984" s="63">
        <v>2</v>
      </c>
      <c r="C984" t="s">
        <v>11</v>
      </c>
      <c r="D984" s="66">
        <v>4860</v>
      </c>
      <c r="E984" s="66">
        <v>4860</v>
      </c>
      <c r="F984" s="65">
        <v>4800</v>
      </c>
      <c r="G984" s="13">
        <f t="shared" si="285"/>
        <v>-60</v>
      </c>
      <c r="H984" s="13">
        <f t="shared" si="286"/>
        <v>-60</v>
      </c>
      <c r="I984" s="70">
        <f t="shared" si="287"/>
        <v>-1.2345679012345734E-2</v>
      </c>
      <c r="J984" s="70">
        <f t="shared" si="288"/>
        <v>-1.2345679012345734E-2</v>
      </c>
      <c r="K984" t="str">
        <f t="shared" si="289"/>
        <v>MAJA1</v>
      </c>
      <c r="L984" t="str">
        <f t="shared" si="290"/>
        <v>JULY-2-MAJA1</v>
      </c>
      <c r="M984" s="70">
        <f t="shared" si="291"/>
        <v>-0.5384998016377488</v>
      </c>
      <c r="N984" s="70">
        <f t="shared" si="292"/>
        <v>-0.5334436682982403</v>
      </c>
      <c r="O984" s="13">
        <f t="shared" si="293"/>
        <v>961485</v>
      </c>
      <c r="P984" s="13">
        <f t="shared" si="294"/>
        <v>962175</v>
      </c>
      <c r="Q984" s="13">
        <f t="shared" si="295"/>
        <v>953140</v>
      </c>
      <c r="R984" s="33">
        <f t="shared" si="296"/>
        <v>-8.679282568110791E-3</v>
      </c>
      <c r="S984" s="33">
        <f t="shared" si="297"/>
        <v>-9.3901836983916187E-3</v>
      </c>
      <c r="T984" t="str">
        <f t="shared" si="298"/>
        <v>JULY-MAJA1</v>
      </c>
      <c r="U984">
        <f t="shared" si="299"/>
        <v>164547</v>
      </c>
      <c r="V984">
        <f t="shared" si="300"/>
        <v>164517</v>
      </c>
      <c r="W984">
        <f t="shared" si="301"/>
        <v>161533</v>
      </c>
      <c r="X984" s="33">
        <f t="shared" si="302"/>
        <v>-1.8316955034124005E-2</v>
      </c>
      <c r="Y984" s="33">
        <f t="shared" si="303"/>
        <v>-1.8137943191281147E-2</v>
      </c>
    </row>
    <row r="985" spans="1:25" x14ac:dyDescent="0.25">
      <c r="A985" t="s">
        <v>41</v>
      </c>
      <c r="B985" s="63">
        <v>2</v>
      </c>
      <c r="C985" t="s">
        <v>11</v>
      </c>
      <c r="D985" s="66">
        <v>324</v>
      </c>
      <c r="E985" s="66">
        <v>324</v>
      </c>
      <c r="F985" s="65">
        <v>324</v>
      </c>
      <c r="G985" s="13">
        <f t="shared" si="285"/>
        <v>0</v>
      </c>
      <c r="H985" s="13">
        <f t="shared" si="286"/>
        <v>0</v>
      </c>
      <c r="I985" s="70">
        <f t="shared" si="287"/>
        <v>0</v>
      </c>
      <c r="J985" s="70">
        <f t="shared" si="288"/>
        <v>0</v>
      </c>
      <c r="K985" t="str">
        <f t="shared" si="289"/>
        <v>MAJA1</v>
      </c>
      <c r="L985" t="str">
        <f t="shared" si="290"/>
        <v>JULY-2-MAJA1</v>
      </c>
      <c r="M985" s="70">
        <f t="shared" si="291"/>
        <v>-0.5384998016377488</v>
      </c>
      <c r="N985" s="70">
        <f t="shared" si="292"/>
        <v>-0.5334436682982403</v>
      </c>
      <c r="O985" s="13">
        <f t="shared" si="293"/>
        <v>961485</v>
      </c>
      <c r="P985" s="13">
        <f t="shared" si="294"/>
        <v>962175</v>
      </c>
      <c r="Q985" s="13">
        <f t="shared" si="295"/>
        <v>953140</v>
      </c>
      <c r="R985" s="33">
        <f t="shared" si="296"/>
        <v>-8.679282568110791E-3</v>
      </c>
      <c r="S985" s="33">
        <f t="shared" si="297"/>
        <v>-9.3901836983916187E-3</v>
      </c>
      <c r="T985" t="str">
        <f t="shared" si="298"/>
        <v>JULY-MAJA1</v>
      </c>
      <c r="U985">
        <f t="shared" si="299"/>
        <v>164547</v>
      </c>
      <c r="V985">
        <f t="shared" si="300"/>
        <v>164517</v>
      </c>
      <c r="W985">
        <f t="shared" si="301"/>
        <v>161533</v>
      </c>
      <c r="X985" s="33">
        <f t="shared" si="302"/>
        <v>-1.8316955034124005E-2</v>
      </c>
      <c r="Y985" s="33">
        <f t="shared" si="303"/>
        <v>-1.8137943191281147E-2</v>
      </c>
    </row>
    <row r="986" spans="1:25" x14ac:dyDescent="0.25">
      <c r="A986" t="s">
        <v>41</v>
      </c>
      <c r="B986" s="63">
        <v>2</v>
      </c>
      <c r="C986" t="s">
        <v>11</v>
      </c>
      <c r="D986" s="66">
        <v>1152</v>
      </c>
      <c r="E986" s="66">
        <v>1152</v>
      </c>
      <c r="F986" s="65">
        <v>1152</v>
      </c>
      <c r="G986" s="13">
        <f t="shared" si="285"/>
        <v>0</v>
      </c>
      <c r="H986" s="13">
        <f t="shared" si="286"/>
        <v>0</v>
      </c>
      <c r="I986" s="70">
        <f t="shared" si="287"/>
        <v>0</v>
      </c>
      <c r="J986" s="70">
        <f t="shared" si="288"/>
        <v>0</v>
      </c>
      <c r="K986" t="str">
        <f t="shared" si="289"/>
        <v>MAJA1</v>
      </c>
      <c r="L986" t="str">
        <f t="shared" si="290"/>
        <v>JULY-2-MAJA1</v>
      </c>
      <c r="M986" s="70">
        <f t="shared" si="291"/>
        <v>-0.5384998016377488</v>
      </c>
      <c r="N986" s="70">
        <f t="shared" si="292"/>
        <v>-0.5334436682982403</v>
      </c>
      <c r="O986" s="13">
        <f t="shared" si="293"/>
        <v>961485</v>
      </c>
      <c r="P986" s="13">
        <f t="shared" si="294"/>
        <v>962175</v>
      </c>
      <c r="Q986" s="13">
        <f t="shared" si="295"/>
        <v>953140</v>
      </c>
      <c r="R986" s="33">
        <f t="shared" si="296"/>
        <v>-8.679282568110791E-3</v>
      </c>
      <c r="S986" s="33">
        <f t="shared" si="297"/>
        <v>-9.3901836983916187E-3</v>
      </c>
      <c r="T986" t="str">
        <f t="shared" si="298"/>
        <v>JULY-MAJA1</v>
      </c>
      <c r="U986">
        <f t="shared" si="299"/>
        <v>164547</v>
      </c>
      <c r="V986">
        <f t="shared" si="300"/>
        <v>164517</v>
      </c>
      <c r="W986">
        <f t="shared" si="301"/>
        <v>161533</v>
      </c>
      <c r="X986" s="33">
        <f t="shared" si="302"/>
        <v>-1.8316955034124005E-2</v>
      </c>
      <c r="Y986" s="33">
        <f t="shared" si="303"/>
        <v>-1.8137943191281147E-2</v>
      </c>
    </row>
    <row r="987" spans="1:25" x14ac:dyDescent="0.25">
      <c r="A987" t="s">
        <v>41</v>
      </c>
      <c r="B987" s="63">
        <v>2</v>
      </c>
      <c r="C987" t="s">
        <v>11</v>
      </c>
      <c r="D987" s="66">
        <v>17172</v>
      </c>
      <c r="E987" s="66">
        <v>17137</v>
      </c>
      <c r="F987" s="65">
        <v>16941</v>
      </c>
      <c r="G987" s="13">
        <f t="shared" si="285"/>
        <v>-196</v>
      </c>
      <c r="H987" s="13">
        <f t="shared" si="286"/>
        <v>-231</v>
      </c>
      <c r="I987" s="70">
        <f t="shared" si="287"/>
        <v>-1.3452131376659682E-2</v>
      </c>
      <c r="J987" s="70">
        <f t="shared" si="288"/>
        <v>-1.1437241057361214E-2</v>
      </c>
      <c r="K987" t="str">
        <f t="shared" si="289"/>
        <v>MAJA1</v>
      </c>
      <c r="L987" t="str">
        <f t="shared" si="290"/>
        <v>JULY-2-MAJA1</v>
      </c>
      <c r="M987" s="70">
        <f t="shared" si="291"/>
        <v>-0.5384998016377488</v>
      </c>
      <c r="N987" s="70">
        <f t="shared" si="292"/>
        <v>-0.5334436682982403</v>
      </c>
      <c r="O987" s="13">
        <f t="shared" si="293"/>
        <v>961485</v>
      </c>
      <c r="P987" s="13">
        <f t="shared" si="294"/>
        <v>962175</v>
      </c>
      <c r="Q987" s="13">
        <f t="shared" si="295"/>
        <v>953140</v>
      </c>
      <c r="R987" s="33">
        <f t="shared" si="296"/>
        <v>-8.679282568110791E-3</v>
      </c>
      <c r="S987" s="33">
        <f t="shared" si="297"/>
        <v>-9.3901836983916187E-3</v>
      </c>
      <c r="T987" t="str">
        <f t="shared" si="298"/>
        <v>JULY-MAJA1</v>
      </c>
      <c r="U987">
        <f t="shared" si="299"/>
        <v>164547</v>
      </c>
      <c r="V987">
        <f t="shared" si="300"/>
        <v>164517</v>
      </c>
      <c r="W987">
        <f t="shared" si="301"/>
        <v>161533</v>
      </c>
      <c r="X987" s="33">
        <f t="shared" si="302"/>
        <v>-1.8316955034124005E-2</v>
      </c>
      <c r="Y987" s="33">
        <f t="shared" si="303"/>
        <v>-1.8137943191281147E-2</v>
      </c>
    </row>
    <row r="988" spans="1:25" x14ac:dyDescent="0.25">
      <c r="A988" t="s">
        <v>41</v>
      </c>
      <c r="B988" s="63">
        <v>2</v>
      </c>
      <c r="C988" t="s">
        <v>11</v>
      </c>
      <c r="D988" s="66">
        <v>2160</v>
      </c>
      <c r="E988" s="66">
        <v>2160</v>
      </c>
      <c r="F988" s="65">
        <v>2121</v>
      </c>
      <c r="G988" s="13">
        <f t="shared" si="285"/>
        <v>-39</v>
      </c>
      <c r="H988" s="13">
        <f t="shared" si="286"/>
        <v>-39</v>
      </c>
      <c r="I988" s="70">
        <f t="shared" si="287"/>
        <v>-1.8055555555555602E-2</v>
      </c>
      <c r="J988" s="70">
        <f t="shared" si="288"/>
        <v>-1.8055555555555602E-2</v>
      </c>
      <c r="K988" t="str">
        <f t="shared" si="289"/>
        <v>MAJA1</v>
      </c>
      <c r="L988" t="str">
        <f t="shared" si="290"/>
        <v>JULY-2-MAJA1</v>
      </c>
      <c r="M988" s="70">
        <f t="shared" si="291"/>
        <v>-0.5384998016377488</v>
      </c>
      <c r="N988" s="70">
        <f t="shared" si="292"/>
        <v>-0.5334436682982403</v>
      </c>
      <c r="O988" s="13">
        <f t="shared" si="293"/>
        <v>961485</v>
      </c>
      <c r="P988" s="13">
        <f t="shared" si="294"/>
        <v>962175</v>
      </c>
      <c r="Q988" s="13">
        <f t="shared" si="295"/>
        <v>953140</v>
      </c>
      <c r="R988" s="33">
        <f t="shared" si="296"/>
        <v>-8.679282568110791E-3</v>
      </c>
      <c r="S988" s="33">
        <f t="shared" si="297"/>
        <v>-9.3901836983916187E-3</v>
      </c>
      <c r="T988" t="str">
        <f t="shared" si="298"/>
        <v>JULY-MAJA1</v>
      </c>
      <c r="U988">
        <f t="shared" si="299"/>
        <v>164547</v>
      </c>
      <c r="V988">
        <f t="shared" si="300"/>
        <v>164517</v>
      </c>
      <c r="W988">
        <f t="shared" si="301"/>
        <v>161533</v>
      </c>
      <c r="X988" s="33">
        <f t="shared" si="302"/>
        <v>-1.8316955034124005E-2</v>
      </c>
      <c r="Y988" s="33">
        <f t="shared" si="303"/>
        <v>-1.8137943191281147E-2</v>
      </c>
    </row>
    <row r="989" spans="1:25" x14ac:dyDescent="0.25">
      <c r="A989" t="s">
        <v>41</v>
      </c>
      <c r="B989" s="63">
        <v>2</v>
      </c>
      <c r="C989" t="s">
        <v>13</v>
      </c>
      <c r="D989" s="66">
        <v>50220</v>
      </c>
      <c r="E989" s="66">
        <v>50751</v>
      </c>
      <c r="F989" s="65">
        <v>50508</v>
      </c>
      <c r="G989" s="13">
        <f t="shared" si="285"/>
        <v>-243</v>
      </c>
      <c r="H989" s="13">
        <f t="shared" si="286"/>
        <v>288</v>
      </c>
      <c r="I989" s="70">
        <f t="shared" si="287"/>
        <v>5.734767025089571E-3</v>
      </c>
      <c r="J989" s="70">
        <f t="shared" si="288"/>
        <v>-4.7880829934385805E-3</v>
      </c>
      <c r="K989" t="str">
        <f t="shared" si="289"/>
        <v>KALIBENDA</v>
      </c>
      <c r="L989" t="str">
        <f t="shared" si="290"/>
        <v>JULY-2-KALIBENDA</v>
      </c>
      <c r="M989" s="70">
        <f t="shared" si="291"/>
        <v>-4.8049799647486791E-2</v>
      </c>
      <c r="N989" s="70">
        <f t="shared" si="292"/>
        <v>-5.8572649666014942E-2</v>
      </c>
      <c r="O989" s="13">
        <f t="shared" si="293"/>
        <v>961485</v>
      </c>
      <c r="P989" s="13">
        <f t="shared" si="294"/>
        <v>962175</v>
      </c>
      <c r="Q989" s="13">
        <f t="shared" si="295"/>
        <v>953140</v>
      </c>
      <c r="R989" s="33">
        <f t="shared" si="296"/>
        <v>-8.679282568110791E-3</v>
      </c>
      <c r="S989" s="33">
        <f t="shared" si="297"/>
        <v>-9.3901836983916187E-3</v>
      </c>
      <c r="T989" t="str">
        <f t="shared" si="298"/>
        <v>JULY-KALIBENDA</v>
      </c>
      <c r="U989">
        <f t="shared" si="299"/>
        <v>267912</v>
      </c>
      <c r="V989">
        <f t="shared" si="300"/>
        <v>269792</v>
      </c>
      <c r="W989">
        <f t="shared" si="301"/>
        <v>268297</v>
      </c>
      <c r="X989" s="33">
        <f t="shared" si="302"/>
        <v>1.4370390277405054E-3</v>
      </c>
      <c r="Y989" s="33">
        <f t="shared" si="303"/>
        <v>-5.5413058949116412E-3</v>
      </c>
    </row>
    <row r="990" spans="1:25" x14ac:dyDescent="0.25">
      <c r="A990" t="s">
        <v>41</v>
      </c>
      <c r="B990" s="63">
        <v>2</v>
      </c>
      <c r="C990" t="s">
        <v>13</v>
      </c>
      <c r="D990" s="66">
        <v>3996</v>
      </c>
      <c r="E990" s="66">
        <v>3996</v>
      </c>
      <c r="F990" s="65">
        <v>3987</v>
      </c>
      <c r="G990" s="13">
        <f t="shared" si="285"/>
        <v>-9</v>
      </c>
      <c r="H990" s="13">
        <f t="shared" si="286"/>
        <v>-9</v>
      </c>
      <c r="I990" s="70">
        <f t="shared" si="287"/>
        <v>-2.2522522522522292E-3</v>
      </c>
      <c r="J990" s="70">
        <f t="shared" si="288"/>
        <v>-2.2522522522522292E-3</v>
      </c>
      <c r="K990" t="str">
        <f t="shared" si="289"/>
        <v>KALIBENDA</v>
      </c>
      <c r="L990" t="str">
        <f t="shared" si="290"/>
        <v>JULY-2-KALIBENDA</v>
      </c>
      <c r="M990" s="70">
        <f t="shared" si="291"/>
        <v>-4.8049799647486791E-2</v>
      </c>
      <c r="N990" s="70">
        <f t="shared" si="292"/>
        <v>-5.8572649666014942E-2</v>
      </c>
      <c r="O990" s="13">
        <f t="shared" si="293"/>
        <v>961485</v>
      </c>
      <c r="P990" s="13">
        <f t="shared" si="294"/>
        <v>962175</v>
      </c>
      <c r="Q990" s="13">
        <f t="shared" si="295"/>
        <v>953140</v>
      </c>
      <c r="R990" s="33">
        <f t="shared" si="296"/>
        <v>-8.679282568110791E-3</v>
      </c>
      <c r="S990" s="33">
        <f t="shared" si="297"/>
        <v>-9.3901836983916187E-3</v>
      </c>
      <c r="T990" t="str">
        <f t="shared" si="298"/>
        <v>JULY-KALIBENDA</v>
      </c>
      <c r="U990">
        <f t="shared" si="299"/>
        <v>267912</v>
      </c>
      <c r="V990">
        <f t="shared" si="300"/>
        <v>269792</v>
      </c>
      <c r="W990">
        <f t="shared" si="301"/>
        <v>268297</v>
      </c>
      <c r="X990" s="33">
        <f t="shared" si="302"/>
        <v>1.4370390277405054E-3</v>
      </c>
      <c r="Y990" s="33">
        <f t="shared" si="303"/>
        <v>-5.5413058949116412E-3</v>
      </c>
    </row>
    <row r="991" spans="1:25" x14ac:dyDescent="0.25">
      <c r="A991" t="s">
        <v>41</v>
      </c>
      <c r="B991" s="63">
        <v>2</v>
      </c>
      <c r="C991" t="s">
        <v>13</v>
      </c>
      <c r="D991" s="66">
        <v>20088</v>
      </c>
      <c r="E991" s="66">
        <v>20088</v>
      </c>
      <c r="F991" s="65">
        <v>19920</v>
      </c>
      <c r="G991" s="13">
        <f t="shared" si="285"/>
        <v>-168</v>
      </c>
      <c r="H991" s="13">
        <f t="shared" si="286"/>
        <v>-168</v>
      </c>
      <c r="I991" s="70">
        <f t="shared" si="287"/>
        <v>-8.3632019115890133E-3</v>
      </c>
      <c r="J991" s="70">
        <f t="shared" si="288"/>
        <v>-8.3632019115890133E-3</v>
      </c>
      <c r="K991" t="str">
        <f t="shared" si="289"/>
        <v>KALIBENDA</v>
      </c>
      <c r="L991" t="str">
        <f t="shared" si="290"/>
        <v>JULY-2-KALIBENDA</v>
      </c>
      <c r="M991" s="70">
        <f t="shared" si="291"/>
        <v>-4.8049799647486791E-2</v>
      </c>
      <c r="N991" s="70">
        <f t="shared" si="292"/>
        <v>-5.8572649666014942E-2</v>
      </c>
      <c r="O991" s="13">
        <f t="shared" si="293"/>
        <v>961485</v>
      </c>
      <c r="P991" s="13">
        <f t="shared" si="294"/>
        <v>962175</v>
      </c>
      <c r="Q991" s="13">
        <f t="shared" si="295"/>
        <v>953140</v>
      </c>
      <c r="R991" s="33">
        <f t="shared" si="296"/>
        <v>-8.679282568110791E-3</v>
      </c>
      <c r="S991" s="33">
        <f t="shared" si="297"/>
        <v>-9.3901836983916187E-3</v>
      </c>
      <c r="T991" t="str">
        <f t="shared" si="298"/>
        <v>JULY-KALIBENDA</v>
      </c>
      <c r="U991">
        <f t="shared" si="299"/>
        <v>267912</v>
      </c>
      <c r="V991">
        <f t="shared" si="300"/>
        <v>269792</v>
      </c>
      <c r="W991">
        <f t="shared" si="301"/>
        <v>268297</v>
      </c>
      <c r="X991" s="33">
        <f t="shared" si="302"/>
        <v>1.4370390277405054E-3</v>
      </c>
      <c r="Y991" s="33">
        <f t="shared" si="303"/>
        <v>-5.5413058949116412E-3</v>
      </c>
    </row>
    <row r="992" spans="1:25" x14ac:dyDescent="0.25">
      <c r="A992" t="s">
        <v>41</v>
      </c>
      <c r="B992" s="63">
        <v>2</v>
      </c>
      <c r="C992" t="s">
        <v>13</v>
      </c>
      <c r="D992" s="66">
        <v>2160</v>
      </c>
      <c r="E992" s="66">
        <v>2160</v>
      </c>
      <c r="F992" s="65">
        <v>2142</v>
      </c>
      <c r="G992" s="13">
        <f t="shared" si="285"/>
        <v>-18</v>
      </c>
      <c r="H992" s="13">
        <f t="shared" si="286"/>
        <v>-18</v>
      </c>
      <c r="I992" s="70">
        <f t="shared" si="287"/>
        <v>-8.3333333333333037E-3</v>
      </c>
      <c r="J992" s="70">
        <f t="shared" si="288"/>
        <v>-8.3333333333333037E-3</v>
      </c>
      <c r="K992" t="str">
        <f t="shared" si="289"/>
        <v>KALIBENDA</v>
      </c>
      <c r="L992" t="str">
        <f t="shared" si="290"/>
        <v>JULY-2-KALIBENDA</v>
      </c>
      <c r="M992" s="70">
        <f t="shared" si="291"/>
        <v>-4.8049799647486791E-2</v>
      </c>
      <c r="N992" s="70">
        <f t="shared" si="292"/>
        <v>-5.8572649666014942E-2</v>
      </c>
      <c r="O992" s="13">
        <f t="shared" si="293"/>
        <v>961485</v>
      </c>
      <c r="P992" s="13">
        <f t="shared" si="294"/>
        <v>962175</v>
      </c>
      <c r="Q992" s="13">
        <f t="shared" si="295"/>
        <v>953140</v>
      </c>
      <c r="R992" s="33">
        <f t="shared" si="296"/>
        <v>-8.679282568110791E-3</v>
      </c>
      <c r="S992" s="33">
        <f t="shared" si="297"/>
        <v>-9.3901836983916187E-3</v>
      </c>
      <c r="T992" t="str">
        <f t="shared" si="298"/>
        <v>JULY-KALIBENDA</v>
      </c>
      <c r="U992">
        <f t="shared" si="299"/>
        <v>267912</v>
      </c>
      <c r="V992">
        <f t="shared" si="300"/>
        <v>269792</v>
      </c>
      <c r="W992">
        <f t="shared" si="301"/>
        <v>268297</v>
      </c>
      <c r="X992" s="33">
        <f t="shared" si="302"/>
        <v>1.4370390277405054E-3</v>
      </c>
      <c r="Y992" s="33">
        <f t="shared" si="303"/>
        <v>-5.5413058949116412E-3</v>
      </c>
    </row>
    <row r="993" spans="1:25" x14ac:dyDescent="0.25">
      <c r="A993" t="s">
        <v>41</v>
      </c>
      <c r="B993" s="63">
        <v>2</v>
      </c>
      <c r="C993" t="s">
        <v>13</v>
      </c>
      <c r="D993" s="66">
        <v>17172</v>
      </c>
      <c r="E993" s="66">
        <v>17172</v>
      </c>
      <c r="F993" s="65">
        <v>16860</v>
      </c>
      <c r="G993" s="13">
        <f t="shared" si="285"/>
        <v>-312</v>
      </c>
      <c r="H993" s="13">
        <f t="shared" si="286"/>
        <v>-312</v>
      </c>
      <c r="I993" s="70">
        <f t="shared" si="287"/>
        <v>-1.8169112508735097E-2</v>
      </c>
      <c r="J993" s="70">
        <f t="shared" si="288"/>
        <v>-1.8169112508735097E-2</v>
      </c>
      <c r="K993" t="str">
        <f t="shared" si="289"/>
        <v>KALIBENDA</v>
      </c>
      <c r="L993" t="str">
        <f t="shared" si="290"/>
        <v>JULY-2-KALIBENDA</v>
      </c>
      <c r="M993" s="70">
        <f t="shared" si="291"/>
        <v>-4.8049799647486791E-2</v>
      </c>
      <c r="N993" s="70">
        <f t="shared" si="292"/>
        <v>-5.8572649666014942E-2</v>
      </c>
      <c r="O993" s="13">
        <f t="shared" si="293"/>
        <v>961485</v>
      </c>
      <c r="P993" s="13">
        <f t="shared" si="294"/>
        <v>962175</v>
      </c>
      <c r="Q993" s="13">
        <f t="shared" si="295"/>
        <v>953140</v>
      </c>
      <c r="R993" s="33">
        <f t="shared" si="296"/>
        <v>-8.679282568110791E-3</v>
      </c>
      <c r="S993" s="33">
        <f t="shared" si="297"/>
        <v>-9.3901836983916187E-3</v>
      </c>
      <c r="T993" t="str">
        <f t="shared" si="298"/>
        <v>JULY-KALIBENDA</v>
      </c>
      <c r="U993">
        <f t="shared" si="299"/>
        <v>267912</v>
      </c>
      <c r="V993">
        <f t="shared" si="300"/>
        <v>269792</v>
      </c>
      <c r="W993">
        <f t="shared" si="301"/>
        <v>268297</v>
      </c>
      <c r="X993" s="33">
        <f t="shared" si="302"/>
        <v>1.4370390277405054E-3</v>
      </c>
      <c r="Y993" s="33">
        <f t="shared" si="303"/>
        <v>-5.5413058949116412E-3</v>
      </c>
    </row>
    <row r="994" spans="1:25" x14ac:dyDescent="0.25">
      <c r="A994" t="s">
        <v>41</v>
      </c>
      <c r="B994" s="63">
        <v>2</v>
      </c>
      <c r="C994" t="s">
        <v>13</v>
      </c>
      <c r="D994" s="66">
        <v>2160</v>
      </c>
      <c r="E994" s="66">
        <v>2160</v>
      </c>
      <c r="F994" s="65">
        <v>2124</v>
      </c>
      <c r="G994" s="13">
        <f t="shared" si="285"/>
        <v>-36</v>
      </c>
      <c r="H994" s="13">
        <f t="shared" si="286"/>
        <v>-36</v>
      </c>
      <c r="I994" s="70">
        <f t="shared" si="287"/>
        <v>-1.6666666666666718E-2</v>
      </c>
      <c r="J994" s="70">
        <f t="shared" si="288"/>
        <v>-1.6666666666666718E-2</v>
      </c>
      <c r="K994" t="str">
        <f t="shared" si="289"/>
        <v>KALIBENDA</v>
      </c>
      <c r="L994" t="str">
        <f t="shared" si="290"/>
        <v>JULY-2-KALIBENDA</v>
      </c>
      <c r="M994" s="70">
        <f t="shared" si="291"/>
        <v>-4.8049799647486791E-2</v>
      </c>
      <c r="N994" s="70">
        <f t="shared" si="292"/>
        <v>-5.8572649666014942E-2</v>
      </c>
      <c r="O994" s="13">
        <f t="shared" si="293"/>
        <v>961485</v>
      </c>
      <c r="P994" s="13">
        <f t="shared" si="294"/>
        <v>962175</v>
      </c>
      <c r="Q994" s="13">
        <f t="shared" si="295"/>
        <v>953140</v>
      </c>
      <c r="R994" s="33">
        <f t="shared" si="296"/>
        <v>-8.679282568110791E-3</v>
      </c>
      <c r="S994" s="33">
        <f t="shared" si="297"/>
        <v>-9.3901836983916187E-3</v>
      </c>
      <c r="T994" t="str">
        <f t="shared" si="298"/>
        <v>JULY-KALIBENDA</v>
      </c>
      <c r="U994">
        <f t="shared" si="299"/>
        <v>267912</v>
      </c>
      <c r="V994">
        <f t="shared" si="300"/>
        <v>269792</v>
      </c>
      <c r="W994">
        <f t="shared" si="301"/>
        <v>268297</v>
      </c>
      <c r="X994" s="33">
        <f t="shared" si="302"/>
        <v>1.4370390277405054E-3</v>
      </c>
      <c r="Y994" s="33">
        <f t="shared" si="303"/>
        <v>-5.5413058949116412E-3</v>
      </c>
    </row>
    <row r="995" spans="1:25" x14ac:dyDescent="0.25">
      <c r="A995" t="s">
        <v>41</v>
      </c>
      <c r="B995" s="63">
        <v>3</v>
      </c>
      <c r="C995" t="s">
        <v>15</v>
      </c>
      <c r="D995" s="68">
        <v>75</v>
      </c>
      <c r="E995" s="68">
        <v>75</v>
      </c>
      <c r="F995" s="66">
        <v>75</v>
      </c>
      <c r="G995" s="13">
        <f t="shared" si="285"/>
        <v>0</v>
      </c>
      <c r="H995" s="13">
        <f t="shared" si="286"/>
        <v>0</v>
      </c>
      <c r="I995" s="70">
        <f t="shared" si="287"/>
        <v>0</v>
      </c>
      <c r="J995" s="70">
        <f t="shared" si="288"/>
        <v>0</v>
      </c>
      <c r="K995" t="str">
        <f t="shared" si="289"/>
        <v>CHAWAN</v>
      </c>
      <c r="L995" t="str">
        <f t="shared" si="290"/>
        <v>JULY-3-CHAWAN</v>
      </c>
      <c r="M995" s="70">
        <f t="shared" si="291"/>
        <v>-1.1494252873563204E-2</v>
      </c>
      <c r="N995" s="70">
        <f t="shared" si="292"/>
        <v>-1.1494252873563204E-2</v>
      </c>
      <c r="O995" s="13">
        <f t="shared" si="293"/>
        <v>961485</v>
      </c>
      <c r="P995" s="13">
        <f t="shared" si="294"/>
        <v>962175</v>
      </c>
      <c r="Q995" s="13">
        <f t="shared" si="295"/>
        <v>953140</v>
      </c>
      <c r="R995" s="33">
        <f t="shared" si="296"/>
        <v>-8.679282568110791E-3</v>
      </c>
      <c r="S995" s="33">
        <f t="shared" si="297"/>
        <v>-9.3901836983916187E-3</v>
      </c>
      <c r="T995" t="str">
        <f t="shared" si="298"/>
        <v>JULY-CHAWAN</v>
      </c>
      <c r="U995">
        <f t="shared" si="299"/>
        <v>8935</v>
      </c>
      <c r="V995">
        <f t="shared" si="300"/>
        <v>9084</v>
      </c>
      <c r="W995">
        <f t="shared" si="301"/>
        <v>8800</v>
      </c>
      <c r="X995" s="33">
        <f t="shared" si="302"/>
        <v>-1.5109121432568595E-2</v>
      </c>
      <c r="Y995" s="33">
        <f t="shared" si="303"/>
        <v>-3.1263760457947987E-2</v>
      </c>
    </row>
    <row r="996" spans="1:25" x14ac:dyDescent="0.25">
      <c r="A996" t="s">
        <v>41</v>
      </c>
      <c r="B996" s="63">
        <v>3</v>
      </c>
      <c r="C996" t="s">
        <v>15</v>
      </c>
      <c r="D996" s="66">
        <v>435</v>
      </c>
      <c r="E996" s="66">
        <v>435</v>
      </c>
      <c r="F996" s="66">
        <v>430</v>
      </c>
      <c r="G996" s="13">
        <f t="shared" si="285"/>
        <v>-5</v>
      </c>
      <c r="H996" s="13">
        <f t="shared" si="286"/>
        <v>-5</v>
      </c>
      <c r="I996" s="70">
        <f t="shared" si="287"/>
        <v>-1.1494252873563204E-2</v>
      </c>
      <c r="J996" s="70">
        <f t="shared" si="288"/>
        <v>-1.1494252873563204E-2</v>
      </c>
      <c r="K996" t="str">
        <f t="shared" si="289"/>
        <v>CHAWAN</v>
      </c>
      <c r="L996" t="str">
        <f t="shared" si="290"/>
        <v>JULY-3-CHAWAN</v>
      </c>
      <c r="M996" s="70">
        <f t="shared" si="291"/>
        <v>-1.1494252873563204E-2</v>
      </c>
      <c r="N996" s="70">
        <f t="shared" si="292"/>
        <v>-1.1494252873563204E-2</v>
      </c>
      <c r="O996" s="13">
        <f t="shared" si="293"/>
        <v>961485</v>
      </c>
      <c r="P996" s="13">
        <f t="shared" si="294"/>
        <v>962175</v>
      </c>
      <c r="Q996" s="13">
        <f t="shared" si="295"/>
        <v>953140</v>
      </c>
      <c r="R996" s="33">
        <f t="shared" si="296"/>
        <v>-8.679282568110791E-3</v>
      </c>
      <c r="S996" s="33">
        <f t="shared" si="297"/>
        <v>-9.3901836983916187E-3</v>
      </c>
      <c r="T996" t="str">
        <f t="shared" si="298"/>
        <v>JULY-CHAWAN</v>
      </c>
      <c r="U996">
        <f t="shared" si="299"/>
        <v>8935</v>
      </c>
      <c r="V996">
        <f t="shared" si="300"/>
        <v>9084</v>
      </c>
      <c r="W996">
        <f t="shared" si="301"/>
        <v>8800</v>
      </c>
      <c r="X996" s="33">
        <f t="shared" si="302"/>
        <v>-1.5109121432568595E-2</v>
      </c>
      <c r="Y996" s="33">
        <f t="shared" si="303"/>
        <v>-3.1263760457947987E-2</v>
      </c>
    </row>
    <row r="997" spans="1:25" x14ac:dyDescent="0.25">
      <c r="A997" t="s">
        <v>41</v>
      </c>
      <c r="B997" s="63">
        <v>3</v>
      </c>
      <c r="C997" t="s">
        <v>11</v>
      </c>
      <c r="D997" s="66">
        <v>830</v>
      </c>
      <c r="E997" s="66">
        <v>830</v>
      </c>
      <c r="F997" s="66">
        <v>824</v>
      </c>
      <c r="G997" s="13">
        <f t="shared" si="285"/>
        <v>-6</v>
      </c>
      <c r="H997" s="13">
        <f t="shared" si="286"/>
        <v>-6</v>
      </c>
      <c r="I997" s="70">
        <f t="shared" si="287"/>
        <v>-7.2289156626506035E-3</v>
      </c>
      <c r="J997" s="70">
        <f t="shared" si="288"/>
        <v>-7.2289156626506035E-3</v>
      </c>
      <c r="K997" t="str">
        <f t="shared" si="289"/>
        <v>MAJA1</v>
      </c>
      <c r="L997" t="str">
        <f t="shared" si="290"/>
        <v>JULY-3-MAJA1</v>
      </c>
      <c r="M997" s="70">
        <f t="shared" si="291"/>
        <v>-2.6506024096385583E-2</v>
      </c>
      <c r="N997" s="70">
        <f t="shared" si="292"/>
        <v>-4.8776884114051233E-2</v>
      </c>
      <c r="O997" s="13">
        <f t="shared" si="293"/>
        <v>961485</v>
      </c>
      <c r="P997" s="13">
        <f t="shared" si="294"/>
        <v>962175</v>
      </c>
      <c r="Q997" s="13">
        <f t="shared" si="295"/>
        <v>953140</v>
      </c>
      <c r="R997" s="33">
        <f t="shared" si="296"/>
        <v>-8.679282568110791E-3</v>
      </c>
      <c r="S997" s="33">
        <f t="shared" si="297"/>
        <v>-9.3901836983916187E-3</v>
      </c>
      <c r="T997" t="str">
        <f t="shared" si="298"/>
        <v>JULY-MAJA1</v>
      </c>
      <c r="U997">
        <f t="shared" si="299"/>
        <v>164547</v>
      </c>
      <c r="V997">
        <f t="shared" si="300"/>
        <v>164517</v>
      </c>
      <c r="W997">
        <f t="shared" si="301"/>
        <v>161533</v>
      </c>
      <c r="X997" s="33">
        <f t="shared" si="302"/>
        <v>-1.8316955034124005E-2</v>
      </c>
      <c r="Y997" s="33">
        <f t="shared" si="303"/>
        <v>-1.8137943191281147E-2</v>
      </c>
    </row>
    <row r="998" spans="1:25" x14ac:dyDescent="0.25">
      <c r="A998" t="s">
        <v>41</v>
      </c>
      <c r="B998" s="63">
        <v>3</v>
      </c>
      <c r="C998" t="s">
        <v>11</v>
      </c>
      <c r="D998" s="66">
        <v>830</v>
      </c>
      <c r="E998" s="66">
        <v>830</v>
      </c>
      <c r="F998" s="66">
        <v>814</v>
      </c>
      <c r="G998" s="13">
        <f t="shared" si="285"/>
        <v>-16</v>
      </c>
      <c r="H998" s="13">
        <f t="shared" si="286"/>
        <v>-16</v>
      </c>
      <c r="I998" s="70">
        <f t="shared" si="287"/>
        <v>-1.927710843373498E-2</v>
      </c>
      <c r="J998" s="70">
        <f t="shared" si="288"/>
        <v>-1.927710843373498E-2</v>
      </c>
      <c r="K998" t="str">
        <f t="shared" si="289"/>
        <v>MAJA1</v>
      </c>
      <c r="L998" t="str">
        <f t="shared" si="290"/>
        <v>JULY-3-MAJA1</v>
      </c>
      <c r="M998" s="70">
        <f t="shared" si="291"/>
        <v>-2.6506024096385583E-2</v>
      </c>
      <c r="N998" s="70">
        <f t="shared" si="292"/>
        <v>-4.8776884114051233E-2</v>
      </c>
      <c r="O998" s="13">
        <f t="shared" si="293"/>
        <v>961485</v>
      </c>
      <c r="P998" s="13">
        <f t="shared" si="294"/>
        <v>962175</v>
      </c>
      <c r="Q998" s="13">
        <f t="shared" si="295"/>
        <v>953140</v>
      </c>
      <c r="R998" s="33">
        <f t="shared" si="296"/>
        <v>-8.679282568110791E-3</v>
      </c>
      <c r="S998" s="33">
        <f t="shared" si="297"/>
        <v>-9.3901836983916187E-3</v>
      </c>
      <c r="T998" t="str">
        <f t="shared" si="298"/>
        <v>JULY-MAJA1</v>
      </c>
      <c r="U998">
        <f t="shared" si="299"/>
        <v>164547</v>
      </c>
      <c r="V998">
        <f t="shared" si="300"/>
        <v>164517</v>
      </c>
      <c r="W998">
        <f t="shared" si="301"/>
        <v>161533</v>
      </c>
      <c r="X998" s="33">
        <f t="shared" si="302"/>
        <v>-1.8316955034124005E-2</v>
      </c>
      <c r="Y998" s="33">
        <f t="shared" si="303"/>
        <v>-1.8137943191281147E-2</v>
      </c>
    </row>
    <row r="999" spans="1:25" x14ac:dyDescent="0.25">
      <c r="A999" t="s">
        <v>41</v>
      </c>
      <c r="B999" s="63">
        <v>3</v>
      </c>
      <c r="C999" t="s">
        <v>11</v>
      </c>
      <c r="D999">
        <v>900</v>
      </c>
      <c r="E999" s="66">
        <v>906</v>
      </c>
      <c r="F999" s="66">
        <v>900</v>
      </c>
      <c r="G999" s="13">
        <f t="shared" si="285"/>
        <v>-6</v>
      </c>
      <c r="H999" s="13">
        <f t="shared" si="286"/>
        <v>0</v>
      </c>
      <c r="I999" s="70">
        <f t="shared" si="287"/>
        <v>0</v>
      </c>
      <c r="J999" s="70">
        <f t="shared" si="288"/>
        <v>-6.6225165562914245E-3</v>
      </c>
      <c r="K999" t="str">
        <f t="shared" si="289"/>
        <v>MAJA1</v>
      </c>
      <c r="L999" t="str">
        <f t="shared" si="290"/>
        <v>JULY-3-MAJA1</v>
      </c>
      <c r="M999" s="70">
        <f t="shared" si="291"/>
        <v>-2.6506024096385583E-2</v>
      </c>
      <c r="N999" s="70">
        <f t="shared" si="292"/>
        <v>-4.8776884114051233E-2</v>
      </c>
      <c r="O999" s="13">
        <f t="shared" si="293"/>
        <v>961485</v>
      </c>
      <c r="P999" s="13">
        <f t="shared" si="294"/>
        <v>962175</v>
      </c>
      <c r="Q999" s="13">
        <f t="shared" si="295"/>
        <v>953140</v>
      </c>
      <c r="R999" s="33">
        <f t="shared" si="296"/>
        <v>-8.679282568110791E-3</v>
      </c>
      <c r="S999" s="33">
        <f t="shared" si="297"/>
        <v>-9.3901836983916187E-3</v>
      </c>
      <c r="T999" t="str">
        <f t="shared" si="298"/>
        <v>JULY-MAJA1</v>
      </c>
      <c r="U999">
        <f t="shared" si="299"/>
        <v>164547</v>
      </c>
      <c r="V999">
        <f t="shared" si="300"/>
        <v>164517</v>
      </c>
      <c r="W999">
        <f t="shared" si="301"/>
        <v>161533</v>
      </c>
      <c r="X999" s="33">
        <f t="shared" si="302"/>
        <v>-1.8316955034124005E-2</v>
      </c>
      <c r="Y999" s="33">
        <f t="shared" si="303"/>
        <v>-1.8137943191281147E-2</v>
      </c>
    </row>
    <row r="1000" spans="1:25" x14ac:dyDescent="0.25">
      <c r="A1000" t="s">
        <v>41</v>
      </c>
      <c r="B1000" s="63">
        <v>3</v>
      </c>
      <c r="C1000" t="s">
        <v>11</v>
      </c>
      <c r="D1000">
        <v>80</v>
      </c>
      <c r="E1000" s="66">
        <v>80</v>
      </c>
      <c r="F1000" s="66">
        <v>80</v>
      </c>
      <c r="G1000" s="13">
        <f t="shared" si="285"/>
        <v>0</v>
      </c>
      <c r="H1000" s="13">
        <f t="shared" si="286"/>
        <v>0</v>
      </c>
      <c r="I1000" s="70">
        <f t="shared" si="287"/>
        <v>0</v>
      </c>
      <c r="J1000" s="70">
        <f t="shared" si="288"/>
        <v>0</v>
      </c>
      <c r="K1000" t="str">
        <f t="shared" si="289"/>
        <v>MAJA1</v>
      </c>
      <c r="L1000" t="str">
        <f t="shared" si="290"/>
        <v>JULY-3-MAJA1</v>
      </c>
      <c r="M1000" s="70">
        <f t="shared" si="291"/>
        <v>-2.6506024096385583E-2</v>
      </c>
      <c r="N1000" s="70">
        <f t="shared" si="292"/>
        <v>-4.8776884114051233E-2</v>
      </c>
      <c r="O1000" s="13">
        <f t="shared" si="293"/>
        <v>961485</v>
      </c>
      <c r="P1000" s="13">
        <f t="shared" si="294"/>
        <v>962175</v>
      </c>
      <c r="Q1000" s="13">
        <f t="shared" si="295"/>
        <v>953140</v>
      </c>
      <c r="R1000" s="33">
        <f t="shared" si="296"/>
        <v>-8.679282568110791E-3</v>
      </c>
      <c r="S1000" s="33">
        <f t="shared" si="297"/>
        <v>-9.3901836983916187E-3</v>
      </c>
      <c r="T1000" t="str">
        <f t="shared" si="298"/>
        <v>JULY-MAJA1</v>
      </c>
      <c r="U1000">
        <f t="shared" si="299"/>
        <v>164547</v>
      </c>
      <c r="V1000">
        <f t="shared" si="300"/>
        <v>164517</v>
      </c>
      <c r="W1000">
        <f t="shared" si="301"/>
        <v>161533</v>
      </c>
      <c r="X1000" s="33">
        <f t="shared" si="302"/>
        <v>-1.8316955034124005E-2</v>
      </c>
      <c r="Y1000" s="33">
        <f t="shared" si="303"/>
        <v>-1.8137943191281147E-2</v>
      </c>
    </row>
    <row r="1001" spans="1:25" x14ac:dyDescent="0.25">
      <c r="A1001" t="s">
        <v>41</v>
      </c>
      <c r="B1001" s="63">
        <v>3</v>
      </c>
      <c r="C1001" t="s">
        <v>11</v>
      </c>
      <c r="D1001">
        <v>320</v>
      </c>
      <c r="E1001" s="66">
        <v>322</v>
      </c>
      <c r="F1001" s="66">
        <v>320</v>
      </c>
      <c r="G1001" s="13">
        <f t="shared" si="285"/>
        <v>-2</v>
      </c>
      <c r="H1001" s="13">
        <f t="shared" si="286"/>
        <v>0</v>
      </c>
      <c r="I1001" s="70">
        <f t="shared" si="287"/>
        <v>0</v>
      </c>
      <c r="J1001" s="70">
        <f t="shared" si="288"/>
        <v>-6.2111801242236142E-3</v>
      </c>
      <c r="K1001" t="str">
        <f t="shared" si="289"/>
        <v>MAJA1</v>
      </c>
      <c r="L1001" t="str">
        <f t="shared" si="290"/>
        <v>JULY-3-MAJA1</v>
      </c>
      <c r="M1001" s="70">
        <f t="shared" si="291"/>
        <v>-2.6506024096385583E-2</v>
      </c>
      <c r="N1001" s="70">
        <f t="shared" si="292"/>
        <v>-4.8776884114051233E-2</v>
      </c>
      <c r="O1001" s="13">
        <f t="shared" si="293"/>
        <v>961485</v>
      </c>
      <c r="P1001" s="13">
        <f t="shared" si="294"/>
        <v>962175</v>
      </c>
      <c r="Q1001" s="13">
        <f t="shared" si="295"/>
        <v>953140</v>
      </c>
      <c r="R1001" s="33">
        <f t="shared" si="296"/>
        <v>-8.679282568110791E-3</v>
      </c>
      <c r="S1001" s="33">
        <f t="shared" si="297"/>
        <v>-9.3901836983916187E-3</v>
      </c>
      <c r="T1001" t="str">
        <f t="shared" si="298"/>
        <v>JULY-MAJA1</v>
      </c>
      <c r="U1001">
        <f t="shared" si="299"/>
        <v>164547</v>
      </c>
      <c r="V1001">
        <f t="shared" si="300"/>
        <v>164517</v>
      </c>
      <c r="W1001">
        <f t="shared" si="301"/>
        <v>161533</v>
      </c>
      <c r="X1001" s="33">
        <f t="shared" si="302"/>
        <v>-1.8316955034124005E-2</v>
      </c>
      <c r="Y1001" s="33">
        <f t="shared" si="303"/>
        <v>-1.8137943191281147E-2</v>
      </c>
    </row>
    <row r="1002" spans="1:25" x14ac:dyDescent="0.25">
      <c r="A1002" t="s">
        <v>41</v>
      </c>
      <c r="B1002" s="63">
        <v>3</v>
      </c>
      <c r="C1002" t="s">
        <v>11</v>
      </c>
      <c r="D1002">
        <v>1730</v>
      </c>
      <c r="E1002" s="66">
        <v>1740</v>
      </c>
      <c r="F1002" s="66">
        <v>1730</v>
      </c>
      <c r="G1002" s="13">
        <f t="shared" si="285"/>
        <v>-10</v>
      </c>
      <c r="H1002" s="13">
        <f t="shared" si="286"/>
        <v>0</v>
      </c>
      <c r="I1002" s="70">
        <f t="shared" si="287"/>
        <v>0</v>
      </c>
      <c r="J1002" s="70">
        <f t="shared" si="288"/>
        <v>-5.7471264367816577E-3</v>
      </c>
      <c r="K1002" t="str">
        <f t="shared" si="289"/>
        <v>MAJA1</v>
      </c>
      <c r="L1002" t="str">
        <f t="shared" si="290"/>
        <v>JULY-3-MAJA1</v>
      </c>
      <c r="M1002" s="70">
        <f t="shared" si="291"/>
        <v>-2.6506024096385583E-2</v>
      </c>
      <c r="N1002" s="70">
        <f t="shared" si="292"/>
        <v>-4.8776884114051233E-2</v>
      </c>
      <c r="O1002" s="13">
        <f t="shared" si="293"/>
        <v>961485</v>
      </c>
      <c r="P1002" s="13">
        <f t="shared" si="294"/>
        <v>962175</v>
      </c>
      <c r="Q1002" s="13">
        <f t="shared" si="295"/>
        <v>953140</v>
      </c>
      <c r="R1002" s="33">
        <f t="shared" si="296"/>
        <v>-8.679282568110791E-3</v>
      </c>
      <c r="S1002" s="33">
        <f t="shared" si="297"/>
        <v>-9.3901836983916187E-3</v>
      </c>
      <c r="T1002" t="str">
        <f t="shared" si="298"/>
        <v>JULY-MAJA1</v>
      </c>
      <c r="U1002">
        <f t="shared" si="299"/>
        <v>164547</v>
      </c>
      <c r="V1002">
        <f t="shared" si="300"/>
        <v>164517</v>
      </c>
      <c r="W1002">
        <f t="shared" si="301"/>
        <v>161533</v>
      </c>
      <c r="X1002" s="33">
        <f t="shared" si="302"/>
        <v>-1.8316955034124005E-2</v>
      </c>
      <c r="Y1002" s="33">
        <f t="shared" si="303"/>
        <v>-1.8137943191281147E-2</v>
      </c>
    </row>
    <row r="1003" spans="1:25" x14ac:dyDescent="0.25">
      <c r="A1003" t="s">
        <v>41</v>
      </c>
      <c r="B1003" s="63">
        <v>3</v>
      </c>
      <c r="C1003" t="s">
        <v>11</v>
      </c>
      <c r="D1003">
        <v>270</v>
      </c>
      <c r="E1003" s="66">
        <v>271</v>
      </c>
      <c r="F1003" s="66">
        <v>270</v>
      </c>
      <c r="G1003" s="13">
        <f t="shared" si="285"/>
        <v>-1</v>
      </c>
      <c r="H1003" s="13">
        <f t="shared" si="286"/>
        <v>0</v>
      </c>
      <c r="I1003" s="70">
        <f t="shared" si="287"/>
        <v>0</v>
      </c>
      <c r="J1003" s="70">
        <f t="shared" si="288"/>
        <v>-3.6900369003689537E-3</v>
      </c>
      <c r="K1003" t="str">
        <f t="shared" si="289"/>
        <v>MAJA1</v>
      </c>
      <c r="L1003" t="str">
        <f t="shared" si="290"/>
        <v>JULY-3-MAJA1</v>
      </c>
      <c r="M1003" s="70">
        <f t="shared" si="291"/>
        <v>-2.6506024096385583E-2</v>
      </c>
      <c r="N1003" s="70">
        <f t="shared" si="292"/>
        <v>-4.8776884114051233E-2</v>
      </c>
      <c r="O1003" s="13">
        <f t="shared" si="293"/>
        <v>961485</v>
      </c>
      <c r="P1003" s="13">
        <f t="shared" si="294"/>
        <v>962175</v>
      </c>
      <c r="Q1003" s="13">
        <f t="shared" si="295"/>
        <v>953140</v>
      </c>
      <c r="R1003" s="33">
        <f t="shared" si="296"/>
        <v>-8.679282568110791E-3</v>
      </c>
      <c r="S1003" s="33">
        <f t="shared" si="297"/>
        <v>-9.3901836983916187E-3</v>
      </c>
      <c r="T1003" t="str">
        <f t="shared" si="298"/>
        <v>JULY-MAJA1</v>
      </c>
      <c r="U1003">
        <f t="shared" si="299"/>
        <v>164547</v>
      </c>
      <c r="V1003">
        <f t="shared" si="300"/>
        <v>164517</v>
      </c>
      <c r="W1003">
        <f t="shared" si="301"/>
        <v>161533</v>
      </c>
      <c r="X1003" s="33">
        <f t="shared" si="302"/>
        <v>-1.8316955034124005E-2</v>
      </c>
      <c r="Y1003" s="33">
        <f t="shared" si="303"/>
        <v>-1.8137943191281147E-2</v>
      </c>
    </row>
    <row r="1004" spans="1:25" x14ac:dyDescent="0.25">
      <c r="A1004" t="s">
        <v>42</v>
      </c>
      <c r="B1004">
        <v>1</v>
      </c>
      <c r="C1004" t="s">
        <v>11</v>
      </c>
      <c r="D1004" s="66">
        <v>600</v>
      </c>
      <c r="E1004" s="66">
        <v>600</v>
      </c>
      <c r="F1004" s="66">
        <v>600</v>
      </c>
      <c r="G1004" s="13">
        <f t="shared" si="285"/>
        <v>0</v>
      </c>
      <c r="H1004" s="13">
        <f t="shared" si="286"/>
        <v>0</v>
      </c>
      <c r="I1004" s="70">
        <f t="shared" si="287"/>
        <v>0</v>
      </c>
      <c r="J1004" s="70">
        <f t="shared" si="288"/>
        <v>0</v>
      </c>
      <c r="K1004" t="str">
        <f t="shared" si="289"/>
        <v>MAJA1</v>
      </c>
      <c r="L1004" t="str">
        <f t="shared" si="290"/>
        <v>AUGUST-1-MAJA1</v>
      </c>
      <c r="M1004" s="70">
        <f t="shared" si="291"/>
        <v>0</v>
      </c>
      <c r="N1004" s="70">
        <f t="shared" si="292"/>
        <v>-3.4001648222618308E-2</v>
      </c>
      <c r="O1004" s="13">
        <f t="shared" si="293"/>
        <v>2101778</v>
      </c>
      <c r="P1004" s="13">
        <f t="shared" si="294"/>
        <v>2128806</v>
      </c>
      <c r="Q1004" s="13">
        <f t="shared" si="295"/>
        <v>2117221</v>
      </c>
      <c r="R1004" s="33">
        <f t="shared" si="296"/>
        <v>7.3475885654907813E-3</v>
      </c>
      <c r="S1004" s="33">
        <f t="shared" si="297"/>
        <v>-5.4420177320055885E-3</v>
      </c>
      <c r="T1004" t="str">
        <f t="shared" si="298"/>
        <v>AUGUST-MAJA1</v>
      </c>
      <c r="U1004">
        <f t="shared" si="299"/>
        <v>4177</v>
      </c>
      <c r="V1004">
        <f t="shared" si="300"/>
        <v>4189</v>
      </c>
      <c r="W1004">
        <f t="shared" si="301"/>
        <v>4177</v>
      </c>
      <c r="X1004" s="33">
        <f t="shared" si="302"/>
        <v>0</v>
      </c>
      <c r="Y1004" s="33">
        <f t="shared" si="303"/>
        <v>-2.8646455001193338E-3</v>
      </c>
    </row>
    <row r="1005" spans="1:25" x14ac:dyDescent="0.25">
      <c r="A1005" t="s">
        <v>42</v>
      </c>
      <c r="B1005">
        <v>1</v>
      </c>
      <c r="C1005" t="s">
        <v>11</v>
      </c>
      <c r="D1005" s="66">
        <v>335</v>
      </c>
      <c r="E1005" s="66">
        <v>335</v>
      </c>
      <c r="F1005" s="66">
        <v>335</v>
      </c>
      <c r="G1005" s="13">
        <f t="shared" si="285"/>
        <v>0</v>
      </c>
      <c r="H1005" s="13">
        <f t="shared" si="286"/>
        <v>0</v>
      </c>
      <c r="I1005" s="70">
        <f t="shared" si="287"/>
        <v>0</v>
      </c>
      <c r="J1005" s="70">
        <f t="shared" si="288"/>
        <v>0</v>
      </c>
      <c r="K1005" t="str">
        <f t="shared" si="289"/>
        <v>MAJA1</v>
      </c>
      <c r="L1005" t="str">
        <f t="shared" si="290"/>
        <v>AUGUST-1-MAJA1</v>
      </c>
      <c r="M1005" s="70">
        <f t="shared" si="291"/>
        <v>0</v>
      </c>
      <c r="N1005" s="70">
        <f t="shared" si="292"/>
        <v>-3.4001648222618308E-2</v>
      </c>
      <c r="O1005" s="13">
        <f t="shared" si="293"/>
        <v>2101778</v>
      </c>
      <c r="P1005" s="13">
        <f t="shared" si="294"/>
        <v>2128806</v>
      </c>
      <c r="Q1005" s="13">
        <f t="shared" si="295"/>
        <v>2117221</v>
      </c>
      <c r="R1005" s="33">
        <f t="shared" si="296"/>
        <v>7.3475885654907813E-3</v>
      </c>
      <c r="S1005" s="33">
        <f t="shared" si="297"/>
        <v>-5.4420177320055885E-3</v>
      </c>
      <c r="T1005" t="str">
        <f t="shared" si="298"/>
        <v>AUGUST-MAJA1</v>
      </c>
      <c r="U1005">
        <f t="shared" si="299"/>
        <v>4177</v>
      </c>
      <c r="V1005">
        <f t="shared" si="300"/>
        <v>4189</v>
      </c>
      <c r="W1005">
        <f t="shared" si="301"/>
        <v>4177</v>
      </c>
      <c r="X1005" s="33">
        <f t="shared" si="302"/>
        <v>0</v>
      </c>
      <c r="Y1005" s="33">
        <f t="shared" si="303"/>
        <v>-2.8646455001193338E-3</v>
      </c>
    </row>
    <row r="1006" spans="1:25" x14ac:dyDescent="0.25">
      <c r="A1006" t="s">
        <v>42</v>
      </c>
      <c r="B1006">
        <v>1</v>
      </c>
      <c r="C1006" t="s">
        <v>11</v>
      </c>
      <c r="D1006" s="66">
        <v>932</v>
      </c>
      <c r="E1006" s="66">
        <v>932</v>
      </c>
      <c r="F1006" s="66">
        <v>932</v>
      </c>
      <c r="G1006" s="13">
        <f t="shared" si="285"/>
        <v>0</v>
      </c>
      <c r="H1006" s="13">
        <f t="shared" si="286"/>
        <v>0</v>
      </c>
      <c r="I1006" s="70">
        <f t="shared" si="287"/>
        <v>0</v>
      </c>
      <c r="J1006" s="70">
        <f t="shared" si="288"/>
        <v>0</v>
      </c>
      <c r="K1006" t="str">
        <f t="shared" si="289"/>
        <v>MAJA1</v>
      </c>
      <c r="L1006" t="str">
        <f t="shared" si="290"/>
        <v>AUGUST-1-MAJA1</v>
      </c>
      <c r="M1006" s="70">
        <f t="shared" si="291"/>
        <v>0</v>
      </c>
      <c r="N1006" s="70">
        <f t="shared" si="292"/>
        <v>-3.4001648222618308E-2</v>
      </c>
      <c r="O1006" s="13">
        <f t="shared" si="293"/>
        <v>2101778</v>
      </c>
      <c r="P1006" s="13">
        <f t="shared" si="294"/>
        <v>2128806</v>
      </c>
      <c r="Q1006" s="13">
        <f t="shared" si="295"/>
        <v>2117221</v>
      </c>
      <c r="R1006" s="33">
        <f t="shared" si="296"/>
        <v>7.3475885654907813E-3</v>
      </c>
      <c r="S1006" s="33">
        <f t="shared" si="297"/>
        <v>-5.4420177320055885E-3</v>
      </c>
      <c r="T1006" t="str">
        <f t="shared" si="298"/>
        <v>AUGUST-MAJA1</v>
      </c>
      <c r="U1006">
        <f t="shared" si="299"/>
        <v>4177</v>
      </c>
      <c r="V1006">
        <f t="shared" si="300"/>
        <v>4189</v>
      </c>
      <c r="W1006">
        <f t="shared" si="301"/>
        <v>4177</v>
      </c>
      <c r="X1006" s="33">
        <f t="shared" si="302"/>
        <v>0</v>
      </c>
      <c r="Y1006" s="33">
        <f t="shared" si="303"/>
        <v>-2.8646455001193338E-3</v>
      </c>
    </row>
    <row r="1007" spans="1:25" x14ac:dyDescent="0.25">
      <c r="A1007" t="s">
        <v>42</v>
      </c>
      <c r="B1007">
        <v>1</v>
      </c>
      <c r="C1007" t="s">
        <v>11</v>
      </c>
      <c r="D1007" s="66">
        <v>10</v>
      </c>
      <c r="E1007" s="66">
        <v>10</v>
      </c>
      <c r="F1007" s="66">
        <v>10</v>
      </c>
      <c r="G1007" s="13">
        <f t="shared" si="285"/>
        <v>0</v>
      </c>
      <c r="H1007" s="13">
        <f t="shared" si="286"/>
        <v>0</v>
      </c>
      <c r="I1007" s="70">
        <f t="shared" si="287"/>
        <v>0</v>
      </c>
      <c r="J1007" s="70">
        <f t="shared" si="288"/>
        <v>0</v>
      </c>
      <c r="K1007" t="str">
        <f t="shared" si="289"/>
        <v>MAJA1</v>
      </c>
      <c r="L1007" t="str">
        <f t="shared" si="290"/>
        <v>AUGUST-1-MAJA1</v>
      </c>
      <c r="M1007" s="70">
        <f t="shared" si="291"/>
        <v>0</v>
      </c>
      <c r="N1007" s="70">
        <f t="shared" si="292"/>
        <v>-3.4001648222618308E-2</v>
      </c>
      <c r="O1007" s="13">
        <f t="shared" si="293"/>
        <v>2101778</v>
      </c>
      <c r="P1007" s="13">
        <f t="shared" si="294"/>
        <v>2128806</v>
      </c>
      <c r="Q1007" s="13">
        <f t="shared" si="295"/>
        <v>2117221</v>
      </c>
      <c r="R1007" s="33">
        <f t="shared" si="296"/>
        <v>7.3475885654907813E-3</v>
      </c>
      <c r="S1007" s="33">
        <f t="shared" si="297"/>
        <v>-5.4420177320055885E-3</v>
      </c>
      <c r="T1007" t="str">
        <f t="shared" si="298"/>
        <v>AUGUST-MAJA1</v>
      </c>
      <c r="U1007">
        <f t="shared" si="299"/>
        <v>4177</v>
      </c>
      <c r="V1007">
        <f t="shared" si="300"/>
        <v>4189</v>
      </c>
      <c r="W1007">
        <f t="shared" si="301"/>
        <v>4177</v>
      </c>
      <c r="X1007" s="33">
        <f t="shared" si="302"/>
        <v>0</v>
      </c>
      <c r="Y1007" s="33">
        <f t="shared" si="303"/>
        <v>-2.8646455001193338E-3</v>
      </c>
    </row>
    <row r="1008" spans="1:25" x14ac:dyDescent="0.25">
      <c r="A1008" t="s">
        <v>42</v>
      </c>
      <c r="B1008">
        <v>1</v>
      </c>
      <c r="C1008" t="s">
        <v>11</v>
      </c>
      <c r="D1008" s="66">
        <v>190</v>
      </c>
      <c r="E1008" s="66">
        <v>193</v>
      </c>
      <c r="F1008" s="66">
        <v>190</v>
      </c>
      <c r="G1008" s="13">
        <f t="shared" si="285"/>
        <v>-3</v>
      </c>
      <c r="H1008" s="13">
        <f t="shared" si="286"/>
        <v>0</v>
      </c>
      <c r="I1008" s="70">
        <f t="shared" si="287"/>
        <v>0</v>
      </c>
      <c r="J1008" s="70">
        <f t="shared" si="288"/>
        <v>-1.5544041450777257E-2</v>
      </c>
      <c r="K1008" t="str">
        <f t="shared" si="289"/>
        <v>MAJA1</v>
      </c>
      <c r="L1008" t="str">
        <f t="shared" si="290"/>
        <v>AUGUST-1-MAJA1</v>
      </c>
      <c r="M1008" s="70">
        <f t="shared" si="291"/>
        <v>0</v>
      </c>
      <c r="N1008" s="70">
        <f t="shared" si="292"/>
        <v>-3.4001648222618308E-2</v>
      </c>
      <c r="O1008" s="13">
        <f t="shared" si="293"/>
        <v>2101778</v>
      </c>
      <c r="P1008" s="13">
        <f t="shared" si="294"/>
        <v>2128806</v>
      </c>
      <c r="Q1008" s="13">
        <f t="shared" si="295"/>
        <v>2117221</v>
      </c>
      <c r="R1008" s="33">
        <f t="shared" si="296"/>
        <v>7.3475885654907813E-3</v>
      </c>
      <c r="S1008" s="33">
        <f t="shared" si="297"/>
        <v>-5.4420177320055885E-3</v>
      </c>
      <c r="T1008" t="str">
        <f t="shared" si="298"/>
        <v>AUGUST-MAJA1</v>
      </c>
      <c r="U1008">
        <f t="shared" si="299"/>
        <v>4177</v>
      </c>
      <c r="V1008">
        <f t="shared" si="300"/>
        <v>4189</v>
      </c>
      <c r="W1008">
        <f t="shared" si="301"/>
        <v>4177</v>
      </c>
      <c r="X1008" s="33">
        <f t="shared" si="302"/>
        <v>0</v>
      </c>
      <c r="Y1008" s="33">
        <f t="shared" si="303"/>
        <v>-2.8646455001193338E-3</v>
      </c>
    </row>
    <row r="1009" spans="1:25" x14ac:dyDescent="0.25">
      <c r="A1009" t="s">
        <v>42</v>
      </c>
      <c r="B1009">
        <v>1</v>
      </c>
      <c r="C1009" t="s">
        <v>11</v>
      </c>
      <c r="D1009" s="66">
        <v>460</v>
      </c>
      <c r="E1009" s="66">
        <v>464</v>
      </c>
      <c r="F1009" s="66">
        <v>460</v>
      </c>
      <c r="G1009" s="13">
        <f t="shared" si="285"/>
        <v>-4</v>
      </c>
      <c r="H1009" s="13">
        <f t="shared" si="286"/>
        <v>0</v>
      </c>
      <c r="I1009" s="70">
        <f t="shared" si="287"/>
        <v>0</v>
      </c>
      <c r="J1009" s="70">
        <f t="shared" si="288"/>
        <v>-8.6206896551723755E-3</v>
      </c>
      <c r="K1009" t="str">
        <f t="shared" si="289"/>
        <v>MAJA1</v>
      </c>
      <c r="L1009" t="str">
        <f t="shared" si="290"/>
        <v>AUGUST-1-MAJA1</v>
      </c>
      <c r="M1009" s="70">
        <f t="shared" si="291"/>
        <v>0</v>
      </c>
      <c r="N1009" s="70">
        <f t="shared" si="292"/>
        <v>-3.4001648222618308E-2</v>
      </c>
      <c r="O1009" s="13">
        <f t="shared" si="293"/>
        <v>2101778</v>
      </c>
      <c r="P1009" s="13">
        <f t="shared" si="294"/>
        <v>2128806</v>
      </c>
      <c r="Q1009" s="13">
        <f t="shared" si="295"/>
        <v>2117221</v>
      </c>
      <c r="R1009" s="33">
        <f t="shared" si="296"/>
        <v>7.3475885654907813E-3</v>
      </c>
      <c r="S1009" s="33">
        <f t="shared" si="297"/>
        <v>-5.4420177320055885E-3</v>
      </c>
      <c r="T1009" t="str">
        <f t="shared" si="298"/>
        <v>AUGUST-MAJA1</v>
      </c>
      <c r="U1009">
        <f t="shared" si="299"/>
        <v>4177</v>
      </c>
      <c r="V1009">
        <f t="shared" si="300"/>
        <v>4189</v>
      </c>
      <c r="W1009">
        <f t="shared" si="301"/>
        <v>4177</v>
      </c>
      <c r="X1009" s="33">
        <f t="shared" si="302"/>
        <v>0</v>
      </c>
      <c r="Y1009" s="33">
        <f t="shared" si="303"/>
        <v>-2.8646455001193338E-3</v>
      </c>
    </row>
    <row r="1010" spans="1:25" x14ac:dyDescent="0.25">
      <c r="A1010" t="s">
        <v>42</v>
      </c>
      <c r="B1010">
        <v>1</v>
      </c>
      <c r="C1010" t="s">
        <v>11</v>
      </c>
      <c r="D1010" s="66">
        <v>610</v>
      </c>
      <c r="E1010" s="66">
        <v>614</v>
      </c>
      <c r="F1010" s="66">
        <v>610</v>
      </c>
      <c r="G1010" s="13">
        <f t="shared" si="285"/>
        <v>-4</v>
      </c>
      <c r="H1010" s="13">
        <f t="shared" si="286"/>
        <v>0</v>
      </c>
      <c r="I1010" s="70">
        <f t="shared" si="287"/>
        <v>0</v>
      </c>
      <c r="J1010" s="70">
        <f t="shared" si="288"/>
        <v>-6.514657980456029E-3</v>
      </c>
      <c r="K1010" t="str">
        <f t="shared" si="289"/>
        <v>MAJA1</v>
      </c>
      <c r="L1010" t="str">
        <f t="shared" si="290"/>
        <v>AUGUST-1-MAJA1</v>
      </c>
      <c r="M1010" s="70">
        <f t="shared" si="291"/>
        <v>0</v>
      </c>
      <c r="N1010" s="70">
        <f t="shared" si="292"/>
        <v>-3.4001648222618308E-2</v>
      </c>
      <c r="O1010" s="13">
        <f t="shared" si="293"/>
        <v>2101778</v>
      </c>
      <c r="P1010" s="13">
        <f t="shared" si="294"/>
        <v>2128806</v>
      </c>
      <c r="Q1010" s="13">
        <f t="shared" si="295"/>
        <v>2117221</v>
      </c>
      <c r="R1010" s="33">
        <f t="shared" si="296"/>
        <v>7.3475885654907813E-3</v>
      </c>
      <c r="S1010" s="33">
        <f t="shared" si="297"/>
        <v>-5.4420177320055885E-3</v>
      </c>
      <c r="T1010" t="str">
        <f t="shared" si="298"/>
        <v>AUGUST-MAJA1</v>
      </c>
      <c r="U1010">
        <f t="shared" si="299"/>
        <v>4177</v>
      </c>
      <c r="V1010">
        <f t="shared" si="300"/>
        <v>4189</v>
      </c>
      <c r="W1010">
        <f t="shared" si="301"/>
        <v>4177</v>
      </c>
      <c r="X1010" s="33">
        <f t="shared" si="302"/>
        <v>0</v>
      </c>
      <c r="Y1010" s="33">
        <f t="shared" si="303"/>
        <v>-2.8646455001193338E-3</v>
      </c>
    </row>
    <row r="1011" spans="1:25" x14ac:dyDescent="0.25">
      <c r="A1011" t="s">
        <v>42</v>
      </c>
      <c r="B1011">
        <v>1</v>
      </c>
      <c r="C1011" t="s">
        <v>11</v>
      </c>
      <c r="D1011" s="66">
        <v>140</v>
      </c>
      <c r="E1011" s="66">
        <v>140</v>
      </c>
      <c r="F1011" s="66">
        <v>140</v>
      </c>
      <c r="G1011" s="13">
        <f t="shared" si="285"/>
        <v>0</v>
      </c>
      <c r="H1011" s="13">
        <f t="shared" si="286"/>
        <v>0</v>
      </c>
      <c r="I1011" s="70">
        <f t="shared" si="287"/>
        <v>0</v>
      </c>
      <c r="J1011" s="70">
        <f t="shared" si="288"/>
        <v>0</v>
      </c>
      <c r="K1011" t="str">
        <f t="shared" si="289"/>
        <v>MAJA1</v>
      </c>
      <c r="L1011" t="str">
        <f t="shared" si="290"/>
        <v>AUGUST-1-MAJA1</v>
      </c>
      <c r="M1011" s="70">
        <f t="shared" si="291"/>
        <v>0</v>
      </c>
      <c r="N1011" s="70">
        <f t="shared" si="292"/>
        <v>-3.4001648222618308E-2</v>
      </c>
      <c r="O1011" s="13">
        <f t="shared" si="293"/>
        <v>2101778</v>
      </c>
      <c r="P1011" s="13">
        <f t="shared" si="294"/>
        <v>2128806</v>
      </c>
      <c r="Q1011" s="13">
        <f t="shared" si="295"/>
        <v>2117221</v>
      </c>
      <c r="R1011" s="33">
        <f t="shared" si="296"/>
        <v>7.3475885654907813E-3</v>
      </c>
      <c r="S1011" s="33">
        <f t="shared" si="297"/>
        <v>-5.4420177320055885E-3</v>
      </c>
      <c r="T1011" t="str">
        <f t="shared" si="298"/>
        <v>AUGUST-MAJA1</v>
      </c>
      <c r="U1011">
        <f t="shared" si="299"/>
        <v>4177</v>
      </c>
      <c r="V1011">
        <f t="shared" si="300"/>
        <v>4189</v>
      </c>
      <c r="W1011">
        <f t="shared" si="301"/>
        <v>4177</v>
      </c>
      <c r="X1011" s="33">
        <f t="shared" si="302"/>
        <v>0</v>
      </c>
      <c r="Y1011" s="33">
        <f t="shared" si="303"/>
        <v>-2.8646455001193338E-3</v>
      </c>
    </row>
    <row r="1012" spans="1:25" x14ac:dyDescent="0.25">
      <c r="A1012" t="s">
        <v>42</v>
      </c>
      <c r="B1012">
        <v>1</v>
      </c>
      <c r="C1012" t="s">
        <v>11</v>
      </c>
      <c r="D1012" s="66">
        <v>300</v>
      </c>
      <c r="E1012" s="66">
        <v>301</v>
      </c>
      <c r="F1012" s="66">
        <v>300</v>
      </c>
      <c r="G1012" s="13">
        <f t="shared" si="285"/>
        <v>-1</v>
      </c>
      <c r="H1012" s="13">
        <f t="shared" si="286"/>
        <v>0</v>
      </c>
      <c r="I1012" s="70">
        <f t="shared" si="287"/>
        <v>0</v>
      </c>
      <c r="J1012" s="70">
        <f t="shared" si="288"/>
        <v>-3.3222591362126463E-3</v>
      </c>
      <c r="K1012" t="str">
        <f t="shared" si="289"/>
        <v>MAJA1</v>
      </c>
      <c r="L1012" t="str">
        <f t="shared" si="290"/>
        <v>AUGUST-1-MAJA1</v>
      </c>
      <c r="M1012" s="70">
        <f t="shared" si="291"/>
        <v>0</v>
      </c>
      <c r="N1012" s="70">
        <f t="shared" si="292"/>
        <v>-3.4001648222618308E-2</v>
      </c>
      <c r="O1012" s="13">
        <f t="shared" si="293"/>
        <v>2101778</v>
      </c>
      <c r="P1012" s="13">
        <f t="shared" si="294"/>
        <v>2128806</v>
      </c>
      <c r="Q1012" s="13">
        <f t="shared" si="295"/>
        <v>2117221</v>
      </c>
      <c r="R1012" s="33">
        <f t="shared" si="296"/>
        <v>7.3475885654907813E-3</v>
      </c>
      <c r="S1012" s="33">
        <f t="shared" si="297"/>
        <v>-5.4420177320055885E-3</v>
      </c>
      <c r="T1012" t="str">
        <f t="shared" si="298"/>
        <v>AUGUST-MAJA1</v>
      </c>
      <c r="U1012">
        <f t="shared" si="299"/>
        <v>4177</v>
      </c>
      <c r="V1012">
        <f t="shared" si="300"/>
        <v>4189</v>
      </c>
      <c r="W1012">
        <f t="shared" si="301"/>
        <v>4177</v>
      </c>
      <c r="X1012" s="33">
        <f t="shared" si="302"/>
        <v>0</v>
      </c>
      <c r="Y1012" s="33">
        <f t="shared" si="303"/>
        <v>-2.8646455001193338E-3</v>
      </c>
    </row>
    <row r="1013" spans="1:25" x14ac:dyDescent="0.25">
      <c r="A1013" t="s">
        <v>42</v>
      </c>
      <c r="B1013">
        <v>1</v>
      </c>
      <c r="C1013" t="s">
        <v>11</v>
      </c>
      <c r="D1013" s="66">
        <v>600</v>
      </c>
      <c r="E1013" s="66">
        <v>600</v>
      </c>
      <c r="F1013" s="66">
        <v>600</v>
      </c>
      <c r="G1013" s="13">
        <f t="shared" si="285"/>
        <v>0</v>
      </c>
      <c r="H1013" s="13">
        <f t="shared" si="286"/>
        <v>0</v>
      </c>
      <c r="I1013" s="70">
        <f t="shared" si="287"/>
        <v>0</v>
      </c>
      <c r="J1013" s="70">
        <f t="shared" si="288"/>
        <v>0</v>
      </c>
      <c r="K1013" t="str">
        <f t="shared" si="289"/>
        <v>MAJA1</v>
      </c>
      <c r="L1013" t="str">
        <f t="shared" si="290"/>
        <v>AUGUST-1-MAJA1</v>
      </c>
      <c r="M1013" s="70">
        <f t="shared" si="291"/>
        <v>0</v>
      </c>
      <c r="N1013" s="70">
        <f t="shared" si="292"/>
        <v>-3.4001648222618308E-2</v>
      </c>
      <c r="O1013" s="13">
        <f t="shared" si="293"/>
        <v>2101778</v>
      </c>
      <c r="P1013" s="13">
        <f t="shared" si="294"/>
        <v>2128806</v>
      </c>
      <c r="Q1013" s="13">
        <f t="shared" si="295"/>
        <v>2117221</v>
      </c>
      <c r="R1013" s="33">
        <f t="shared" si="296"/>
        <v>7.3475885654907813E-3</v>
      </c>
      <c r="S1013" s="33">
        <f t="shared" si="297"/>
        <v>-5.4420177320055885E-3</v>
      </c>
      <c r="T1013" t="str">
        <f t="shared" si="298"/>
        <v>AUGUST-MAJA1</v>
      </c>
      <c r="U1013">
        <f t="shared" si="299"/>
        <v>4177</v>
      </c>
      <c r="V1013">
        <f t="shared" si="300"/>
        <v>4189</v>
      </c>
      <c r="W1013">
        <f t="shared" si="301"/>
        <v>4177</v>
      </c>
      <c r="X1013" s="33">
        <f t="shared" si="302"/>
        <v>0</v>
      </c>
      <c r="Y1013" s="33">
        <f t="shared" si="303"/>
        <v>-2.8646455001193338E-3</v>
      </c>
    </row>
    <row r="1014" spans="1:25" x14ac:dyDescent="0.25">
      <c r="A1014" t="s">
        <v>42</v>
      </c>
      <c r="B1014">
        <v>1</v>
      </c>
      <c r="C1014" t="s">
        <v>13</v>
      </c>
      <c r="D1014" s="68">
        <v>15660</v>
      </c>
      <c r="E1014" s="68">
        <v>15825</v>
      </c>
      <c r="F1014" s="68">
        <v>15801</v>
      </c>
      <c r="G1014" s="13">
        <f t="shared" si="285"/>
        <v>-24</v>
      </c>
      <c r="H1014" s="13">
        <f t="shared" si="286"/>
        <v>141</v>
      </c>
      <c r="I1014" s="70">
        <f t="shared" si="287"/>
        <v>9.0038314176246192E-3</v>
      </c>
      <c r="J1014" s="70">
        <f t="shared" si="288"/>
        <v>-1.5165876777251119E-3</v>
      </c>
      <c r="K1014" t="str">
        <f t="shared" si="289"/>
        <v>KALIBENDA</v>
      </c>
      <c r="L1014" t="str">
        <f t="shared" si="290"/>
        <v>AUGUST-1-KALIBENDA</v>
      </c>
      <c r="M1014" s="70">
        <f t="shared" si="291"/>
        <v>3.3017302164049855E-2</v>
      </c>
      <c r="N1014" s="70">
        <f t="shared" si="292"/>
        <v>-7.3472587058744931E-3</v>
      </c>
      <c r="O1014" s="13">
        <f t="shared" si="293"/>
        <v>2101778</v>
      </c>
      <c r="P1014" s="13">
        <f t="shared" si="294"/>
        <v>2128806</v>
      </c>
      <c r="Q1014" s="13">
        <f t="shared" si="295"/>
        <v>2117221</v>
      </c>
      <c r="R1014" s="33">
        <f t="shared" si="296"/>
        <v>7.3475885654907813E-3</v>
      </c>
      <c r="S1014" s="33">
        <f t="shared" si="297"/>
        <v>-5.4420177320055885E-3</v>
      </c>
      <c r="T1014" t="str">
        <f t="shared" si="298"/>
        <v>AUGUST-KALIBENDA</v>
      </c>
      <c r="U1014">
        <f t="shared" si="299"/>
        <v>431892</v>
      </c>
      <c r="V1014">
        <f t="shared" si="300"/>
        <v>436209</v>
      </c>
      <c r="W1014">
        <f t="shared" si="301"/>
        <v>435478</v>
      </c>
      <c r="X1014" s="33">
        <f t="shared" si="302"/>
        <v>8.3030016763450121E-3</v>
      </c>
      <c r="Y1014" s="33">
        <f t="shared" si="303"/>
        <v>-1.6758021957364866E-3</v>
      </c>
    </row>
    <row r="1015" spans="1:25" x14ac:dyDescent="0.25">
      <c r="A1015" t="s">
        <v>42</v>
      </c>
      <c r="B1015">
        <v>1</v>
      </c>
      <c r="C1015" t="s">
        <v>13</v>
      </c>
      <c r="D1015" s="68">
        <v>13824</v>
      </c>
      <c r="E1015" s="68">
        <v>13962</v>
      </c>
      <c r="F1015" s="68">
        <v>13932</v>
      </c>
      <c r="G1015" s="13">
        <f t="shared" si="285"/>
        <v>-30</v>
      </c>
      <c r="H1015" s="13">
        <f t="shared" si="286"/>
        <v>108</v>
      </c>
      <c r="I1015" s="70">
        <f t="shared" si="287"/>
        <v>7.8125E-3</v>
      </c>
      <c r="J1015" s="70">
        <f t="shared" si="288"/>
        <v>-2.1486892995272733E-3</v>
      </c>
      <c r="K1015" t="str">
        <f t="shared" si="289"/>
        <v>KALIBENDA</v>
      </c>
      <c r="L1015" t="str">
        <f t="shared" si="290"/>
        <v>AUGUST-1-KALIBENDA</v>
      </c>
      <c r="M1015" s="70">
        <f t="shared" si="291"/>
        <v>3.3017302164049855E-2</v>
      </c>
      <c r="N1015" s="70">
        <f t="shared" si="292"/>
        <v>-7.3472587058744931E-3</v>
      </c>
      <c r="O1015" s="13">
        <f t="shared" si="293"/>
        <v>2101778</v>
      </c>
      <c r="P1015" s="13">
        <f t="shared" si="294"/>
        <v>2128806</v>
      </c>
      <c r="Q1015" s="13">
        <f t="shared" si="295"/>
        <v>2117221</v>
      </c>
      <c r="R1015" s="33">
        <f t="shared" si="296"/>
        <v>7.3475885654907813E-3</v>
      </c>
      <c r="S1015" s="33">
        <f t="shared" si="297"/>
        <v>-5.4420177320055885E-3</v>
      </c>
      <c r="T1015" t="str">
        <f t="shared" si="298"/>
        <v>AUGUST-KALIBENDA</v>
      </c>
      <c r="U1015">
        <f t="shared" si="299"/>
        <v>431892</v>
      </c>
      <c r="V1015">
        <f t="shared" si="300"/>
        <v>436209</v>
      </c>
      <c r="W1015">
        <f t="shared" si="301"/>
        <v>435478</v>
      </c>
      <c r="X1015" s="33">
        <f t="shared" si="302"/>
        <v>8.3030016763450121E-3</v>
      </c>
      <c r="Y1015" s="33">
        <f t="shared" si="303"/>
        <v>-1.6758021957364866E-3</v>
      </c>
    </row>
    <row r="1016" spans="1:25" x14ac:dyDescent="0.25">
      <c r="A1016" t="s">
        <v>42</v>
      </c>
      <c r="B1016">
        <v>1</v>
      </c>
      <c r="C1016" t="s">
        <v>13</v>
      </c>
      <c r="D1016" s="68">
        <v>78408</v>
      </c>
      <c r="E1016" s="68">
        <v>79192</v>
      </c>
      <c r="F1016" s="68">
        <v>79056</v>
      </c>
      <c r="G1016" s="13">
        <f t="shared" si="285"/>
        <v>-136</v>
      </c>
      <c r="H1016" s="13">
        <f t="shared" si="286"/>
        <v>648</v>
      </c>
      <c r="I1016" s="70">
        <f t="shared" si="287"/>
        <v>8.2644628099173278E-3</v>
      </c>
      <c r="J1016" s="70">
        <f t="shared" si="288"/>
        <v>-1.7173451863824463E-3</v>
      </c>
      <c r="K1016" t="str">
        <f t="shared" si="289"/>
        <v>KALIBENDA</v>
      </c>
      <c r="L1016" t="str">
        <f t="shared" si="290"/>
        <v>AUGUST-1-KALIBENDA</v>
      </c>
      <c r="M1016" s="70">
        <f t="shared" si="291"/>
        <v>3.3017302164049855E-2</v>
      </c>
      <c r="N1016" s="70">
        <f t="shared" si="292"/>
        <v>-7.3472587058744931E-3</v>
      </c>
      <c r="O1016" s="13">
        <f t="shared" si="293"/>
        <v>2101778</v>
      </c>
      <c r="P1016" s="13">
        <f t="shared" si="294"/>
        <v>2128806</v>
      </c>
      <c r="Q1016" s="13">
        <f t="shared" si="295"/>
        <v>2117221</v>
      </c>
      <c r="R1016" s="33">
        <f t="shared" si="296"/>
        <v>7.3475885654907813E-3</v>
      </c>
      <c r="S1016" s="33">
        <f t="shared" si="297"/>
        <v>-5.4420177320055885E-3</v>
      </c>
      <c r="T1016" t="str">
        <f t="shared" si="298"/>
        <v>AUGUST-KALIBENDA</v>
      </c>
      <c r="U1016">
        <f t="shared" si="299"/>
        <v>431892</v>
      </c>
      <c r="V1016">
        <f t="shared" si="300"/>
        <v>436209</v>
      </c>
      <c r="W1016">
        <f t="shared" si="301"/>
        <v>435478</v>
      </c>
      <c r="X1016" s="33">
        <f t="shared" si="302"/>
        <v>8.3030016763450121E-3</v>
      </c>
      <c r="Y1016" s="33">
        <f t="shared" si="303"/>
        <v>-1.6758021957364866E-3</v>
      </c>
    </row>
    <row r="1017" spans="1:25" x14ac:dyDescent="0.25">
      <c r="A1017" t="s">
        <v>42</v>
      </c>
      <c r="B1017">
        <v>1</v>
      </c>
      <c r="C1017" t="s">
        <v>13</v>
      </c>
      <c r="D1017" s="68">
        <v>1512</v>
      </c>
      <c r="E1017" s="68">
        <v>1527</v>
      </c>
      <c r="F1017" s="68">
        <v>1524</v>
      </c>
      <c r="G1017" s="13">
        <f t="shared" si="285"/>
        <v>-3</v>
      </c>
      <c r="H1017" s="13">
        <f t="shared" si="286"/>
        <v>12</v>
      </c>
      <c r="I1017" s="70">
        <f t="shared" si="287"/>
        <v>7.9365079365079083E-3</v>
      </c>
      <c r="J1017" s="70">
        <f t="shared" si="288"/>
        <v>-1.9646365422396617E-3</v>
      </c>
      <c r="K1017" t="str">
        <f t="shared" si="289"/>
        <v>KALIBENDA</v>
      </c>
      <c r="L1017" t="str">
        <f t="shared" si="290"/>
        <v>AUGUST-1-KALIBENDA</v>
      </c>
      <c r="M1017" s="70">
        <f t="shared" si="291"/>
        <v>3.3017302164049855E-2</v>
      </c>
      <c r="N1017" s="70">
        <f t="shared" si="292"/>
        <v>-7.3472587058744931E-3</v>
      </c>
      <c r="O1017" s="13">
        <f t="shared" si="293"/>
        <v>2101778</v>
      </c>
      <c r="P1017" s="13">
        <f t="shared" si="294"/>
        <v>2128806</v>
      </c>
      <c r="Q1017" s="13">
        <f t="shared" si="295"/>
        <v>2117221</v>
      </c>
      <c r="R1017" s="33">
        <f t="shared" si="296"/>
        <v>7.3475885654907813E-3</v>
      </c>
      <c r="S1017" s="33">
        <f t="shared" si="297"/>
        <v>-5.4420177320055885E-3</v>
      </c>
      <c r="T1017" t="str">
        <f t="shared" si="298"/>
        <v>AUGUST-KALIBENDA</v>
      </c>
      <c r="U1017">
        <f t="shared" si="299"/>
        <v>431892</v>
      </c>
      <c r="V1017">
        <f t="shared" si="300"/>
        <v>436209</v>
      </c>
      <c r="W1017">
        <f t="shared" si="301"/>
        <v>435478</v>
      </c>
      <c r="X1017" s="33">
        <f t="shared" si="302"/>
        <v>8.3030016763450121E-3</v>
      </c>
      <c r="Y1017" s="33">
        <f t="shared" si="303"/>
        <v>-1.6758021957364866E-3</v>
      </c>
    </row>
    <row r="1018" spans="1:25" x14ac:dyDescent="0.25">
      <c r="A1018" t="s">
        <v>42</v>
      </c>
      <c r="B1018">
        <v>1</v>
      </c>
      <c r="C1018" t="s">
        <v>70</v>
      </c>
      <c r="D1018" s="66">
        <v>5832</v>
      </c>
      <c r="E1018" s="64">
        <v>5529</v>
      </c>
      <c r="F1018" s="66">
        <v>5496</v>
      </c>
      <c r="G1018" s="13">
        <f t="shared" si="285"/>
        <v>-33</v>
      </c>
      <c r="H1018" s="13">
        <f t="shared" si="286"/>
        <v>-336</v>
      </c>
      <c r="I1018" s="70">
        <f t="shared" si="287"/>
        <v>-5.7613168724279795E-2</v>
      </c>
      <c r="J1018" s="70">
        <f t="shared" si="288"/>
        <v>-5.9685295713510778E-3</v>
      </c>
      <c r="K1018" t="str">
        <f t="shared" si="289"/>
        <v>GM1</v>
      </c>
      <c r="L1018" t="str">
        <f t="shared" si="290"/>
        <v>AUGUST-1-GM1</v>
      </c>
      <c r="M1018" s="70">
        <f t="shared" si="291"/>
        <v>2.9741522144454247E-2</v>
      </c>
      <c r="N1018" s="70">
        <f t="shared" si="292"/>
        <v>-0.33703515555485075</v>
      </c>
      <c r="O1018" s="13">
        <f t="shared" si="293"/>
        <v>2101778</v>
      </c>
      <c r="P1018" s="13">
        <f t="shared" si="294"/>
        <v>2128806</v>
      </c>
      <c r="Q1018" s="13">
        <f t="shared" si="295"/>
        <v>2117221</v>
      </c>
      <c r="R1018" s="33">
        <f t="shared" si="296"/>
        <v>7.3475885654907813E-3</v>
      </c>
      <c r="S1018" s="33">
        <f t="shared" si="297"/>
        <v>-5.4420177320055885E-3</v>
      </c>
      <c r="T1018" t="str">
        <f t="shared" si="298"/>
        <v>AUGUST-GM1</v>
      </c>
      <c r="U1018">
        <f t="shared" si="299"/>
        <v>190598</v>
      </c>
      <c r="V1018">
        <f t="shared" si="300"/>
        <v>193790</v>
      </c>
      <c r="W1018">
        <f t="shared" si="301"/>
        <v>191663</v>
      </c>
      <c r="X1018" s="33">
        <f t="shared" si="302"/>
        <v>5.5876766807625433E-3</v>
      </c>
      <c r="Y1018" s="33">
        <f t="shared" si="303"/>
        <v>-1.0975798544816562E-2</v>
      </c>
    </row>
    <row r="1019" spans="1:25" x14ac:dyDescent="0.25">
      <c r="A1019" t="s">
        <v>42</v>
      </c>
      <c r="B1019">
        <v>1</v>
      </c>
      <c r="C1019" t="s">
        <v>70</v>
      </c>
      <c r="D1019" s="66">
        <v>4428</v>
      </c>
      <c r="E1019" s="64">
        <v>4561</v>
      </c>
      <c r="F1019" s="66">
        <v>4371</v>
      </c>
      <c r="G1019" s="13">
        <f t="shared" si="285"/>
        <v>-190</v>
      </c>
      <c r="H1019" s="13">
        <f t="shared" si="286"/>
        <v>-57</v>
      </c>
      <c r="I1019" s="70">
        <f t="shared" si="287"/>
        <v>-1.287262872628725E-2</v>
      </c>
      <c r="J1019" s="70">
        <f t="shared" si="288"/>
        <v>-4.1657531243148416E-2</v>
      </c>
      <c r="K1019" t="str">
        <f t="shared" si="289"/>
        <v>GM1</v>
      </c>
      <c r="L1019" t="str">
        <f t="shared" si="290"/>
        <v>AUGUST-1-GM1</v>
      </c>
      <c r="M1019" s="70">
        <f t="shared" si="291"/>
        <v>2.9741522144454247E-2</v>
      </c>
      <c r="N1019" s="70">
        <f t="shared" si="292"/>
        <v>-0.33703515555485075</v>
      </c>
      <c r="O1019" s="13">
        <f t="shared" si="293"/>
        <v>2101778</v>
      </c>
      <c r="P1019" s="13">
        <f t="shared" si="294"/>
        <v>2128806</v>
      </c>
      <c r="Q1019" s="13">
        <f t="shared" si="295"/>
        <v>2117221</v>
      </c>
      <c r="R1019" s="33">
        <f t="shared" si="296"/>
        <v>7.3475885654907813E-3</v>
      </c>
      <c r="S1019" s="33">
        <f t="shared" si="297"/>
        <v>-5.4420177320055885E-3</v>
      </c>
      <c r="T1019" t="str">
        <f t="shared" si="298"/>
        <v>AUGUST-GM1</v>
      </c>
      <c r="U1019">
        <f t="shared" si="299"/>
        <v>190598</v>
      </c>
      <c r="V1019">
        <f t="shared" si="300"/>
        <v>193790</v>
      </c>
      <c r="W1019">
        <f t="shared" si="301"/>
        <v>191663</v>
      </c>
      <c r="X1019" s="33">
        <f t="shared" si="302"/>
        <v>5.5876766807625433E-3</v>
      </c>
      <c r="Y1019" s="33">
        <f t="shared" si="303"/>
        <v>-1.0975798544816562E-2</v>
      </c>
    </row>
    <row r="1020" spans="1:25" x14ac:dyDescent="0.25">
      <c r="A1020" t="s">
        <v>42</v>
      </c>
      <c r="B1020">
        <v>1</v>
      </c>
      <c r="C1020" t="s">
        <v>70</v>
      </c>
      <c r="D1020" s="66">
        <v>1080</v>
      </c>
      <c r="E1020" s="64">
        <v>1119</v>
      </c>
      <c r="F1020" s="66">
        <v>1089</v>
      </c>
      <c r="G1020" s="13">
        <f t="shared" si="285"/>
        <v>-30</v>
      </c>
      <c r="H1020" s="13">
        <f t="shared" si="286"/>
        <v>9</v>
      </c>
      <c r="I1020" s="70">
        <f t="shared" si="287"/>
        <v>8.3333333333333037E-3</v>
      </c>
      <c r="J1020" s="70">
        <f t="shared" si="288"/>
        <v>-2.6809651474530849E-2</v>
      </c>
      <c r="K1020" t="str">
        <f t="shared" si="289"/>
        <v>GM1</v>
      </c>
      <c r="L1020" t="str">
        <f t="shared" si="290"/>
        <v>AUGUST-1-GM1</v>
      </c>
      <c r="M1020" s="70">
        <f t="shared" si="291"/>
        <v>2.9741522144454247E-2</v>
      </c>
      <c r="N1020" s="70">
        <f t="shared" si="292"/>
        <v>-0.33703515555485075</v>
      </c>
      <c r="O1020" s="13">
        <f t="shared" si="293"/>
        <v>2101778</v>
      </c>
      <c r="P1020" s="13">
        <f t="shared" si="294"/>
        <v>2128806</v>
      </c>
      <c r="Q1020" s="13">
        <f t="shared" si="295"/>
        <v>2117221</v>
      </c>
      <c r="R1020" s="33">
        <f t="shared" si="296"/>
        <v>7.3475885654907813E-3</v>
      </c>
      <c r="S1020" s="33">
        <f t="shared" si="297"/>
        <v>-5.4420177320055885E-3</v>
      </c>
      <c r="T1020" t="str">
        <f t="shared" si="298"/>
        <v>AUGUST-GM1</v>
      </c>
      <c r="U1020">
        <f t="shared" si="299"/>
        <v>190598</v>
      </c>
      <c r="V1020">
        <f t="shared" si="300"/>
        <v>193790</v>
      </c>
      <c r="W1020">
        <f t="shared" si="301"/>
        <v>191663</v>
      </c>
      <c r="X1020" s="33">
        <f t="shared" si="302"/>
        <v>5.5876766807625433E-3</v>
      </c>
      <c r="Y1020" s="33">
        <f t="shared" si="303"/>
        <v>-1.0975798544816562E-2</v>
      </c>
    </row>
    <row r="1021" spans="1:25" x14ac:dyDescent="0.25">
      <c r="A1021" t="s">
        <v>42</v>
      </c>
      <c r="B1021">
        <v>1</v>
      </c>
      <c r="C1021" t="s">
        <v>70</v>
      </c>
      <c r="D1021" s="66">
        <v>4320</v>
      </c>
      <c r="E1021" s="64">
        <v>4516</v>
      </c>
      <c r="F1021" s="66">
        <v>4401</v>
      </c>
      <c r="G1021" s="13">
        <f t="shared" si="285"/>
        <v>-115</v>
      </c>
      <c r="H1021" s="13">
        <f t="shared" si="286"/>
        <v>81</v>
      </c>
      <c r="I1021" s="70">
        <f t="shared" si="287"/>
        <v>1.8750000000000044E-2</v>
      </c>
      <c r="J1021" s="70">
        <f t="shared" si="288"/>
        <v>-2.5465013286093852E-2</v>
      </c>
      <c r="K1021" t="str">
        <f t="shared" si="289"/>
        <v>GM1</v>
      </c>
      <c r="L1021" t="str">
        <f t="shared" si="290"/>
        <v>AUGUST-1-GM1</v>
      </c>
      <c r="M1021" s="70">
        <f t="shared" si="291"/>
        <v>2.9741522144454247E-2</v>
      </c>
      <c r="N1021" s="70">
        <f t="shared" si="292"/>
        <v>-0.33703515555485075</v>
      </c>
      <c r="O1021" s="13">
        <f t="shared" si="293"/>
        <v>2101778</v>
      </c>
      <c r="P1021" s="13">
        <f t="shared" si="294"/>
        <v>2128806</v>
      </c>
      <c r="Q1021" s="13">
        <f t="shared" si="295"/>
        <v>2117221</v>
      </c>
      <c r="R1021" s="33">
        <f t="shared" si="296"/>
        <v>7.3475885654907813E-3</v>
      </c>
      <c r="S1021" s="33">
        <f t="shared" si="297"/>
        <v>-5.4420177320055885E-3</v>
      </c>
      <c r="T1021" t="str">
        <f t="shared" si="298"/>
        <v>AUGUST-GM1</v>
      </c>
      <c r="U1021">
        <f t="shared" si="299"/>
        <v>190598</v>
      </c>
      <c r="V1021">
        <f t="shared" si="300"/>
        <v>193790</v>
      </c>
      <c r="W1021">
        <f t="shared" si="301"/>
        <v>191663</v>
      </c>
      <c r="X1021" s="33">
        <f t="shared" si="302"/>
        <v>5.5876766807625433E-3</v>
      </c>
      <c r="Y1021" s="33">
        <f t="shared" si="303"/>
        <v>-1.0975798544816562E-2</v>
      </c>
    </row>
    <row r="1022" spans="1:25" x14ac:dyDescent="0.25">
      <c r="A1022" t="s">
        <v>42</v>
      </c>
      <c r="B1022">
        <v>1</v>
      </c>
      <c r="C1022" t="s">
        <v>70</v>
      </c>
      <c r="D1022" s="66">
        <v>1080</v>
      </c>
      <c r="E1022" s="64">
        <v>1086</v>
      </c>
      <c r="F1022" s="66">
        <v>1065</v>
      </c>
      <c r="G1022" s="13">
        <f t="shared" si="285"/>
        <v>-21</v>
      </c>
      <c r="H1022" s="13">
        <f t="shared" si="286"/>
        <v>-15</v>
      </c>
      <c r="I1022" s="70">
        <f t="shared" si="287"/>
        <v>-1.388888888888884E-2</v>
      </c>
      <c r="J1022" s="70">
        <f t="shared" si="288"/>
        <v>-1.9337016574585641E-2</v>
      </c>
      <c r="K1022" t="str">
        <f t="shared" si="289"/>
        <v>GM1</v>
      </c>
      <c r="L1022" t="str">
        <f t="shared" si="290"/>
        <v>AUGUST-1-GM1</v>
      </c>
      <c r="M1022" s="70">
        <f t="shared" si="291"/>
        <v>2.9741522144454247E-2</v>
      </c>
      <c r="N1022" s="70">
        <f t="shared" si="292"/>
        <v>-0.33703515555485075</v>
      </c>
      <c r="O1022" s="13">
        <f t="shared" si="293"/>
        <v>2101778</v>
      </c>
      <c r="P1022" s="13">
        <f t="shared" si="294"/>
        <v>2128806</v>
      </c>
      <c r="Q1022" s="13">
        <f t="shared" si="295"/>
        <v>2117221</v>
      </c>
      <c r="R1022" s="33">
        <f t="shared" si="296"/>
        <v>7.3475885654907813E-3</v>
      </c>
      <c r="S1022" s="33">
        <f t="shared" si="297"/>
        <v>-5.4420177320055885E-3</v>
      </c>
      <c r="T1022" t="str">
        <f t="shared" si="298"/>
        <v>AUGUST-GM1</v>
      </c>
      <c r="U1022">
        <f t="shared" si="299"/>
        <v>190598</v>
      </c>
      <c r="V1022">
        <f t="shared" si="300"/>
        <v>193790</v>
      </c>
      <c r="W1022">
        <f t="shared" si="301"/>
        <v>191663</v>
      </c>
      <c r="X1022" s="33">
        <f t="shared" si="302"/>
        <v>5.5876766807625433E-3</v>
      </c>
      <c r="Y1022" s="33">
        <f t="shared" si="303"/>
        <v>-1.0975798544816562E-2</v>
      </c>
    </row>
    <row r="1023" spans="1:25" x14ac:dyDescent="0.25">
      <c r="A1023" t="s">
        <v>42</v>
      </c>
      <c r="B1023">
        <v>1</v>
      </c>
      <c r="C1023" t="s">
        <v>70</v>
      </c>
      <c r="D1023" s="66">
        <v>4320</v>
      </c>
      <c r="E1023" s="64">
        <v>4440</v>
      </c>
      <c r="F1023" s="66">
        <v>4344</v>
      </c>
      <c r="G1023" s="13">
        <f t="shared" si="285"/>
        <v>-96</v>
      </c>
      <c r="H1023" s="13">
        <f t="shared" si="286"/>
        <v>24</v>
      </c>
      <c r="I1023" s="70">
        <f t="shared" si="287"/>
        <v>5.5555555555555358E-3</v>
      </c>
      <c r="J1023" s="70">
        <f t="shared" si="288"/>
        <v>-2.1621621621621623E-2</v>
      </c>
      <c r="K1023" t="str">
        <f t="shared" si="289"/>
        <v>GM1</v>
      </c>
      <c r="L1023" t="str">
        <f t="shared" si="290"/>
        <v>AUGUST-1-GM1</v>
      </c>
      <c r="M1023" s="70">
        <f t="shared" si="291"/>
        <v>2.9741522144454247E-2</v>
      </c>
      <c r="N1023" s="70">
        <f t="shared" si="292"/>
        <v>-0.33703515555485075</v>
      </c>
      <c r="O1023" s="13">
        <f t="shared" si="293"/>
        <v>2101778</v>
      </c>
      <c r="P1023" s="13">
        <f t="shared" si="294"/>
        <v>2128806</v>
      </c>
      <c r="Q1023" s="13">
        <f t="shared" si="295"/>
        <v>2117221</v>
      </c>
      <c r="R1023" s="33">
        <f t="shared" si="296"/>
        <v>7.3475885654907813E-3</v>
      </c>
      <c r="S1023" s="33">
        <f t="shared" si="297"/>
        <v>-5.4420177320055885E-3</v>
      </c>
      <c r="T1023" t="str">
        <f t="shared" si="298"/>
        <v>AUGUST-GM1</v>
      </c>
      <c r="U1023">
        <f t="shared" si="299"/>
        <v>190598</v>
      </c>
      <c r="V1023">
        <f t="shared" si="300"/>
        <v>193790</v>
      </c>
      <c r="W1023">
        <f t="shared" si="301"/>
        <v>191663</v>
      </c>
      <c r="X1023" s="33">
        <f t="shared" si="302"/>
        <v>5.5876766807625433E-3</v>
      </c>
      <c r="Y1023" s="33">
        <f t="shared" si="303"/>
        <v>-1.0975798544816562E-2</v>
      </c>
    </row>
    <row r="1024" spans="1:25" x14ac:dyDescent="0.25">
      <c r="A1024" t="s">
        <v>42</v>
      </c>
      <c r="B1024">
        <v>1</v>
      </c>
      <c r="C1024" t="s">
        <v>70</v>
      </c>
      <c r="D1024" s="66">
        <v>4320</v>
      </c>
      <c r="E1024" s="64">
        <v>4537</v>
      </c>
      <c r="F1024" s="66">
        <v>4422</v>
      </c>
      <c r="G1024" s="13">
        <f t="shared" si="285"/>
        <v>-115</v>
      </c>
      <c r="H1024" s="13">
        <f t="shared" si="286"/>
        <v>102</v>
      </c>
      <c r="I1024" s="70">
        <f t="shared" si="287"/>
        <v>2.3611111111111027E-2</v>
      </c>
      <c r="J1024" s="70">
        <f t="shared" si="288"/>
        <v>-2.5347145690985284E-2</v>
      </c>
      <c r="K1024" t="str">
        <f t="shared" si="289"/>
        <v>GM1</v>
      </c>
      <c r="L1024" t="str">
        <f t="shared" si="290"/>
        <v>AUGUST-1-GM1</v>
      </c>
      <c r="M1024" s="70">
        <f t="shared" si="291"/>
        <v>2.9741522144454247E-2</v>
      </c>
      <c r="N1024" s="70">
        <f t="shared" si="292"/>
        <v>-0.33703515555485075</v>
      </c>
      <c r="O1024" s="13">
        <f t="shared" si="293"/>
        <v>2101778</v>
      </c>
      <c r="P1024" s="13">
        <f t="shared" si="294"/>
        <v>2128806</v>
      </c>
      <c r="Q1024" s="13">
        <f t="shared" si="295"/>
        <v>2117221</v>
      </c>
      <c r="R1024" s="33">
        <f t="shared" si="296"/>
        <v>7.3475885654907813E-3</v>
      </c>
      <c r="S1024" s="33">
        <f t="shared" si="297"/>
        <v>-5.4420177320055885E-3</v>
      </c>
      <c r="T1024" t="str">
        <f t="shared" si="298"/>
        <v>AUGUST-GM1</v>
      </c>
      <c r="U1024">
        <f t="shared" si="299"/>
        <v>190598</v>
      </c>
      <c r="V1024">
        <f t="shared" si="300"/>
        <v>193790</v>
      </c>
      <c r="W1024">
        <f t="shared" si="301"/>
        <v>191663</v>
      </c>
      <c r="X1024" s="33">
        <f t="shared" si="302"/>
        <v>5.5876766807625433E-3</v>
      </c>
      <c r="Y1024" s="33">
        <f t="shared" si="303"/>
        <v>-1.0975798544816562E-2</v>
      </c>
    </row>
    <row r="1025" spans="1:25" x14ac:dyDescent="0.25">
      <c r="A1025" t="s">
        <v>42</v>
      </c>
      <c r="B1025">
        <v>1</v>
      </c>
      <c r="C1025" t="s">
        <v>70</v>
      </c>
      <c r="D1025" s="66">
        <v>1080</v>
      </c>
      <c r="E1025" s="64">
        <v>1134</v>
      </c>
      <c r="F1025" s="66">
        <v>1113</v>
      </c>
      <c r="G1025" s="13">
        <f t="shared" si="285"/>
        <v>-21</v>
      </c>
      <c r="H1025" s="13">
        <f t="shared" si="286"/>
        <v>33</v>
      </c>
      <c r="I1025" s="70">
        <f t="shared" si="287"/>
        <v>3.0555555555555447E-2</v>
      </c>
      <c r="J1025" s="70">
        <f t="shared" si="288"/>
        <v>-1.851851851851849E-2</v>
      </c>
      <c r="K1025" t="str">
        <f t="shared" si="289"/>
        <v>GM1</v>
      </c>
      <c r="L1025" t="str">
        <f t="shared" si="290"/>
        <v>AUGUST-1-GM1</v>
      </c>
      <c r="M1025" s="70">
        <f t="shared" si="291"/>
        <v>2.9741522144454247E-2</v>
      </c>
      <c r="N1025" s="70">
        <f t="shared" si="292"/>
        <v>-0.33703515555485075</v>
      </c>
      <c r="O1025" s="13">
        <f t="shared" si="293"/>
        <v>2101778</v>
      </c>
      <c r="P1025" s="13">
        <f t="shared" si="294"/>
        <v>2128806</v>
      </c>
      <c r="Q1025" s="13">
        <f t="shared" si="295"/>
        <v>2117221</v>
      </c>
      <c r="R1025" s="33">
        <f t="shared" si="296"/>
        <v>7.3475885654907813E-3</v>
      </c>
      <c r="S1025" s="33">
        <f t="shared" si="297"/>
        <v>-5.4420177320055885E-3</v>
      </c>
      <c r="T1025" t="str">
        <f t="shared" si="298"/>
        <v>AUGUST-GM1</v>
      </c>
      <c r="U1025">
        <f t="shared" si="299"/>
        <v>190598</v>
      </c>
      <c r="V1025">
        <f t="shared" si="300"/>
        <v>193790</v>
      </c>
      <c r="W1025">
        <f t="shared" si="301"/>
        <v>191663</v>
      </c>
      <c r="X1025" s="33">
        <f t="shared" si="302"/>
        <v>5.5876766807625433E-3</v>
      </c>
      <c r="Y1025" s="33">
        <f t="shared" si="303"/>
        <v>-1.0975798544816562E-2</v>
      </c>
    </row>
    <row r="1026" spans="1:25" x14ac:dyDescent="0.25">
      <c r="A1026" t="s">
        <v>42</v>
      </c>
      <c r="B1026">
        <v>1</v>
      </c>
      <c r="C1026" t="s">
        <v>70</v>
      </c>
      <c r="D1026" s="66">
        <v>4320</v>
      </c>
      <c r="E1026" s="64">
        <v>4509</v>
      </c>
      <c r="F1026" s="66">
        <v>4389</v>
      </c>
      <c r="G1026" s="13">
        <f t="shared" ref="G1026:G1089" si="304">F1026-E1026</f>
        <v>-120</v>
      </c>
      <c r="H1026" s="13">
        <f t="shared" ref="H1026:H1089" si="305">F1026-D1026</f>
        <v>69</v>
      </c>
      <c r="I1026" s="70">
        <f t="shared" ref="I1026:I1089" si="306">F1026/D1026-1</f>
        <v>1.5972222222222276E-2</v>
      </c>
      <c r="J1026" s="70">
        <f t="shared" ref="J1026:J1089" si="307">F1026/E1026-1</f>
        <v>-2.6613439787092519E-2</v>
      </c>
      <c r="K1026" t="str">
        <f t="shared" ref="K1026:K1089" si="308">CLEAN(SUBSTITUTE(C1026," ",""))</f>
        <v>GM1</v>
      </c>
      <c r="L1026" t="str">
        <f t="shared" ref="L1026:L1089" si="309">A1026&amp;"-"&amp;B1026&amp;"-"&amp;K1026</f>
        <v>AUGUST-1-GM1</v>
      </c>
      <c r="M1026" s="70">
        <f t="shared" ref="M1026:M1089" si="310">SUMIF($L$2:$L$1396,L1026,$I$2:$I$1396)</f>
        <v>2.9741522144454247E-2</v>
      </c>
      <c r="N1026" s="70">
        <f t="shared" ref="N1026:N1089" si="311">SUMIF($L$2:$L$1396,L1026,$J$2:$J$1396)</f>
        <v>-0.33703515555485075</v>
      </c>
      <c r="O1026" s="13">
        <f t="shared" ref="O1026:O1089" si="312">SUMIF($A$2:$A$1396,A1026,$D$2:$D$1396)</f>
        <v>2101778</v>
      </c>
      <c r="P1026" s="13">
        <f t="shared" ref="P1026:P1089" si="313">SUMIF($A$2:$A$1396,A1026,$E$2:$E$1396)</f>
        <v>2128806</v>
      </c>
      <c r="Q1026" s="13">
        <f t="shared" ref="Q1026:Q1089" si="314">SUMIF($A$2:$A$1396,A1026,$F$2:$F$1396)</f>
        <v>2117221</v>
      </c>
      <c r="R1026" s="33">
        <f t="shared" ref="R1026:R1089" si="315">Q1026/O1026-1</f>
        <v>7.3475885654907813E-3</v>
      </c>
      <c r="S1026" s="33">
        <f t="shared" ref="S1026:S1089" si="316">Q1026/P1026-1</f>
        <v>-5.4420177320055885E-3</v>
      </c>
      <c r="T1026" t="str">
        <f t="shared" si="298"/>
        <v>AUGUST-GM1</v>
      </c>
      <c r="U1026">
        <f t="shared" si="299"/>
        <v>190598</v>
      </c>
      <c r="V1026">
        <f t="shared" si="300"/>
        <v>193790</v>
      </c>
      <c r="W1026">
        <f t="shared" si="301"/>
        <v>191663</v>
      </c>
      <c r="X1026" s="33">
        <f t="shared" si="302"/>
        <v>5.5876766807625433E-3</v>
      </c>
      <c r="Y1026" s="33">
        <f t="shared" si="303"/>
        <v>-1.0975798544816562E-2</v>
      </c>
    </row>
    <row r="1027" spans="1:25" x14ac:dyDescent="0.25">
      <c r="A1027" t="s">
        <v>42</v>
      </c>
      <c r="B1027">
        <v>1</v>
      </c>
      <c r="C1027" t="s">
        <v>70</v>
      </c>
      <c r="D1027" s="66">
        <v>1080</v>
      </c>
      <c r="E1027" s="64">
        <v>1130</v>
      </c>
      <c r="F1027" s="66">
        <v>1080</v>
      </c>
      <c r="G1027" s="13">
        <f t="shared" si="304"/>
        <v>-50</v>
      </c>
      <c r="H1027" s="13">
        <f t="shared" si="305"/>
        <v>0</v>
      </c>
      <c r="I1027" s="70">
        <f t="shared" si="306"/>
        <v>0</v>
      </c>
      <c r="J1027" s="70">
        <f t="shared" si="307"/>
        <v>-4.4247787610619427E-2</v>
      </c>
      <c r="K1027" t="str">
        <f t="shared" si="308"/>
        <v>GM1</v>
      </c>
      <c r="L1027" t="str">
        <f t="shared" si="309"/>
        <v>AUGUST-1-GM1</v>
      </c>
      <c r="M1027" s="70">
        <f t="shared" si="310"/>
        <v>2.9741522144454247E-2</v>
      </c>
      <c r="N1027" s="70">
        <f t="shared" si="311"/>
        <v>-0.33703515555485075</v>
      </c>
      <c r="O1027" s="13">
        <f t="shared" si="312"/>
        <v>2101778</v>
      </c>
      <c r="P1027" s="13">
        <f t="shared" si="313"/>
        <v>2128806</v>
      </c>
      <c r="Q1027" s="13">
        <f t="shared" si="314"/>
        <v>2117221</v>
      </c>
      <c r="R1027" s="33">
        <f t="shared" si="315"/>
        <v>7.3475885654907813E-3</v>
      </c>
      <c r="S1027" s="33">
        <f t="shared" si="316"/>
        <v>-5.4420177320055885E-3</v>
      </c>
      <c r="T1027" t="str">
        <f t="shared" ref="T1027:T1090" si="317">A1027&amp;"-"&amp;K1027</f>
        <v>AUGUST-GM1</v>
      </c>
      <c r="U1027">
        <f t="shared" ref="U1027:U1090" si="318">SUMIF($T$2:$T$1396,T1027,$D$2:$D$1396)</f>
        <v>190598</v>
      </c>
      <c r="V1027">
        <f t="shared" ref="V1027:V1090" si="319">SUMIF($T$2:$T$1396,T1027,$E$2:$E$1396)</f>
        <v>193790</v>
      </c>
      <c r="W1027">
        <f t="shared" ref="W1027:W1090" si="320">SUMIF($T$2:$T$1396,T1027,$F$2:$F$1396)</f>
        <v>191663</v>
      </c>
      <c r="X1027" s="33">
        <f t="shared" ref="X1027:X1090" si="321">W1027/U1027-1</f>
        <v>5.5876766807625433E-3</v>
      </c>
      <c r="Y1027" s="33">
        <f t="shared" ref="Y1027:Y1090" si="322">W1027/V1027-1</f>
        <v>-1.0975798544816562E-2</v>
      </c>
    </row>
    <row r="1028" spans="1:25" x14ac:dyDescent="0.25">
      <c r="A1028" t="s">
        <v>42</v>
      </c>
      <c r="B1028">
        <v>1</v>
      </c>
      <c r="C1028" t="s">
        <v>70</v>
      </c>
      <c r="D1028" s="66">
        <v>4320</v>
      </c>
      <c r="E1028" s="64">
        <v>4496</v>
      </c>
      <c r="F1028" s="66">
        <v>4401</v>
      </c>
      <c r="G1028" s="13">
        <f t="shared" si="304"/>
        <v>-95</v>
      </c>
      <c r="H1028" s="13">
        <f t="shared" si="305"/>
        <v>81</v>
      </c>
      <c r="I1028" s="70">
        <f t="shared" si="306"/>
        <v>1.8750000000000044E-2</v>
      </c>
      <c r="J1028" s="70">
        <f t="shared" si="307"/>
        <v>-2.1129893238434172E-2</v>
      </c>
      <c r="K1028" t="str">
        <f t="shared" si="308"/>
        <v>GM1</v>
      </c>
      <c r="L1028" t="str">
        <f t="shared" si="309"/>
        <v>AUGUST-1-GM1</v>
      </c>
      <c r="M1028" s="70">
        <f t="shared" si="310"/>
        <v>2.9741522144454247E-2</v>
      </c>
      <c r="N1028" s="70">
        <f t="shared" si="311"/>
        <v>-0.33703515555485075</v>
      </c>
      <c r="O1028" s="13">
        <f t="shared" si="312"/>
        <v>2101778</v>
      </c>
      <c r="P1028" s="13">
        <f t="shared" si="313"/>
        <v>2128806</v>
      </c>
      <c r="Q1028" s="13">
        <f t="shared" si="314"/>
        <v>2117221</v>
      </c>
      <c r="R1028" s="33">
        <f t="shared" si="315"/>
        <v>7.3475885654907813E-3</v>
      </c>
      <c r="S1028" s="33">
        <f t="shared" si="316"/>
        <v>-5.4420177320055885E-3</v>
      </c>
      <c r="T1028" t="str">
        <f t="shared" si="317"/>
        <v>AUGUST-GM1</v>
      </c>
      <c r="U1028">
        <f t="shared" si="318"/>
        <v>190598</v>
      </c>
      <c r="V1028">
        <f t="shared" si="319"/>
        <v>193790</v>
      </c>
      <c r="W1028">
        <f t="shared" si="320"/>
        <v>191663</v>
      </c>
      <c r="X1028" s="33">
        <f t="shared" si="321"/>
        <v>5.5876766807625433E-3</v>
      </c>
      <c r="Y1028" s="33">
        <f t="shared" si="322"/>
        <v>-1.0975798544816562E-2</v>
      </c>
    </row>
    <row r="1029" spans="1:25" x14ac:dyDescent="0.25">
      <c r="A1029" t="s">
        <v>42</v>
      </c>
      <c r="B1029">
        <v>1</v>
      </c>
      <c r="C1029" t="s">
        <v>70</v>
      </c>
      <c r="D1029" s="66">
        <v>4320</v>
      </c>
      <c r="E1029" s="64">
        <v>4309</v>
      </c>
      <c r="F1029" s="66">
        <v>4242</v>
      </c>
      <c r="G1029" s="13">
        <f t="shared" si="304"/>
        <v>-67</v>
      </c>
      <c r="H1029" s="13">
        <f t="shared" si="305"/>
        <v>-78</v>
      </c>
      <c r="I1029" s="70">
        <f t="shared" si="306"/>
        <v>-1.8055555555555602E-2</v>
      </c>
      <c r="J1029" s="70">
        <f t="shared" si="307"/>
        <v>-1.5548851241587336E-2</v>
      </c>
      <c r="K1029" t="str">
        <f t="shared" si="308"/>
        <v>GM1</v>
      </c>
      <c r="L1029" t="str">
        <f t="shared" si="309"/>
        <v>AUGUST-1-GM1</v>
      </c>
      <c r="M1029" s="70">
        <f t="shared" si="310"/>
        <v>2.9741522144454247E-2</v>
      </c>
      <c r="N1029" s="70">
        <f t="shared" si="311"/>
        <v>-0.33703515555485075</v>
      </c>
      <c r="O1029" s="13">
        <f t="shared" si="312"/>
        <v>2101778</v>
      </c>
      <c r="P1029" s="13">
        <f t="shared" si="313"/>
        <v>2128806</v>
      </c>
      <c r="Q1029" s="13">
        <f t="shared" si="314"/>
        <v>2117221</v>
      </c>
      <c r="R1029" s="33">
        <f t="shared" si="315"/>
        <v>7.3475885654907813E-3</v>
      </c>
      <c r="S1029" s="33">
        <f t="shared" si="316"/>
        <v>-5.4420177320055885E-3</v>
      </c>
      <c r="T1029" t="str">
        <f t="shared" si="317"/>
        <v>AUGUST-GM1</v>
      </c>
      <c r="U1029">
        <f t="shared" si="318"/>
        <v>190598</v>
      </c>
      <c r="V1029">
        <f t="shared" si="319"/>
        <v>193790</v>
      </c>
      <c r="W1029">
        <f t="shared" si="320"/>
        <v>191663</v>
      </c>
      <c r="X1029" s="33">
        <f t="shared" si="321"/>
        <v>5.5876766807625433E-3</v>
      </c>
      <c r="Y1029" s="33">
        <f t="shared" si="322"/>
        <v>-1.0975798544816562E-2</v>
      </c>
    </row>
    <row r="1030" spans="1:25" x14ac:dyDescent="0.25">
      <c r="A1030" t="s">
        <v>42</v>
      </c>
      <c r="B1030">
        <v>1</v>
      </c>
      <c r="C1030" t="s">
        <v>70</v>
      </c>
      <c r="D1030" s="66">
        <v>1080</v>
      </c>
      <c r="E1030" s="64">
        <v>1080</v>
      </c>
      <c r="F1030" s="66">
        <v>1065</v>
      </c>
      <c r="G1030" s="13">
        <f t="shared" si="304"/>
        <v>-15</v>
      </c>
      <c r="H1030" s="13">
        <f t="shared" si="305"/>
        <v>-15</v>
      </c>
      <c r="I1030" s="70">
        <f t="shared" si="306"/>
        <v>-1.388888888888884E-2</v>
      </c>
      <c r="J1030" s="70">
        <f t="shared" si="307"/>
        <v>-1.388888888888884E-2</v>
      </c>
      <c r="K1030" t="str">
        <f t="shared" si="308"/>
        <v>GM1</v>
      </c>
      <c r="L1030" t="str">
        <f t="shared" si="309"/>
        <v>AUGUST-1-GM1</v>
      </c>
      <c r="M1030" s="70">
        <f t="shared" si="310"/>
        <v>2.9741522144454247E-2</v>
      </c>
      <c r="N1030" s="70">
        <f t="shared" si="311"/>
        <v>-0.33703515555485075</v>
      </c>
      <c r="O1030" s="13">
        <f t="shared" si="312"/>
        <v>2101778</v>
      </c>
      <c r="P1030" s="13">
        <f t="shared" si="313"/>
        <v>2128806</v>
      </c>
      <c r="Q1030" s="13">
        <f t="shared" si="314"/>
        <v>2117221</v>
      </c>
      <c r="R1030" s="33">
        <f t="shared" si="315"/>
        <v>7.3475885654907813E-3</v>
      </c>
      <c r="S1030" s="33">
        <f t="shared" si="316"/>
        <v>-5.4420177320055885E-3</v>
      </c>
      <c r="T1030" t="str">
        <f t="shared" si="317"/>
        <v>AUGUST-GM1</v>
      </c>
      <c r="U1030">
        <f t="shared" si="318"/>
        <v>190598</v>
      </c>
      <c r="V1030">
        <f t="shared" si="319"/>
        <v>193790</v>
      </c>
      <c r="W1030">
        <f t="shared" si="320"/>
        <v>191663</v>
      </c>
      <c r="X1030" s="33">
        <f t="shared" si="321"/>
        <v>5.5876766807625433E-3</v>
      </c>
      <c r="Y1030" s="33">
        <f t="shared" si="322"/>
        <v>-1.0975798544816562E-2</v>
      </c>
    </row>
    <row r="1031" spans="1:25" x14ac:dyDescent="0.25">
      <c r="A1031" t="s">
        <v>42</v>
      </c>
      <c r="B1031">
        <v>1</v>
      </c>
      <c r="C1031" t="s">
        <v>70</v>
      </c>
      <c r="D1031" s="66">
        <v>7884</v>
      </c>
      <c r="E1031" s="64">
        <v>7987</v>
      </c>
      <c r="F1031" s="66">
        <v>7977</v>
      </c>
      <c r="G1031" s="13">
        <f t="shared" si="304"/>
        <v>-10</v>
      </c>
      <c r="H1031" s="13">
        <f t="shared" si="305"/>
        <v>93</v>
      </c>
      <c r="I1031" s="70">
        <f t="shared" si="306"/>
        <v>1.1796042617960412E-2</v>
      </c>
      <c r="J1031" s="70">
        <f t="shared" si="307"/>
        <v>-1.2520345561537471E-3</v>
      </c>
      <c r="K1031" t="str">
        <f t="shared" si="308"/>
        <v>GM1</v>
      </c>
      <c r="L1031" t="str">
        <f t="shared" si="309"/>
        <v>AUGUST-1-GM1</v>
      </c>
      <c r="M1031" s="70">
        <f t="shared" si="310"/>
        <v>2.9741522144454247E-2</v>
      </c>
      <c r="N1031" s="70">
        <f t="shared" si="311"/>
        <v>-0.33703515555485075</v>
      </c>
      <c r="O1031" s="13">
        <f t="shared" si="312"/>
        <v>2101778</v>
      </c>
      <c r="P1031" s="13">
        <f t="shared" si="313"/>
        <v>2128806</v>
      </c>
      <c r="Q1031" s="13">
        <f t="shared" si="314"/>
        <v>2117221</v>
      </c>
      <c r="R1031" s="33">
        <f t="shared" si="315"/>
        <v>7.3475885654907813E-3</v>
      </c>
      <c r="S1031" s="33">
        <f t="shared" si="316"/>
        <v>-5.4420177320055885E-3</v>
      </c>
      <c r="T1031" t="str">
        <f t="shared" si="317"/>
        <v>AUGUST-GM1</v>
      </c>
      <c r="U1031">
        <f t="shared" si="318"/>
        <v>190598</v>
      </c>
      <c r="V1031">
        <f t="shared" si="319"/>
        <v>193790</v>
      </c>
      <c r="W1031">
        <f t="shared" si="320"/>
        <v>191663</v>
      </c>
      <c r="X1031" s="33">
        <f t="shared" si="321"/>
        <v>5.5876766807625433E-3</v>
      </c>
      <c r="Y1031" s="33">
        <f t="shared" si="322"/>
        <v>-1.0975798544816562E-2</v>
      </c>
    </row>
    <row r="1032" spans="1:25" x14ac:dyDescent="0.25">
      <c r="A1032" t="s">
        <v>42</v>
      </c>
      <c r="B1032">
        <v>1</v>
      </c>
      <c r="C1032" t="s">
        <v>70</v>
      </c>
      <c r="D1032" s="66">
        <v>13068</v>
      </c>
      <c r="E1032" s="64">
        <v>13213</v>
      </c>
      <c r="F1032" s="66">
        <v>13128</v>
      </c>
      <c r="G1032" s="13">
        <f t="shared" si="304"/>
        <v>-85</v>
      </c>
      <c r="H1032" s="13">
        <f t="shared" si="305"/>
        <v>60</v>
      </c>
      <c r="I1032" s="70">
        <f t="shared" si="306"/>
        <v>4.5913682277318735E-3</v>
      </c>
      <c r="J1032" s="70">
        <f t="shared" si="307"/>
        <v>-6.4330583516234441E-3</v>
      </c>
      <c r="K1032" t="str">
        <f t="shared" si="308"/>
        <v>GM1</v>
      </c>
      <c r="L1032" t="str">
        <f t="shared" si="309"/>
        <v>AUGUST-1-GM1</v>
      </c>
      <c r="M1032" s="70">
        <f t="shared" si="310"/>
        <v>2.9741522144454247E-2</v>
      </c>
      <c r="N1032" s="70">
        <f t="shared" si="311"/>
        <v>-0.33703515555485075</v>
      </c>
      <c r="O1032" s="13">
        <f t="shared" si="312"/>
        <v>2101778</v>
      </c>
      <c r="P1032" s="13">
        <f t="shared" si="313"/>
        <v>2128806</v>
      </c>
      <c r="Q1032" s="13">
        <f t="shared" si="314"/>
        <v>2117221</v>
      </c>
      <c r="R1032" s="33">
        <f t="shared" si="315"/>
        <v>7.3475885654907813E-3</v>
      </c>
      <c r="S1032" s="33">
        <f t="shared" si="316"/>
        <v>-5.4420177320055885E-3</v>
      </c>
      <c r="T1032" t="str">
        <f t="shared" si="317"/>
        <v>AUGUST-GM1</v>
      </c>
      <c r="U1032">
        <f t="shared" si="318"/>
        <v>190598</v>
      </c>
      <c r="V1032">
        <f t="shared" si="319"/>
        <v>193790</v>
      </c>
      <c r="W1032">
        <f t="shared" si="320"/>
        <v>191663</v>
      </c>
      <c r="X1032" s="33">
        <f t="shared" si="321"/>
        <v>5.5876766807625433E-3</v>
      </c>
      <c r="Y1032" s="33">
        <f t="shared" si="322"/>
        <v>-1.0975798544816562E-2</v>
      </c>
    </row>
    <row r="1033" spans="1:25" x14ac:dyDescent="0.25">
      <c r="A1033" t="s">
        <v>42</v>
      </c>
      <c r="B1033">
        <v>1</v>
      </c>
      <c r="C1033" t="s">
        <v>70</v>
      </c>
      <c r="D1033" s="66">
        <v>5400</v>
      </c>
      <c r="E1033" s="64">
        <v>5465</v>
      </c>
      <c r="F1033" s="66">
        <v>5400</v>
      </c>
      <c r="G1033" s="13">
        <f t="shared" si="304"/>
        <v>-65</v>
      </c>
      <c r="H1033" s="13">
        <f t="shared" si="305"/>
        <v>0</v>
      </c>
      <c r="I1033" s="70">
        <f t="shared" si="306"/>
        <v>0</v>
      </c>
      <c r="J1033" s="70">
        <f t="shared" si="307"/>
        <v>-1.1893870082342217E-2</v>
      </c>
      <c r="K1033" t="str">
        <f t="shared" si="308"/>
        <v>GM1</v>
      </c>
      <c r="L1033" t="str">
        <f t="shared" si="309"/>
        <v>AUGUST-1-GM1</v>
      </c>
      <c r="M1033" s="70">
        <f t="shared" si="310"/>
        <v>2.9741522144454247E-2</v>
      </c>
      <c r="N1033" s="70">
        <f t="shared" si="311"/>
        <v>-0.33703515555485075</v>
      </c>
      <c r="O1033" s="13">
        <f t="shared" si="312"/>
        <v>2101778</v>
      </c>
      <c r="P1033" s="13">
        <f t="shared" si="313"/>
        <v>2128806</v>
      </c>
      <c r="Q1033" s="13">
        <f t="shared" si="314"/>
        <v>2117221</v>
      </c>
      <c r="R1033" s="33">
        <f t="shared" si="315"/>
        <v>7.3475885654907813E-3</v>
      </c>
      <c r="S1033" s="33">
        <f t="shared" si="316"/>
        <v>-5.4420177320055885E-3</v>
      </c>
      <c r="T1033" t="str">
        <f t="shared" si="317"/>
        <v>AUGUST-GM1</v>
      </c>
      <c r="U1033">
        <f t="shared" si="318"/>
        <v>190598</v>
      </c>
      <c r="V1033">
        <f t="shared" si="319"/>
        <v>193790</v>
      </c>
      <c r="W1033">
        <f t="shared" si="320"/>
        <v>191663</v>
      </c>
      <c r="X1033" s="33">
        <f t="shared" si="321"/>
        <v>5.5876766807625433E-3</v>
      </c>
      <c r="Y1033" s="33">
        <f t="shared" si="322"/>
        <v>-1.0975798544816562E-2</v>
      </c>
    </row>
    <row r="1034" spans="1:25" x14ac:dyDescent="0.25">
      <c r="A1034" t="s">
        <v>42</v>
      </c>
      <c r="B1034">
        <v>1</v>
      </c>
      <c r="C1034" t="s">
        <v>70</v>
      </c>
      <c r="D1034" s="66">
        <v>22356</v>
      </c>
      <c r="E1034" s="64">
        <v>22545</v>
      </c>
      <c r="F1034" s="66">
        <v>22476</v>
      </c>
      <c r="G1034" s="13">
        <f t="shared" si="304"/>
        <v>-69</v>
      </c>
      <c r="H1034" s="13">
        <f t="shared" si="305"/>
        <v>120</v>
      </c>
      <c r="I1034" s="70">
        <f t="shared" si="306"/>
        <v>5.3676865271068408E-3</v>
      </c>
      <c r="J1034" s="70">
        <f t="shared" si="307"/>
        <v>-3.0605455755156052E-3</v>
      </c>
      <c r="K1034" t="str">
        <f t="shared" si="308"/>
        <v>GM1</v>
      </c>
      <c r="L1034" t="str">
        <f t="shared" si="309"/>
        <v>AUGUST-1-GM1</v>
      </c>
      <c r="M1034" s="70">
        <f t="shared" si="310"/>
        <v>2.9741522144454247E-2</v>
      </c>
      <c r="N1034" s="70">
        <f t="shared" si="311"/>
        <v>-0.33703515555485075</v>
      </c>
      <c r="O1034" s="13">
        <f t="shared" si="312"/>
        <v>2101778</v>
      </c>
      <c r="P1034" s="13">
        <f t="shared" si="313"/>
        <v>2128806</v>
      </c>
      <c r="Q1034" s="13">
        <f t="shared" si="314"/>
        <v>2117221</v>
      </c>
      <c r="R1034" s="33">
        <f t="shared" si="315"/>
        <v>7.3475885654907813E-3</v>
      </c>
      <c r="S1034" s="33">
        <f t="shared" si="316"/>
        <v>-5.4420177320055885E-3</v>
      </c>
      <c r="T1034" t="str">
        <f t="shared" si="317"/>
        <v>AUGUST-GM1</v>
      </c>
      <c r="U1034">
        <f t="shared" si="318"/>
        <v>190598</v>
      </c>
      <c r="V1034">
        <f t="shared" si="319"/>
        <v>193790</v>
      </c>
      <c r="W1034">
        <f t="shared" si="320"/>
        <v>191663</v>
      </c>
      <c r="X1034" s="33">
        <f t="shared" si="321"/>
        <v>5.5876766807625433E-3</v>
      </c>
      <c r="Y1034" s="33">
        <f t="shared" si="322"/>
        <v>-1.0975798544816562E-2</v>
      </c>
    </row>
    <row r="1035" spans="1:25" x14ac:dyDescent="0.25">
      <c r="A1035" t="s">
        <v>42</v>
      </c>
      <c r="B1035">
        <v>1</v>
      </c>
      <c r="C1035" t="s">
        <v>70</v>
      </c>
      <c r="D1035" s="66">
        <v>1080</v>
      </c>
      <c r="E1035" s="64">
        <v>1092</v>
      </c>
      <c r="F1035" s="66">
        <v>1083</v>
      </c>
      <c r="G1035" s="13">
        <f t="shared" si="304"/>
        <v>-9</v>
      </c>
      <c r="H1035" s="13">
        <f t="shared" si="305"/>
        <v>3</v>
      </c>
      <c r="I1035" s="70">
        <f t="shared" si="306"/>
        <v>2.7777777777777679E-3</v>
      </c>
      <c r="J1035" s="70">
        <f t="shared" si="307"/>
        <v>-8.2417582417582125E-3</v>
      </c>
      <c r="K1035" t="str">
        <f t="shared" si="308"/>
        <v>GM1</v>
      </c>
      <c r="L1035" t="str">
        <f t="shared" si="309"/>
        <v>AUGUST-1-GM1</v>
      </c>
      <c r="M1035" s="70">
        <f t="shared" si="310"/>
        <v>2.9741522144454247E-2</v>
      </c>
      <c r="N1035" s="70">
        <f t="shared" si="311"/>
        <v>-0.33703515555485075</v>
      </c>
      <c r="O1035" s="13">
        <f t="shared" si="312"/>
        <v>2101778</v>
      </c>
      <c r="P1035" s="13">
        <f t="shared" si="313"/>
        <v>2128806</v>
      </c>
      <c r="Q1035" s="13">
        <f t="shared" si="314"/>
        <v>2117221</v>
      </c>
      <c r="R1035" s="33">
        <f t="shared" si="315"/>
        <v>7.3475885654907813E-3</v>
      </c>
      <c r="S1035" s="33">
        <f t="shared" si="316"/>
        <v>-5.4420177320055885E-3</v>
      </c>
      <c r="T1035" t="str">
        <f t="shared" si="317"/>
        <v>AUGUST-GM1</v>
      </c>
      <c r="U1035">
        <f t="shared" si="318"/>
        <v>190598</v>
      </c>
      <c r="V1035">
        <f t="shared" si="319"/>
        <v>193790</v>
      </c>
      <c r="W1035">
        <f t="shared" si="320"/>
        <v>191663</v>
      </c>
      <c r="X1035" s="33">
        <f t="shared" si="321"/>
        <v>5.5876766807625433E-3</v>
      </c>
      <c r="Y1035" s="33">
        <f t="shared" si="322"/>
        <v>-1.0975798544816562E-2</v>
      </c>
    </row>
    <row r="1036" spans="1:25" x14ac:dyDescent="0.25">
      <c r="A1036" t="s">
        <v>42</v>
      </c>
      <c r="B1036">
        <v>1</v>
      </c>
      <c r="C1036" t="s">
        <v>28</v>
      </c>
      <c r="D1036">
        <v>648</v>
      </c>
      <c r="E1036" s="66">
        <v>648</v>
      </c>
      <c r="F1036" s="66">
        <v>648</v>
      </c>
      <c r="G1036" s="13">
        <f t="shared" si="304"/>
        <v>0</v>
      </c>
      <c r="H1036" s="13">
        <f t="shared" si="305"/>
        <v>0</v>
      </c>
      <c r="I1036" s="70">
        <f t="shared" si="306"/>
        <v>0</v>
      </c>
      <c r="J1036" s="70">
        <f t="shared" si="307"/>
        <v>0</v>
      </c>
      <c r="K1036" t="str">
        <f t="shared" si="308"/>
        <v>GM2</v>
      </c>
      <c r="L1036" t="str">
        <f t="shared" si="309"/>
        <v>AUGUST-1-GM2</v>
      </c>
      <c r="M1036" s="70">
        <f t="shared" si="310"/>
        <v>6.6251503360073682E-2</v>
      </c>
      <c r="N1036" s="70">
        <f t="shared" si="311"/>
        <v>-0.19341123951991168</v>
      </c>
      <c r="O1036" s="13">
        <f t="shared" si="312"/>
        <v>2101778</v>
      </c>
      <c r="P1036" s="13">
        <f t="shared" si="313"/>
        <v>2128806</v>
      </c>
      <c r="Q1036" s="13">
        <f t="shared" si="314"/>
        <v>2117221</v>
      </c>
      <c r="R1036" s="33">
        <f t="shared" si="315"/>
        <v>7.3475885654907813E-3</v>
      </c>
      <c r="S1036" s="33">
        <f t="shared" si="316"/>
        <v>-5.4420177320055885E-3</v>
      </c>
      <c r="T1036" t="str">
        <f t="shared" si="317"/>
        <v>AUGUST-GM2</v>
      </c>
      <c r="U1036">
        <f t="shared" si="318"/>
        <v>983664</v>
      </c>
      <c r="V1036">
        <f t="shared" si="319"/>
        <v>999531</v>
      </c>
      <c r="W1036">
        <f t="shared" si="320"/>
        <v>994649</v>
      </c>
      <c r="X1036" s="33">
        <f t="shared" si="321"/>
        <v>1.1167431155353791E-2</v>
      </c>
      <c r="Y1036" s="33">
        <f t="shared" si="322"/>
        <v>-4.8842907323535245E-3</v>
      </c>
    </row>
    <row r="1037" spans="1:25" x14ac:dyDescent="0.25">
      <c r="A1037" t="s">
        <v>42</v>
      </c>
      <c r="B1037">
        <v>1</v>
      </c>
      <c r="C1037" t="s">
        <v>28</v>
      </c>
      <c r="D1037">
        <v>21816</v>
      </c>
      <c r="E1037" s="66">
        <v>22254</v>
      </c>
      <c r="F1037" s="66">
        <v>22137</v>
      </c>
      <c r="G1037" s="13">
        <f t="shared" si="304"/>
        <v>-117</v>
      </c>
      <c r="H1037" s="13">
        <f t="shared" si="305"/>
        <v>321</v>
      </c>
      <c r="I1037" s="70">
        <f t="shared" si="306"/>
        <v>1.4713971397139813E-2</v>
      </c>
      <c r="J1037" s="70">
        <f t="shared" si="307"/>
        <v>-5.2574818010245883E-3</v>
      </c>
      <c r="K1037" t="str">
        <f t="shared" si="308"/>
        <v>GM2</v>
      </c>
      <c r="L1037" t="str">
        <f t="shared" si="309"/>
        <v>AUGUST-1-GM2</v>
      </c>
      <c r="M1037" s="70">
        <f t="shared" si="310"/>
        <v>6.6251503360073682E-2</v>
      </c>
      <c r="N1037" s="70">
        <f t="shared" si="311"/>
        <v>-0.19341123951991168</v>
      </c>
      <c r="O1037" s="13">
        <f t="shared" si="312"/>
        <v>2101778</v>
      </c>
      <c r="P1037" s="13">
        <f t="shared" si="313"/>
        <v>2128806</v>
      </c>
      <c r="Q1037" s="13">
        <f t="shared" si="314"/>
        <v>2117221</v>
      </c>
      <c r="R1037" s="33">
        <f t="shared" si="315"/>
        <v>7.3475885654907813E-3</v>
      </c>
      <c r="S1037" s="33">
        <f t="shared" si="316"/>
        <v>-5.4420177320055885E-3</v>
      </c>
      <c r="T1037" t="str">
        <f t="shared" si="317"/>
        <v>AUGUST-GM2</v>
      </c>
      <c r="U1037">
        <f t="shared" si="318"/>
        <v>983664</v>
      </c>
      <c r="V1037">
        <f t="shared" si="319"/>
        <v>999531</v>
      </c>
      <c r="W1037">
        <f t="shared" si="320"/>
        <v>994649</v>
      </c>
      <c r="X1037" s="33">
        <f t="shared" si="321"/>
        <v>1.1167431155353791E-2</v>
      </c>
      <c r="Y1037" s="33">
        <f t="shared" si="322"/>
        <v>-4.8842907323535245E-3</v>
      </c>
    </row>
    <row r="1038" spans="1:25" x14ac:dyDescent="0.25">
      <c r="A1038" t="s">
        <v>42</v>
      </c>
      <c r="B1038">
        <v>1</v>
      </c>
      <c r="C1038" t="s">
        <v>28</v>
      </c>
      <c r="D1038">
        <v>540</v>
      </c>
      <c r="E1038" s="66">
        <v>552</v>
      </c>
      <c r="F1038" s="66">
        <v>552</v>
      </c>
      <c r="G1038" s="13">
        <f t="shared" si="304"/>
        <v>0</v>
      </c>
      <c r="H1038" s="13">
        <f t="shared" si="305"/>
        <v>12</v>
      </c>
      <c r="I1038" s="70">
        <f t="shared" si="306"/>
        <v>2.2222222222222143E-2</v>
      </c>
      <c r="J1038" s="70">
        <f t="shared" si="307"/>
        <v>0</v>
      </c>
      <c r="K1038" t="str">
        <f t="shared" si="308"/>
        <v>GM2</v>
      </c>
      <c r="L1038" t="str">
        <f t="shared" si="309"/>
        <v>AUGUST-1-GM2</v>
      </c>
      <c r="M1038" s="70">
        <f t="shared" si="310"/>
        <v>6.6251503360073682E-2</v>
      </c>
      <c r="N1038" s="70">
        <f t="shared" si="311"/>
        <v>-0.19341123951991168</v>
      </c>
      <c r="O1038" s="13">
        <f t="shared" si="312"/>
        <v>2101778</v>
      </c>
      <c r="P1038" s="13">
        <f t="shared" si="313"/>
        <v>2128806</v>
      </c>
      <c r="Q1038" s="13">
        <f t="shared" si="314"/>
        <v>2117221</v>
      </c>
      <c r="R1038" s="33">
        <f t="shared" si="315"/>
        <v>7.3475885654907813E-3</v>
      </c>
      <c r="S1038" s="33">
        <f t="shared" si="316"/>
        <v>-5.4420177320055885E-3</v>
      </c>
      <c r="T1038" t="str">
        <f t="shared" si="317"/>
        <v>AUGUST-GM2</v>
      </c>
      <c r="U1038">
        <f t="shared" si="318"/>
        <v>983664</v>
      </c>
      <c r="V1038">
        <f t="shared" si="319"/>
        <v>999531</v>
      </c>
      <c r="W1038">
        <f t="shared" si="320"/>
        <v>994649</v>
      </c>
      <c r="X1038" s="33">
        <f t="shared" si="321"/>
        <v>1.1167431155353791E-2</v>
      </c>
      <c r="Y1038" s="33">
        <f t="shared" si="322"/>
        <v>-4.8842907323535245E-3</v>
      </c>
    </row>
    <row r="1039" spans="1:25" x14ac:dyDescent="0.25">
      <c r="A1039" t="s">
        <v>42</v>
      </c>
      <c r="B1039">
        <v>1</v>
      </c>
      <c r="C1039" t="s">
        <v>28</v>
      </c>
      <c r="D1039">
        <v>2448</v>
      </c>
      <c r="E1039" s="66">
        <v>2458</v>
      </c>
      <c r="F1039" s="66">
        <v>2440</v>
      </c>
      <c r="G1039" s="13">
        <f t="shared" si="304"/>
        <v>-18</v>
      </c>
      <c r="H1039" s="13">
        <f t="shared" si="305"/>
        <v>-8</v>
      </c>
      <c r="I1039" s="70">
        <f t="shared" si="306"/>
        <v>-3.2679738562091387E-3</v>
      </c>
      <c r="J1039" s="70">
        <f t="shared" si="307"/>
        <v>-7.3230268510984242E-3</v>
      </c>
      <c r="K1039" t="str">
        <f t="shared" si="308"/>
        <v>GM2</v>
      </c>
      <c r="L1039" t="str">
        <f t="shared" si="309"/>
        <v>AUGUST-1-GM2</v>
      </c>
      <c r="M1039" s="70">
        <f t="shared" si="310"/>
        <v>6.6251503360073682E-2</v>
      </c>
      <c r="N1039" s="70">
        <f t="shared" si="311"/>
        <v>-0.19341123951991168</v>
      </c>
      <c r="O1039" s="13">
        <f t="shared" si="312"/>
        <v>2101778</v>
      </c>
      <c r="P1039" s="13">
        <f t="shared" si="313"/>
        <v>2128806</v>
      </c>
      <c r="Q1039" s="13">
        <f t="shared" si="314"/>
        <v>2117221</v>
      </c>
      <c r="R1039" s="33">
        <f t="shared" si="315"/>
        <v>7.3475885654907813E-3</v>
      </c>
      <c r="S1039" s="33">
        <f t="shared" si="316"/>
        <v>-5.4420177320055885E-3</v>
      </c>
      <c r="T1039" t="str">
        <f t="shared" si="317"/>
        <v>AUGUST-GM2</v>
      </c>
      <c r="U1039">
        <f t="shared" si="318"/>
        <v>983664</v>
      </c>
      <c r="V1039">
        <f t="shared" si="319"/>
        <v>999531</v>
      </c>
      <c r="W1039">
        <f t="shared" si="320"/>
        <v>994649</v>
      </c>
      <c r="X1039" s="33">
        <f t="shared" si="321"/>
        <v>1.1167431155353791E-2</v>
      </c>
      <c r="Y1039" s="33">
        <f t="shared" si="322"/>
        <v>-4.8842907323535245E-3</v>
      </c>
    </row>
    <row r="1040" spans="1:25" x14ac:dyDescent="0.25">
      <c r="A1040" t="s">
        <v>42</v>
      </c>
      <c r="B1040">
        <v>1</v>
      </c>
      <c r="C1040" t="s">
        <v>28</v>
      </c>
      <c r="D1040">
        <v>3024</v>
      </c>
      <c r="E1040" s="66">
        <v>3034</v>
      </c>
      <c r="F1040" s="66">
        <v>3024</v>
      </c>
      <c r="G1040" s="13">
        <f t="shared" si="304"/>
        <v>-10</v>
      </c>
      <c r="H1040" s="13">
        <f t="shared" si="305"/>
        <v>0</v>
      </c>
      <c r="I1040" s="70">
        <f t="shared" si="306"/>
        <v>0</v>
      </c>
      <c r="J1040" s="70">
        <f t="shared" si="307"/>
        <v>-3.2959789057349642E-3</v>
      </c>
      <c r="K1040" t="str">
        <f t="shared" si="308"/>
        <v>GM2</v>
      </c>
      <c r="L1040" t="str">
        <f t="shared" si="309"/>
        <v>AUGUST-1-GM2</v>
      </c>
      <c r="M1040" s="70">
        <f t="shared" si="310"/>
        <v>6.6251503360073682E-2</v>
      </c>
      <c r="N1040" s="70">
        <f t="shared" si="311"/>
        <v>-0.19341123951991168</v>
      </c>
      <c r="O1040" s="13">
        <f t="shared" si="312"/>
        <v>2101778</v>
      </c>
      <c r="P1040" s="13">
        <f t="shared" si="313"/>
        <v>2128806</v>
      </c>
      <c r="Q1040" s="13">
        <f t="shared" si="314"/>
        <v>2117221</v>
      </c>
      <c r="R1040" s="33">
        <f t="shared" si="315"/>
        <v>7.3475885654907813E-3</v>
      </c>
      <c r="S1040" s="33">
        <f t="shared" si="316"/>
        <v>-5.4420177320055885E-3</v>
      </c>
      <c r="T1040" t="str">
        <f t="shared" si="317"/>
        <v>AUGUST-GM2</v>
      </c>
      <c r="U1040">
        <f t="shared" si="318"/>
        <v>983664</v>
      </c>
      <c r="V1040">
        <f t="shared" si="319"/>
        <v>999531</v>
      </c>
      <c r="W1040">
        <f t="shared" si="320"/>
        <v>994649</v>
      </c>
      <c r="X1040" s="33">
        <f t="shared" si="321"/>
        <v>1.1167431155353791E-2</v>
      </c>
      <c r="Y1040" s="33">
        <f t="shared" si="322"/>
        <v>-4.8842907323535245E-3</v>
      </c>
    </row>
    <row r="1041" spans="1:25" x14ac:dyDescent="0.25">
      <c r="A1041" t="s">
        <v>42</v>
      </c>
      <c r="B1041">
        <v>1</v>
      </c>
      <c r="C1041" t="s">
        <v>28</v>
      </c>
      <c r="D1041">
        <v>1296</v>
      </c>
      <c r="E1041" s="66">
        <v>1307</v>
      </c>
      <c r="F1041" s="66">
        <v>1296</v>
      </c>
      <c r="G1041" s="13">
        <f t="shared" si="304"/>
        <v>-11</v>
      </c>
      <c r="H1041" s="13">
        <f t="shared" si="305"/>
        <v>0</v>
      </c>
      <c r="I1041" s="70">
        <f t="shared" si="306"/>
        <v>0</v>
      </c>
      <c r="J1041" s="70">
        <f t="shared" si="307"/>
        <v>-8.4162203519509982E-3</v>
      </c>
      <c r="K1041" t="str">
        <f t="shared" si="308"/>
        <v>GM2</v>
      </c>
      <c r="L1041" t="str">
        <f t="shared" si="309"/>
        <v>AUGUST-1-GM2</v>
      </c>
      <c r="M1041" s="70">
        <f t="shared" si="310"/>
        <v>6.6251503360073682E-2</v>
      </c>
      <c r="N1041" s="70">
        <f t="shared" si="311"/>
        <v>-0.19341123951991168</v>
      </c>
      <c r="O1041" s="13">
        <f t="shared" si="312"/>
        <v>2101778</v>
      </c>
      <c r="P1041" s="13">
        <f t="shared" si="313"/>
        <v>2128806</v>
      </c>
      <c r="Q1041" s="13">
        <f t="shared" si="314"/>
        <v>2117221</v>
      </c>
      <c r="R1041" s="33">
        <f t="shared" si="315"/>
        <v>7.3475885654907813E-3</v>
      </c>
      <c r="S1041" s="33">
        <f t="shared" si="316"/>
        <v>-5.4420177320055885E-3</v>
      </c>
      <c r="T1041" t="str">
        <f t="shared" si="317"/>
        <v>AUGUST-GM2</v>
      </c>
      <c r="U1041">
        <f t="shared" si="318"/>
        <v>983664</v>
      </c>
      <c r="V1041">
        <f t="shared" si="319"/>
        <v>999531</v>
      </c>
      <c r="W1041">
        <f t="shared" si="320"/>
        <v>994649</v>
      </c>
      <c r="X1041" s="33">
        <f t="shared" si="321"/>
        <v>1.1167431155353791E-2</v>
      </c>
      <c r="Y1041" s="33">
        <f t="shared" si="322"/>
        <v>-4.8842907323535245E-3</v>
      </c>
    </row>
    <row r="1042" spans="1:25" x14ac:dyDescent="0.25">
      <c r="A1042" t="s">
        <v>42</v>
      </c>
      <c r="B1042">
        <v>1</v>
      </c>
      <c r="C1042" t="s">
        <v>28</v>
      </c>
      <c r="D1042">
        <v>1008</v>
      </c>
      <c r="E1042" s="66">
        <v>1020</v>
      </c>
      <c r="F1042" s="66">
        <v>1008</v>
      </c>
      <c r="G1042" s="13">
        <f t="shared" si="304"/>
        <v>-12</v>
      </c>
      <c r="H1042" s="13">
        <f t="shared" si="305"/>
        <v>0</v>
      </c>
      <c r="I1042" s="70">
        <f t="shared" si="306"/>
        <v>0</v>
      </c>
      <c r="J1042" s="70">
        <f t="shared" si="307"/>
        <v>-1.1764705882352899E-2</v>
      </c>
      <c r="K1042" t="str">
        <f t="shared" si="308"/>
        <v>GM2</v>
      </c>
      <c r="L1042" t="str">
        <f t="shared" si="309"/>
        <v>AUGUST-1-GM2</v>
      </c>
      <c r="M1042" s="70">
        <f t="shared" si="310"/>
        <v>6.6251503360073682E-2</v>
      </c>
      <c r="N1042" s="70">
        <f t="shared" si="311"/>
        <v>-0.19341123951991168</v>
      </c>
      <c r="O1042" s="13">
        <f t="shared" si="312"/>
        <v>2101778</v>
      </c>
      <c r="P1042" s="13">
        <f t="shared" si="313"/>
        <v>2128806</v>
      </c>
      <c r="Q1042" s="13">
        <f t="shared" si="314"/>
        <v>2117221</v>
      </c>
      <c r="R1042" s="33">
        <f t="shared" si="315"/>
        <v>7.3475885654907813E-3</v>
      </c>
      <c r="S1042" s="33">
        <f t="shared" si="316"/>
        <v>-5.4420177320055885E-3</v>
      </c>
      <c r="T1042" t="str">
        <f t="shared" si="317"/>
        <v>AUGUST-GM2</v>
      </c>
      <c r="U1042">
        <f t="shared" si="318"/>
        <v>983664</v>
      </c>
      <c r="V1042">
        <f t="shared" si="319"/>
        <v>999531</v>
      </c>
      <c r="W1042">
        <f t="shared" si="320"/>
        <v>994649</v>
      </c>
      <c r="X1042" s="33">
        <f t="shared" si="321"/>
        <v>1.1167431155353791E-2</v>
      </c>
      <c r="Y1042" s="33">
        <f t="shared" si="322"/>
        <v>-4.8842907323535245E-3</v>
      </c>
    </row>
    <row r="1043" spans="1:25" x14ac:dyDescent="0.25">
      <c r="A1043" t="s">
        <v>42</v>
      </c>
      <c r="B1043">
        <v>1</v>
      </c>
      <c r="C1043" t="s">
        <v>28</v>
      </c>
      <c r="D1043">
        <v>30240</v>
      </c>
      <c r="E1043" s="66">
        <v>30547</v>
      </c>
      <c r="F1043" s="66">
        <v>30450</v>
      </c>
      <c r="G1043" s="13">
        <f t="shared" si="304"/>
        <v>-97</v>
      </c>
      <c r="H1043" s="13">
        <f t="shared" si="305"/>
        <v>210</v>
      </c>
      <c r="I1043" s="70">
        <f t="shared" si="306"/>
        <v>6.9444444444444198E-3</v>
      </c>
      <c r="J1043" s="70">
        <f t="shared" si="307"/>
        <v>-3.175434576226821E-3</v>
      </c>
      <c r="K1043" t="str">
        <f t="shared" si="308"/>
        <v>GM2</v>
      </c>
      <c r="L1043" t="str">
        <f t="shared" si="309"/>
        <v>AUGUST-1-GM2</v>
      </c>
      <c r="M1043" s="70">
        <f t="shared" si="310"/>
        <v>6.6251503360073682E-2</v>
      </c>
      <c r="N1043" s="70">
        <f t="shared" si="311"/>
        <v>-0.19341123951991168</v>
      </c>
      <c r="O1043" s="13">
        <f t="shared" si="312"/>
        <v>2101778</v>
      </c>
      <c r="P1043" s="13">
        <f t="shared" si="313"/>
        <v>2128806</v>
      </c>
      <c r="Q1043" s="13">
        <f t="shared" si="314"/>
        <v>2117221</v>
      </c>
      <c r="R1043" s="33">
        <f t="shared" si="315"/>
        <v>7.3475885654907813E-3</v>
      </c>
      <c r="S1043" s="33">
        <f t="shared" si="316"/>
        <v>-5.4420177320055885E-3</v>
      </c>
      <c r="T1043" t="str">
        <f t="shared" si="317"/>
        <v>AUGUST-GM2</v>
      </c>
      <c r="U1043">
        <f t="shared" si="318"/>
        <v>983664</v>
      </c>
      <c r="V1043">
        <f t="shared" si="319"/>
        <v>999531</v>
      </c>
      <c r="W1043">
        <f t="shared" si="320"/>
        <v>994649</v>
      </c>
      <c r="X1043" s="33">
        <f t="shared" si="321"/>
        <v>1.1167431155353791E-2</v>
      </c>
      <c r="Y1043" s="33">
        <f t="shared" si="322"/>
        <v>-4.8842907323535245E-3</v>
      </c>
    </row>
    <row r="1044" spans="1:25" x14ac:dyDescent="0.25">
      <c r="A1044" t="s">
        <v>42</v>
      </c>
      <c r="B1044">
        <v>1</v>
      </c>
      <c r="C1044" t="s">
        <v>28</v>
      </c>
      <c r="D1044">
        <v>4212</v>
      </c>
      <c r="E1044" s="66">
        <v>4275</v>
      </c>
      <c r="F1044" s="66">
        <v>4194</v>
      </c>
      <c r="G1044" s="13">
        <f t="shared" si="304"/>
        <v>-81</v>
      </c>
      <c r="H1044" s="13">
        <f t="shared" si="305"/>
        <v>-18</v>
      </c>
      <c r="I1044" s="70">
        <f t="shared" si="306"/>
        <v>-4.2735042735042583E-3</v>
      </c>
      <c r="J1044" s="70">
        <f t="shared" si="307"/>
        <v>-1.8947368421052602E-2</v>
      </c>
      <c r="K1044" t="str">
        <f t="shared" si="308"/>
        <v>GM2</v>
      </c>
      <c r="L1044" t="str">
        <f t="shared" si="309"/>
        <v>AUGUST-1-GM2</v>
      </c>
      <c r="M1044" s="70">
        <f t="shared" si="310"/>
        <v>6.6251503360073682E-2</v>
      </c>
      <c r="N1044" s="70">
        <f t="shared" si="311"/>
        <v>-0.19341123951991168</v>
      </c>
      <c r="O1044" s="13">
        <f t="shared" si="312"/>
        <v>2101778</v>
      </c>
      <c r="P1044" s="13">
        <f t="shared" si="313"/>
        <v>2128806</v>
      </c>
      <c r="Q1044" s="13">
        <f t="shared" si="314"/>
        <v>2117221</v>
      </c>
      <c r="R1044" s="33">
        <f t="shared" si="315"/>
        <v>7.3475885654907813E-3</v>
      </c>
      <c r="S1044" s="33">
        <f t="shared" si="316"/>
        <v>-5.4420177320055885E-3</v>
      </c>
      <c r="T1044" t="str">
        <f t="shared" si="317"/>
        <v>AUGUST-GM2</v>
      </c>
      <c r="U1044">
        <f t="shared" si="318"/>
        <v>983664</v>
      </c>
      <c r="V1044">
        <f t="shared" si="319"/>
        <v>999531</v>
      </c>
      <c r="W1044">
        <f t="shared" si="320"/>
        <v>994649</v>
      </c>
      <c r="X1044" s="33">
        <f t="shared" si="321"/>
        <v>1.1167431155353791E-2</v>
      </c>
      <c r="Y1044" s="33">
        <f t="shared" si="322"/>
        <v>-4.8842907323535245E-3</v>
      </c>
    </row>
    <row r="1045" spans="1:25" x14ac:dyDescent="0.25">
      <c r="A1045" t="s">
        <v>42</v>
      </c>
      <c r="B1045">
        <v>1</v>
      </c>
      <c r="C1045" t="s">
        <v>28</v>
      </c>
      <c r="D1045">
        <v>21600</v>
      </c>
      <c r="E1045" s="66">
        <v>21811</v>
      </c>
      <c r="F1045" s="66">
        <v>21420</v>
      </c>
      <c r="G1045" s="13">
        <f t="shared" si="304"/>
        <v>-391</v>
      </c>
      <c r="H1045" s="13">
        <f t="shared" si="305"/>
        <v>-180</v>
      </c>
      <c r="I1045" s="70">
        <f t="shared" si="306"/>
        <v>-8.3333333333333037E-3</v>
      </c>
      <c r="J1045" s="70">
        <f t="shared" si="307"/>
        <v>-1.7926734216679674E-2</v>
      </c>
      <c r="K1045" t="str">
        <f t="shared" si="308"/>
        <v>GM2</v>
      </c>
      <c r="L1045" t="str">
        <f t="shared" si="309"/>
        <v>AUGUST-1-GM2</v>
      </c>
      <c r="M1045" s="70">
        <f t="shared" si="310"/>
        <v>6.6251503360073682E-2</v>
      </c>
      <c r="N1045" s="70">
        <f t="shared" si="311"/>
        <v>-0.19341123951991168</v>
      </c>
      <c r="O1045" s="13">
        <f t="shared" si="312"/>
        <v>2101778</v>
      </c>
      <c r="P1045" s="13">
        <f t="shared" si="313"/>
        <v>2128806</v>
      </c>
      <c r="Q1045" s="13">
        <f t="shared" si="314"/>
        <v>2117221</v>
      </c>
      <c r="R1045" s="33">
        <f t="shared" si="315"/>
        <v>7.3475885654907813E-3</v>
      </c>
      <c r="S1045" s="33">
        <f t="shared" si="316"/>
        <v>-5.4420177320055885E-3</v>
      </c>
      <c r="T1045" t="str">
        <f t="shared" si="317"/>
        <v>AUGUST-GM2</v>
      </c>
      <c r="U1045">
        <f t="shared" si="318"/>
        <v>983664</v>
      </c>
      <c r="V1045">
        <f t="shared" si="319"/>
        <v>999531</v>
      </c>
      <c r="W1045">
        <f t="shared" si="320"/>
        <v>994649</v>
      </c>
      <c r="X1045" s="33">
        <f t="shared" si="321"/>
        <v>1.1167431155353791E-2</v>
      </c>
      <c r="Y1045" s="33">
        <f t="shared" si="322"/>
        <v>-4.8842907323535245E-3</v>
      </c>
    </row>
    <row r="1046" spans="1:25" x14ac:dyDescent="0.25">
      <c r="A1046" t="s">
        <v>42</v>
      </c>
      <c r="B1046">
        <v>1</v>
      </c>
      <c r="C1046" t="s">
        <v>28</v>
      </c>
      <c r="D1046">
        <v>12420</v>
      </c>
      <c r="E1046" s="66">
        <v>12563</v>
      </c>
      <c r="F1046" s="66">
        <v>12399</v>
      </c>
      <c r="G1046" s="13">
        <f t="shared" si="304"/>
        <v>-164</v>
      </c>
      <c r="H1046" s="13">
        <f t="shared" si="305"/>
        <v>-21</v>
      </c>
      <c r="I1046" s="70">
        <f t="shared" si="306"/>
        <v>-1.6908212560386993E-3</v>
      </c>
      <c r="J1046" s="70">
        <f t="shared" si="307"/>
        <v>-1.3054206797739387E-2</v>
      </c>
      <c r="K1046" t="str">
        <f t="shared" si="308"/>
        <v>GM2</v>
      </c>
      <c r="L1046" t="str">
        <f t="shared" si="309"/>
        <v>AUGUST-1-GM2</v>
      </c>
      <c r="M1046" s="70">
        <f t="shared" si="310"/>
        <v>6.6251503360073682E-2</v>
      </c>
      <c r="N1046" s="70">
        <f t="shared" si="311"/>
        <v>-0.19341123951991168</v>
      </c>
      <c r="O1046" s="13">
        <f t="shared" si="312"/>
        <v>2101778</v>
      </c>
      <c r="P1046" s="13">
        <f t="shared" si="313"/>
        <v>2128806</v>
      </c>
      <c r="Q1046" s="13">
        <f t="shared" si="314"/>
        <v>2117221</v>
      </c>
      <c r="R1046" s="33">
        <f t="shared" si="315"/>
        <v>7.3475885654907813E-3</v>
      </c>
      <c r="S1046" s="33">
        <f t="shared" si="316"/>
        <v>-5.4420177320055885E-3</v>
      </c>
      <c r="T1046" t="str">
        <f t="shared" si="317"/>
        <v>AUGUST-GM2</v>
      </c>
      <c r="U1046">
        <f t="shared" si="318"/>
        <v>983664</v>
      </c>
      <c r="V1046">
        <f t="shared" si="319"/>
        <v>999531</v>
      </c>
      <c r="W1046">
        <f t="shared" si="320"/>
        <v>994649</v>
      </c>
      <c r="X1046" s="33">
        <f t="shared" si="321"/>
        <v>1.1167431155353791E-2</v>
      </c>
      <c r="Y1046" s="33">
        <f t="shared" si="322"/>
        <v>-4.8842907323535245E-3</v>
      </c>
    </row>
    <row r="1047" spans="1:25" x14ac:dyDescent="0.25">
      <c r="A1047" t="s">
        <v>42</v>
      </c>
      <c r="B1047">
        <v>1</v>
      </c>
      <c r="C1047" t="s">
        <v>28</v>
      </c>
      <c r="D1047">
        <v>1080</v>
      </c>
      <c r="E1047" s="66">
        <v>1091</v>
      </c>
      <c r="F1047" s="66">
        <v>1089</v>
      </c>
      <c r="G1047" s="13">
        <f t="shared" si="304"/>
        <v>-2</v>
      </c>
      <c r="H1047" s="13">
        <f t="shared" si="305"/>
        <v>9</v>
      </c>
      <c r="I1047" s="70">
        <f t="shared" si="306"/>
        <v>8.3333333333333037E-3</v>
      </c>
      <c r="J1047" s="70">
        <f t="shared" si="307"/>
        <v>-1.8331805682859637E-3</v>
      </c>
      <c r="K1047" t="str">
        <f t="shared" si="308"/>
        <v>GM2</v>
      </c>
      <c r="L1047" t="str">
        <f t="shared" si="309"/>
        <v>AUGUST-1-GM2</v>
      </c>
      <c r="M1047" s="70">
        <f t="shared" si="310"/>
        <v>6.6251503360073682E-2</v>
      </c>
      <c r="N1047" s="70">
        <f t="shared" si="311"/>
        <v>-0.19341123951991168</v>
      </c>
      <c r="O1047" s="13">
        <f t="shared" si="312"/>
        <v>2101778</v>
      </c>
      <c r="P1047" s="13">
        <f t="shared" si="313"/>
        <v>2128806</v>
      </c>
      <c r="Q1047" s="13">
        <f t="shared" si="314"/>
        <v>2117221</v>
      </c>
      <c r="R1047" s="33">
        <f t="shared" si="315"/>
        <v>7.3475885654907813E-3</v>
      </c>
      <c r="S1047" s="33">
        <f t="shared" si="316"/>
        <v>-5.4420177320055885E-3</v>
      </c>
      <c r="T1047" t="str">
        <f t="shared" si="317"/>
        <v>AUGUST-GM2</v>
      </c>
      <c r="U1047">
        <f t="shared" si="318"/>
        <v>983664</v>
      </c>
      <c r="V1047">
        <f t="shared" si="319"/>
        <v>999531</v>
      </c>
      <c r="W1047">
        <f t="shared" si="320"/>
        <v>994649</v>
      </c>
      <c r="X1047" s="33">
        <f t="shared" si="321"/>
        <v>1.1167431155353791E-2</v>
      </c>
      <c r="Y1047" s="33">
        <f t="shared" si="322"/>
        <v>-4.8842907323535245E-3</v>
      </c>
    </row>
    <row r="1048" spans="1:25" x14ac:dyDescent="0.25">
      <c r="A1048" t="s">
        <v>42</v>
      </c>
      <c r="B1048">
        <v>1</v>
      </c>
      <c r="C1048" t="s">
        <v>28</v>
      </c>
      <c r="D1048">
        <v>2952</v>
      </c>
      <c r="E1048" s="66">
        <v>2955</v>
      </c>
      <c r="F1048" s="66">
        <v>2949</v>
      </c>
      <c r="G1048" s="13">
        <f t="shared" si="304"/>
        <v>-6</v>
      </c>
      <c r="H1048" s="13">
        <f t="shared" si="305"/>
        <v>-3</v>
      </c>
      <c r="I1048" s="70">
        <f t="shared" si="306"/>
        <v>-1.0162601626015899E-3</v>
      </c>
      <c r="J1048" s="70">
        <f t="shared" si="307"/>
        <v>-2.0304568527919065E-3</v>
      </c>
      <c r="K1048" t="str">
        <f t="shared" si="308"/>
        <v>GM2</v>
      </c>
      <c r="L1048" t="str">
        <f t="shared" si="309"/>
        <v>AUGUST-1-GM2</v>
      </c>
      <c r="M1048" s="70">
        <f t="shared" si="310"/>
        <v>6.6251503360073682E-2</v>
      </c>
      <c r="N1048" s="70">
        <f t="shared" si="311"/>
        <v>-0.19341123951991168</v>
      </c>
      <c r="O1048" s="13">
        <f t="shared" si="312"/>
        <v>2101778</v>
      </c>
      <c r="P1048" s="13">
        <f t="shared" si="313"/>
        <v>2128806</v>
      </c>
      <c r="Q1048" s="13">
        <f t="shared" si="314"/>
        <v>2117221</v>
      </c>
      <c r="R1048" s="33">
        <f t="shared" si="315"/>
        <v>7.3475885654907813E-3</v>
      </c>
      <c r="S1048" s="33">
        <f t="shared" si="316"/>
        <v>-5.4420177320055885E-3</v>
      </c>
      <c r="T1048" t="str">
        <f t="shared" si="317"/>
        <v>AUGUST-GM2</v>
      </c>
      <c r="U1048">
        <f t="shared" si="318"/>
        <v>983664</v>
      </c>
      <c r="V1048">
        <f t="shared" si="319"/>
        <v>999531</v>
      </c>
      <c r="W1048">
        <f t="shared" si="320"/>
        <v>994649</v>
      </c>
      <c r="X1048" s="33">
        <f t="shared" si="321"/>
        <v>1.1167431155353791E-2</v>
      </c>
      <c r="Y1048" s="33">
        <f t="shared" si="322"/>
        <v>-4.8842907323535245E-3</v>
      </c>
    </row>
    <row r="1049" spans="1:25" x14ac:dyDescent="0.25">
      <c r="A1049" t="s">
        <v>42</v>
      </c>
      <c r="B1049">
        <v>1</v>
      </c>
      <c r="C1049" t="s">
        <v>28</v>
      </c>
      <c r="D1049">
        <v>1800</v>
      </c>
      <c r="E1049" s="66">
        <v>1803</v>
      </c>
      <c r="F1049" s="66">
        <v>1798</v>
      </c>
      <c r="G1049" s="13">
        <f t="shared" si="304"/>
        <v>-5</v>
      </c>
      <c r="H1049" s="13">
        <f t="shared" si="305"/>
        <v>-2</v>
      </c>
      <c r="I1049" s="70">
        <f t="shared" si="306"/>
        <v>-1.1111111111110628E-3</v>
      </c>
      <c r="J1049" s="70">
        <f t="shared" si="307"/>
        <v>-2.7731558513588439E-3</v>
      </c>
      <c r="K1049" t="str">
        <f t="shared" si="308"/>
        <v>GM2</v>
      </c>
      <c r="L1049" t="str">
        <f t="shared" si="309"/>
        <v>AUGUST-1-GM2</v>
      </c>
      <c r="M1049" s="70">
        <f t="shared" si="310"/>
        <v>6.6251503360073682E-2</v>
      </c>
      <c r="N1049" s="70">
        <f t="shared" si="311"/>
        <v>-0.19341123951991168</v>
      </c>
      <c r="O1049" s="13">
        <f t="shared" si="312"/>
        <v>2101778</v>
      </c>
      <c r="P1049" s="13">
        <f t="shared" si="313"/>
        <v>2128806</v>
      </c>
      <c r="Q1049" s="13">
        <f t="shared" si="314"/>
        <v>2117221</v>
      </c>
      <c r="R1049" s="33">
        <f t="shared" si="315"/>
        <v>7.3475885654907813E-3</v>
      </c>
      <c r="S1049" s="33">
        <f t="shared" si="316"/>
        <v>-5.4420177320055885E-3</v>
      </c>
      <c r="T1049" t="str">
        <f t="shared" si="317"/>
        <v>AUGUST-GM2</v>
      </c>
      <c r="U1049">
        <f t="shared" si="318"/>
        <v>983664</v>
      </c>
      <c r="V1049">
        <f t="shared" si="319"/>
        <v>999531</v>
      </c>
      <c r="W1049">
        <f t="shared" si="320"/>
        <v>994649</v>
      </c>
      <c r="X1049" s="33">
        <f t="shared" si="321"/>
        <v>1.1167431155353791E-2</v>
      </c>
      <c r="Y1049" s="33">
        <f t="shared" si="322"/>
        <v>-4.8842907323535245E-3</v>
      </c>
    </row>
    <row r="1050" spans="1:25" x14ac:dyDescent="0.25">
      <c r="A1050" t="s">
        <v>42</v>
      </c>
      <c r="B1050">
        <v>1</v>
      </c>
      <c r="C1050" t="s">
        <v>28</v>
      </c>
      <c r="D1050">
        <v>2484</v>
      </c>
      <c r="E1050" s="66">
        <v>2484</v>
      </c>
      <c r="F1050" s="66">
        <v>2469</v>
      </c>
      <c r="G1050" s="13">
        <f t="shared" si="304"/>
        <v>-15</v>
      </c>
      <c r="H1050" s="13">
        <f t="shared" si="305"/>
        <v>-15</v>
      </c>
      <c r="I1050" s="70">
        <f t="shared" si="306"/>
        <v>-6.0386473429951959E-3</v>
      </c>
      <c r="J1050" s="70">
        <f t="shared" si="307"/>
        <v>-6.0386473429951959E-3</v>
      </c>
      <c r="K1050" t="str">
        <f t="shared" si="308"/>
        <v>GM2</v>
      </c>
      <c r="L1050" t="str">
        <f t="shared" si="309"/>
        <v>AUGUST-1-GM2</v>
      </c>
      <c r="M1050" s="70">
        <f t="shared" si="310"/>
        <v>6.6251503360073682E-2</v>
      </c>
      <c r="N1050" s="70">
        <f t="shared" si="311"/>
        <v>-0.19341123951991168</v>
      </c>
      <c r="O1050" s="13">
        <f t="shared" si="312"/>
        <v>2101778</v>
      </c>
      <c r="P1050" s="13">
        <f t="shared" si="313"/>
        <v>2128806</v>
      </c>
      <c r="Q1050" s="13">
        <f t="shared" si="314"/>
        <v>2117221</v>
      </c>
      <c r="R1050" s="33">
        <f t="shared" si="315"/>
        <v>7.3475885654907813E-3</v>
      </c>
      <c r="S1050" s="33">
        <f t="shared" si="316"/>
        <v>-5.4420177320055885E-3</v>
      </c>
      <c r="T1050" t="str">
        <f t="shared" si="317"/>
        <v>AUGUST-GM2</v>
      </c>
      <c r="U1050">
        <f t="shared" si="318"/>
        <v>983664</v>
      </c>
      <c r="V1050">
        <f t="shared" si="319"/>
        <v>999531</v>
      </c>
      <c r="W1050">
        <f t="shared" si="320"/>
        <v>994649</v>
      </c>
      <c r="X1050" s="33">
        <f t="shared" si="321"/>
        <v>1.1167431155353791E-2</v>
      </c>
      <c r="Y1050" s="33">
        <f t="shared" si="322"/>
        <v>-4.8842907323535245E-3</v>
      </c>
    </row>
    <row r="1051" spans="1:25" x14ac:dyDescent="0.25">
      <c r="A1051" t="s">
        <v>42</v>
      </c>
      <c r="B1051">
        <v>1</v>
      </c>
      <c r="C1051" t="s">
        <v>28</v>
      </c>
      <c r="D1051">
        <v>1224</v>
      </c>
      <c r="E1051" s="66">
        <v>1225</v>
      </c>
      <c r="F1051" s="66">
        <v>1224</v>
      </c>
      <c r="G1051" s="13">
        <f t="shared" si="304"/>
        <v>-1</v>
      </c>
      <c r="H1051" s="13">
        <f t="shared" si="305"/>
        <v>0</v>
      </c>
      <c r="I1051" s="70">
        <f t="shared" si="306"/>
        <v>0</v>
      </c>
      <c r="J1051" s="70">
        <f t="shared" si="307"/>
        <v>-8.1632653061225469E-4</v>
      </c>
      <c r="K1051" t="str">
        <f t="shared" si="308"/>
        <v>GM2</v>
      </c>
      <c r="L1051" t="str">
        <f t="shared" si="309"/>
        <v>AUGUST-1-GM2</v>
      </c>
      <c r="M1051" s="70">
        <f t="shared" si="310"/>
        <v>6.6251503360073682E-2</v>
      </c>
      <c r="N1051" s="70">
        <f t="shared" si="311"/>
        <v>-0.19341123951991168</v>
      </c>
      <c r="O1051" s="13">
        <f t="shared" si="312"/>
        <v>2101778</v>
      </c>
      <c r="P1051" s="13">
        <f t="shared" si="313"/>
        <v>2128806</v>
      </c>
      <c r="Q1051" s="13">
        <f t="shared" si="314"/>
        <v>2117221</v>
      </c>
      <c r="R1051" s="33">
        <f t="shared" si="315"/>
        <v>7.3475885654907813E-3</v>
      </c>
      <c r="S1051" s="33">
        <f t="shared" si="316"/>
        <v>-5.4420177320055885E-3</v>
      </c>
      <c r="T1051" t="str">
        <f t="shared" si="317"/>
        <v>AUGUST-GM2</v>
      </c>
      <c r="U1051">
        <f t="shared" si="318"/>
        <v>983664</v>
      </c>
      <c r="V1051">
        <f t="shared" si="319"/>
        <v>999531</v>
      </c>
      <c r="W1051">
        <f t="shared" si="320"/>
        <v>994649</v>
      </c>
      <c r="X1051" s="33">
        <f t="shared" si="321"/>
        <v>1.1167431155353791E-2</v>
      </c>
      <c r="Y1051" s="33">
        <f t="shared" si="322"/>
        <v>-4.8842907323535245E-3</v>
      </c>
    </row>
    <row r="1052" spans="1:25" x14ac:dyDescent="0.25">
      <c r="A1052" t="s">
        <v>42</v>
      </c>
      <c r="B1052">
        <v>1</v>
      </c>
      <c r="C1052" t="s">
        <v>28</v>
      </c>
      <c r="D1052">
        <v>11232</v>
      </c>
      <c r="E1052" s="66">
        <v>11241</v>
      </c>
      <c r="F1052" s="66">
        <v>11232</v>
      </c>
      <c r="G1052" s="13">
        <f t="shared" si="304"/>
        <v>-9</v>
      </c>
      <c r="H1052" s="13">
        <f t="shared" si="305"/>
        <v>0</v>
      </c>
      <c r="I1052" s="70">
        <f t="shared" si="306"/>
        <v>0</v>
      </c>
      <c r="J1052" s="70">
        <f t="shared" si="307"/>
        <v>-8.0064051240991141E-4</v>
      </c>
      <c r="K1052" t="str">
        <f t="shared" si="308"/>
        <v>GM2</v>
      </c>
      <c r="L1052" t="str">
        <f t="shared" si="309"/>
        <v>AUGUST-1-GM2</v>
      </c>
      <c r="M1052" s="70">
        <f t="shared" si="310"/>
        <v>6.6251503360073682E-2</v>
      </c>
      <c r="N1052" s="70">
        <f t="shared" si="311"/>
        <v>-0.19341123951991168</v>
      </c>
      <c r="O1052" s="13">
        <f t="shared" si="312"/>
        <v>2101778</v>
      </c>
      <c r="P1052" s="13">
        <f t="shared" si="313"/>
        <v>2128806</v>
      </c>
      <c r="Q1052" s="13">
        <f t="shared" si="314"/>
        <v>2117221</v>
      </c>
      <c r="R1052" s="33">
        <f t="shared" si="315"/>
        <v>7.3475885654907813E-3</v>
      </c>
      <c r="S1052" s="33">
        <f t="shared" si="316"/>
        <v>-5.4420177320055885E-3</v>
      </c>
      <c r="T1052" t="str">
        <f t="shared" si="317"/>
        <v>AUGUST-GM2</v>
      </c>
      <c r="U1052">
        <f t="shared" si="318"/>
        <v>983664</v>
      </c>
      <c r="V1052">
        <f t="shared" si="319"/>
        <v>999531</v>
      </c>
      <c r="W1052">
        <f t="shared" si="320"/>
        <v>994649</v>
      </c>
      <c r="X1052" s="33">
        <f t="shared" si="321"/>
        <v>1.1167431155353791E-2</v>
      </c>
      <c r="Y1052" s="33">
        <f t="shared" si="322"/>
        <v>-4.8842907323535245E-3</v>
      </c>
    </row>
    <row r="1053" spans="1:25" x14ac:dyDescent="0.25">
      <c r="A1053" t="s">
        <v>42</v>
      </c>
      <c r="B1053">
        <v>1</v>
      </c>
      <c r="C1053" t="s">
        <v>28</v>
      </c>
      <c r="D1053">
        <v>3672</v>
      </c>
      <c r="E1053" s="66">
        <v>3681</v>
      </c>
      <c r="F1053" s="66">
        <v>3648</v>
      </c>
      <c r="G1053" s="13">
        <f t="shared" si="304"/>
        <v>-33</v>
      </c>
      <c r="H1053" s="13">
        <f t="shared" si="305"/>
        <v>-24</v>
      </c>
      <c r="I1053" s="70">
        <f t="shared" si="306"/>
        <v>-6.5359477124182774E-3</v>
      </c>
      <c r="J1053" s="70">
        <f t="shared" si="307"/>
        <v>-8.9649551752241097E-3</v>
      </c>
      <c r="K1053" t="str">
        <f t="shared" si="308"/>
        <v>GM2</v>
      </c>
      <c r="L1053" t="str">
        <f t="shared" si="309"/>
        <v>AUGUST-1-GM2</v>
      </c>
      <c r="M1053" s="70">
        <f t="shared" si="310"/>
        <v>6.6251503360073682E-2</v>
      </c>
      <c r="N1053" s="70">
        <f t="shared" si="311"/>
        <v>-0.19341123951991168</v>
      </c>
      <c r="O1053" s="13">
        <f t="shared" si="312"/>
        <v>2101778</v>
      </c>
      <c r="P1053" s="13">
        <f t="shared" si="313"/>
        <v>2128806</v>
      </c>
      <c r="Q1053" s="13">
        <f t="shared" si="314"/>
        <v>2117221</v>
      </c>
      <c r="R1053" s="33">
        <f t="shared" si="315"/>
        <v>7.3475885654907813E-3</v>
      </c>
      <c r="S1053" s="33">
        <f t="shared" si="316"/>
        <v>-5.4420177320055885E-3</v>
      </c>
      <c r="T1053" t="str">
        <f t="shared" si="317"/>
        <v>AUGUST-GM2</v>
      </c>
      <c r="U1053">
        <f t="shared" si="318"/>
        <v>983664</v>
      </c>
      <c r="V1053">
        <f t="shared" si="319"/>
        <v>999531</v>
      </c>
      <c r="W1053">
        <f t="shared" si="320"/>
        <v>994649</v>
      </c>
      <c r="X1053" s="33">
        <f t="shared" si="321"/>
        <v>1.1167431155353791E-2</v>
      </c>
      <c r="Y1053" s="33">
        <f t="shared" si="322"/>
        <v>-4.8842907323535245E-3</v>
      </c>
    </row>
    <row r="1054" spans="1:25" x14ac:dyDescent="0.25">
      <c r="A1054" t="s">
        <v>42</v>
      </c>
      <c r="B1054">
        <v>1</v>
      </c>
      <c r="C1054" t="s">
        <v>28</v>
      </c>
      <c r="D1054">
        <v>4968</v>
      </c>
      <c r="E1054" s="66">
        <v>4977</v>
      </c>
      <c r="F1054" s="66">
        <v>4926</v>
      </c>
      <c r="G1054" s="13">
        <f t="shared" si="304"/>
        <v>-51</v>
      </c>
      <c r="H1054" s="13">
        <f t="shared" si="305"/>
        <v>-42</v>
      </c>
      <c r="I1054" s="70">
        <f t="shared" si="306"/>
        <v>-8.4541062801932743E-3</v>
      </c>
      <c r="J1054" s="70">
        <f t="shared" si="307"/>
        <v>-1.024713682941536E-2</v>
      </c>
      <c r="K1054" t="str">
        <f t="shared" si="308"/>
        <v>GM2</v>
      </c>
      <c r="L1054" t="str">
        <f t="shared" si="309"/>
        <v>AUGUST-1-GM2</v>
      </c>
      <c r="M1054" s="70">
        <f t="shared" si="310"/>
        <v>6.6251503360073682E-2</v>
      </c>
      <c r="N1054" s="70">
        <f t="shared" si="311"/>
        <v>-0.19341123951991168</v>
      </c>
      <c r="O1054" s="13">
        <f t="shared" si="312"/>
        <v>2101778</v>
      </c>
      <c r="P1054" s="13">
        <f t="shared" si="313"/>
        <v>2128806</v>
      </c>
      <c r="Q1054" s="13">
        <f t="shared" si="314"/>
        <v>2117221</v>
      </c>
      <c r="R1054" s="33">
        <f t="shared" si="315"/>
        <v>7.3475885654907813E-3</v>
      </c>
      <c r="S1054" s="33">
        <f t="shared" si="316"/>
        <v>-5.4420177320055885E-3</v>
      </c>
      <c r="T1054" t="str">
        <f t="shared" si="317"/>
        <v>AUGUST-GM2</v>
      </c>
      <c r="U1054">
        <f t="shared" si="318"/>
        <v>983664</v>
      </c>
      <c r="V1054">
        <f t="shared" si="319"/>
        <v>999531</v>
      </c>
      <c r="W1054">
        <f t="shared" si="320"/>
        <v>994649</v>
      </c>
      <c r="X1054" s="33">
        <f t="shared" si="321"/>
        <v>1.1167431155353791E-2</v>
      </c>
      <c r="Y1054" s="33">
        <f t="shared" si="322"/>
        <v>-4.8842907323535245E-3</v>
      </c>
    </row>
    <row r="1055" spans="1:25" x14ac:dyDescent="0.25">
      <c r="A1055" t="s">
        <v>42</v>
      </c>
      <c r="B1055">
        <v>1</v>
      </c>
      <c r="C1055" t="s">
        <v>28</v>
      </c>
      <c r="D1055">
        <v>1188</v>
      </c>
      <c r="E1055" s="66">
        <v>1188</v>
      </c>
      <c r="F1055" s="66">
        <v>1188</v>
      </c>
      <c r="G1055" s="13">
        <f t="shared" si="304"/>
        <v>0</v>
      </c>
      <c r="H1055" s="13">
        <f t="shared" si="305"/>
        <v>0</v>
      </c>
      <c r="I1055" s="70">
        <f t="shared" si="306"/>
        <v>0</v>
      </c>
      <c r="J1055" s="70">
        <f t="shared" si="307"/>
        <v>0</v>
      </c>
      <c r="K1055" t="str">
        <f t="shared" si="308"/>
        <v>GM2</v>
      </c>
      <c r="L1055" t="str">
        <f t="shared" si="309"/>
        <v>AUGUST-1-GM2</v>
      </c>
      <c r="M1055" s="70">
        <f t="shared" si="310"/>
        <v>6.6251503360073682E-2</v>
      </c>
      <c r="N1055" s="70">
        <f t="shared" si="311"/>
        <v>-0.19341123951991168</v>
      </c>
      <c r="O1055" s="13">
        <f t="shared" si="312"/>
        <v>2101778</v>
      </c>
      <c r="P1055" s="13">
        <f t="shared" si="313"/>
        <v>2128806</v>
      </c>
      <c r="Q1055" s="13">
        <f t="shared" si="314"/>
        <v>2117221</v>
      </c>
      <c r="R1055" s="33">
        <f t="shared" si="315"/>
        <v>7.3475885654907813E-3</v>
      </c>
      <c r="S1055" s="33">
        <f t="shared" si="316"/>
        <v>-5.4420177320055885E-3</v>
      </c>
      <c r="T1055" t="str">
        <f t="shared" si="317"/>
        <v>AUGUST-GM2</v>
      </c>
      <c r="U1055">
        <f t="shared" si="318"/>
        <v>983664</v>
      </c>
      <c r="V1055">
        <f t="shared" si="319"/>
        <v>999531</v>
      </c>
      <c r="W1055">
        <f t="shared" si="320"/>
        <v>994649</v>
      </c>
      <c r="X1055" s="33">
        <f t="shared" si="321"/>
        <v>1.1167431155353791E-2</v>
      </c>
      <c r="Y1055" s="33">
        <f t="shared" si="322"/>
        <v>-4.8842907323535245E-3</v>
      </c>
    </row>
    <row r="1056" spans="1:25" x14ac:dyDescent="0.25">
      <c r="A1056" t="s">
        <v>42</v>
      </c>
      <c r="B1056">
        <v>1</v>
      </c>
      <c r="C1056" t="s">
        <v>28</v>
      </c>
      <c r="D1056">
        <v>4536</v>
      </c>
      <c r="E1056" s="66">
        <v>4545</v>
      </c>
      <c r="F1056" s="66">
        <v>4536</v>
      </c>
      <c r="G1056" s="13">
        <f t="shared" si="304"/>
        <v>-9</v>
      </c>
      <c r="H1056" s="13">
        <f t="shared" si="305"/>
        <v>0</v>
      </c>
      <c r="I1056" s="70">
        <f t="shared" si="306"/>
        <v>0</v>
      </c>
      <c r="J1056" s="70">
        <f t="shared" si="307"/>
        <v>-1.980198019801982E-3</v>
      </c>
      <c r="K1056" t="str">
        <f t="shared" si="308"/>
        <v>GM2</v>
      </c>
      <c r="L1056" t="str">
        <f t="shared" si="309"/>
        <v>AUGUST-1-GM2</v>
      </c>
      <c r="M1056" s="70">
        <f t="shared" si="310"/>
        <v>6.6251503360073682E-2</v>
      </c>
      <c r="N1056" s="70">
        <f t="shared" si="311"/>
        <v>-0.19341123951991168</v>
      </c>
      <c r="O1056" s="13">
        <f t="shared" si="312"/>
        <v>2101778</v>
      </c>
      <c r="P1056" s="13">
        <f t="shared" si="313"/>
        <v>2128806</v>
      </c>
      <c r="Q1056" s="13">
        <f t="shared" si="314"/>
        <v>2117221</v>
      </c>
      <c r="R1056" s="33">
        <f t="shared" si="315"/>
        <v>7.3475885654907813E-3</v>
      </c>
      <c r="S1056" s="33">
        <f t="shared" si="316"/>
        <v>-5.4420177320055885E-3</v>
      </c>
      <c r="T1056" t="str">
        <f t="shared" si="317"/>
        <v>AUGUST-GM2</v>
      </c>
      <c r="U1056">
        <f t="shared" si="318"/>
        <v>983664</v>
      </c>
      <c r="V1056">
        <f t="shared" si="319"/>
        <v>999531</v>
      </c>
      <c r="W1056">
        <f t="shared" si="320"/>
        <v>994649</v>
      </c>
      <c r="X1056" s="33">
        <f t="shared" si="321"/>
        <v>1.1167431155353791E-2</v>
      </c>
      <c r="Y1056" s="33">
        <f t="shared" si="322"/>
        <v>-4.8842907323535245E-3</v>
      </c>
    </row>
    <row r="1057" spans="1:25" x14ac:dyDescent="0.25">
      <c r="A1057" t="s">
        <v>42</v>
      </c>
      <c r="B1057">
        <v>1</v>
      </c>
      <c r="C1057" t="s">
        <v>28</v>
      </c>
      <c r="D1057">
        <v>2052</v>
      </c>
      <c r="E1057" s="66">
        <v>2052</v>
      </c>
      <c r="F1057" s="66">
        <v>2052</v>
      </c>
      <c r="G1057" s="13">
        <f t="shared" si="304"/>
        <v>0</v>
      </c>
      <c r="H1057" s="13">
        <f t="shared" si="305"/>
        <v>0</v>
      </c>
      <c r="I1057" s="70">
        <f t="shared" si="306"/>
        <v>0</v>
      </c>
      <c r="J1057" s="70">
        <f t="shared" si="307"/>
        <v>0</v>
      </c>
      <c r="K1057" t="str">
        <f t="shared" si="308"/>
        <v>GM2</v>
      </c>
      <c r="L1057" t="str">
        <f t="shared" si="309"/>
        <v>AUGUST-1-GM2</v>
      </c>
      <c r="M1057" s="70">
        <f t="shared" si="310"/>
        <v>6.6251503360073682E-2</v>
      </c>
      <c r="N1057" s="70">
        <f t="shared" si="311"/>
        <v>-0.19341123951991168</v>
      </c>
      <c r="O1057" s="13">
        <f t="shared" si="312"/>
        <v>2101778</v>
      </c>
      <c r="P1057" s="13">
        <f t="shared" si="313"/>
        <v>2128806</v>
      </c>
      <c r="Q1057" s="13">
        <f t="shared" si="314"/>
        <v>2117221</v>
      </c>
      <c r="R1057" s="33">
        <f t="shared" si="315"/>
        <v>7.3475885654907813E-3</v>
      </c>
      <c r="S1057" s="33">
        <f t="shared" si="316"/>
        <v>-5.4420177320055885E-3</v>
      </c>
      <c r="T1057" t="str">
        <f t="shared" si="317"/>
        <v>AUGUST-GM2</v>
      </c>
      <c r="U1057">
        <f t="shared" si="318"/>
        <v>983664</v>
      </c>
      <c r="V1057">
        <f t="shared" si="319"/>
        <v>999531</v>
      </c>
      <c r="W1057">
        <f t="shared" si="320"/>
        <v>994649</v>
      </c>
      <c r="X1057" s="33">
        <f t="shared" si="321"/>
        <v>1.1167431155353791E-2</v>
      </c>
      <c r="Y1057" s="33">
        <f t="shared" si="322"/>
        <v>-4.8842907323535245E-3</v>
      </c>
    </row>
    <row r="1058" spans="1:25" x14ac:dyDescent="0.25">
      <c r="A1058" t="s">
        <v>42</v>
      </c>
      <c r="B1058">
        <v>1</v>
      </c>
      <c r="C1058" t="s">
        <v>28</v>
      </c>
      <c r="D1058">
        <v>14040</v>
      </c>
      <c r="E1058" s="66">
        <v>14045</v>
      </c>
      <c r="F1058" s="66">
        <v>13953</v>
      </c>
      <c r="G1058" s="13">
        <f t="shared" si="304"/>
        <v>-92</v>
      </c>
      <c r="H1058" s="13">
        <f t="shared" si="305"/>
        <v>-87</v>
      </c>
      <c r="I1058" s="70">
        <f t="shared" si="306"/>
        <v>-6.1965811965811746E-3</v>
      </c>
      <c r="J1058" s="70">
        <f t="shared" si="307"/>
        <v>-6.5503737985047605E-3</v>
      </c>
      <c r="K1058" t="str">
        <f t="shared" si="308"/>
        <v>GM2</v>
      </c>
      <c r="L1058" t="str">
        <f t="shared" si="309"/>
        <v>AUGUST-1-GM2</v>
      </c>
      <c r="M1058" s="70">
        <f t="shared" si="310"/>
        <v>6.6251503360073682E-2</v>
      </c>
      <c r="N1058" s="70">
        <f t="shared" si="311"/>
        <v>-0.19341123951991168</v>
      </c>
      <c r="O1058" s="13">
        <f t="shared" si="312"/>
        <v>2101778</v>
      </c>
      <c r="P1058" s="13">
        <f t="shared" si="313"/>
        <v>2128806</v>
      </c>
      <c r="Q1058" s="13">
        <f t="shared" si="314"/>
        <v>2117221</v>
      </c>
      <c r="R1058" s="33">
        <f t="shared" si="315"/>
        <v>7.3475885654907813E-3</v>
      </c>
      <c r="S1058" s="33">
        <f t="shared" si="316"/>
        <v>-5.4420177320055885E-3</v>
      </c>
      <c r="T1058" t="str">
        <f t="shared" si="317"/>
        <v>AUGUST-GM2</v>
      </c>
      <c r="U1058">
        <f t="shared" si="318"/>
        <v>983664</v>
      </c>
      <c r="V1058">
        <f t="shared" si="319"/>
        <v>999531</v>
      </c>
      <c r="W1058">
        <f t="shared" si="320"/>
        <v>994649</v>
      </c>
      <c r="X1058" s="33">
        <f t="shared" si="321"/>
        <v>1.1167431155353791E-2</v>
      </c>
      <c r="Y1058" s="33">
        <f t="shared" si="322"/>
        <v>-4.8842907323535245E-3</v>
      </c>
    </row>
    <row r="1059" spans="1:25" x14ac:dyDescent="0.25">
      <c r="A1059" t="s">
        <v>42</v>
      </c>
      <c r="B1059">
        <v>1</v>
      </c>
      <c r="C1059" t="s">
        <v>28</v>
      </c>
      <c r="D1059">
        <v>5184</v>
      </c>
      <c r="E1059" s="66">
        <v>5194</v>
      </c>
      <c r="F1059" s="66">
        <v>5184</v>
      </c>
      <c r="G1059" s="13">
        <f t="shared" si="304"/>
        <v>-10</v>
      </c>
      <c r="H1059" s="13">
        <f t="shared" si="305"/>
        <v>0</v>
      </c>
      <c r="I1059" s="70">
        <f t="shared" si="306"/>
        <v>0</v>
      </c>
      <c r="J1059" s="70">
        <f t="shared" si="307"/>
        <v>-1.9252984212553281E-3</v>
      </c>
      <c r="K1059" t="str">
        <f t="shared" si="308"/>
        <v>GM2</v>
      </c>
      <c r="L1059" t="str">
        <f t="shared" si="309"/>
        <v>AUGUST-1-GM2</v>
      </c>
      <c r="M1059" s="70">
        <f t="shared" si="310"/>
        <v>6.6251503360073682E-2</v>
      </c>
      <c r="N1059" s="70">
        <f t="shared" si="311"/>
        <v>-0.19341123951991168</v>
      </c>
      <c r="O1059" s="13">
        <f t="shared" si="312"/>
        <v>2101778</v>
      </c>
      <c r="P1059" s="13">
        <f t="shared" si="313"/>
        <v>2128806</v>
      </c>
      <c r="Q1059" s="13">
        <f t="shared" si="314"/>
        <v>2117221</v>
      </c>
      <c r="R1059" s="33">
        <f t="shared" si="315"/>
        <v>7.3475885654907813E-3</v>
      </c>
      <c r="S1059" s="33">
        <f t="shared" si="316"/>
        <v>-5.4420177320055885E-3</v>
      </c>
      <c r="T1059" t="str">
        <f t="shared" si="317"/>
        <v>AUGUST-GM2</v>
      </c>
      <c r="U1059">
        <f t="shared" si="318"/>
        <v>983664</v>
      </c>
      <c r="V1059">
        <f t="shared" si="319"/>
        <v>999531</v>
      </c>
      <c r="W1059">
        <f t="shared" si="320"/>
        <v>994649</v>
      </c>
      <c r="X1059" s="33">
        <f t="shared" si="321"/>
        <v>1.1167431155353791E-2</v>
      </c>
      <c r="Y1059" s="33">
        <f t="shared" si="322"/>
        <v>-4.8842907323535245E-3</v>
      </c>
    </row>
    <row r="1060" spans="1:25" x14ac:dyDescent="0.25">
      <c r="A1060" t="s">
        <v>42</v>
      </c>
      <c r="B1060">
        <v>1</v>
      </c>
      <c r="C1060" t="s">
        <v>28</v>
      </c>
      <c r="D1060">
        <v>4608</v>
      </c>
      <c r="E1060" s="66">
        <v>4619</v>
      </c>
      <c r="F1060" s="66">
        <v>4608</v>
      </c>
      <c r="G1060" s="13">
        <f t="shared" si="304"/>
        <v>-11</v>
      </c>
      <c r="H1060" s="13">
        <f t="shared" si="305"/>
        <v>0</v>
      </c>
      <c r="I1060" s="70">
        <f t="shared" si="306"/>
        <v>0</v>
      </c>
      <c r="J1060" s="70">
        <f t="shared" si="307"/>
        <v>-2.3814678501840048E-3</v>
      </c>
      <c r="K1060" t="str">
        <f t="shared" si="308"/>
        <v>GM2</v>
      </c>
      <c r="L1060" t="str">
        <f t="shared" si="309"/>
        <v>AUGUST-1-GM2</v>
      </c>
      <c r="M1060" s="70">
        <f t="shared" si="310"/>
        <v>6.6251503360073682E-2</v>
      </c>
      <c r="N1060" s="70">
        <f t="shared" si="311"/>
        <v>-0.19341123951991168</v>
      </c>
      <c r="O1060" s="13">
        <f t="shared" si="312"/>
        <v>2101778</v>
      </c>
      <c r="P1060" s="13">
        <f t="shared" si="313"/>
        <v>2128806</v>
      </c>
      <c r="Q1060" s="13">
        <f t="shared" si="314"/>
        <v>2117221</v>
      </c>
      <c r="R1060" s="33">
        <f t="shared" si="315"/>
        <v>7.3475885654907813E-3</v>
      </c>
      <c r="S1060" s="33">
        <f t="shared" si="316"/>
        <v>-5.4420177320055885E-3</v>
      </c>
      <c r="T1060" t="str">
        <f t="shared" si="317"/>
        <v>AUGUST-GM2</v>
      </c>
      <c r="U1060">
        <f t="shared" si="318"/>
        <v>983664</v>
      </c>
      <c r="V1060">
        <f t="shared" si="319"/>
        <v>999531</v>
      </c>
      <c r="W1060">
        <f t="shared" si="320"/>
        <v>994649</v>
      </c>
      <c r="X1060" s="33">
        <f t="shared" si="321"/>
        <v>1.1167431155353791E-2</v>
      </c>
      <c r="Y1060" s="33">
        <f t="shared" si="322"/>
        <v>-4.8842907323535245E-3</v>
      </c>
    </row>
    <row r="1061" spans="1:25" x14ac:dyDescent="0.25">
      <c r="A1061" t="s">
        <v>42</v>
      </c>
      <c r="B1061">
        <v>1</v>
      </c>
      <c r="C1061" t="s">
        <v>28</v>
      </c>
      <c r="D1061">
        <v>12528</v>
      </c>
      <c r="E1061" s="66">
        <v>12537</v>
      </c>
      <c r="F1061" s="66">
        <v>12528</v>
      </c>
      <c r="G1061" s="13">
        <f t="shared" si="304"/>
        <v>-9</v>
      </c>
      <c r="H1061" s="13">
        <f t="shared" si="305"/>
        <v>0</v>
      </c>
      <c r="I1061" s="70">
        <f t="shared" si="306"/>
        <v>0</v>
      </c>
      <c r="J1061" s="70">
        <f t="shared" si="307"/>
        <v>-7.1787508973442105E-4</v>
      </c>
      <c r="K1061" t="str">
        <f t="shared" si="308"/>
        <v>GM2</v>
      </c>
      <c r="L1061" t="str">
        <f t="shared" si="309"/>
        <v>AUGUST-1-GM2</v>
      </c>
      <c r="M1061" s="70">
        <f t="shared" si="310"/>
        <v>6.6251503360073682E-2</v>
      </c>
      <c r="N1061" s="70">
        <f t="shared" si="311"/>
        <v>-0.19341123951991168</v>
      </c>
      <c r="O1061" s="13">
        <f t="shared" si="312"/>
        <v>2101778</v>
      </c>
      <c r="P1061" s="13">
        <f t="shared" si="313"/>
        <v>2128806</v>
      </c>
      <c r="Q1061" s="13">
        <f t="shared" si="314"/>
        <v>2117221</v>
      </c>
      <c r="R1061" s="33">
        <f t="shared" si="315"/>
        <v>7.3475885654907813E-3</v>
      </c>
      <c r="S1061" s="33">
        <f t="shared" si="316"/>
        <v>-5.4420177320055885E-3</v>
      </c>
      <c r="T1061" t="str">
        <f t="shared" si="317"/>
        <v>AUGUST-GM2</v>
      </c>
      <c r="U1061">
        <f t="shared" si="318"/>
        <v>983664</v>
      </c>
      <c r="V1061">
        <f t="shared" si="319"/>
        <v>999531</v>
      </c>
      <c r="W1061">
        <f t="shared" si="320"/>
        <v>994649</v>
      </c>
      <c r="X1061" s="33">
        <f t="shared" si="321"/>
        <v>1.1167431155353791E-2</v>
      </c>
      <c r="Y1061" s="33">
        <f t="shared" si="322"/>
        <v>-4.8842907323535245E-3</v>
      </c>
    </row>
    <row r="1062" spans="1:25" x14ac:dyDescent="0.25">
      <c r="A1062" t="s">
        <v>42</v>
      </c>
      <c r="B1062">
        <v>1</v>
      </c>
      <c r="C1062" t="s">
        <v>28</v>
      </c>
      <c r="D1062">
        <v>12240</v>
      </c>
      <c r="E1062" s="66">
        <v>12255</v>
      </c>
      <c r="F1062" s="66">
        <v>12240</v>
      </c>
      <c r="G1062" s="13">
        <f t="shared" si="304"/>
        <v>-15</v>
      </c>
      <c r="H1062" s="13">
        <f t="shared" si="305"/>
        <v>0</v>
      </c>
      <c r="I1062" s="70">
        <f t="shared" si="306"/>
        <v>0</v>
      </c>
      <c r="J1062" s="70">
        <f t="shared" si="307"/>
        <v>-1.223990208078285E-3</v>
      </c>
      <c r="K1062" t="str">
        <f t="shared" si="308"/>
        <v>GM2</v>
      </c>
      <c r="L1062" t="str">
        <f t="shared" si="309"/>
        <v>AUGUST-1-GM2</v>
      </c>
      <c r="M1062" s="70">
        <f t="shared" si="310"/>
        <v>6.6251503360073682E-2</v>
      </c>
      <c r="N1062" s="70">
        <f t="shared" si="311"/>
        <v>-0.19341123951991168</v>
      </c>
      <c r="O1062" s="13">
        <f t="shared" si="312"/>
        <v>2101778</v>
      </c>
      <c r="P1062" s="13">
        <f t="shared" si="313"/>
        <v>2128806</v>
      </c>
      <c r="Q1062" s="13">
        <f t="shared" si="314"/>
        <v>2117221</v>
      </c>
      <c r="R1062" s="33">
        <f t="shared" si="315"/>
        <v>7.3475885654907813E-3</v>
      </c>
      <c r="S1062" s="33">
        <f t="shared" si="316"/>
        <v>-5.4420177320055885E-3</v>
      </c>
      <c r="T1062" t="str">
        <f t="shared" si="317"/>
        <v>AUGUST-GM2</v>
      </c>
      <c r="U1062">
        <f t="shared" si="318"/>
        <v>983664</v>
      </c>
      <c r="V1062">
        <f t="shared" si="319"/>
        <v>999531</v>
      </c>
      <c r="W1062">
        <f t="shared" si="320"/>
        <v>994649</v>
      </c>
      <c r="X1062" s="33">
        <f t="shared" si="321"/>
        <v>1.1167431155353791E-2</v>
      </c>
      <c r="Y1062" s="33">
        <f t="shared" si="322"/>
        <v>-4.8842907323535245E-3</v>
      </c>
    </row>
    <row r="1063" spans="1:25" x14ac:dyDescent="0.25">
      <c r="A1063" t="s">
        <v>42</v>
      </c>
      <c r="B1063">
        <v>1</v>
      </c>
      <c r="C1063" t="s">
        <v>28</v>
      </c>
      <c r="D1063" s="66">
        <v>9648</v>
      </c>
      <c r="E1063" s="66">
        <v>9666</v>
      </c>
      <c r="F1063" s="66">
        <v>9648</v>
      </c>
      <c r="G1063" s="13">
        <f t="shared" si="304"/>
        <v>-18</v>
      </c>
      <c r="H1063" s="13">
        <f t="shared" si="305"/>
        <v>0</v>
      </c>
      <c r="I1063" s="70">
        <f t="shared" si="306"/>
        <v>0</v>
      </c>
      <c r="J1063" s="70">
        <f t="shared" si="307"/>
        <v>-1.8621973929237035E-3</v>
      </c>
      <c r="K1063" t="str">
        <f t="shared" si="308"/>
        <v>GM2</v>
      </c>
      <c r="L1063" t="str">
        <f t="shared" si="309"/>
        <v>AUGUST-1-GM2</v>
      </c>
      <c r="M1063" s="70">
        <f t="shared" si="310"/>
        <v>6.6251503360073682E-2</v>
      </c>
      <c r="N1063" s="70">
        <f t="shared" si="311"/>
        <v>-0.19341123951991168</v>
      </c>
      <c r="O1063" s="13">
        <f t="shared" si="312"/>
        <v>2101778</v>
      </c>
      <c r="P1063" s="13">
        <f t="shared" si="313"/>
        <v>2128806</v>
      </c>
      <c r="Q1063" s="13">
        <f t="shared" si="314"/>
        <v>2117221</v>
      </c>
      <c r="R1063" s="33">
        <f t="shared" si="315"/>
        <v>7.3475885654907813E-3</v>
      </c>
      <c r="S1063" s="33">
        <f t="shared" si="316"/>
        <v>-5.4420177320055885E-3</v>
      </c>
      <c r="T1063" t="str">
        <f t="shared" si="317"/>
        <v>AUGUST-GM2</v>
      </c>
      <c r="U1063">
        <f t="shared" si="318"/>
        <v>983664</v>
      </c>
      <c r="V1063">
        <f t="shared" si="319"/>
        <v>999531</v>
      </c>
      <c r="W1063">
        <f t="shared" si="320"/>
        <v>994649</v>
      </c>
      <c r="X1063" s="33">
        <f t="shared" si="321"/>
        <v>1.1167431155353791E-2</v>
      </c>
      <c r="Y1063" s="33">
        <f t="shared" si="322"/>
        <v>-4.8842907323535245E-3</v>
      </c>
    </row>
    <row r="1064" spans="1:25" x14ac:dyDescent="0.25">
      <c r="A1064" t="s">
        <v>42</v>
      </c>
      <c r="B1064">
        <v>1</v>
      </c>
      <c r="C1064" t="s">
        <v>28</v>
      </c>
      <c r="D1064">
        <v>17856</v>
      </c>
      <c r="E1064" s="66">
        <v>17864</v>
      </c>
      <c r="F1064" s="66">
        <v>17672</v>
      </c>
      <c r="G1064" s="13">
        <f t="shared" si="304"/>
        <v>-192</v>
      </c>
      <c r="H1064" s="13">
        <f t="shared" si="305"/>
        <v>-184</v>
      </c>
      <c r="I1064" s="70">
        <f t="shared" si="306"/>
        <v>-1.0304659498207913E-2</v>
      </c>
      <c r="J1064" s="70">
        <f t="shared" si="307"/>
        <v>-1.0747872816838311E-2</v>
      </c>
      <c r="K1064" t="str">
        <f t="shared" si="308"/>
        <v>GM2</v>
      </c>
      <c r="L1064" t="str">
        <f t="shared" si="309"/>
        <v>AUGUST-1-GM2</v>
      </c>
      <c r="M1064" s="70">
        <f t="shared" si="310"/>
        <v>6.6251503360073682E-2</v>
      </c>
      <c r="N1064" s="70">
        <f t="shared" si="311"/>
        <v>-0.19341123951991168</v>
      </c>
      <c r="O1064" s="13">
        <f t="shared" si="312"/>
        <v>2101778</v>
      </c>
      <c r="P1064" s="13">
        <f t="shared" si="313"/>
        <v>2128806</v>
      </c>
      <c r="Q1064" s="13">
        <f t="shared" si="314"/>
        <v>2117221</v>
      </c>
      <c r="R1064" s="33">
        <f t="shared" si="315"/>
        <v>7.3475885654907813E-3</v>
      </c>
      <c r="S1064" s="33">
        <f t="shared" si="316"/>
        <v>-5.4420177320055885E-3</v>
      </c>
      <c r="T1064" t="str">
        <f t="shared" si="317"/>
        <v>AUGUST-GM2</v>
      </c>
      <c r="U1064">
        <f t="shared" si="318"/>
        <v>983664</v>
      </c>
      <c r="V1064">
        <f t="shared" si="319"/>
        <v>999531</v>
      </c>
      <c r="W1064">
        <f t="shared" si="320"/>
        <v>994649</v>
      </c>
      <c r="X1064" s="33">
        <f t="shared" si="321"/>
        <v>1.1167431155353791E-2</v>
      </c>
      <c r="Y1064" s="33">
        <f t="shared" si="322"/>
        <v>-4.8842907323535245E-3</v>
      </c>
    </row>
    <row r="1065" spans="1:25" x14ac:dyDescent="0.25">
      <c r="A1065" t="s">
        <v>42</v>
      </c>
      <c r="B1065">
        <v>1</v>
      </c>
      <c r="C1065" t="s">
        <v>28</v>
      </c>
      <c r="D1065">
        <v>8640</v>
      </c>
      <c r="E1065" s="66">
        <v>8640</v>
      </c>
      <c r="F1065" s="66">
        <v>8628</v>
      </c>
      <c r="G1065" s="13">
        <f t="shared" si="304"/>
        <v>-12</v>
      </c>
      <c r="H1065" s="13">
        <f t="shared" si="305"/>
        <v>-12</v>
      </c>
      <c r="I1065" s="70">
        <f t="shared" si="306"/>
        <v>-1.388888888888884E-3</v>
      </c>
      <c r="J1065" s="70">
        <f t="shared" si="307"/>
        <v>-1.388888888888884E-3</v>
      </c>
      <c r="K1065" t="str">
        <f t="shared" si="308"/>
        <v>GM2</v>
      </c>
      <c r="L1065" t="str">
        <f t="shared" si="309"/>
        <v>AUGUST-1-GM2</v>
      </c>
      <c r="M1065" s="70">
        <f t="shared" si="310"/>
        <v>6.6251503360073682E-2</v>
      </c>
      <c r="N1065" s="70">
        <f t="shared" si="311"/>
        <v>-0.19341123951991168</v>
      </c>
      <c r="O1065" s="13">
        <f t="shared" si="312"/>
        <v>2101778</v>
      </c>
      <c r="P1065" s="13">
        <f t="shared" si="313"/>
        <v>2128806</v>
      </c>
      <c r="Q1065" s="13">
        <f t="shared" si="314"/>
        <v>2117221</v>
      </c>
      <c r="R1065" s="33">
        <f t="shared" si="315"/>
        <v>7.3475885654907813E-3</v>
      </c>
      <c r="S1065" s="33">
        <f t="shared" si="316"/>
        <v>-5.4420177320055885E-3</v>
      </c>
      <c r="T1065" t="str">
        <f t="shared" si="317"/>
        <v>AUGUST-GM2</v>
      </c>
      <c r="U1065">
        <f t="shared" si="318"/>
        <v>983664</v>
      </c>
      <c r="V1065">
        <f t="shared" si="319"/>
        <v>999531</v>
      </c>
      <c r="W1065">
        <f t="shared" si="320"/>
        <v>994649</v>
      </c>
      <c r="X1065" s="33">
        <f t="shared" si="321"/>
        <v>1.1167431155353791E-2</v>
      </c>
      <c r="Y1065" s="33">
        <f t="shared" si="322"/>
        <v>-4.8842907323535245E-3</v>
      </c>
    </row>
    <row r="1066" spans="1:25" x14ac:dyDescent="0.25">
      <c r="A1066" t="s">
        <v>42</v>
      </c>
      <c r="B1066">
        <v>1</v>
      </c>
      <c r="C1066" t="s">
        <v>28</v>
      </c>
      <c r="D1066">
        <v>8784</v>
      </c>
      <c r="E1066" s="66">
        <v>8796</v>
      </c>
      <c r="F1066" s="66">
        <v>8784</v>
      </c>
      <c r="G1066" s="13">
        <f t="shared" si="304"/>
        <v>-12</v>
      </c>
      <c r="H1066" s="13">
        <f t="shared" si="305"/>
        <v>0</v>
      </c>
      <c r="I1066" s="70">
        <f t="shared" si="306"/>
        <v>0</v>
      </c>
      <c r="J1066" s="70">
        <f t="shared" si="307"/>
        <v>-1.3642564802183177E-3</v>
      </c>
      <c r="K1066" t="str">
        <f t="shared" si="308"/>
        <v>GM2</v>
      </c>
      <c r="L1066" t="str">
        <f t="shared" si="309"/>
        <v>AUGUST-1-GM2</v>
      </c>
      <c r="M1066" s="70">
        <f t="shared" si="310"/>
        <v>6.6251503360073682E-2</v>
      </c>
      <c r="N1066" s="70">
        <f t="shared" si="311"/>
        <v>-0.19341123951991168</v>
      </c>
      <c r="O1066" s="13">
        <f t="shared" si="312"/>
        <v>2101778</v>
      </c>
      <c r="P1066" s="13">
        <f t="shared" si="313"/>
        <v>2128806</v>
      </c>
      <c r="Q1066" s="13">
        <f t="shared" si="314"/>
        <v>2117221</v>
      </c>
      <c r="R1066" s="33">
        <f t="shared" si="315"/>
        <v>7.3475885654907813E-3</v>
      </c>
      <c r="S1066" s="33">
        <f t="shared" si="316"/>
        <v>-5.4420177320055885E-3</v>
      </c>
      <c r="T1066" t="str">
        <f t="shared" si="317"/>
        <v>AUGUST-GM2</v>
      </c>
      <c r="U1066">
        <f t="shared" si="318"/>
        <v>983664</v>
      </c>
      <c r="V1066">
        <f t="shared" si="319"/>
        <v>999531</v>
      </c>
      <c r="W1066">
        <f t="shared" si="320"/>
        <v>994649</v>
      </c>
      <c r="X1066" s="33">
        <f t="shared" si="321"/>
        <v>1.1167431155353791E-2</v>
      </c>
      <c r="Y1066" s="33">
        <f t="shared" si="322"/>
        <v>-4.8842907323535245E-3</v>
      </c>
    </row>
    <row r="1067" spans="1:25" x14ac:dyDescent="0.25">
      <c r="A1067" t="s">
        <v>42</v>
      </c>
      <c r="B1067">
        <v>1</v>
      </c>
      <c r="C1067" t="s">
        <v>28</v>
      </c>
      <c r="D1067">
        <v>4320</v>
      </c>
      <c r="E1067" s="66">
        <v>4375</v>
      </c>
      <c r="F1067" s="66">
        <v>4368</v>
      </c>
      <c r="G1067" s="13">
        <f t="shared" si="304"/>
        <v>-7</v>
      </c>
      <c r="H1067" s="13">
        <f t="shared" si="305"/>
        <v>48</v>
      </c>
      <c r="I1067" s="70">
        <f t="shared" si="306"/>
        <v>1.1111111111111072E-2</v>
      </c>
      <c r="J1067" s="70">
        <f t="shared" si="307"/>
        <v>-1.6000000000000458E-3</v>
      </c>
      <c r="K1067" t="str">
        <f t="shared" si="308"/>
        <v>GM2</v>
      </c>
      <c r="L1067" t="str">
        <f t="shared" si="309"/>
        <v>AUGUST-1-GM2</v>
      </c>
      <c r="M1067" s="70">
        <f t="shared" si="310"/>
        <v>6.6251503360073682E-2</v>
      </c>
      <c r="N1067" s="70">
        <f t="shared" si="311"/>
        <v>-0.19341123951991168</v>
      </c>
      <c r="O1067" s="13">
        <f t="shared" si="312"/>
        <v>2101778</v>
      </c>
      <c r="P1067" s="13">
        <f t="shared" si="313"/>
        <v>2128806</v>
      </c>
      <c r="Q1067" s="13">
        <f t="shared" si="314"/>
        <v>2117221</v>
      </c>
      <c r="R1067" s="33">
        <f t="shared" si="315"/>
        <v>7.3475885654907813E-3</v>
      </c>
      <c r="S1067" s="33">
        <f t="shared" si="316"/>
        <v>-5.4420177320055885E-3</v>
      </c>
      <c r="T1067" t="str">
        <f t="shared" si="317"/>
        <v>AUGUST-GM2</v>
      </c>
      <c r="U1067">
        <f t="shared" si="318"/>
        <v>983664</v>
      </c>
      <c r="V1067">
        <f t="shared" si="319"/>
        <v>999531</v>
      </c>
      <c r="W1067">
        <f t="shared" si="320"/>
        <v>994649</v>
      </c>
      <c r="X1067" s="33">
        <f t="shared" si="321"/>
        <v>1.1167431155353791E-2</v>
      </c>
      <c r="Y1067" s="33">
        <f t="shared" si="322"/>
        <v>-4.8842907323535245E-3</v>
      </c>
    </row>
    <row r="1068" spans="1:25" x14ac:dyDescent="0.25">
      <c r="A1068" t="s">
        <v>42</v>
      </c>
      <c r="B1068">
        <v>1</v>
      </c>
      <c r="C1068" t="s">
        <v>28</v>
      </c>
      <c r="D1068">
        <v>540</v>
      </c>
      <c r="E1068" s="66">
        <v>547</v>
      </c>
      <c r="F1068" s="66">
        <v>546</v>
      </c>
      <c r="G1068" s="13">
        <f t="shared" si="304"/>
        <v>-1</v>
      </c>
      <c r="H1068" s="13">
        <f t="shared" si="305"/>
        <v>6</v>
      </c>
      <c r="I1068" s="70">
        <f t="shared" si="306"/>
        <v>1.1111111111111072E-2</v>
      </c>
      <c r="J1068" s="70">
        <f t="shared" si="307"/>
        <v>-1.8281535648994041E-3</v>
      </c>
      <c r="K1068" t="str">
        <f t="shared" si="308"/>
        <v>GM2</v>
      </c>
      <c r="L1068" t="str">
        <f t="shared" si="309"/>
        <v>AUGUST-1-GM2</v>
      </c>
      <c r="M1068" s="70">
        <f t="shared" si="310"/>
        <v>6.6251503360073682E-2</v>
      </c>
      <c r="N1068" s="70">
        <f t="shared" si="311"/>
        <v>-0.19341123951991168</v>
      </c>
      <c r="O1068" s="13">
        <f t="shared" si="312"/>
        <v>2101778</v>
      </c>
      <c r="P1068" s="13">
        <f t="shared" si="313"/>
        <v>2128806</v>
      </c>
      <c r="Q1068" s="13">
        <f t="shared" si="314"/>
        <v>2117221</v>
      </c>
      <c r="R1068" s="33">
        <f t="shared" si="315"/>
        <v>7.3475885654907813E-3</v>
      </c>
      <c r="S1068" s="33">
        <f t="shared" si="316"/>
        <v>-5.4420177320055885E-3</v>
      </c>
      <c r="T1068" t="str">
        <f t="shared" si="317"/>
        <v>AUGUST-GM2</v>
      </c>
      <c r="U1068">
        <f t="shared" si="318"/>
        <v>983664</v>
      </c>
      <c r="V1068">
        <f t="shared" si="319"/>
        <v>999531</v>
      </c>
      <c r="W1068">
        <f t="shared" si="320"/>
        <v>994649</v>
      </c>
      <c r="X1068" s="33">
        <f t="shared" si="321"/>
        <v>1.1167431155353791E-2</v>
      </c>
      <c r="Y1068" s="33">
        <f t="shared" si="322"/>
        <v>-4.8842907323535245E-3</v>
      </c>
    </row>
    <row r="1069" spans="1:25" x14ac:dyDescent="0.25">
      <c r="A1069" t="s">
        <v>42</v>
      </c>
      <c r="B1069">
        <v>1</v>
      </c>
      <c r="C1069" t="s">
        <v>28</v>
      </c>
      <c r="D1069">
        <v>23436</v>
      </c>
      <c r="E1069" s="66">
        <v>23688</v>
      </c>
      <c r="F1069" s="66">
        <v>23631</v>
      </c>
      <c r="G1069" s="13">
        <f t="shared" si="304"/>
        <v>-57</v>
      </c>
      <c r="H1069" s="13">
        <f t="shared" si="305"/>
        <v>195</v>
      </c>
      <c r="I1069" s="70">
        <f t="shared" si="306"/>
        <v>8.3205325140809361E-3</v>
      </c>
      <c r="J1069" s="70">
        <f t="shared" si="307"/>
        <v>-2.4062816616008398E-3</v>
      </c>
      <c r="K1069" t="str">
        <f t="shared" si="308"/>
        <v>GM2</v>
      </c>
      <c r="L1069" t="str">
        <f t="shared" si="309"/>
        <v>AUGUST-1-GM2</v>
      </c>
      <c r="M1069" s="70">
        <f t="shared" si="310"/>
        <v>6.6251503360073682E-2</v>
      </c>
      <c r="N1069" s="70">
        <f t="shared" si="311"/>
        <v>-0.19341123951991168</v>
      </c>
      <c r="O1069" s="13">
        <f t="shared" si="312"/>
        <v>2101778</v>
      </c>
      <c r="P1069" s="13">
        <f t="shared" si="313"/>
        <v>2128806</v>
      </c>
      <c r="Q1069" s="13">
        <f t="shared" si="314"/>
        <v>2117221</v>
      </c>
      <c r="R1069" s="33">
        <f t="shared" si="315"/>
        <v>7.3475885654907813E-3</v>
      </c>
      <c r="S1069" s="33">
        <f t="shared" si="316"/>
        <v>-5.4420177320055885E-3</v>
      </c>
      <c r="T1069" t="str">
        <f t="shared" si="317"/>
        <v>AUGUST-GM2</v>
      </c>
      <c r="U1069">
        <f t="shared" si="318"/>
        <v>983664</v>
      </c>
      <c r="V1069">
        <f t="shared" si="319"/>
        <v>999531</v>
      </c>
      <c r="W1069">
        <f t="shared" si="320"/>
        <v>994649</v>
      </c>
      <c r="X1069" s="33">
        <f t="shared" si="321"/>
        <v>1.1167431155353791E-2</v>
      </c>
      <c r="Y1069" s="33">
        <f t="shared" si="322"/>
        <v>-4.8842907323535245E-3</v>
      </c>
    </row>
    <row r="1070" spans="1:25" x14ac:dyDescent="0.25">
      <c r="A1070" t="s">
        <v>42</v>
      </c>
      <c r="B1070">
        <v>1</v>
      </c>
      <c r="C1070" t="s">
        <v>28</v>
      </c>
      <c r="D1070">
        <v>1620</v>
      </c>
      <c r="E1070" s="66">
        <v>1636</v>
      </c>
      <c r="F1070" s="66">
        <v>1632</v>
      </c>
      <c r="G1070" s="13">
        <f t="shared" si="304"/>
        <v>-4</v>
      </c>
      <c r="H1070" s="13">
        <f t="shared" si="305"/>
        <v>12</v>
      </c>
      <c r="I1070" s="70">
        <f t="shared" si="306"/>
        <v>7.4074074074073071E-3</v>
      </c>
      <c r="J1070" s="70">
        <f t="shared" si="307"/>
        <v>-2.4449877750610804E-3</v>
      </c>
      <c r="K1070" t="str">
        <f t="shared" si="308"/>
        <v>GM2</v>
      </c>
      <c r="L1070" t="str">
        <f t="shared" si="309"/>
        <v>AUGUST-1-GM2</v>
      </c>
      <c r="M1070" s="70">
        <f t="shared" si="310"/>
        <v>6.6251503360073682E-2</v>
      </c>
      <c r="N1070" s="70">
        <f t="shared" si="311"/>
        <v>-0.19341123951991168</v>
      </c>
      <c r="O1070" s="13">
        <f t="shared" si="312"/>
        <v>2101778</v>
      </c>
      <c r="P1070" s="13">
        <f t="shared" si="313"/>
        <v>2128806</v>
      </c>
      <c r="Q1070" s="13">
        <f t="shared" si="314"/>
        <v>2117221</v>
      </c>
      <c r="R1070" s="33">
        <f t="shared" si="315"/>
        <v>7.3475885654907813E-3</v>
      </c>
      <c r="S1070" s="33">
        <f t="shared" si="316"/>
        <v>-5.4420177320055885E-3</v>
      </c>
      <c r="T1070" t="str">
        <f t="shared" si="317"/>
        <v>AUGUST-GM2</v>
      </c>
      <c r="U1070">
        <f t="shared" si="318"/>
        <v>983664</v>
      </c>
      <c r="V1070">
        <f t="shared" si="319"/>
        <v>999531</v>
      </c>
      <c r="W1070">
        <f t="shared" si="320"/>
        <v>994649</v>
      </c>
      <c r="X1070" s="33">
        <f t="shared" si="321"/>
        <v>1.1167431155353791E-2</v>
      </c>
      <c r="Y1070" s="33">
        <f t="shared" si="322"/>
        <v>-4.8842907323535245E-3</v>
      </c>
    </row>
    <row r="1071" spans="1:25" x14ac:dyDescent="0.25">
      <c r="A1071" t="s">
        <v>42</v>
      </c>
      <c r="B1071">
        <v>1</v>
      </c>
      <c r="C1071" t="s">
        <v>28</v>
      </c>
      <c r="D1071">
        <v>18468</v>
      </c>
      <c r="E1071" s="66">
        <v>18673</v>
      </c>
      <c r="F1071" s="66">
        <v>18585</v>
      </c>
      <c r="G1071" s="13">
        <f t="shared" si="304"/>
        <v>-88</v>
      </c>
      <c r="H1071" s="13">
        <f t="shared" si="305"/>
        <v>117</v>
      </c>
      <c r="I1071" s="70">
        <f t="shared" si="306"/>
        <v>6.3352826510720828E-3</v>
      </c>
      <c r="J1071" s="70">
        <f t="shared" si="307"/>
        <v>-4.712686766989771E-3</v>
      </c>
      <c r="K1071" t="str">
        <f t="shared" si="308"/>
        <v>GM2</v>
      </c>
      <c r="L1071" t="str">
        <f t="shared" si="309"/>
        <v>AUGUST-1-GM2</v>
      </c>
      <c r="M1071" s="70">
        <f t="shared" si="310"/>
        <v>6.6251503360073682E-2</v>
      </c>
      <c r="N1071" s="70">
        <f t="shared" si="311"/>
        <v>-0.19341123951991168</v>
      </c>
      <c r="O1071" s="13">
        <f t="shared" si="312"/>
        <v>2101778</v>
      </c>
      <c r="P1071" s="13">
        <f t="shared" si="313"/>
        <v>2128806</v>
      </c>
      <c r="Q1071" s="13">
        <f t="shared" si="314"/>
        <v>2117221</v>
      </c>
      <c r="R1071" s="33">
        <f t="shared" si="315"/>
        <v>7.3475885654907813E-3</v>
      </c>
      <c r="S1071" s="33">
        <f t="shared" si="316"/>
        <v>-5.4420177320055885E-3</v>
      </c>
      <c r="T1071" t="str">
        <f t="shared" si="317"/>
        <v>AUGUST-GM2</v>
      </c>
      <c r="U1071">
        <f t="shared" si="318"/>
        <v>983664</v>
      </c>
      <c r="V1071">
        <f t="shared" si="319"/>
        <v>999531</v>
      </c>
      <c r="W1071">
        <f t="shared" si="320"/>
        <v>994649</v>
      </c>
      <c r="X1071" s="33">
        <f t="shared" si="321"/>
        <v>1.1167431155353791E-2</v>
      </c>
      <c r="Y1071" s="33">
        <f t="shared" si="322"/>
        <v>-4.8842907323535245E-3</v>
      </c>
    </row>
    <row r="1072" spans="1:25" x14ac:dyDescent="0.25">
      <c r="A1072" t="s">
        <v>42</v>
      </c>
      <c r="B1072">
        <v>1</v>
      </c>
      <c r="C1072" t="s">
        <v>28</v>
      </c>
      <c r="D1072">
        <v>1944</v>
      </c>
      <c r="E1072" s="66">
        <v>1962</v>
      </c>
      <c r="F1072" s="66">
        <v>1956</v>
      </c>
      <c r="G1072" s="13">
        <f t="shared" si="304"/>
        <v>-6</v>
      </c>
      <c r="H1072" s="13">
        <f t="shared" si="305"/>
        <v>12</v>
      </c>
      <c r="I1072" s="70">
        <f t="shared" si="306"/>
        <v>6.1728395061728669E-3</v>
      </c>
      <c r="J1072" s="70">
        <f t="shared" si="307"/>
        <v>-3.0581039755351869E-3</v>
      </c>
      <c r="K1072" t="str">
        <f t="shared" si="308"/>
        <v>GM2</v>
      </c>
      <c r="L1072" t="str">
        <f t="shared" si="309"/>
        <v>AUGUST-1-GM2</v>
      </c>
      <c r="M1072" s="70">
        <f t="shared" si="310"/>
        <v>6.6251503360073682E-2</v>
      </c>
      <c r="N1072" s="70">
        <f t="shared" si="311"/>
        <v>-0.19341123951991168</v>
      </c>
      <c r="O1072" s="13">
        <f t="shared" si="312"/>
        <v>2101778</v>
      </c>
      <c r="P1072" s="13">
        <f t="shared" si="313"/>
        <v>2128806</v>
      </c>
      <c r="Q1072" s="13">
        <f t="shared" si="314"/>
        <v>2117221</v>
      </c>
      <c r="R1072" s="33">
        <f t="shared" si="315"/>
        <v>7.3475885654907813E-3</v>
      </c>
      <c r="S1072" s="33">
        <f t="shared" si="316"/>
        <v>-5.4420177320055885E-3</v>
      </c>
      <c r="T1072" t="str">
        <f t="shared" si="317"/>
        <v>AUGUST-GM2</v>
      </c>
      <c r="U1072">
        <f t="shared" si="318"/>
        <v>983664</v>
      </c>
      <c r="V1072">
        <f t="shared" si="319"/>
        <v>999531</v>
      </c>
      <c r="W1072">
        <f t="shared" si="320"/>
        <v>994649</v>
      </c>
      <c r="X1072" s="33">
        <f t="shared" si="321"/>
        <v>1.1167431155353791E-2</v>
      </c>
      <c r="Y1072" s="33">
        <f t="shared" si="322"/>
        <v>-4.8842907323535245E-3</v>
      </c>
    </row>
    <row r="1073" spans="1:25" x14ac:dyDescent="0.25">
      <c r="A1073" t="s">
        <v>42</v>
      </c>
      <c r="B1073">
        <v>1</v>
      </c>
      <c r="C1073" t="s">
        <v>28</v>
      </c>
      <c r="D1073">
        <v>18576</v>
      </c>
      <c r="E1073" s="66">
        <v>18634</v>
      </c>
      <c r="F1073" s="66">
        <v>18519</v>
      </c>
      <c r="G1073" s="13">
        <f t="shared" si="304"/>
        <v>-115</v>
      </c>
      <c r="H1073" s="13">
        <f t="shared" si="305"/>
        <v>-57</v>
      </c>
      <c r="I1073" s="70">
        <f t="shared" si="306"/>
        <v>-3.0684754521963509E-3</v>
      </c>
      <c r="J1073" s="70">
        <f t="shared" si="307"/>
        <v>-6.1715144359772989E-3</v>
      </c>
      <c r="K1073" t="str">
        <f t="shared" si="308"/>
        <v>GM2</v>
      </c>
      <c r="L1073" t="str">
        <f t="shared" si="309"/>
        <v>AUGUST-1-GM2</v>
      </c>
      <c r="M1073" s="70">
        <f t="shared" si="310"/>
        <v>6.6251503360073682E-2</v>
      </c>
      <c r="N1073" s="70">
        <f t="shared" si="311"/>
        <v>-0.19341123951991168</v>
      </c>
      <c r="O1073" s="13">
        <f t="shared" si="312"/>
        <v>2101778</v>
      </c>
      <c r="P1073" s="13">
        <f t="shared" si="313"/>
        <v>2128806</v>
      </c>
      <c r="Q1073" s="13">
        <f t="shared" si="314"/>
        <v>2117221</v>
      </c>
      <c r="R1073" s="33">
        <f t="shared" si="315"/>
        <v>7.3475885654907813E-3</v>
      </c>
      <c r="S1073" s="33">
        <f t="shared" si="316"/>
        <v>-5.4420177320055885E-3</v>
      </c>
      <c r="T1073" t="str">
        <f t="shared" si="317"/>
        <v>AUGUST-GM2</v>
      </c>
      <c r="U1073">
        <f t="shared" si="318"/>
        <v>983664</v>
      </c>
      <c r="V1073">
        <f t="shared" si="319"/>
        <v>999531</v>
      </c>
      <c r="W1073">
        <f t="shared" si="320"/>
        <v>994649</v>
      </c>
      <c r="X1073" s="33">
        <f t="shared" si="321"/>
        <v>1.1167431155353791E-2</v>
      </c>
      <c r="Y1073" s="33">
        <f t="shared" si="322"/>
        <v>-4.8842907323535245E-3</v>
      </c>
    </row>
    <row r="1074" spans="1:25" x14ac:dyDescent="0.25">
      <c r="A1074" t="s">
        <v>42</v>
      </c>
      <c r="B1074">
        <v>1</v>
      </c>
      <c r="C1074" t="s">
        <v>28</v>
      </c>
      <c r="D1074">
        <v>5400</v>
      </c>
      <c r="E1074" s="66">
        <v>5457</v>
      </c>
      <c r="F1074" s="66">
        <v>5448</v>
      </c>
      <c r="G1074" s="13">
        <f t="shared" si="304"/>
        <v>-9</v>
      </c>
      <c r="H1074" s="13">
        <f t="shared" si="305"/>
        <v>48</v>
      </c>
      <c r="I1074" s="70">
        <f t="shared" si="306"/>
        <v>8.8888888888889461E-3</v>
      </c>
      <c r="J1074" s="70">
        <f t="shared" si="307"/>
        <v>-1.6492578339747377E-3</v>
      </c>
      <c r="K1074" t="str">
        <f t="shared" si="308"/>
        <v>GM2</v>
      </c>
      <c r="L1074" t="str">
        <f t="shared" si="309"/>
        <v>AUGUST-1-GM2</v>
      </c>
      <c r="M1074" s="70">
        <f t="shared" si="310"/>
        <v>6.6251503360073682E-2</v>
      </c>
      <c r="N1074" s="70">
        <f t="shared" si="311"/>
        <v>-0.19341123951991168</v>
      </c>
      <c r="O1074" s="13">
        <f t="shared" si="312"/>
        <v>2101778</v>
      </c>
      <c r="P1074" s="13">
        <f t="shared" si="313"/>
        <v>2128806</v>
      </c>
      <c r="Q1074" s="13">
        <f t="shared" si="314"/>
        <v>2117221</v>
      </c>
      <c r="R1074" s="33">
        <f t="shared" si="315"/>
        <v>7.3475885654907813E-3</v>
      </c>
      <c r="S1074" s="33">
        <f t="shared" si="316"/>
        <v>-5.4420177320055885E-3</v>
      </c>
      <c r="T1074" t="str">
        <f t="shared" si="317"/>
        <v>AUGUST-GM2</v>
      </c>
      <c r="U1074">
        <f t="shared" si="318"/>
        <v>983664</v>
      </c>
      <c r="V1074">
        <f t="shared" si="319"/>
        <v>999531</v>
      </c>
      <c r="W1074">
        <f t="shared" si="320"/>
        <v>994649</v>
      </c>
      <c r="X1074" s="33">
        <f t="shared" si="321"/>
        <v>1.1167431155353791E-2</v>
      </c>
      <c r="Y1074" s="33">
        <f t="shared" si="322"/>
        <v>-4.8842907323535245E-3</v>
      </c>
    </row>
    <row r="1075" spans="1:25" x14ac:dyDescent="0.25">
      <c r="A1075" t="s">
        <v>42</v>
      </c>
      <c r="B1075">
        <v>1</v>
      </c>
      <c r="C1075" t="s">
        <v>28</v>
      </c>
      <c r="D1075">
        <v>1188</v>
      </c>
      <c r="E1075" s="66">
        <v>1200</v>
      </c>
      <c r="F1075" s="66">
        <v>1197</v>
      </c>
      <c r="G1075" s="13">
        <f t="shared" si="304"/>
        <v>-3</v>
      </c>
      <c r="H1075" s="13">
        <f t="shared" si="305"/>
        <v>9</v>
      </c>
      <c r="I1075" s="70">
        <f t="shared" si="306"/>
        <v>7.575757575757569E-3</v>
      </c>
      <c r="J1075" s="70">
        <f t="shared" si="307"/>
        <v>-2.4999999999999467E-3</v>
      </c>
      <c r="K1075" t="str">
        <f t="shared" si="308"/>
        <v>GM2</v>
      </c>
      <c r="L1075" t="str">
        <f t="shared" si="309"/>
        <v>AUGUST-1-GM2</v>
      </c>
      <c r="M1075" s="70">
        <f t="shared" si="310"/>
        <v>6.6251503360073682E-2</v>
      </c>
      <c r="N1075" s="70">
        <f t="shared" si="311"/>
        <v>-0.19341123951991168</v>
      </c>
      <c r="O1075" s="13">
        <f t="shared" si="312"/>
        <v>2101778</v>
      </c>
      <c r="P1075" s="13">
        <f t="shared" si="313"/>
        <v>2128806</v>
      </c>
      <c r="Q1075" s="13">
        <f t="shared" si="314"/>
        <v>2117221</v>
      </c>
      <c r="R1075" s="33">
        <f t="shared" si="315"/>
        <v>7.3475885654907813E-3</v>
      </c>
      <c r="S1075" s="33">
        <f t="shared" si="316"/>
        <v>-5.4420177320055885E-3</v>
      </c>
      <c r="T1075" t="str">
        <f t="shared" si="317"/>
        <v>AUGUST-GM2</v>
      </c>
      <c r="U1075">
        <f t="shared" si="318"/>
        <v>983664</v>
      </c>
      <c r="V1075">
        <f t="shared" si="319"/>
        <v>999531</v>
      </c>
      <c r="W1075">
        <f t="shared" si="320"/>
        <v>994649</v>
      </c>
      <c r="X1075" s="33">
        <f t="shared" si="321"/>
        <v>1.1167431155353791E-2</v>
      </c>
      <c r="Y1075" s="33">
        <f t="shared" si="322"/>
        <v>-4.8842907323535245E-3</v>
      </c>
    </row>
    <row r="1076" spans="1:25" x14ac:dyDescent="0.25">
      <c r="A1076" t="s">
        <v>42</v>
      </c>
      <c r="B1076">
        <v>1</v>
      </c>
      <c r="C1076" t="s">
        <v>28</v>
      </c>
      <c r="D1076" s="66">
        <v>5508</v>
      </c>
      <c r="E1076" s="66">
        <v>5579</v>
      </c>
      <c r="F1076" s="66">
        <v>5565</v>
      </c>
      <c r="G1076" s="13">
        <f t="shared" si="304"/>
        <v>-14</v>
      </c>
      <c r="H1076" s="13">
        <f t="shared" si="305"/>
        <v>57</v>
      </c>
      <c r="I1076" s="70">
        <f t="shared" si="306"/>
        <v>1.0348583877995532E-2</v>
      </c>
      <c r="J1076" s="70">
        <f t="shared" si="307"/>
        <v>-2.5094102885822034E-3</v>
      </c>
      <c r="K1076" t="str">
        <f t="shared" si="308"/>
        <v>GM2</v>
      </c>
      <c r="L1076" t="str">
        <f t="shared" si="309"/>
        <v>AUGUST-1-GM2</v>
      </c>
      <c r="M1076" s="70">
        <f t="shared" si="310"/>
        <v>6.6251503360073682E-2</v>
      </c>
      <c r="N1076" s="70">
        <f t="shared" si="311"/>
        <v>-0.19341123951991168</v>
      </c>
      <c r="O1076" s="13">
        <f t="shared" si="312"/>
        <v>2101778</v>
      </c>
      <c r="P1076" s="13">
        <f t="shared" si="313"/>
        <v>2128806</v>
      </c>
      <c r="Q1076" s="13">
        <f t="shared" si="314"/>
        <v>2117221</v>
      </c>
      <c r="R1076" s="33">
        <f t="shared" si="315"/>
        <v>7.3475885654907813E-3</v>
      </c>
      <c r="S1076" s="33">
        <f t="shared" si="316"/>
        <v>-5.4420177320055885E-3</v>
      </c>
      <c r="T1076" t="str">
        <f t="shared" si="317"/>
        <v>AUGUST-GM2</v>
      </c>
      <c r="U1076">
        <f t="shared" si="318"/>
        <v>983664</v>
      </c>
      <c r="V1076">
        <f t="shared" si="319"/>
        <v>999531</v>
      </c>
      <c r="W1076">
        <f t="shared" si="320"/>
        <v>994649</v>
      </c>
      <c r="X1076" s="33">
        <f t="shared" si="321"/>
        <v>1.1167431155353791E-2</v>
      </c>
      <c r="Y1076" s="33">
        <f t="shared" si="322"/>
        <v>-4.8842907323535245E-3</v>
      </c>
    </row>
    <row r="1077" spans="1:25" x14ac:dyDescent="0.25">
      <c r="A1077" t="s">
        <v>42</v>
      </c>
      <c r="B1077">
        <v>1</v>
      </c>
      <c r="C1077" t="s">
        <v>28</v>
      </c>
      <c r="D1077">
        <v>1080</v>
      </c>
      <c r="E1077" s="66">
        <v>1091</v>
      </c>
      <c r="F1077" s="66">
        <v>1089</v>
      </c>
      <c r="G1077" s="13">
        <f t="shared" si="304"/>
        <v>-2</v>
      </c>
      <c r="H1077" s="13">
        <f t="shared" si="305"/>
        <v>9</v>
      </c>
      <c r="I1077" s="70">
        <f t="shared" si="306"/>
        <v>8.3333333333333037E-3</v>
      </c>
      <c r="J1077" s="70">
        <f t="shared" si="307"/>
        <v>-1.8331805682859637E-3</v>
      </c>
      <c r="K1077" t="str">
        <f t="shared" si="308"/>
        <v>GM2</v>
      </c>
      <c r="L1077" t="str">
        <f t="shared" si="309"/>
        <v>AUGUST-1-GM2</v>
      </c>
      <c r="M1077" s="70">
        <f t="shared" si="310"/>
        <v>6.6251503360073682E-2</v>
      </c>
      <c r="N1077" s="70">
        <f t="shared" si="311"/>
        <v>-0.19341123951991168</v>
      </c>
      <c r="O1077" s="13">
        <f t="shared" si="312"/>
        <v>2101778</v>
      </c>
      <c r="P1077" s="13">
        <f t="shared" si="313"/>
        <v>2128806</v>
      </c>
      <c r="Q1077" s="13">
        <f t="shared" si="314"/>
        <v>2117221</v>
      </c>
      <c r="R1077" s="33">
        <f t="shared" si="315"/>
        <v>7.3475885654907813E-3</v>
      </c>
      <c r="S1077" s="33">
        <f t="shared" si="316"/>
        <v>-5.4420177320055885E-3</v>
      </c>
      <c r="T1077" t="str">
        <f t="shared" si="317"/>
        <v>AUGUST-GM2</v>
      </c>
      <c r="U1077">
        <f t="shared" si="318"/>
        <v>983664</v>
      </c>
      <c r="V1077">
        <f t="shared" si="319"/>
        <v>999531</v>
      </c>
      <c r="W1077">
        <f t="shared" si="320"/>
        <v>994649</v>
      </c>
      <c r="X1077" s="33">
        <f t="shared" si="321"/>
        <v>1.1167431155353791E-2</v>
      </c>
      <c r="Y1077" s="33">
        <f t="shared" si="322"/>
        <v>-4.8842907323535245E-3</v>
      </c>
    </row>
    <row r="1078" spans="1:25" x14ac:dyDescent="0.25">
      <c r="A1078" t="s">
        <v>42</v>
      </c>
      <c r="B1078">
        <v>1</v>
      </c>
      <c r="C1078" t="s">
        <v>28</v>
      </c>
      <c r="D1078">
        <v>6480</v>
      </c>
      <c r="E1078" s="66">
        <v>6489</v>
      </c>
      <c r="F1078" s="66">
        <v>6480</v>
      </c>
      <c r="G1078" s="13">
        <f t="shared" si="304"/>
        <v>-9</v>
      </c>
      <c r="H1078" s="13">
        <f t="shared" si="305"/>
        <v>0</v>
      </c>
      <c r="I1078" s="70">
        <f t="shared" si="306"/>
        <v>0</v>
      </c>
      <c r="J1078" s="70">
        <f t="shared" si="307"/>
        <v>-1.3869625520110951E-3</v>
      </c>
      <c r="K1078" t="str">
        <f t="shared" si="308"/>
        <v>GM2</v>
      </c>
      <c r="L1078" t="str">
        <f t="shared" si="309"/>
        <v>AUGUST-1-GM2</v>
      </c>
      <c r="M1078" s="70">
        <f t="shared" si="310"/>
        <v>6.6251503360073682E-2</v>
      </c>
      <c r="N1078" s="70">
        <f t="shared" si="311"/>
        <v>-0.19341123951991168</v>
      </c>
      <c r="O1078" s="13">
        <f t="shared" si="312"/>
        <v>2101778</v>
      </c>
      <c r="P1078" s="13">
        <f t="shared" si="313"/>
        <v>2128806</v>
      </c>
      <c r="Q1078" s="13">
        <f t="shared" si="314"/>
        <v>2117221</v>
      </c>
      <c r="R1078" s="33">
        <f t="shared" si="315"/>
        <v>7.3475885654907813E-3</v>
      </c>
      <c r="S1078" s="33">
        <f t="shared" si="316"/>
        <v>-5.4420177320055885E-3</v>
      </c>
      <c r="T1078" t="str">
        <f t="shared" si="317"/>
        <v>AUGUST-GM2</v>
      </c>
      <c r="U1078">
        <f t="shared" si="318"/>
        <v>983664</v>
      </c>
      <c r="V1078">
        <f t="shared" si="319"/>
        <v>999531</v>
      </c>
      <c r="W1078">
        <f t="shared" si="320"/>
        <v>994649</v>
      </c>
      <c r="X1078" s="33">
        <f t="shared" si="321"/>
        <v>1.1167431155353791E-2</v>
      </c>
      <c r="Y1078" s="33">
        <f t="shared" si="322"/>
        <v>-4.8842907323535245E-3</v>
      </c>
    </row>
    <row r="1079" spans="1:25" x14ac:dyDescent="0.25">
      <c r="A1079" t="s">
        <v>42</v>
      </c>
      <c r="B1079">
        <v>1</v>
      </c>
      <c r="C1079" t="s">
        <v>28</v>
      </c>
      <c r="D1079">
        <v>5184</v>
      </c>
      <c r="E1079" s="66">
        <v>5193</v>
      </c>
      <c r="F1079" s="66">
        <v>5184</v>
      </c>
      <c r="G1079" s="13">
        <f t="shared" si="304"/>
        <v>-9</v>
      </c>
      <c r="H1079" s="13">
        <f t="shared" si="305"/>
        <v>0</v>
      </c>
      <c r="I1079" s="70">
        <f t="shared" si="306"/>
        <v>0</v>
      </c>
      <c r="J1079" s="70">
        <f t="shared" si="307"/>
        <v>-1.7331022530329143E-3</v>
      </c>
      <c r="K1079" t="str">
        <f t="shared" si="308"/>
        <v>GM2</v>
      </c>
      <c r="L1079" t="str">
        <f t="shared" si="309"/>
        <v>AUGUST-1-GM2</v>
      </c>
      <c r="M1079" s="70">
        <f t="shared" si="310"/>
        <v>6.6251503360073682E-2</v>
      </c>
      <c r="N1079" s="70">
        <f t="shared" si="311"/>
        <v>-0.19341123951991168</v>
      </c>
      <c r="O1079" s="13">
        <f t="shared" si="312"/>
        <v>2101778</v>
      </c>
      <c r="P1079" s="13">
        <f t="shared" si="313"/>
        <v>2128806</v>
      </c>
      <c r="Q1079" s="13">
        <f t="shared" si="314"/>
        <v>2117221</v>
      </c>
      <c r="R1079" s="33">
        <f t="shared" si="315"/>
        <v>7.3475885654907813E-3</v>
      </c>
      <c r="S1079" s="33">
        <f t="shared" si="316"/>
        <v>-5.4420177320055885E-3</v>
      </c>
      <c r="T1079" t="str">
        <f t="shared" si="317"/>
        <v>AUGUST-GM2</v>
      </c>
      <c r="U1079">
        <f t="shared" si="318"/>
        <v>983664</v>
      </c>
      <c r="V1079">
        <f t="shared" si="319"/>
        <v>999531</v>
      </c>
      <c r="W1079">
        <f t="shared" si="320"/>
        <v>994649</v>
      </c>
      <c r="X1079" s="33">
        <f t="shared" si="321"/>
        <v>1.1167431155353791E-2</v>
      </c>
      <c r="Y1079" s="33">
        <f t="shared" si="322"/>
        <v>-4.8842907323535245E-3</v>
      </c>
    </row>
    <row r="1080" spans="1:25" x14ac:dyDescent="0.25">
      <c r="A1080" t="s">
        <v>42</v>
      </c>
      <c r="B1080">
        <v>1</v>
      </c>
      <c r="C1080" t="s">
        <v>28</v>
      </c>
      <c r="D1080">
        <v>12744</v>
      </c>
      <c r="E1080" s="66">
        <v>12704</v>
      </c>
      <c r="F1080" s="66">
        <v>12618</v>
      </c>
      <c r="G1080" s="13">
        <f t="shared" si="304"/>
        <v>-86</v>
      </c>
      <c r="H1080" s="13">
        <f t="shared" si="305"/>
        <v>-126</v>
      </c>
      <c r="I1080" s="70">
        <f t="shared" si="306"/>
        <v>-9.8870056497175618E-3</v>
      </c>
      <c r="J1080" s="70">
        <f t="shared" si="307"/>
        <v>-6.7695214105792934E-3</v>
      </c>
      <c r="K1080" t="str">
        <f t="shared" si="308"/>
        <v>GM2</v>
      </c>
      <c r="L1080" t="str">
        <f t="shared" si="309"/>
        <v>AUGUST-1-GM2</v>
      </c>
      <c r="M1080" s="70">
        <f t="shared" si="310"/>
        <v>6.6251503360073682E-2</v>
      </c>
      <c r="N1080" s="70">
        <f t="shared" si="311"/>
        <v>-0.19341123951991168</v>
      </c>
      <c r="O1080" s="13">
        <f t="shared" si="312"/>
        <v>2101778</v>
      </c>
      <c r="P1080" s="13">
        <f t="shared" si="313"/>
        <v>2128806</v>
      </c>
      <c r="Q1080" s="13">
        <f t="shared" si="314"/>
        <v>2117221</v>
      </c>
      <c r="R1080" s="33">
        <f t="shared" si="315"/>
        <v>7.3475885654907813E-3</v>
      </c>
      <c r="S1080" s="33">
        <f t="shared" si="316"/>
        <v>-5.4420177320055885E-3</v>
      </c>
      <c r="T1080" t="str">
        <f t="shared" si="317"/>
        <v>AUGUST-GM2</v>
      </c>
      <c r="U1080">
        <f t="shared" si="318"/>
        <v>983664</v>
      </c>
      <c r="V1080">
        <f t="shared" si="319"/>
        <v>999531</v>
      </c>
      <c r="W1080">
        <f t="shared" si="320"/>
        <v>994649</v>
      </c>
      <c r="X1080" s="33">
        <f t="shared" si="321"/>
        <v>1.1167431155353791E-2</v>
      </c>
      <c r="Y1080" s="33">
        <f t="shared" si="322"/>
        <v>-4.8842907323535245E-3</v>
      </c>
    </row>
    <row r="1081" spans="1:25" x14ac:dyDescent="0.25">
      <c r="A1081" t="s">
        <v>42</v>
      </c>
      <c r="B1081">
        <v>1</v>
      </c>
      <c r="C1081" t="s">
        <v>27</v>
      </c>
      <c r="D1081" s="66">
        <v>350</v>
      </c>
      <c r="E1081" s="66">
        <v>372</v>
      </c>
      <c r="F1081" s="66">
        <v>350</v>
      </c>
      <c r="G1081" s="13">
        <f t="shared" si="304"/>
        <v>-22</v>
      </c>
      <c r="H1081" s="13">
        <f t="shared" si="305"/>
        <v>0</v>
      </c>
      <c r="I1081" s="70">
        <f t="shared" si="306"/>
        <v>0</v>
      </c>
      <c r="J1081" s="70">
        <f t="shared" si="307"/>
        <v>-5.9139784946236507E-2</v>
      </c>
      <c r="K1081" t="str">
        <f t="shared" si="308"/>
        <v>CNJ2</v>
      </c>
      <c r="L1081" t="str">
        <f t="shared" si="309"/>
        <v>AUGUST-1-CNJ2</v>
      </c>
      <c r="M1081" s="70">
        <f t="shared" si="310"/>
        <v>0</v>
      </c>
      <c r="N1081" s="70">
        <f t="shared" si="311"/>
        <v>-0.37224215738628508</v>
      </c>
      <c r="O1081" s="13">
        <f t="shared" si="312"/>
        <v>2101778</v>
      </c>
      <c r="P1081" s="13">
        <f t="shared" si="313"/>
        <v>2128806</v>
      </c>
      <c r="Q1081" s="13">
        <f t="shared" si="314"/>
        <v>2117221</v>
      </c>
      <c r="R1081" s="33">
        <f t="shared" si="315"/>
        <v>7.3475885654907813E-3</v>
      </c>
      <c r="S1081" s="33">
        <f t="shared" si="316"/>
        <v>-5.4420177320055885E-3</v>
      </c>
      <c r="T1081" t="str">
        <f t="shared" si="317"/>
        <v>AUGUST-CNJ2</v>
      </c>
      <c r="U1081">
        <f t="shared" si="318"/>
        <v>47851</v>
      </c>
      <c r="V1081">
        <f t="shared" si="319"/>
        <v>48530</v>
      </c>
      <c r="W1081">
        <f t="shared" si="320"/>
        <v>47846</v>
      </c>
      <c r="X1081" s="33">
        <f t="shared" si="321"/>
        <v>-1.0449102422105394E-4</v>
      </c>
      <c r="Y1081" s="33">
        <f t="shared" si="322"/>
        <v>-1.4094374613641047E-2</v>
      </c>
    </row>
    <row r="1082" spans="1:25" x14ac:dyDescent="0.25">
      <c r="A1082" t="s">
        <v>42</v>
      </c>
      <c r="B1082">
        <v>1</v>
      </c>
      <c r="C1082" t="s">
        <v>27</v>
      </c>
      <c r="D1082" s="66">
        <v>740</v>
      </c>
      <c r="E1082" s="66">
        <v>756</v>
      </c>
      <c r="F1082" s="66">
        <v>740</v>
      </c>
      <c r="G1082" s="13">
        <f t="shared" si="304"/>
        <v>-16</v>
      </c>
      <c r="H1082" s="13">
        <f t="shared" si="305"/>
        <v>0</v>
      </c>
      <c r="I1082" s="70">
        <f t="shared" si="306"/>
        <v>0</v>
      </c>
      <c r="J1082" s="70">
        <f t="shared" si="307"/>
        <v>-2.1164021164021163E-2</v>
      </c>
      <c r="K1082" t="str">
        <f t="shared" si="308"/>
        <v>CNJ2</v>
      </c>
      <c r="L1082" t="str">
        <f t="shared" si="309"/>
        <v>AUGUST-1-CNJ2</v>
      </c>
      <c r="M1082" s="70">
        <f t="shared" si="310"/>
        <v>0</v>
      </c>
      <c r="N1082" s="70">
        <f t="shared" si="311"/>
        <v>-0.37224215738628508</v>
      </c>
      <c r="O1082" s="13">
        <f t="shared" si="312"/>
        <v>2101778</v>
      </c>
      <c r="P1082" s="13">
        <f t="shared" si="313"/>
        <v>2128806</v>
      </c>
      <c r="Q1082" s="13">
        <f t="shared" si="314"/>
        <v>2117221</v>
      </c>
      <c r="R1082" s="33">
        <f t="shared" si="315"/>
        <v>7.3475885654907813E-3</v>
      </c>
      <c r="S1082" s="33">
        <f t="shared" si="316"/>
        <v>-5.4420177320055885E-3</v>
      </c>
      <c r="T1082" t="str">
        <f t="shared" si="317"/>
        <v>AUGUST-CNJ2</v>
      </c>
      <c r="U1082">
        <f t="shared" si="318"/>
        <v>47851</v>
      </c>
      <c r="V1082">
        <f t="shared" si="319"/>
        <v>48530</v>
      </c>
      <c r="W1082">
        <f t="shared" si="320"/>
        <v>47846</v>
      </c>
      <c r="X1082" s="33">
        <f t="shared" si="321"/>
        <v>-1.0449102422105394E-4</v>
      </c>
      <c r="Y1082" s="33">
        <f t="shared" si="322"/>
        <v>-1.4094374613641047E-2</v>
      </c>
    </row>
    <row r="1083" spans="1:25" x14ac:dyDescent="0.25">
      <c r="A1083" t="s">
        <v>42</v>
      </c>
      <c r="B1083">
        <v>1</v>
      </c>
      <c r="C1083" t="s">
        <v>27</v>
      </c>
      <c r="D1083" s="66">
        <v>1940</v>
      </c>
      <c r="E1083" s="66">
        <v>1986</v>
      </c>
      <c r="F1083" s="66">
        <v>1940</v>
      </c>
      <c r="G1083" s="13">
        <f t="shared" si="304"/>
        <v>-46</v>
      </c>
      <c r="H1083" s="13">
        <f t="shared" si="305"/>
        <v>0</v>
      </c>
      <c r="I1083" s="70">
        <f t="shared" si="306"/>
        <v>0</v>
      </c>
      <c r="J1083" s="70">
        <f t="shared" si="307"/>
        <v>-2.3162134944612278E-2</v>
      </c>
      <c r="K1083" t="str">
        <f t="shared" si="308"/>
        <v>CNJ2</v>
      </c>
      <c r="L1083" t="str">
        <f t="shared" si="309"/>
        <v>AUGUST-1-CNJ2</v>
      </c>
      <c r="M1083" s="70">
        <f t="shared" si="310"/>
        <v>0</v>
      </c>
      <c r="N1083" s="70">
        <f t="shared" si="311"/>
        <v>-0.37224215738628508</v>
      </c>
      <c r="O1083" s="13">
        <f t="shared" si="312"/>
        <v>2101778</v>
      </c>
      <c r="P1083" s="13">
        <f t="shared" si="313"/>
        <v>2128806</v>
      </c>
      <c r="Q1083" s="13">
        <f t="shared" si="314"/>
        <v>2117221</v>
      </c>
      <c r="R1083" s="33">
        <f t="shared" si="315"/>
        <v>7.3475885654907813E-3</v>
      </c>
      <c r="S1083" s="33">
        <f t="shared" si="316"/>
        <v>-5.4420177320055885E-3</v>
      </c>
      <c r="T1083" t="str">
        <f t="shared" si="317"/>
        <v>AUGUST-CNJ2</v>
      </c>
      <c r="U1083">
        <f t="shared" si="318"/>
        <v>47851</v>
      </c>
      <c r="V1083">
        <f t="shared" si="319"/>
        <v>48530</v>
      </c>
      <c r="W1083">
        <f t="shared" si="320"/>
        <v>47846</v>
      </c>
      <c r="X1083" s="33">
        <f t="shared" si="321"/>
        <v>-1.0449102422105394E-4</v>
      </c>
      <c r="Y1083" s="33">
        <f t="shared" si="322"/>
        <v>-1.4094374613641047E-2</v>
      </c>
    </row>
    <row r="1084" spans="1:25" x14ac:dyDescent="0.25">
      <c r="A1084" t="s">
        <v>42</v>
      </c>
      <c r="B1084">
        <v>1</v>
      </c>
      <c r="C1084" t="s">
        <v>27</v>
      </c>
      <c r="D1084" s="66">
        <v>630</v>
      </c>
      <c r="E1084" s="66">
        <v>637</v>
      </c>
      <c r="F1084" s="66">
        <v>630</v>
      </c>
      <c r="G1084" s="13">
        <f t="shared" si="304"/>
        <v>-7</v>
      </c>
      <c r="H1084" s="13">
        <f t="shared" si="305"/>
        <v>0</v>
      </c>
      <c r="I1084" s="70">
        <f t="shared" si="306"/>
        <v>0</v>
      </c>
      <c r="J1084" s="70">
        <f t="shared" si="307"/>
        <v>-1.098901098901095E-2</v>
      </c>
      <c r="K1084" t="str">
        <f t="shared" si="308"/>
        <v>CNJ2</v>
      </c>
      <c r="L1084" t="str">
        <f t="shared" si="309"/>
        <v>AUGUST-1-CNJ2</v>
      </c>
      <c r="M1084" s="70">
        <f t="shared" si="310"/>
        <v>0</v>
      </c>
      <c r="N1084" s="70">
        <f t="shared" si="311"/>
        <v>-0.37224215738628508</v>
      </c>
      <c r="O1084" s="13">
        <f t="shared" si="312"/>
        <v>2101778</v>
      </c>
      <c r="P1084" s="13">
        <f t="shared" si="313"/>
        <v>2128806</v>
      </c>
      <c r="Q1084" s="13">
        <f t="shared" si="314"/>
        <v>2117221</v>
      </c>
      <c r="R1084" s="33">
        <f t="shared" si="315"/>
        <v>7.3475885654907813E-3</v>
      </c>
      <c r="S1084" s="33">
        <f t="shared" si="316"/>
        <v>-5.4420177320055885E-3</v>
      </c>
      <c r="T1084" t="str">
        <f t="shared" si="317"/>
        <v>AUGUST-CNJ2</v>
      </c>
      <c r="U1084">
        <f t="shared" si="318"/>
        <v>47851</v>
      </c>
      <c r="V1084">
        <f t="shared" si="319"/>
        <v>48530</v>
      </c>
      <c r="W1084">
        <f t="shared" si="320"/>
        <v>47846</v>
      </c>
      <c r="X1084" s="33">
        <f t="shared" si="321"/>
        <v>-1.0449102422105394E-4</v>
      </c>
      <c r="Y1084" s="33">
        <f t="shared" si="322"/>
        <v>-1.4094374613641047E-2</v>
      </c>
    </row>
    <row r="1085" spans="1:25" x14ac:dyDescent="0.25">
      <c r="A1085" t="s">
        <v>42</v>
      </c>
      <c r="B1085">
        <v>1</v>
      </c>
      <c r="C1085" t="s">
        <v>27</v>
      </c>
      <c r="D1085" s="66">
        <v>1280</v>
      </c>
      <c r="E1085" s="66">
        <v>1292</v>
      </c>
      <c r="F1085" s="66">
        <v>1280</v>
      </c>
      <c r="G1085" s="13">
        <f t="shared" si="304"/>
        <v>-12</v>
      </c>
      <c r="H1085" s="13">
        <f t="shared" si="305"/>
        <v>0</v>
      </c>
      <c r="I1085" s="70">
        <f t="shared" si="306"/>
        <v>0</v>
      </c>
      <c r="J1085" s="70">
        <f t="shared" si="307"/>
        <v>-9.2879256965944235E-3</v>
      </c>
      <c r="K1085" t="str">
        <f t="shared" si="308"/>
        <v>CNJ2</v>
      </c>
      <c r="L1085" t="str">
        <f t="shared" si="309"/>
        <v>AUGUST-1-CNJ2</v>
      </c>
      <c r="M1085" s="70">
        <f t="shared" si="310"/>
        <v>0</v>
      </c>
      <c r="N1085" s="70">
        <f t="shared" si="311"/>
        <v>-0.37224215738628508</v>
      </c>
      <c r="O1085" s="13">
        <f t="shared" si="312"/>
        <v>2101778</v>
      </c>
      <c r="P1085" s="13">
        <f t="shared" si="313"/>
        <v>2128806</v>
      </c>
      <c r="Q1085" s="13">
        <f t="shared" si="314"/>
        <v>2117221</v>
      </c>
      <c r="R1085" s="33">
        <f t="shared" si="315"/>
        <v>7.3475885654907813E-3</v>
      </c>
      <c r="S1085" s="33">
        <f t="shared" si="316"/>
        <v>-5.4420177320055885E-3</v>
      </c>
      <c r="T1085" t="str">
        <f t="shared" si="317"/>
        <v>AUGUST-CNJ2</v>
      </c>
      <c r="U1085">
        <f t="shared" si="318"/>
        <v>47851</v>
      </c>
      <c r="V1085">
        <f t="shared" si="319"/>
        <v>48530</v>
      </c>
      <c r="W1085">
        <f t="shared" si="320"/>
        <v>47846</v>
      </c>
      <c r="X1085" s="33">
        <f t="shared" si="321"/>
        <v>-1.0449102422105394E-4</v>
      </c>
      <c r="Y1085" s="33">
        <f t="shared" si="322"/>
        <v>-1.4094374613641047E-2</v>
      </c>
    </row>
    <row r="1086" spans="1:25" x14ac:dyDescent="0.25">
      <c r="A1086" t="s">
        <v>42</v>
      </c>
      <c r="B1086">
        <v>1</v>
      </c>
      <c r="C1086" t="s">
        <v>27</v>
      </c>
      <c r="D1086" s="66">
        <v>4240</v>
      </c>
      <c r="E1086" s="66">
        <v>4276</v>
      </c>
      <c r="F1086" s="66">
        <v>4240</v>
      </c>
      <c r="G1086" s="13">
        <f t="shared" si="304"/>
        <v>-36</v>
      </c>
      <c r="H1086" s="13">
        <f t="shared" si="305"/>
        <v>0</v>
      </c>
      <c r="I1086" s="70">
        <f t="shared" si="306"/>
        <v>0</v>
      </c>
      <c r="J1086" s="70">
        <f t="shared" si="307"/>
        <v>-8.4190832553788786E-3</v>
      </c>
      <c r="K1086" t="str">
        <f t="shared" si="308"/>
        <v>CNJ2</v>
      </c>
      <c r="L1086" t="str">
        <f t="shared" si="309"/>
        <v>AUGUST-1-CNJ2</v>
      </c>
      <c r="M1086" s="70">
        <f t="shared" si="310"/>
        <v>0</v>
      </c>
      <c r="N1086" s="70">
        <f t="shared" si="311"/>
        <v>-0.37224215738628508</v>
      </c>
      <c r="O1086" s="13">
        <f t="shared" si="312"/>
        <v>2101778</v>
      </c>
      <c r="P1086" s="13">
        <f t="shared" si="313"/>
        <v>2128806</v>
      </c>
      <c r="Q1086" s="13">
        <f t="shared" si="314"/>
        <v>2117221</v>
      </c>
      <c r="R1086" s="33">
        <f t="shared" si="315"/>
        <v>7.3475885654907813E-3</v>
      </c>
      <c r="S1086" s="33">
        <f t="shared" si="316"/>
        <v>-5.4420177320055885E-3</v>
      </c>
      <c r="T1086" t="str">
        <f t="shared" si="317"/>
        <v>AUGUST-CNJ2</v>
      </c>
      <c r="U1086">
        <f t="shared" si="318"/>
        <v>47851</v>
      </c>
      <c r="V1086">
        <f t="shared" si="319"/>
        <v>48530</v>
      </c>
      <c r="W1086">
        <f t="shared" si="320"/>
        <v>47846</v>
      </c>
      <c r="X1086" s="33">
        <f t="shared" si="321"/>
        <v>-1.0449102422105394E-4</v>
      </c>
      <c r="Y1086" s="33">
        <f t="shared" si="322"/>
        <v>-1.4094374613641047E-2</v>
      </c>
    </row>
    <row r="1087" spans="1:25" x14ac:dyDescent="0.25">
      <c r="A1087" t="s">
        <v>42</v>
      </c>
      <c r="B1087">
        <v>1</v>
      </c>
      <c r="C1087" t="s">
        <v>27</v>
      </c>
      <c r="D1087" s="66">
        <v>600</v>
      </c>
      <c r="E1087" s="66">
        <v>630</v>
      </c>
      <c r="F1087" s="66">
        <v>600</v>
      </c>
      <c r="G1087" s="13">
        <f t="shared" si="304"/>
        <v>-30</v>
      </c>
      <c r="H1087" s="13">
        <f t="shared" si="305"/>
        <v>0</v>
      </c>
      <c r="I1087" s="70">
        <f t="shared" si="306"/>
        <v>0</v>
      </c>
      <c r="J1087" s="70">
        <f t="shared" si="307"/>
        <v>-4.7619047619047672E-2</v>
      </c>
      <c r="K1087" t="str">
        <f t="shared" si="308"/>
        <v>CNJ2</v>
      </c>
      <c r="L1087" t="str">
        <f t="shared" si="309"/>
        <v>AUGUST-1-CNJ2</v>
      </c>
      <c r="M1087" s="70">
        <f t="shared" si="310"/>
        <v>0</v>
      </c>
      <c r="N1087" s="70">
        <f t="shared" si="311"/>
        <v>-0.37224215738628508</v>
      </c>
      <c r="O1087" s="13">
        <f t="shared" si="312"/>
        <v>2101778</v>
      </c>
      <c r="P1087" s="13">
        <f t="shared" si="313"/>
        <v>2128806</v>
      </c>
      <c r="Q1087" s="13">
        <f t="shared" si="314"/>
        <v>2117221</v>
      </c>
      <c r="R1087" s="33">
        <f t="shared" si="315"/>
        <v>7.3475885654907813E-3</v>
      </c>
      <c r="S1087" s="33">
        <f t="shared" si="316"/>
        <v>-5.4420177320055885E-3</v>
      </c>
      <c r="T1087" t="str">
        <f t="shared" si="317"/>
        <v>AUGUST-CNJ2</v>
      </c>
      <c r="U1087">
        <f t="shared" si="318"/>
        <v>47851</v>
      </c>
      <c r="V1087">
        <f t="shared" si="319"/>
        <v>48530</v>
      </c>
      <c r="W1087">
        <f t="shared" si="320"/>
        <v>47846</v>
      </c>
      <c r="X1087" s="33">
        <f t="shared" si="321"/>
        <v>-1.0449102422105394E-4</v>
      </c>
      <c r="Y1087" s="33">
        <f t="shared" si="322"/>
        <v>-1.4094374613641047E-2</v>
      </c>
    </row>
    <row r="1088" spans="1:25" x14ac:dyDescent="0.25">
      <c r="A1088" t="s">
        <v>42</v>
      </c>
      <c r="B1088">
        <v>1</v>
      </c>
      <c r="C1088" t="s">
        <v>17</v>
      </c>
      <c r="D1088" s="66">
        <v>1290</v>
      </c>
      <c r="E1088" s="66">
        <v>1306</v>
      </c>
      <c r="F1088" s="66">
        <v>1290</v>
      </c>
      <c r="G1088" s="13">
        <f t="shared" si="304"/>
        <v>-16</v>
      </c>
      <c r="H1088" s="13">
        <f t="shared" si="305"/>
        <v>0</v>
      </c>
      <c r="I1088" s="70">
        <f t="shared" si="306"/>
        <v>0</v>
      </c>
      <c r="J1088" s="70">
        <f t="shared" si="307"/>
        <v>-1.225114854517606E-2</v>
      </c>
      <c r="K1088" t="str">
        <f t="shared" si="308"/>
        <v>CBA</v>
      </c>
      <c r="L1088" t="str">
        <f t="shared" si="309"/>
        <v>AUGUST-1-CBA</v>
      </c>
      <c r="M1088" s="70">
        <f t="shared" si="310"/>
        <v>0</v>
      </c>
      <c r="N1088" s="70">
        <f t="shared" si="311"/>
        <v>-0.10845587910335031</v>
      </c>
      <c r="O1088" s="13">
        <f t="shared" si="312"/>
        <v>2101778</v>
      </c>
      <c r="P1088" s="13">
        <f t="shared" si="313"/>
        <v>2128806</v>
      </c>
      <c r="Q1088" s="13">
        <f t="shared" si="314"/>
        <v>2117221</v>
      </c>
      <c r="R1088" s="33">
        <f t="shared" si="315"/>
        <v>7.3475885654907813E-3</v>
      </c>
      <c r="S1088" s="33">
        <f t="shared" si="316"/>
        <v>-5.4420177320055885E-3</v>
      </c>
      <c r="T1088" t="str">
        <f t="shared" si="317"/>
        <v>AUGUST-CBA</v>
      </c>
      <c r="U1088">
        <f t="shared" si="318"/>
        <v>41780</v>
      </c>
      <c r="V1088">
        <f t="shared" si="319"/>
        <v>42207</v>
      </c>
      <c r="W1088">
        <f t="shared" si="320"/>
        <v>41780</v>
      </c>
      <c r="X1088" s="33">
        <f t="shared" si="321"/>
        <v>0</v>
      </c>
      <c r="Y1088" s="33">
        <f t="shared" si="322"/>
        <v>-1.011680526926817E-2</v>
      </c>
    </row>
    <row r="1089" spans="1:25" x14ac:dyDescent="0.25">
      <c r="A1089" t="s">
        <v>42</v>
      </c>
      <c r="B1089">
        <v>1</v>
      </c>
      <c r="C1089" t="s">
        <v>17</v>
      </c>
      <c r="D1089" s="66">
        <v>1050</v>
      </c>
      <c r="E1089" s="66">
        <v>1074</v>
      </c>
      <c r="F1089" s="66">
        <v>1050</v>
      </c>
      <c r="G1089" s="13">
        <f t="shared" si="304"/>
        <v>-24</v>
      </c>
      <c r="H1089" s="13">
        <f t="shared" si="305"/>
        <v>0</v>
      </c>
      <c r="I1089" s="70">
        <f t="shared" si="306"/>
        <v>0</v>
      </c>
      <c r="J1089" s="70">
        <f t="shared" si="307"/>
        <v>-2.2346368715083775E-2</v>
      </c>
      <c r="K1089" t="str">
        <f t="shared" si="308"/>
        <v>CBA</v>
      </c>
      <c r="L1089" t="str">
        <f t="shared" si="309"/>
        <v>AUGUST-1-CBA</v>
      </c>
      <c r="M1089" s="70">
        <f t="shared" si="310"/>
        <v>0</v>
      </c>
      <c r="N1089" s="70">
        <f t="shared" si="311"/>
        <v>-0.10845587910335031</v>
      </c>
      <c r="O1089" s="13">
        <f t="shared" si="312"/>
        <v>2101778</v>
      </c>
      <c r="P1089" s="13">
        <f t="shared" si="313"/>
        <v>2128806</v>
      </c>
      <c r="Q1089" s="13">
        <f t="shared" si="314"/>
        <v>2117221</v>
      </c>
      <c r="R1089" s="33">
        <f t="shared" si="315"/>
        <v>7.3475885654907813E-3</v>
      </c>
      <c r="S1089" s="33">
        <f t="shared" si="316"/>
        <v>-5.4420177320055885E-3</v>
      </c>
      <c r="T1089" t="str">
        <f t="shared" si="317"/>
        <v>AUGUST-CBA</v>
      </c>
      <c r="U1089">
        <f t="shared" si="318"/>
        <v>41780</v>
      </c>
      <c r="V1089">
        <f t="shared" si="319"/>
        <v>42207</v>
      </c>
      <c r="W1089">
        <f t="shared" si="320"/>
        <v>41780</v>
      </c>
      <c r="X1089" s="33">
        <f t="shared" si="321"/>
        <v>0</v>
      </c>
      <c r="Y1089" s="33">
        <f t="shared" si="322"/>
        <v>-1.011680526926817E-2</v>
      </c>
    </row>
    <row r="1090" spans="1:25" x14ac:dyDescent="0.25">
      <c r="A1090" t="s">
        <v>42</v>
      </c>
      <c r="B1090">
        <v>1</v>
      </c>
      <c r="C1090" t="s">
        <v>17</v>
      </c>
      <c r="D1090" s="66">
        <v>1360</v>
      </c>
      <c r="E1090" s="66">
        <v>1388</v>
      </c>
      <c r="F1090" s="66">
        <v>1360</v>
      </c>
      <c r="G1090" s="13">
        <f t="shared" ref="G1090:G1153" si="323">F1090-E1090</f>
        <v>-28</v>
      </c>
      <c r="H1090" s="13">
        <f t="shared" ref="H1090:H1153" si="324">F1090-D1090</f>
        <v>0</v>
      </c>
      <c r="I1090" s="70">
        <f t="shared" ref="I1090:I1153" si="325">F1090/D1090-1</f>
        <v>0</v>
      </c>
      <c r="J1090" s="70">
        <f t="shared" ref="J1090:J1153" si="326">F1090/E1090-1</f>
        <v>-2.0172910662824228E-2</v>
      </c>
      <c r="K1090" t="str">
        <f t="shared" ref="K1090:K1153" si="327">CLEAN(SUBSTITUTE(C1090," ",""))</f>
        <v>CBA</v>
      </c>
      <c r="L1090" t="str">
        <f t="shared" ref="L1090:L1153" si="328">A1090&amp;"-"&amp;B1090&amp;"-"&amp;K1090</f>
        <v>AUGUST-1-CBA</v>
      </c>
      <c r="M1090" s="70">
        <f t="shared" ref="M1090:M1153" si="329">SUMIF($L$2:$L$1396,L1090,$I$2:$I$1396)</f>
        <v>0</v>
      </c>
      <c r="N1090" s="70">
        <f t="shared" ref="N1090:N1153" si="330">SUMIF($L$2:$L$1396,L1090,$J$2:$J$1396)</f>
        <v>-0.10845587910335031</v>
      </c>
      <c r="O1090" s="13">
        <f t="shared" ref="O1090:O1153" si="331">SUMIF($A$2:$A$1396,A1090,$D$2:$D$1396)</f>
        <v>2101778</v>
      </c>
      <c r="P1090" s="13">
        <f t="shared" ref="P1090:P1153" si="332">SUMIF($A$2:$A$1396,A1090,$E$2:$E$1396)</f>
        <v>2128806</v>
      </c>
      <c r="Q1090" s="13">
        <f t="shared" ref="Q1090:Q1153" si="333">SUMIF($A$2:$A$1396,A1090,$F$2:$F$1396)</f>
        <v>2117221</v>
      </c>
      <c r="R1090" s="33">
        <f t="shared" ref="R1090:R1153" si="334">Q1090/O1090-1</f>
        <v>7.3475885654907813E-3</v>
      </c>
      <c r="S1090" s="33">
        <f t="shared" ref="S1090:S1153" si="335">Q1090/P1090-1</f>
        <v>-5.4420177320055885E-3</v>
      </c>
      <c r="T1090" t="str">
        <f t="shared" si="317"/>
        <v>AUGUST-CBA</v>
      </c>
      <c r="U1090">
        <f t="shared" si="318"/>
        <v>41780</v>
      </c>
      <c r="V1090">
        <f t="shared" si="319"/>
        <v>42207</v>
      </c>
      <c r="W1090">
        <f t="shared" si="320"/>
        <v>41780</v>
      </c>
      <c r="X1090" s="33">
        <f t="shared" si="321"/>
        <v>0</v>
      </c>
      <c r="Y1090" s="33">
        <f t="shared" si="322"/>
        <v>-1.011680526926817E-2</v>
      </c>
    </row>
    <row r="1091" spans="1:25" x14ac:dyDescent="0.25">
      <c r="A1091" t="s">
        <v>42</v>
      </c>
      <c r="B1091">
        <v>1</v>
      </c>
      <c r="C1091" t="s">
        <v>17</v>
      </c>
      <c r="D1091" s="66">
        <v>3290</v>
      </c>
      <c r="E1091" s="66">
        <v>3330</v>
      </c>
      <c r="F1091" s="66">
        <v>3290</v>
      </c>
      <c r="G1091" s="13">
        <f t="shared" si="323"/>
        <v>-40</v>
      </c>
      <c r="H1091" s="13">
        <f t="shared" si="324"/>
        <v>0</v>
      </c>
      <c r="I1091" s="70">
        <f t="shared" si="325"/>
        <v>0</v>
      </c>
      <c r="J1091" s="70">
        <f t="shared" si="326"/>
        <v>-1.2012012012011963E-2</v>
      </c>
      <c r="K1091" t="str">
        <f t="shared" si="327"/>
        <v>CBA</v>
      </c>
      <c r="L1091" t="str">
        <f t="shared" si="328"/>
        <v>AUGUST-1-CBA</v>
      </c>
      <c r="M1091" s="70">
        <f t="shared" si="329"/>
        <v>0</v>
      </c>
      <c r="N1091" s="70">
        <f t="shared" si="330"/>
        <v>-0.10845587910335031</v>
      </c>
      <c r="O1091" s="13">
        <f t="shared" si="331"/>
        <v>2101778</v>
      </c>
      <c r="P1091" s="13">
        <f t="shared" si="332"/>
        <v>2128806</v>
      </c>
      <c r="Q1091" s="13">
        <f t="shared" si="333"/>
        <v>2117221</v>
      </c>
      <c r="R1091" s="33">
        <f t="shared" si="334"/>
        <v>7.3475885654907813E-3</v>
      </c>
      <c r="S1091" s="33">
        <f t="shared" si="335"/>
        <v>-5.4420177320055885E-3</v>
      </c>
      <c r="T1091" t="str">
        <f t="shared" ref="T1091:T1154" si="336">A1091&amp;"-"&amp;K1091</f>
        <v>AUGUST-CBA</v>
      </c>
      <c r="U1091">
        <f t="shared" ref="U1091:U1154" si="337">SUMIF($T$2:$T$1396,T1091,$D$2:$D$1396)</f>
        <v>41780</v>
      </c>
      <c r="V1091">
        <f t="shared" ref="V1091:V1154" si="338">SUMIF($T$2:$T$1396,T1091,$E$2:$E$1396)</f>
        <v>42207</v>
      </c>
      <c r="W1091">
        <f t="shared" ref="W1091:W1154" si="339">SUMIF($T$2:$T$1396,T1091,$F$2:$F$1396)</f>
        <v>41780</v>
      </c>
      <c r="X1091" s="33">
        <f t="shared" ref="X1091:X1154" si="340">W1091/U1091-1</f>
        <v>0</v>
      </c>
      <c r="Y1091" s="33">
        <f t="shared" ref="Y1091:Y1154" si="341">W1091/V1091-1</f>
        <v>-1.011680526926817E-2</v>
      </c>
    </row>
    <row r="1092" spans="1:25" x14ac:dyDescent="0.25">
      <c r="A1092" t="s">
        <v>42</v>
      </c>
      <c r="B1092">
        <v>1</v>
      </c>
      <c r="C1092" t="s">
        <v>27</v>
      </c>
      <c r="D1092" s="66">
        <v>1690</v>
      </c>
      <c r="E1092" s="66">
        <v>1728</v>
      </c>
      <c r="F1092" s="66">
        <v>1690</v>
      </c>
      <c r="G1092" s="13">
        <f t="shared" si="323"/>
        <v>-38</v>
      </c>
      <c r="H1092" s="13">
        <f t="shared" si="324"/>
        <v>0</v>
      </c>
      <c r="I1092" s="70">
        <f t="shared" si="325"/>
        <v>0</v>
      </c>
      <c r="J1092" s="70">
        <f t="shared" si="326"/>
        <v>-2.19907407407407E-2</v>
      </c>
      <c r="K1092" t="str">
        <f t="shared" si="327"/>
        <v>CNJ2</v>
      </c>
      <c r="L1092" t="str">
        <f t="shared" si="328"/>
        <v>AUGUST-1-CNJ2</v>
      </c>
      <c r="M1092" s="70">
        <f t="shared" si="329"/>
        <v>0</v>
      </c>
      <c r="N1092" s="70">
        <f t="shared" si="330"/>
        <v>-0.37224215738628508</v>
      </c>
      <c r="O1092" s="13">
        <f t="shared" si="331"/>
        <v>2101778</v>
      </c>
      <c r="P1092" s="13">
        <f t="shared" si="332"/>
        <v>2128806</v>
      </c>
      <c r="Q1092" s="13">
        <f t="shared" si="333"/>
        <v>2117221</v>
      </c>
      <c r="R1092" s="33">
        <f t="shared" si="334"/>
        <v>7.3475885654907813E-3</v>
      </c>
      <c r="S1092" s="33">
        <f t="shared" si="335"/>
        <v>-5.4420177320055885E-3</v>
      </c>
      <c r="T1092" t="str">
        <f t="shared" si="336"/>
        <v>AUGUST-CNJ2</v>
      </c>
      <c r="U1092">
        <f t="shared" si="337"/>
        <v>47851</v>
      </c>
      <c r="V1092">
        <f t="shared" si="338"/>
        <v>48530</v>
      </c>
      <c r="W1092">
        <f t="shared" si="339"/>
        <v>47846</v>
      </c>
      <c r="X1092" s="33">
        <f t="shared" si="340"/>
        <v>-1.0449102422105394E-4</v>
      </c>
      <c r="Y1092" s="33">
        <f t="shared" si="341"/>
        <v>-1.4094374613641047E-2</v>
      </c>
    </row>
    <row r="1093" spans="1:25" x14ac:dyDescent="0.25">
      <c r="A1093" t="s">
        <v>42</v>
      </c>
      <c r="B1093">
        <v>1</v>
      </c>
      <c r="C1093" t="s">
        <v>27</v>
      </c>
      <c r="D1093" s="66">
        <v>3000</v>
      </c>
      <c r="E1093" s="66">
        <v>3060</v>
      </c>
      <c r="F1093" s="66">
        <v>3000</v>
      </c>
      <c r="G1093" s="13">
        <f t="shared" si="323"/>
        <v>-60</v>
      </c>
      <c r="H1093" s="13">
        <f t="shared" si="324"/>
        <v>0</v>
      </c>
      <c r="I1093" s="70">
        <f t="shared" si="325"/>
        <v>0</v>
      </c>
      <c r="J1093" s="70">
        <f t="shared" si="326"/>
        <v>-1.9607843137254943E-2</v>
      </c>
      <c r="K1093" t="str">
        <f t="shared" si="327"/>
        <v>CNJ2</v>
      </c>
      <c r="L1093" t="str">
        <f t="shared" si="328"/>
        <v>AUGUST-1-CNJ2</v>
      </c>
      <c r="M1093" s="70">
        <f t="shared" si="329"/>
        <v>0</v>
      </c>
      <c r="N1093" s="70">
        <f t="shared" si="330"/>
        <v>-0.37224215738628508</v>
      </c>
      <c r="O1093" s="13">
        <f t="shared" si="331"/>
        <v>2101778</v>
      </c>
      <c r="P1093" s="13">
        <f t="shared" si="332"/>
        <v>2128806</v>
      </c>
      <c r="Q1093" s="13">
        <f t="shared" si="333"/>
        <v>2117221</v>
      </c>
      <c r="R1093" s="33">
        <f t="shared" si="334"/>
        <v>7.3475885654907813E-3</v>
      </c>
      <c r="S1093" s="33">
        <f t="shared" si="335"/>
        <v>-5.4420177320055885E-3</v>
      </c>
      <c r="T1093" t="str">
        <f t="shared" si="336"/>
        <v>AUGUST-CNJ2</v>
      </c>
      <c r="U1093">
        <f t="shared" si="337"/>
        <v>47851</v>
      </c>
      <c r="V1093">
        <f t="shared" si="338"/>
        <v>48530</v>
      </c>
      <c r="W1093">
        <f t="shared" si="339"/>
        <v>47846</v>
      </c>
      <c r="X1093" s="33">
        <f t="shared" si="340"/>
        <v>-1.0449102422105394E-4</v>
      </c>
      <c r="Y1093" s="33">
        <f t="shared" si="341"/>
        <v>-1.4094374613641047E-2</v>
      </c>
    </row>
    <row r="1094" spans="1:25" x14ac:dyDescent="0.25">
      <c r="A1094" t="s">
        <v>42</v>
      </c>
      <c r="B1094">
        <v>1</v>
      </c>
      <c r="C1094" t="s">
        <v>17</v>
      </c>
      <c r="D1094" s="66">
        <v>1680</v>
      </c>
      <c r="E1094" s="66">
        <v>1707</v>
      </c>
      <c r="F1094" s="66">
        <v>1680</v>
      </c>
      <c r="G1094" s="13">
        <f t="shared" si="323"/>
        <v>-27</v>
      </c>
      <c r="H1094" s="13">
        <f t="shared" si="324"/>
        <v>0</v>
      </c>
      <c r="I1094" s="70">
        <f t="shared" si="325"/>
        <v>0</v>
      </c>
      <c r="J1094" s="70">
        <f t="shared" si="326"/>
        <v>-1.5817223198594021E-2</v>
      </c>
      <c r="K1094" t="str">
        <f t="shared" si="327"/>
        <v>CBA</v>
      </c>
      <c r="L1094" t="str">
        <f t="shared" si="328"/>
        <v>AUGUST-1-CBA</v>
      </c>
      <c r="M1094" s="70">
        <f t="shared" si="329"/>
        <v>0</v>
      </c>
      <c r="N1094" s="70">
        <f t="shared" si="330"/>
        <v>-0.10845587910335031</v>
      </c>
      <c r="O1094" s="13">
        <f t="shared" si="331"/>
        <v>2101778</v>
      </c>
      <c r="P1094" s="13">
        <f t="shared" si="332"/>
        <v>2128806</v>
      </c>
      <c r="Q1094" s="13">
        <f t="shared" si="333"/>
        <v>2117221</v>
      </c>
      <c r="R1094" s="33">
        <f t="shared" si="334"/>
        <v>7.3475885654907813E-3</v>
      </c>
      <c r="S1094" s="33">
        <f t="shared" si="335"/>
        <v>-5.4420177320055885E-3</v>
      </c>
      <c r="T1094" t="str">
        <f t="shared" si="336"/>
        <v>AUGUST-CBA</v>
      </c>
      <c r="U1094">
        <f t="shared" si="337"/>
        <v>41780</v>
      </c>
      <c r="V1094">
        <f t="shared" si="338"/>
        <v>42207</v>
      </c>
      <c r="W1094">
        <f t="shared" si="339"/>
        <v>41780</v>
      </c>
      <c r="X1094" s="33">
        <f t="shared" si="340"/>
        <v>0</v>
      </c>
      <c r="Y1094" s="33">
        <f t="shared" si="341"/>
        <v>-1.011680526926817E-2</v>
      </c>
    </row>
    <row r="1095" spans="1:25" x14ac:dyDescent="0.25">
      <c r="A1095" t="s">
        <v>42</v>
      </c>
      <c r="B1095">
        <v>1</v>
      </c>
      <c r="C1095" t="s">
        <v>27</v>
      </c>
      <c r="D1095" s="66">
        <v>3490</v>
      </c>
      <c r="E1095" s="66">
        <v>3521</v>
      </c>
      <c r="F1095" s="66">
        <v>3490</v>
      </c>
      <c r="G1095" s="13">
        <f t="shared" si="323"/>
        <v>-31</v>
      </c>
      <c r="H1095" s="13">
        <f t="shared" si="324"/>
        <v>0</v>
      </c>
      <c r="I1095" s="70">
        <f t="shared" si="325"/>
        <v>0</v>
      </c>
      <c r="J1095" s="70">
        <f t="shared" si="326"/>
        <v>-8.8043169554103962E-3</v>
      </c>
      <c r="K1095" t="str">
        <f t="shared" si="327"/>
        <v>CNJ2</v>
      </c>
      <c r="L1095" t="str">
        <f t="shared" si="328"/>
        <v>AUGUST-1-CNJ2</v>
      </c>
      <c r="M1095" s="70">
        <f t="shared" si="329"/>
        <v>0</v>
      </c>
      <c r="N1095" s="70">
        <f t="shared" si="330"/>
        <v>-0.37224215738628508</v>
      </c>
      <c r="O1095" s="13">
        <f t="shared" si="331"/>
        <v>2101778</v>
      </c>
      <c r="P1095" s="13">
        <f t="shared" si="332"/>
        <v>2128806</v>
      </c>
      <c r="Q1095" s="13">
        <f t="shared" si="333"/>
        <v>2117221</v>
      </c>
      <c r="R1095" s="33">
        <f t="shared" si="334"/>
        <v>7.3475885654907813E-3</v>
      </c>
      <c r="S1095" s="33">
        <f t="shared" si="335"/>
        <v>-5.4420177320055885E-3</v>
      </c>
      <c r="T1095" t="str">
        <f t="shared" si="336"/>
        <v>AUGUST-CNJ2</v>
      </c>
      <c r="U1095">
        <f t="shared" si="337"/>
        <v>47851</v>
      </c>
      <c r="V1095">
        <f t="shared" si="338"/>
        <v>48530</v>
      </c>
      <c r="W1095">
        <f t="shared" si="339"/>
        <v>47846</v>
      </c>
      <c r="X1095" s="33">
        <f t="shared" si="340"/>
        <v>-1.0449102422105394E-4</v>
      </c>
      <c r="Y1095" s="33">
        <f t="shared" si="341"/>
        <v>-1.4094374613641047E-2</v>
      </c>
    </row>
    <row r="1096" spans="1:25" x14ac:dyDescent="0.25">
      <c r="A1096" t="s">
        <v>42</v>
      </c>
      <c r="B1096">
        <v>1</v>
      </c>
      <c r="C1096" t="s">
        <v>27</v>
      </c>
      <c r="D1096" s="66">
        <v>200</v>
      </c>
      <c r="E1096" s="66">
        <v>208</v>
      </c>
      <c r="F1096" s="66">
        <v>200</v>
      </c>
      <c r="G1096" s="13">
        <f t="shared" si="323"/>
        <v>-8</v>
      </c>
      <c r="H1096" s="13">
        <f t="shared" si="324"/>
        <v>0</v>
      </c>
      <c r="I1096" s="70">
        <f t="shared" si="325"/>
        <v>0</v>
      </c>
      <c r="J1096" s="70">
        <f t="shared" si="326"/>
        <v>-3.8461538461538436E-2</v>
      </c>
      <c r="K1096" t="str">
        <f t="shared" si="327"/>
        <v>CNJ2</v>
      </c>
      <c r="L1096" t="str">
        <f t="shared" si="328"/>
        <v>AUGUST-1-CNJ2</v>
      </c>
      <c r="M1096" s="70">
        <f t="shared" si="329"/>
        <v>0</v>
      </c>
      <c r="N1096" s="70">
        <f t="shared" si="330"/>
        <v>-0.37224215738628508</v>
      </c>
      <c r="O1096" s="13">
        <f t="shared" si="331"/>
        <v>2101778</v>
      </c>
      <c r="P1096" s="13">
        <f t="shared" si="332"/>
        <v>2128806</v>
      </c>
      <c r="Q1096" s="13">
        <f t="shared" si="333"/>
        <v>2117221</v>
      </c>
      <c r="R1096" s="33">
        <f t="shared" si="334"/>
        <v>7.3475885654907813E-3</v>
      </c>
      <c r="S1096" s="33">
        <f t="shared" si="335"/>
        <v>-5.4420177320055885E-3</v>
      </c>
      <c r="T1096" t="str">
        <f t="shared" si="336"/>
        <v>AUGUST-CNJ2</v>
      </c>
      <c r="U1096">
        <f t="shared" si="337"/>
        <v>47851</v>
      </c>
      <c r="V1096">
        <f t="shared" si="338"/>
        <v>48530</v>
      </c>
      <c r="W1096">
        <f t="shared" si="339"/>
        <v>47846</v>
      </c>
      <c r="X1096" s="33">
        <f t="shared" si="340"/>
        <v>-1.0449102422105394E-4</v>
      </c>
      <c r="Y1096" s="33">
        <f t="shared" si="341"/>
        <v>-1.4094374613641047E-2</v>
      </c>
    </row>
    <row r="1097" spans="1:25" x14ac:dyDescent="0.25">
      <c r="A1097" t="s">
        <v>42</v>
      </c>
      <c r="B1097">
        <v>1</v>
      </c>
      <c r="C1097" t="s">
        <v>27</v>
      </c>
      <c r="D1097" s="66">
        <v>6580</v>
      </c>
      <c r="E1097" s="66">
        <v>6608</v>
      </c>
      <c r="F1097" s="66">
        <v>6580</v>
      </c>
      <c r="G1097" s="13">
        <f t="shared" si="323"/>
        <v>-28</v>
      </c>
      <c r="H1097" s="13">
        <f t="shared" si="324"/>
        <v>0</v>
      </c>
      <c r="I1097" s="70">
        <f t="shared" si="325"/>
        <v>0</v>
      </c>
      <c r="J1097" s="70">
        <f t="shared" si="326"/>
        <v>-4.237288135593209E-3</v>
      </c>
      <c r="K1097" t="str">
        <f t="shared" si="327"/>
        <v>CNJ2</v>
      </c>
      <c r="L1097" t="str">
        <f t="shared" si="328"/>
        <v>AUGUST-1-CNJ2</v>
      </c>
      <c r="M1097" s="70">
        <f t="shared" si="329"/>
        <v>0</v>
      </c>
      <c r="N1097" s="70">
        <f t="shared" si="330"/>
        <v>-0.37224215738628508</v>
      </c>
      <c r="O1097" s="13">
        <f t="shared" si="331"/>
        <v>2101778</v>
      </c>
      <c r="P1097" s="13">
        <f t="shared" si="332"/>
        <v>2128806</v>
      </c>
      <c r="Q1097" s="13">
        <f t="shared" si="333"/>
        <v>2117221</v>
      </c>
      <c r="R1097" s="33">
        <f t="shared" si="334"/>
        <v>7.3475885654907813E-3</v>
      </c>
      <c r="S1097" s="33">
        <f t="shared" si="335"/>
        <v>-5.4420177320055885E-3</v>
      </c>
      <c r="T1097" t="str">
        <f t="shared" si="336"/>
        <v>AUGUST-CNJ2</v>
      </c>
      <c r="U1097">
        <f t="shared" si="337"/>
        <v>47851</v>
      </c>
      <c r="V1097">
        <f t="shared" si="338"/>
        <v>48530</v>
      </c>
      <c r="W1097">
        <f t="shared" si="339"/>
        <v>47846</v>
      </c>
      <c r="X1097" s="33">
        <f t="shared" si="340"/>
        <v>-1.0449102422105394E-4</v>
      </c>
      <c r="Y1097" s="33">
        <f t="shared" si="341"/>
        <v>-1.4094374613641047E-2</v>
      </c>
    </row>
    <row r="1098" spans="1:25" x14ac:dyDescent="0.25">
      <c r="A1098" t="s">
        <v>42</v>
      </c>
      <c r="B1098">
        <v>1</v>
      </c>
      <c r="C1098" t="s">
        <v>27</v>
      </c>
      <c r="D1098" s="66">
        <v>330</v>
      </c>
      <c r="E1098" s="66">
        <v>342</v>
      </c>
      <c r="F1098" s="66">
        <v>330</v>
      </c>
      <c r="G1098" s="13">
        <f t="shared" si="323"/>
        <v>-12</v>
      </c>
      <c r="H1098" s="13">
        <f t="shared" si="324"/>
        <v>0</v>
      </c>
      <c r="I1098" s="70">
        <f t="shared" si="325"/>
        <v>0</v>
      </c>
      <c r="J1098" s="70">
        <f t="shared" si="326"/>
        <v>-3.5087719298245612E-2</v>
      </c>
      <c r="K1098" t="str">
        <f t="shared" si="327"/>
        <v>CNJ2</v>
      </c>
      <c r="L1098" t="str">
        <f t="shared" si="328"/>
        <v>AUGUST-1-CNJ2</v>
      </c>
      <c r="M1098" s="70">
        <f t="shared" si="329"/>
        <v>0</v>
      </c>
      <c r="N1098" s="70">
        <f t="shared" si="330"/>
        <v>-0.37224215738628508</v>
      </c>
      <c r="O1098" s="13">
        <f t="shared" si="331"/>
        <v>2101778</v>
      </c>
      <c r="P1098" s="13">
        <f t="shared" si="332"/>
        <v>2128806</v>
      </c>
      <c r="Q1098" s="13">
        <f t="shared" si="333"/>
        <v>2117221</v>
      </c>
      <c r="R1098" s="33">
        <f t="shared" si="334"/>
        <v>7.3475885654907813E-3</v>
      </c>
      <c r="S1098" s="33">
        <f t="shared" si="335"/>
        <v>-5.4420177320055885E-3</v>
      </c>
      <c r="T1098" t="str">
        <f t="shared" si="336"/>
        <v>AUGUST-CNJ2</v>
      </c>
      <c r="U1098">
        <f t="shared" si="337"/>
        <v>47851</v>
      </c>
      <c r="V1098">
        <f t="shared" si="338"/>
        <v>48530</v>
      </c>
      <c r="W1098">
        <f t="shared" si="339"/>
        <v>47846</v>
      </c>
      <c r="X1098" s="33">
        <f t="shared" si="340"/>
        <v>-1.0449102422105394E-4</v>
      </c>
      <c r="Y1098" s="33">
        <f t="shared" si="341"/>
        <v>-1.4094374613641047E-2</v>
      </c>
    </row>
    <row r="1099" spans="1:25" x14ac:dyDescent="0.25">
      <c r="A1099" t="s">
        <v>42</v>
      </c>
      <c r="B1099">
        <v>1</v>
      </c>
      <c r="C1099" t="s">
        <v>27</v>
      </c>
      <c r="D1099" s="66">
        <v>310</v>
      </c>
      <c r="E1099" s="66">
        <v>323</v>
      </c>
      <c r="F1099" s="66">
        <v>310</v>
      </c>
      <c r="G1099" s="13">
        <f t="shared" si="323"/>
        <v>-13</v>
      </c>
      <c r="H1099" s="13">
        <f t="shared" si="324"/>
        <v>0</v>
      </c>
      <c r="I1099" s="70">
        <f t="shared" si="325"/>
        <v>0</v>
      </c>
      <c r="J1099" s="70">
        <f t="shared" si="326"/>
        <v>-4.0247678018575872E-2</v>
      </c>
      <c r="K1099" t="str">
        <f t="shared" si="327"/>
        <v>CNJ2</v>
      </c>
      <c r="L1099" t="str">
        <f t="shared" si="328"/>
        <v>AUGUST-1-CNJ2</v>
      </c>
      <c r="M1099" s="70">
        <f t="shared" si="329"/>
        <v>0</v>
      </c>
      <c r="N1099" s="70">
        <f t="shared" si="330"/>
        <v>-0.37224215738628508</v>
      </c>
      <c r="O1099" s="13">
        <f t="shared" si="331"/>
        <v>2101778</v>
      </c>
      <c r="P1099" s="13">
        <f t="shared" si="332"/>
        <v>2128806</v>
      </c>
      <c r="Q1099" s="13">
        <f t="shared" si="333"/>
        <v>2117221</v>
      </c>
      <c r="R1099" s="33">
        <f t="shared" si="334"/>
        <v>7.3475885654907813E-3</v>
      </c>
      <c r="S1099" s="33">
        <f t="shared" si="335"/>
        <v>-5.4420177320055885E-3</v>
      </c>
      <c r="T1099" t="str">
        <f t="shared" si="336"/>
        <v>AUGUST-CNJ2</v>
      </c>
      <c r="U1099">
        <f t="shared" si="337"/>
        <v>47851</v>
      </c>
      <c r="V1099">
        <f t="shared" si="338"/>
        <v>48530</v>
      </c>
      <c r="W1099">
        <f t="shared" si="339"/>
        <v>47846</v>
      </c>
      <c r="X1099" s="33">
        <f t="shared" si="340"/>
        <v>-1.0449102422105394E-4</v>
      </c>
      <c r="Y1099" s="33">
        <f t="shared" si="341"/>
        <v>-1.4094374613641047E-2</v>
      </c>
    </row>
    <row r="1100" spans="1:25" x14ac:dyDescent="0.25">
      <c r="A1100" t="s">
        <v>42</v>
      </c>
      <c r="B1100">
        <v>1</v>
      </c>
      <c r="C1100" t="s">
        <v>27</v>
      </c>
      <c r="D1100" s="66">
        <v>650</v>
      </c>
      <c r="E1100" s="66">
        <v>666</v>
      </c>
      <c r="F1100" s="66">
        <v>650</v>
      </c>
      <c r="G1100" s="13">
        <f t="shared" si="323"/>
        <v>-16</v>
      </c>
      <c r="H1100" s="13">
        <f t="shared" si="324"/>
        <v>0</v>
      </c>
      <c r="I1100" s="70">
        <f t="shared" si="325"/>
        <v>0</v>
      </c>
      <c r="J1100" s="70">
        <f t="shared" si="326"/>
        <v>-2.4024024024024038E-2</v>
      </c>
      <c r="K1100" t="str">
        <f t="shared" si="327"/>
        <v>CNJ2</v>
      </c>
      <c r="L1100" t="str">
        <f t="shared" si="328"/>
        <v>AUGUST-1-CNJ2</v>
      </c>
      <c r="M1100" s="70">
        <f t="shared" si="329"/>
        <v>0</v>
      </c>
      <c r="N1100" s="70">
        <f t="shared" si="330"/>
        <v>-0.37224215738628508</v>
      </c>
      <c r="O1100" s="13">
        <f t="shared" si="331"/>
        <v>2101778</v>
      </c>
      <c r="P1100" s="13">
        <f t="shared" si="332"/>
        <v>2128806</v>
      </c>
      <c r="Q1100" s="13">
        <f t="shared" si="333"/>
        <v>2117221</v>
      </c>
      <c r="R1100" s="33">
        <f t="shared" si="334"/>
        <v>7.3475885654907813E-3</v>
      </c>
      <c r="S1100" s="33">
        <f t="shared" si="335"/>
        <v>-5.4420177320055885E-3</v>
      </c>
      <c r="T1100" t="str">
        <f t="shared" si="336"/>
        <v>AUGUST-CNJ2</v>
      </c>
      <c r="U1100">
        <f t="shared" si="337"/>
        <v>47851</v>
      </c>
      <c r="V1100">
        <f t="shared" si="338"/>
        <v>48530</v>
      </c>
      <c r="W1100">
        <f t="shared" si="339"/>
        <v>47846</v>
      </c>
      <c r="X1100" s="33">
        <f t="shared" si="340"/>
        <v>-1.0449102422105394E-4</v>
      </c>
      <c r="Y1100" s="33">
        <f t="shared" si="341"/>
        <v>-1.4094374613641047E-2</v>
      </c>
    </row>
    <row r="1101" spans="1:25" x14ac:dyDescent="0.25">
      <c r="A1101" t="s">
        <v>42</v>
      </c>
      <c r="B1101">
        <v>1</v>
      </c>
      <c r="C1101" t="s">
        <v>17</v>
      </c>
      <c r="D1101" s="66">
        <v>8440</v>
      </c>
      <c r="E1101" s="66">
        <v>8510</v>
      </c>
      <c r="F1101" s="66">
        <v>8440</v>
      </c>
      <c r="G1101" s="13">
        <f t="shared" si="323"/>
        <v>-70</v>
      </c>
      <c r="H1101" s="13">
        <f t="shared" si="324"/>
        <v>0</v>
      </c>
      <c r="I1101" s="70">
        <f t="shared" si="325"/>
        <v>0</v>
      </c>
      <c r="J1101" s="70">
        <f t="shared" si="326"/>
        <v>-8.2256169212691077E-3</v>
      </c>
      <c r="K1101" t="str">
        <f t="shared" si="327"/>
        <v>CBA</v>
      </c>
      <c r="L1101" t="str">
        <f t="shared" si="328"/>
        <v>AUGUST-1-CBA</v>
      </c>
      <c r="M1101" s="70">
        <f t="shared" si="329"/>
        <v>0</v>
      </c>
      <c r="N1101" s="70">
        <f t="shared" si="330"/>
        <v>-0.10845587910335031</v>
      </c>
      <c r="O1101" s="13">
        <f t="shared" si="331"/>
        <v>2101778</v>
      </c>
      <c r="P1101" s="13">
        <f t="shared" si="332"/>
        <v>2128806</v>
      </c>
      <c r="Q1101" s="13">
        <f t="shared" si="333"/>
        <v>2117221</v>
      </c>
      <c r="R1101" s="33">
        <f t="shared" si="334"/>
        <v>7.3475885654907813E-3</v>
      </c>
      <c r="S1101" s="33">
        <f t="shared" si="335"/>
        <v>-5.4420177320055885E-3</v>
      </c>
      <c r="T1101" t="str">
        <f t="shared" si="336"/>
        <v>AUGUST-CBA</v>
      </c>
      <c r="U1101">
        <f t="shared" si="337"/>
        <v>41780</v>
      </c>
      <c r="V1101">
        <f t="shared" si="338"/>
        <v>42207</v>
      </c>
      <c r="W1101">
        <f t="shared" si="339"/>
        <v>41780</v>
      </c>
      <c r="X1101" s="33">
        <f t="shared" si="340"/>
        <v>0</v>
      </c>
      <c r="Y1101" s="33">
        <f t="shared" si="341"/>
        <v>-1.011680526926817E-2</v>
      </c>
    </row>
    <row r="1102" spans="1:25" x14ac:dyDescent="0.25">
      <c r="A1102" t="s">
        <v>42</v>
      </c>
      <c r="B1102">
        <v>1</v>
      </c>
      <c r="C1102" t="s">
        <v>17</v>
      </c>
      <c r="D1102" s="66">
        <v>15120</v>
      </c>
      <c r="E1102" s="66">
        <v>15329</v>
      </c>
      <c r="F1102" s="66">
        <v>15120</v>
      </c>
      <c r="G1102" s="13">
        <f t="shared" si="323"/>
        <v>-209</v>
      </c>
      <c r="H1102" s="13">
        <f t="shared" si="324"/>
        <v>0</v>
      </c>
      <c r="I1102" s="70">
        <f t="shared" si="325"/>
        <v>0</v>
      </c>
      <c r="J1102" s="70">
        <f t="shared" si="326"/>
        <v>-1.3634287950942681E-2</v>
      </c>
      <c r="K1102" t="str">
        <f t="shared" si="327"/>
        <v>CBA</v>
      </c>
      <c r="L1102" t="str">
        <f t="shared" si="328"/>
        <v>AUGUST-1-CBA</v>
      </c>
      <c r="M1102" s="70">
        <f t="shared" si="329"/>
        <v>0</v>
      </c>
      <c r="N1102" s="70">
        <f t="shared" si="330"/>
        <v>-0.10845587910335031</v>
      </c>
      <c r="O1102" s="13">
        <f t="shared" si="331"/>
        <v>2101778</v>
      </c>
      <c r="P1102" s="13">
        <f t="shared" si="332"/>
        <v>2128806</v>
      </c>
      <c r="Q1102" s="13">
        <f t="shared" si="333"/>
        <v>2117221</v>
      </c>
      <c r="R1102" s="33">
        <f t="shared" si="334"/>
        <v>7.3475885654907813E-3</v>
      </c>
      <c r="S1102" s="33">
        <f t="shared" si="335"/>
        <v>-5.4420177320055885E-3</v>
      </c>
      <c r="T1102" t="str">
        <f t="shared" si="336"/>
        <v>AUGUST-CBA</v>
      </c>
      <c r="U1102">
        <f t="shared" si="337"/>
        <v>41780</v>
      </c>
      <c r="V1102">
        <f t="shared" si="338"/>
        <v>42207</v>
      </c>
      <c r="W1102">
        <f t="shared" si="339"/>
        <v>41780</v>
      </c>
      <c r="X1102" s="33">
        <f t="shared" si="340"/>
        <v>0</v>
      </c>
      <c r="Y1102" s="33">
        <f t="shared" si="341"/>
        <v>-1.011680526926817E-2</v>
      </c>
    </row>
    <row r="1103" spans="1:25" x14ac:dyDescent="0.25">
      <c r="A1103" t="s">
        <v>42</v>
      </c>
      <c r="B1103">
        <v>1</v>
      </c>
      <c r="C1103" t="s">
        <v>17</v>
      </c>
      <c r="D1103" s="66">
        <v>3240</v>
      </c>
      <c r="E1103" s="66">
        <v>3253</v>
      </c>
      <c r="F1103" s="66">
        <v>3240</v>
      </c>
      <c r="G1103" s="13">
        <f t="shared" si="323"/>
        <v>-13</v>
      </c>
      <c r="H1103" s="13">
        <f t="shared" si="324"/>
        <v>0</v>
      </c>
      <c r="I1103" s="70">
        <f t="shared" si="325"/>
        <v>0</v>
      </c>
      <c r="J1103" s="70">
        <f t="shared" si="326"/>
        <v>-3.9963110974484684E-3</v>
      </c>
      <c r="K1103" t="str">
        <f t="shared" si="327"/>
        <v>CBA</v>
      </c>
      <c r="L1103" t="str">
        <f t="shared" si="328"/>
        <v>AUGUST-1-CBA</v>
      </c>
      <c r="M1103" s="70">
        <f t="shared" si="329"/>
        <v>0</v>
      </c>
      <c r="N1103" s="70">
        <f t="shared" si="330"/>
        <v>-0.10845587910335031</v>
      </c>
      <c r="O1103" s="13">
        <f t="shared" si="331"/>
        <v>2101778</v>
      </c>
      <c r="P1103" s="13">
        <f t="shared" si="332"/>
        <v>2128806</v>
      </c>
      <c r="Q1103" s="13">
        <f t="shared" si="333"/>
        <v>2117221</v>
      </c>
      <c r="R1103" s="33">
        <f t="shared" si="334"/>
        <v>7.3475885654907813E-3</v>
      </c>
      <c r="S1103" s="33">
        <f t="shared" si="335"/>
        <v>-5.4420177320055885E-3</v>
      </c>
      <c r="T1103" t="str">
        <f t="shared" si="336"/>
        <v>AUGUST-CBA</v>
      </c>
      <c r="U1103">
        <f t="shared" si="337"/>
        <v>41780</v>
      </c>
      <c r="V1103">
        <f t="shared" si="338"/>
        <v>42207</v>
      </c>
      <c r="W1103">
        <f t="shared" si="339"/>
        <v>41780</v>
      </c>
      <c r="X1103" s="33">
        <f t="shared" si="340"/>
        <v>0</v>
      </c>
      <c r="Y1103" s="33">
        <f t="shared" si="341"/>
        <v>-1.011680526926817E-2</v>
      </c>
    </row>
    <row r="1104" spans="1:25" x14ac:dyDescent="0.25">
      <c r="A1104" t="s">
        <v>42</v>
      </c>
      <c r="B1104">
        <v>1</v>
      </c>
      <c r="C1104" t="s">
        <v>68</v>
      </c>
      <c r="D1104" s="66">
        <v>1002</v>
      </c>
      <c r="E1104" s="66">
        <v>1002</v>
      </c>
      <c r="F1104" s="66">
        <v>989</v>
      </c>
      <c r="G1104" s="13">
        <f t="shared" si="323"/>
        <v>-13</v>
      </c>
      <c r="H1104" s="13">
        <f t="shared" si="324"/>
        <v>-13</v>
      </c>
      <c r="I1104" s="70">
        <f t="shared" si="325"/>
        <v>-1.2974051896207595E-2</v>
      </c>
      <c r="J1104" s="70">
        <f t="shared" si="326"/>
        <v>-1.2974051896207595E-2</v>
      </c>
      <c r="K1104" t="str">
        <f t="shared" si="327"/>
        <v>CLN</v>
      </c>
      <c r="L1104" t="str">
        <f t="shared" si="328"/>
        <v>AUGUST-1-CLN</v>
      </c>
      <c r="M1104" s="70">
        <f t="shared" si="329"/>
        <v>-1.2974051896207595E-2</v>
      </c>
      <c r="N1104" s="70">
        <f t="shared" si="330"/>
        <v>-1.2974051896207595E-2</v>
      </c>
      <c r="O1104" s="13">
        <f t="shared" si="331"/>
        <v>2101778</v>
      </c>
      <c r="P1104" s="13">
        <f t="shared" si="332"/>
        <v>2128806</v>
      </c>
      <c r="Q1104" s="13">
        <f t="shared" si="333"/>
        <v>2117221</v>
      </c>
      <c r="R1104" s="33">
        <f t="shared" si="334"/>
        <v>7.3475885654907813E-3</v>
      </c>
      <c r="S1104" s="33">
        <f t="shared" si="335"/>
        <v>-5.4420177320055885E-3</v>
      </c>
      <c r="T1104" t="str">
        <f t="shared" si="336"/>
        <v>AUGUST-CLN</v>
      </c>
      <c r="U1104">
        <f t="shared" si="337"/>
        <v>1002</v>
      </c>
      <c r="V1104">
        <f t="shared" si="338"/>
        <v>1002</v>
      </c>
      <c r="W1104">
        <f t="shared" si="339"/>
        <v>989</v>
      </c>
      <c r="X1104" s="33">
        <f t="shared" si="340"/>
        <v>-1.2974051896207595E-2</v>
      </c>
      <c r="Y1104" s="33">
        <f t="shared" si="341"/>
        <v>-1.2974051896207595E-2</v>
      </c>
    </row>
    <row r="1105" spans="1:25" x14ac:dyDescent="0.25">
      <c r="A1105" t="s">
        <v>42</v>
      </c>
      <c r="B1105">
        <v>1</v>
      </c>
      <c r="C1105" t="s">
        <v>15</v>
      </c>
      <c r="D1105" s="66">
        <v>1002</v>
      </c>
      <c r="E1105" s="66">
        <v>1002</v>
      </c>
      <c r="F1105" s="66">
        <v>981</v>
      </c>
      <c r="G1105" s="13">
        <f t="shared" si="323"/>
        <v>-21</v>
      </c>
      <c r="H1105" s="13">
        <f t="shared" si="324"/>
        <v>-21</v>
      </c>
      <c r="I1105" s="70">
        <f t="shared" si="325"/>
        <v>-2.0958083832335328E-2</v>
      </c>
      <c r="J1105" s="70">
        <f t="shared" si="326"/>
        <v>-2.0958083832335328E-2</v>
      </c>
      <c r="K1105" t="str">
        <f t="shared" si="327"/>
        <v>CHAWAN</v>
      </c>
      <c r="L1105" t="str">
        <f t="shared" si="328"/>
        <v>AUGUST-1-CHAWAN</v>
      </c>
      <c r="M1105" s="70">
        <f t="shared" si="329"/>
        <v>-2.0958083832335328E-2</v>
      </c>
      <c r="N1105" s="70">
        <f t="shared" si="330"/>
        <v>-2.0958083832335328E-2</v>
      </c>
      <c r="O1105" s="13">
        <f t="shared" si="331"/>
        <v>2101778</v>
      </c>
      <c r="P1105" s="13">
        <f t="shared" si="332"/>
        <v>2128806</v>
      </c>
      <c r="Q1105" s="13">
        <f t="shared" si="333"/>
        <v>2117221</v>
      </c>
      <c r="R1105" s="33">
        <f t="shared" si="334"/>
        <v>7.3475885654907813E-3</v>
      </c>
      <c r="S1105" s="33">
        <f t="shared" si="335"/>
        <v>-5.4420177320055885E-3</v>
      </c>
      <c r="T1105" t="str">
        <f t="shared" si="336"/>
        <v>AUGUST-CHAWAN</v>
      </c>
      <c r="U1105">
        <f t="shared" si="337"/>
        <v>35954</v>
      </c>
      <c r="V1105">
        <f t="shared" si="338"/>
        <v>36120</v>
      </c>
      <c r="W1105">
        <f t="shared" si="339"/>
        <v>35955</v>
      </c>
      <c r="X1105" s="33">
        <f t="shared" si="340"/>
        <v>2.7813317016178729E-5</v>
      </c>
      <c r="Y1105" s="33">
        <f t="shared" si="341"/>
        <v>-4.5681063122923193E-3</v>
      </c>
    </row>
    <row r="1106" spans="1:25" x14ac:dyDescent="0.25">
      <c r="A1106" t="s">
        <v>42</v>
      </c>
      <c r="B1106">
        <v>2</v>
      </c>
      <c r="C1106" t="s">
        <v>15</v>
      </c>
      <c r="D1106" s="66">
        <v>1552</v>
      </c>
      <c r="E1106" s="66">
        <v>1568</v>
      </c>
      <c r="F1106" s="66">
        <v>1552</v>
      </c>
      <c r="G1106" s="13">
        <f t="shared" si="323"/>
        <v>-16</v>
      </c>
      <c r="H1106" s="13">
        <f t="shared" si="324"/>
        <v>0</v>
      </c>
      <c r="I1106" s="70">
        <f t="shared" si="325"/>
        <v>0</v>
      </c>
      <c r="J1106" s="70">
        <f t="shared" si="326"/>
        <v>-1.0204081632653073E-2</v>
      </c>
      <c r="K1106" t="str">
        <f t="shared" si="327"/>
        <v>CHAWAN</v>
      </c>
      <c r="L1106" t="str">
        <f t="shared" si="328"/>
        <v>AUGUST-2-CHAWAN</v>
      </c>
      <c r="M1106" s="70">
        <f t="shared" si="329"/>
        <v>7.25559268331466E-3</v>
      </c>
      <c r="N1106" s="70">
        <f t="shared" si="330"/>
        <v>-1.0204081632653073E-2</v>
      </c>
      <c r="O1106" s="13">
        <f t="shared" si="331"/>
        <v>2101778</v>
      </c>
      <c r="P1106" s="13">
        <f t="shared" si="332"/>
        <v>2128806</v>
      </c>
      <c r="Q1106" s="13">
        <f t="shared" si="333"/>
        <v>2117221</v>
      </c>
      <c r="R1106" s="33">
        <f t="shared" si="334"/>
        <v>7.3475885654907813E-3</v>
      </c>
      <c r="S1106" s="33">
        <f t="shared" si="335"/>
        <v>-5.4420177320055885E-3</v>
      </c>
      <c r="T1106" t="str">
        <f t="shared" si="336"/>
        <v>AUGUST-CHAWAN</v>
      </c>
      <c r="U1106">
        <f t="shared" si="337"/>
        <v>35954</v>
      </c>
      <c r="V1106">
        <f t="shared" si="338"/>
        <v>36120</v>
      </c>
      <c r="W1106">
        <f t="shared" si="339"/>
        <v>35955</v>
      </c>
      <c r="X1106" s="33">
        <f t="shared" si="340"/>
        <v>2.7813317016178729E-5</v>
      </c>
      <c r="Y1106" s="33">
        <f t="shared" si="341"/>
        <v>-4.5681063122923193E-3</v>
      </c>
    </row>
    <row r="1107" spans="1:25" x14ac:dyDescent="0.25">
      <c r="A1107" t="s">
        <v>42</v>
      </c>
      <c r="B1107">
        <v>2</v>
      </c>
      <c r="C1107" t="s">
        <v>15</v>
      </c>
      <c r="D1107" s="66">
        <v>21</v>
      </c>
      <c r="E1107" s="68">
        <v>21</v>
      </c>
      <c r="F1107" s="68">
        <v>21</v>
      </c>
      <c r="G1107" s="13">
        <f t="shared" si="323"/>
        <v>0</v>
      </c>
      <c r="H1107" s="13">
        <f t="shared" si="324"/>
        <v>0</v>
      </c>
      <c r="I1107" s="70">
        <f t="shared" si="325"/>
        <v>0</v>
      </c>
      <c r="J1107" s="70">
        <f t="shared" si="326"/>
        <v>0</v>
      </c>
      <c r="K1107" t="str">
        <f t="shared" si="327"/>
        <v>CHAWAN</v>
      </c>
      <c r="L1107" t="str">
        <f t="shared" si="328"/>
        <v>AUGUST-2-CHAWAN</v>
      </c>
      <c r="M1107" s="70">
        <f t="shared" si="329"/>
        <v>7.25559268331466E-3</v>
      </c>
      <c r="N1107" s="70">
        <f t="shared" si="330"/>
        <v>-1.0204081632653073E-2</v>
      </c>
      <c r="O1107" s="13">
        <f t="shared" si="331"/>
        <v>2101778</v>
      </c>
      <c r="P1107" s="13">
        <f t="shared" si="332"/>
        <v>2128806</v>
      </c>
      <c r="Q1107" s="13">
        <f t="shared" si="333"/>
        <v>2117221</v>
      </c>
      <c r="R1107" s="33">
        <f t="shared" si="334"/>
        <v>7.3475885654907813E-3</v>
      </c>
      <c r="S1107" s="33">
        <f t="shared" si="335"/>
        <v>-5.4420177320055885E-3</v>
      </c>
      <c r="T1107" t="str">
        <f t="shared" si="336"/>
        <v>AUGUST-CHAWAN</v>
      </c>
      <c r="U1107">
        <f t="shared" si="337"/>
        <v>35954</v>
      </c>
      <c r="V1107">
        <f t="shared" si="338"/>
        <v>36120</v>
      </c>
      <c r="W1107">
        <f t="shared" si="339"/>
        <v>35955</v>
      </c>
      <c r="X1107" s="33">
        <f t="shared" si="340"/>
        <v>2.7813317016178729E-5</v>
      </c>
      <c r="Y1107" s="33">
        <f t="shared" si="341"/>
        <v>-4.5681063122923193E-3</v>
      </c>
    </row>
    <row r="1108" spans="1:25" x14ac:dyDescent="0.25">
      <c r="A1108" t="s">
        <v>42</v>
      </c>
      <c r="B1108">
        <v>2</v>
      </c>
      <c r="C1108" t="s">
        <v>15</v>
      </c>
      <c r="D1108" s="66">
        <v>2406</v>
      </c>
      <c r="E1108" s="68">
        <v>2406</v>
      </c>
      <c r="F1108" s="68">
        <v>2406</v>
      </c>
      <c r="G1108" s="13">
        <f t="shared" si="323"/>
        <v>0</v>
      </c>
      <c r="H1108" s="13">
        <f t="shared" si="324"/>
        <v>0</v>
      </c>
      <c r="I1108" s="70">
        <f t="shared" si="325"/>
        <v>0</v>
      </c>
      <c r="J1108" s="70">
        <f t="shared" si="326"/>
        <v>0</v>
      </c>
      <c r="K1108" t="str">
        <f t="shared" si="327"/>
        <v>CHAWAN</v>
      </c>
      <c r="L1108" t="str">
        <f t="shared" si="328"/>
        <v>AUGUST-2-CHAWAN</v>
      </c>
      <c r="M1108" s="70">
        <f t="shared" si="329"/>
        <v>7.25559268331466E-3</v>
      </c>
      <c r="N1108" s="70">
        <f t="shared" si="330"/>
        <v>-1.0204081632653073E-2</v>
      </c>
      <c r="O1108" s="13">
        <f t="shared" si="331"/>
        <v>2101778</v>
      </c>
      <c r="P1108" s="13">
        <f t="shared" si="332"/>
        <v>2128806</v>
      </c>
      <c r="Q1108" s="13">
        <f t="shared" si="333"/>
        <v>2117221</v>
      </c>
      <c r="R1108" s="33">
        <f t="shared" si="334"/>
        <v>7.3475885654907813E-3</v>
      </c>
      <c r="S1108" s="33">
        <f t="shared" si="335"/>
        <v>-5.4420177320055885E-3</v>
      </c>
      <c r="T1108" t="str">
        <f t="shared" si="336"/>
        <v>AUGUST-CHAWAN</v>
      </c>
      <c r="U1108">
        <f t="shared" si="337"/>
        <v>35954</v>
      </c>
      <c r="V1108">
        <f t="shared" si="338"/>
        <v>36120</v>
      </c>
      <c r="W1108">
        <f t="shared" si="339"/>
        <v>35955</v>
      </c>
      <c r="X1108" s="33">
        <f t="shared" si="340"/>
        <v>2.7813317016178729E-5</v>
      </c>
      <c r="Y1108" s="33">
        <f t="shared" si="341"/>
        <v>-4.5681063122923193E-3</v>
      </c>
    </row>
    <row r="1109" spans="1:25" x14ac:dyDescent="0.25">
      <c r="A1109" t="s">
        <v>42</v>
      </c>
      <c r="B1109">
        <v>2</v>
      </c>
      <c r="C1109" t="s">
        <v>15</v>
      </c>
      <c r="D1109" s="66">
        <v>2406</v>
      </c>
      <c r="E1109" s="68">
        <v>2406</v>
      </c>
      <c r="F1109" s="68">
        <v>2406</v>
      </c>
      <c r="G1109" s="13">
        <f t="shared" si="323"/>
        <v>0</v>
      </c>
      <c r="H1109" s="13">
        <f t="shared" si="324"/>
        <v>0</v>
      </c>
      <c r="I1109" s="70">
        <f t="shared" si="325"/>
        <v>0</v>
      </c>
      <c r="J1109" s="70">
        <f t="shared" si="326"/>
        <v>0</v>
      </c>
      <c r="K1109" t="str">
        <f t="shared" si="327"/>
        <v>CHAWAN</v>
      </c>
      <c r="L1109" t="str">
        <f t="shared" si="328"/>
        <v>AUGUST-2-CHAWAN</v>
      </c>
      <c r="M1109" s="70">
        <f t="shared" si="329"/>
        <v>7.25559268331466E-3</v>
      </c>
      <c r="N1109" s="70">
        <f t="shared" si="330"/>
        <v>-1.0204081632653073E-2</v>
      </c>
      <c r="O1109" s="13">
        <f t="shared" si="331"/>
        <v>2101778</v>
      </c>
      <c r="P1109" s="13">
        <f t="shared" si="332"/>
        <v>2128806</v>
      </c>
      <c r="Q1109" s="13">
        <f t="shared" si="333"/>
        <v>2117221</v>
      </c>
      <c r="R1109" s="33">
        <f t="shared" si="334"/>
        <v>7.3475885654907813E-3</v>
      </c>
      <c r="S1109" s="33">
        <f t="shared" si="335"/>
        <v>-5.4420177320055885E-3</v>
      </c>
      <c r="T1109" t="str">
        <f t="shared" si="336"/>
        <v>AUGUST-CHAWAN</v>
      </c>
      <c r="U1109">
        <f t="shared" si="337"/>
        <v>35954</v>
      </c>
      <c r="V1109">
        <f t="shared" si="338"/>
        <v>36120</v>
      </c>
      <c r="W1109">
        <f t="shared" si="339"/>
        <v>35955</v>
      </c>
      <c r="X1109" s="33">
        <f t="shared" si="340"/>
        <v>2.7813317016178729E-5</v>
      </c>
      <c r="Y1109" s="33">
        <f t="shared" si="341"/>
        <v>-4.5681063122923193E-3</v>
      </c>
    </row>
    <row r="1110" spans="1:25" x14ac:dyDescent="0.25">
      <c r="A1110" t="s">
        <v>42</v>
      </c>
      <c r="B1110">
        <v>2</v>
      </c>
      <c r="C1110" t="s">
        <v>15</v>
      </c>
      <c r="D1110" s="66">
        <v>71</v>
      </c>
      <c r="E1110" s="68">
        <v>71</v>
      </c>
      <c r="F1110" s="68">
        <v>71</v>
      </c>
      <c r="G1110" s="13">
        <f t="shared" si="323"/>
        <v>0</v>
      </c>
      <c r="H1110" s="13">
        <f t="shared" si="324"/>
        <v>0</v>
      </c>
      <c r="I1110" s="70">
        <f t="shared" si="325"/>
        <v>0</v>
      </c>
      <c r="J1110" s="70">
        <f t="shared" si="326"/>
        <v>0</v>
      </c>
      <c r="K1110" t="str">
        <f t="shared" si="327"/>
        <v>CHAWAN</v>
      </c>
      <c r="L1110" t="str">
        <f t="shared" si="328"/>
        <v>AUGUST-2-CHAWAN</v>
      </c>
      <c r="M1110" s="70">
        <f t="shared" si="329"/>
        <v>7.25559268331466E-3</v>
      </c>
      <c r="N1110" s="70">
        <f t="shared" si="330"/>
        <v>-1.0204081632653073E-2</v>
      </c>
      <c r="O1110" s="13">
        <f t="shared" si="331"/>
        <v>2101778</v>
      </c>
      <c r="P1110" s="13">
        <f t="shared" si="332"/>
        <v>2128806</v>
      </c>
      <c r="Q1110" s="13">
        <f t="shared" si="333"/>
        <v>2117221</v>
      </c>
      <c r="R1110" s="33">
        <f t="shared" si="334"/>
        <v>7.3475885654907813E-3</v>
      </c>
      <c r="S1110" s="33">
        <f t="shared" si="335"/>
        <v>-5.4420177320055885E-3</v>
      </c>
      <c r="T1110" t="str">
        <f t="shared" si="336"/>
        <v>AUGUST-CHAWAN</v>
      </c>
      <c r="U1110">
        <f t="shared" si="337"/>
        <v>35954</v>
      </c>
      <c r="V1110">
        <f t="shared" si="338"/>
        <v>36120</v>
      </c>
      <c r="W1110">
        <f t="shared" si="339"/>
        <v>35955</v>
      </c>
      <c r="X1110" s="33">
        <f t="shared" si="340"/>
        <v>2.7813317016178729E-5</v>
      </c>
      <c r="Y1110" s="33">
        <f t="shared" si="341"/>
        <v>-4.5681063122923193E-3</v>
      </c>
    </row>
    <row r="1111" spans="1:25" x14ac:dyDescent="0.25">
      <c r="A1111" t="s">
        <v>42</v>
      </c>
      <c r="B1111">
        <v>2</v>
      </c>
      <c r="C1111" t="s">
        <v>15</v>
      </c>
      <c r="D1111" s="66">
        <v>71</v>
      </c>
      <c r="E1111" s="68">
        <v>71</v>
      </c>
      <c r="F1111" s="68">
        <v>71</v>
      </c>
      <c r="G1111" s="13">
        <f t="shared" si="323"/>
        <v>0</v>
      </c>
      <c r="H1111" s="13">
        <f t="shared" si="324"/>
        <v>0</v>
      </c>
      <c r="I1111" s="70">
        <f t="shared" si="325"/>
        <v>0</v>
      </c>
      <c r="J1111" s="70">
        <f t="shared" si="326"/>
        <v>0</v>
      </c>
      <c r="K1111" t="str">
        <f t="shared" si="327"/>
        <v>CHAWAN</v>
      </c>
      <c r="L1111" t="str">
        <f t="shared" si="328"/>
        <v>AUGUST-2-CHAWAN</v>
      </c>
      <c r="M1111" s="70">
        <f t="shared" si="329"/>
        <v>7.25559268331466E-3</v>
      </c>
      <c r="N1111" s="70">
        <f t="shared" si="330"/>
        <v>-1.0204081632653073E-2</v>
      </c>
      <c r="O1111" s="13">
        <f t="shared" si="331"/>
        <v>2101778</v>
      </c>
      <c r="P1111" s="13">
        <f t="shared" si="332"/>
        <v>2128806</v>
      </c>
      <c r="Q1111" s="13">
        <f t="shared" si="333"/>
        <v>2117221</v>
      </c>
      <c r="R1111" s="33">
        <f t="shared" si="334"/>
        <v>7.3475885654907813E-3</v>
      </c>
      <c r="S1111" s="33">
        <f t="shared" si="335"/>
        <v>-5.4420177320055885E-3</v>
      </c>
      <c r="T1111" t="str">
        <f t="shared" si="336"/>
        <v>AUGUST-CHAWAN</v>
      </c>
      <c r="U1111">
        <f t="shared" si="337"/>
        <v>35954</v>
      </c>
      <c r="V1111">
        <f t="shared" si="338"/>
        <v>36120</v>
      </c>
      <c r="W1111">
        <f t="shared" si="339"/>
        <v>35955</v>
      </c>
      <c r="X1111" s="33">
        <f t="shared" si="340"/>
        <v>2.7813317016178729E-5</v>
      </c>
      <c r="Y1111" s="33">
        <f t="shared" si="341"/>
        <v>-4.5681063122923193E-3</v>
      </c>
    </row>
    <row r="1112" spans="1:25" x14ac:dyDescent="0.25">
      <c r="A1112" t="s">
        <v>42</v>
      </c>
      <c r="B1112">
        <v>2</v>
      </c>
      <c r="C1112" t="s">
        <v>15</v>
      </c>
      <c r="D1112" s="66">
        <v>21</v>
      </c>
      <c r="E1112" s="68">
        <v>21</v>
      </c>
      <c r="F1112" s="68">
        <v>21</v>
      </c>
      <c r="G1112" s="13">
        <f t="shared" si="323"/>
        <v>0</v>
      </c>
      <c r="H1112" s="13">
        <f t="shared" si="324"/>
        <v>0</v>
      </c>
      <c r="I1112" s="70">
        <f t="shared" si="325"/>
        <v>0</v>
      </c>
      <c r="J1112" s="70">
        <f t="shared" si="326"/>
        <v>0</v>
      </c>
      <c r="K1112" t="str">
        <f t="shared" si="327"/>
        <v>CHAWAN</v>
      </c>
      <c r="L1112" t="str">
        <f t="shared" si="328"/>
        <v>AUGUST-2-CHAWAN</v>
      </c>
      <c r="M1112" s="70">
        <f t="shared" si="329"/>
        <v>7.25559268331466E-3</v>
      </c>
      <c r="N1112" s="70">
        <f t="shared" si="330"/>
        <v>-1.0204081632653073E-2</v>
      </c>
      <c r="O1112" s="13">
        <f t="shared" si="331"/>
        <v>2101778</v>
      </c>
      <c r="P1112" s="13">
        <f t="shared" si="332"/>
        <v>2128806</v>
      </c>
      <c r="Q1112" s="13">
        <f t="shared" si="333"/>
        <v>2117221</v>
      </c>
      <c r="R1112" s="33">
        <f t="shared" si="334"/>
        <v>7.3475885654907813E-3</v>
      </c>
      <c r="S1112" s="33">
        <f t="shared" si="335"/>
        <v>-5.4420177320055885E-3</v>
      </c>
      <c r="T1112" t="str">
        <f t="shared" si="336"/>
        <v>AUGUST-CHAWAN</v>
      </c>
      <c r="U1112">
        <f t="shared" si="337"/>
        <v>35954</v>
      </c>
      <c r="V1112">
        <f t="shared" si="338"/>
        <v>36120</v>
      </c>
      <c r="W1112">
        <f t="shared" si="339"/>
        <v>35955</v>
      </c>
      <c r="X1112" s="33">
        <f t="shared" si="340"/>
        <v>2.7813317016178729E-5</v>
      </c>
      <c r="Y1112" s="33">
        <f t="shared" si="341"/>
        <v>-4.5681063122923193E-3</v>
      </c>
    </row>
    <row r="1113" spans="1:25" x14ac:dyDescent="0.25">
      <c r="A1113" t="s">
        <v>42</v>
      </c>
      <c r="B1113">
        <v>2</v>
      </c>
      <c r="C1113" t="s">
        <v>15</v>
      </c>
      <c r="D1113" s="66">
        <v>21</v>
      </c>
      <c r="E1113" s="68">
        <v>21</v>
      </c>
      <c r="F1113" s="68">
        <v>21</v>
      </c>
      <c r="G1113" s="13">
        <f t="shared" si="323"/>
        <v>0</v>
      </c>
      <c r="H1113" s="13">
        <f t="shared" si="324"/>
        <v>0</v>
      </c>
      <c r="I1113" s="70">
        <f t="shared" si="325"/>
        <v>0</v>
      </c>
      <c r="J1113" s="70">
        <f t="shared" si="326"/>
        <v>0</v>
      </c>
      <c r="K1113" t="str">
        <f t="shared" si="327"/>
        <v>CHAWAN</v>
      </c>
      <c r="L1113" t="str">
        <f t="shared" si="328"/>
        <v>AUGUST-2-CHAWAN</v>
      </c>
      <c r="M1113" s="70">
        <f t="shared" si="329"/>
        <v>7.25559268331466E-3</v>
      </c>
      <c r="N1113" s="70">
        <f t="shared" si="330"/>
        <v>-1.0204081632653073E-2</v>
      </c>
      <c r="O1113" s="13">
        <f t="shared" si="331"/>
        <v>2101778</v>
      </c>
      <c r="P1113" s="13">
        <f t="shared" si="332"/>
        <v>2128806</v>
      </c>
      <c r="Q1113" s="13">
        <f t="shared" si="333"/>
        <v>2117221</v>
      </c>
      <c r="R1113" s="33">
        <f t="shared" si="334"/>
        <v>7.3475885654907813E-3</v>
      </c>
      <c r="S1113" s="33">
        <f t="shared" si="335"/>
        <v>-5.4420177320055885E-3</v>
      </c>
      <c r="T1113" t="str">
        <f t="shared" si="336"/>
        <v>AUGUST-CHAWAN</v>
      </c>
      <c r="U1113">
        <f t="shared" si="337"/>
        <v>35954</v>
      </c>
      <c r="V1113">
        <f t="shared" si="338"/>
        <v>36120</v>
      </c>
      <c r="W1113">
        <f t="shared" si="339"/>
        <v>35955</v>
      </c>
      <c r="X1113" s="33">
        <f t="shared" si="340"/>
        <v>2.7813317016178729E-5</v>
      </c>
      <c r="Y1113" s="33">
        <f t="shared" si="341"/>
        <v>-4.5681063122923193E-3</v>
      </c>
    </row>
    <row r="1114" spans="1:25" x14ac:dyDescent="0.25">
      <c r="A1114" t="s">
        <v>42</v>
      </c>
      <c r="B1114">
        <v>2</v>
      </c>
      <c r="C1114" t="s">
        <v>15</v>
      </c>
      <c r="D1114" s="66">
        <v>594</v>
      </c>
      <c r="E1114" s="68">
        <v>594</v>
      </c>
      <c r="F1114" s="68">
        <v>594</v>
      </c>
      <c r="G1114" s="13">
        <f t="shared" si="323"/>
        <v>0</v>
      </c>
      <c r="H1114" s="13">
        <f t="shared" si="324"/>
        <v>0</v>
      </c>
      <c r="I1114" s="70">
        <f t="shared" si="325"/>
        <v>0</v>
      </c>
      <c r="J1114" s="70">
        <f t="shared" si="326"/>
        <v>0</v>
      </c>
      <c r="K1114" t="str">
        <f t="shared" si="327"/>
        <v>CHAWAN</v>
      </c>
      <c r="L1114" t="str">
        <f t="shared" si="328"/>
        <v>AUGUST-2-CHAWAN</v>
      </c>
      <c r="M1114" s="70">
        <f t="shared" si="329"/>
        <v>7.25559268331466E-3</v>
      </c>
      <c r="N1114" s="70">
        <f t="shared" si="330"/>
        <v>-1.0204081632653073E-2</v>
      </c>
      <c r="O1114" s="13">
        <f t="shared" si="331"/>
        <v>2101778</v>
      </c>
      <c r="P1114" s="13">
        <f t="shared" si="332"/>
        <v>2128806</v>
      </c>
      <c r="Q1114" s="13">
        <f t="shared" si="333"/>
        <v>2117221</v>
      </c>
      <c r="R1114" s="33">
        <f t="shared" si="334"/>
        <v>7.3475885654907813E-3</v>
      </c>
      <c r="S1114" s="33">
        <f t="shared" si="335"/>
        <v>-5.4420177320055885E-3</v>
      </c>
      <c r="T1114" t="str">
        <f t="shared" si="336"/>
        <v>AUGUST-CHAWAN</v>
      </c>
      <c r="U1114">
        <f t="shared" si="337"/>
        <v>35954</v>
      </c>
      <c r="V1114">
        <f t="shared" si="338"/>
        <v>36120</v>
      </c>
      <c r="W1114">
        <f t="shared" si="339"/>
        <v>35955</v>
      </c>
      <c r="X1114" s="33">
        <f t="shared" si="340"/>
        <v>2.7813317016178729E-5</v>
      </c>
      <c r="Y1114" s="33">
        <f t="shared" si="341"/>
        <v>-4.5681063122923193E-3</v>
      </c>
    </row>
    <row r="1115" spans="1:25" x14ac:dyDescent="0.25">
      <c r="A1115" t="s">
        <v>42</v>
      </c>
      <c r="B1115">
        <v>2</v>
      </c>
      <c r="C1115" t="s">
        <v>15</v>
      </c>
      <c r="D1115" s="66">
        <v>594</v>
      </c>
      <c r="E1115" s="68">
        <v>594</v>
      </c>
      <c r="F1115" s="68">
        <v>594</v>
      </c>
      <c r="G1115" s="13">
        <f t="shared" si="323"/>
        <v>0</v>
      </c>
      <c r="H1115" s="13">
        <f t="shared" si="324"/>
        <v>0</v>
      </c>
      <c r="I1115" s="70">
        <f t="shared" si="325"/>
        <v>0</v>
      </c>
      <c r="J1115" s="70">
        <f t="shared" si="326"/>
        <v>0</v>
      </c>
      <c r="K1115" t="str">
        <f t="shared" si="327"/>
        <v>CHAWAN</v>
      </c>
      <c r="L1115" t="str">
        <f t="shared" si="328"/>
        <v>AUGUST-2-CHAWAN</v>
      </c>
      <c r="M1115" s="70">
        <f t="shared" si="329"/>
        <v>7.25559268331466E-3</v>
      </c>
      <c r="N1115" s="70">
        <f t="shared" si="330"/>
        <v>-1.0204081632653073E-2</v>
      </c>
      <c r="O1115" s="13">
        <f t="shared" si="331"/>
        <v>2101778</v>
      </c>
      <c r="P1115" s="13">
        <f t="shared" si="332"/>
        <v>2128806</v>
      </c>
      <c r="Q1115" s="13">
        <f t="shared" si="333"/>
        <v>2117221</v>
      </c>
      <c r="R1115" s="33">
        <f t="shared" si="334"/>
        <v>7.3475885654907813E-3</v>
      </c>
      <c r="S1115" s="33">
        <f t="shared" si="335"/>
        <v>-5.4420177320055885E-3</v>
      </c>
      <c r="T1115" t="str">
        <f t="shared" si="336"/>
        <v>AUGUST-CHAWAN</v>
      </c>
      <c r="U1115">
        <f t="shared" si="337"/>
        <v>35954</v>
      </c>
      <c r="V1115">
        <f t="shared" si="338"/>
        <v>36120</v>
      </c>
      <c r="W1115">
        <f t="shared" si="339"/>
        <v>35955</v>
      </c>
      <c r="X1115" s="33">
        <f t="shared" si="340"/>
        <v>2.7813317016178729E-5</v>
      </c>
      <c r="Y1115" s="33">
        <f t="shared" si="341"/>
        <v>-4.5681063122923193E-3</v>
      </c>
    </row>
    <row r="1116" spans="1:25" x14ac:dyDescent="0.25">
      <c r="A1116" t="s">
        <v>42</v>
      </c>
      <c r="B1116">
        <v>2</v>
      </c>
      <c r="C1116" t="s">
        <v>15</v>
      </c>
      <c r="D1116" s="66">
        <v>135</v>
      </c>
      <c r="E1116" s="68">
        <v>135</v>
      </c>
      <c r="F1116" s="68">
        <v>135</v>
      </c>
      <c r="G1116" s="13">
        <f t="shared" si="323"/>
        <v>0</v>
      </c>
      <c r="H1116" s="13">
        <f t="shared" si="324"/>
        <v>0</v>
      </c>
      <c r="I1116" s="70">
        <f t="shared" si="325"/>
        <v>0</v>
      </c>
      <c r="J1116" s="70">
        <f t="shared" si="326"/>
        <v>0</v>
      </c>
      <c r="K1116" t="str">
        <f t="shared" si="327"/>
        <v>CHAWAN</v>
      </c>
      <c r="L1116" t="str">
        <f t="shared" si="328"/>
        <v>AUGUST-2-CHAWAN</v>
      </c>
      <c r="M1116" s="70">
        <f t="shared" si="329"/>
        <v>7.25559268331466E-3</v>
      </c>
      <c r="N1116" s="70">
        <f t="shared" si="330"/>
        <v>-1.0204081632653073E-2</v>
      </c>
      <c r="O1116" s="13">
        <f t="shared" si="331"/>
        <v>2101778</v>
      </c>
      <c r="P1116" s="13">
        <f t="shared" si="332"/>
        <v>2128806</v>
      </c>
      <c r="Q1116" s="13">
        <f t="shared" si="333"/>
        <v>2117221</v>
      </c>
      <c r="R1116" s="33">
        <f t="shared" si="334"/>
        <v>7.3475885654907813E-3</v>
      </c>
      <c r="S1116" s="33">
        <f t="shared" si="335"/>
        <v>-5.4420177320055885E-3</v>
      </c>
      <c r="T1116" t="str">
        <f t="shared" si="336"/>
        <v>AUGUST-CHAWAN</v>
      </c>
      <c r="U1116">
        <f t="shared" si="337"/>
        <v>35954</v>
      </c>
      <c r="V1116">
        <f t="shared" si="338"/>
        <v>36120</v>
      </c>
      <c r="W1116">
        <f t="shared" si="339"/>
        <v>35955</v>
      </c>
      <c r="X1116" s="33">
        <f t="shared" si="340"/>
        <v>2.7813317016178729E-5</v>
      </c>
      <c r="Y1116" s="33">
        <f t="shared" si="341"/>
        <v>-4.5681063122923193E-3</v>
      </c>
    </row>
    <row r="1117" spans="1:25" x14ac:dyDescent="0.25">
      <c r="A1117" t="s">
        <v>42</v>
      </c>
      <c r="B1117">
        <v>2</v>
      </c>
      <c r="C1117" t="s">
        <v>15</v>
      </c>
      <c r="D1117" s="66">
        <v>135</v>
      </c>
      <c r="E1117" s="68">
        <v>135</v>
      </c>
      <c r="F1117" s="68">
        <v>135</v>
      </c>
      <c r="G1117" s="13">
        <f t="shared" si="323"/>
        <v>0</v>
      </c>
      <c r="H1117" s="13">
        <f t="shared" si="324"/>
        <v>0</v>
      </c>
      <c r="I1117" s="70">
        <f t="shared" si="325"/>
        <v>0</v>
      </c>
      <c r="J1117" s="70">
        <f t="shared" si="326"/>
        <v>0</v>
      </c>
      <c r="K1117" t="str">
        <f t="shared" si="327"/>
        <v>CHAWAN</v>
      </c>
      <c r="L1117" t="str">
        <f t="shared" si="328"/>
        <v>AUGUST-2-CHAWAN</v>
      </c>
      <c r="M1117" s="70">
        <f t="shared" si="329"/>
        <v>7.25559268331466E-3</v>
      </c>
      <c r="N1117" s="70">
        <f t="shared" si="330"/>
        <v>-1.0204081632653073E-2</v>
      </c>
      <c r="O1117" s="13">
        <f t="shared" si="331"/>
        <v>2101778</v>
      </c>
      <c r="P1117" s="13">
        <f t="shared" si="332"/>
        <v>2128806</v>
      </c>
      <c r="Q1117" s="13">
        <f t="shared" si="333"/>
        <v>2117221</v>
      </c>
      <c r="R1117" s="33">
        <f t="shared" si="334"/>
        <v>7.3475885654907813E-3</v>
      </c>
      <c r="S1117" s="33">
        <f t="shared" si="335"/>
        <v>-5.4420177320055885E-3</v>
      </c>
      <c r="T1117" t="str">
        <f t="shared" si="336"/>
        <v>AUGUST-CHAWAN</v>
      </c>
      <c r="U1117">
        <f t="shared" si="337"/>
        <v>35954</v>
      </c>
      <c r="V1117">
        <f t="shared" si="338"/>
        <v>36120</v>
      </c>
      <c r="W1117">
        <f t="shared" si="339"/>
        <v>35955</v>
      </c>
      <c r="X1117" s="33">
        <f t="shared" si="340"/>
        <v>2.7813317016178729E-5</v>
      </c>
      <c r="Y1117" s="33">
        <f t="shared" si="341"/>
        <v>-4.5681063122923193E-3</v>
      </c>
    </row>
    <row r="1118" spans="1:25" x14ac:dyDescent="0.25">
      <c r="A1118" t="s">
        <v>42</v>
      </c>
      <c r="B1118">
        <v>2</v>
      </c>
      <c r="C1118" t="s">
        <v>15</v>
      </c>
      <c r="D1118" s="66">
        <v>26</v>
      </c>
      <c r="E1118" s="68">
        <v>26</v>
      </c>
      <c r="F1118" s="68">
        <v>26</v>
      </c>
      <c r="G1118" s="13">
        <f t="shared" si="323"/>
        <v>0</v>
      </c>
      <c r="H1118" s="13">
        <f t="shared" si="324"/>
        <v>0</v>
      </c>
      <c r="I1118" s="70">
        <f t="shared" si="325"/>
        <v>0</v>
      </c>
      <c r="J1118" s="70">
        <f t="shared" si="326"/>
        <v>0</v>
      </c>
      <c r="K1118" t="str">
        <f t="shared" si="327"/>
        <v>CHAWAN</v>
      </c>
      <c r="L1118" t="str">
        <f t="shared" si="328"/>
        <v>AUGUST-2-CHAWAN</v>
      </c>
      <c r="M1118" s="70">
        <f t="shared" si="329"/>
        <v>7.25559268331466E-3</v>
      </c>
      <c r="N1118" s="70">
        <f t="shared" si="330"/>
        <v>-1.0204081632653073E-2</v>
      </c>
      <c r="O1118" s="13">
        <f t="shared" si="331"/>
        <v>2101778</v>
      </c>
      <c r="P1118" s="13">
        <f t="shared" si="332"/>
        <v>2128806</v>
      </c>
      <c r="Q1118" s="13">
        <f t="shared" si="333"/>
        <v>2117221</v>
      </c>
      <c r="R1118" s="33">
        <f t="shared" si="334"/>
        <v>7.3475885654907813E-3</v>
      </c>
      <c r="S1118" s="33">
        <f t="shared" si="335"/>
        <v>-5.4420177320055885E-3</v>
      </c>
      <c r="T1118" t="str">
        <f t="shared" si="336"/>
        <v>AUGUST-CHAWAN</v>
      </c>
      <c r="U1118">
        <f t="shared" si="337"/>
        <v>35954</v>
      </c>
      <c r="V1118">
        <f t="shared" si="338"/>
        <v>36120</v>
      </c>
      <c r="W1118">
        <f t="shared" si="339"/>
        <v>35955</v>
      </c>
      <c r="X1118" s="33">
        <f t="shared" si="340"/>
        <v>2.7813317016178729E-5</v>
      </c>
      <c r="Y1118" s="33">
        <f t="shared" si="341"/>
        <v>-4.5681063122923193E-3</v>
      </c>
    </row>
    <row r="1119" spans="1:25" x14ac:dyDescent="0.25">
      <c r="A1119" t="s">
        <v>42</v>
      </c>
      <c r="B1119">
        <v>2</v>
      </c>
      <c r="C1119" t="s">
        <v>15</v>
      </c>
      <c r="D1119" s="66">
        <v>26</v>
      </c>
      <c r="E1119" s="68">
        <v>26</v>
      </c>
      <c r="F1119" s="68">
        <v>26</v>
      </c>
      <c r="G1119" s="13">
        <f t="shared" si="323"/>
        <v>0</v>
      </c>
      <c r="H1119" s="13">
        <f t="shared" si="324"/>
        <v>0</v>
      </c>
      <c r="I1119" s="70">
        <f t="shared" si="325"/>
        <v>0</v>
      </c>
      <c r="J1119" s="70">
        <f t="shared" si="326"/>
        <v>0</v>
      </c>
      <c r="K1119" t="str">
        <f t="shared" si="327"/>
        <v>CHAWAN</v>
      </c>
      <c r="L1119" t="str">
        <f t="shared" si="328"/>
        <v>AUGUST-2-CHAWAN</v>
      </c>
      <c r="M1119" s="70">
        <f t="shared" si="329"/>
        <v>7.25559268331466E-3</v>
      </c>
      <c r="N1119" s="70">
        <f t="shared" si="330"/>
        <v>-1.0204081632653073E-2</v>
      </c>
      <c r="O1119" s="13">
        <f t="shared" si="331"/>
        <v>2101778</v>
      </c>
      <c r="P1119" s="13">
        <f t="shared" si="332"/>
        <v>2128806</v>
      </c>
      <c r="Q1119" s="13">
        <f t="shared" si="333"/>
        <v>2117221</v>
      </c>
      <c r="R1119" s="33">
        <f t="shared" si="334"/>
        <v>7.3475885654907813E-3</v>
      </c>
      <c r="S1119" s="33">
        <f t="shared" si="335"/>
        <v>-5.4420177320055885E-3</v>
      </c>
      <c r="T1119" t="str">
        <f t="shared" si="336"/>
        <v>AUGUST-CHAWAN</v>
      </c>
      <c r="U1119">
        <f t="shared" si="337"/>
        <v>35954</v>
      </c>
      <c r="V1119">
        <f t="shared" si="338"/>
        <v>36120</v>
      </c>
      <c r="W1119">
        <f t="shared" si="339"/>
        <v>35955</v>
      </c>
      <c r="X1119" s="33">
        <f t="shared" si="340"/>
        <v>2.7813317016178729E-5</v>
      </c>
      <c r="Y1119" s="33">
        <f t="shared" si="341"/>
        <v>-4.5681063122923193E-3</v>
      </c>
    </row>
    <row r="1120" spans="1:25" x14ac:dyDescent="0.25">
      <c r="A1120" t="s">
        <v>42</v>
      </c>
      <c r="B1120">
        <v>2</v>
      </c>
      <c r="C1120" t="s">
        <v>15</v>
      </c>
      <c r="D1120" s="66">
        <v>53</v>
      </c>
      <c r="E1120" s="68">
        <v>53</v>
      </c>
      <c r="F1120" s="68">
        <v>53</v>
      </c>
      <c r="G1120" s="13">
        <f t="shared" si="323"/>
        <v>0</v>
      </c>
      <c r="H1120" s="13">
        <f t="shared" si="324"/>
        <v>0</v>
      </c>
      <c r="I1120" s="70">
        <f t="shared" si="325"/>
        <v>0</v>
      </c>
      <c r="J1120" s="70">
        <f t="shared" si="326"/>
        <v>0</v>
      </c>
      <c r="K1120" t="str">
        <f t="shared" si="327"/>
        <v>CHAWAN</v>
      </c>
      <c r="L1120" t="str">
        <f t="shared" si="328"/>
        <v>AUGUST-2-CHAWAN</v>
      </c>
      <c r="M1120" s="70">
        <f t="shared" si="329"/>
        <v>7.25559268331466E-3</v>
      </c>
      <c r="N1120" s="70">
        <f t="shared" si="330"/>
        <v>-1.0204081632653073E-2</v>
      </c>
      <c r="O1120" s="13">
        <f t="shared" si="331"/>
        <v>2101778</v>
      </c>
      <c r="P1120" s="13">
        <f t="shared" si="332"/>
        <v>2128806</v>
      </c>
      <c r="Q1120" s="13">
        <f t="shared" si="333"/>
        <v>2117221</v>
      </c>
      <c r="R1120" s="33">
        <f t="shared" si="334"/>
        <v>7.3475885654907813E-3</v>
      </c>
      <c r="S1120" s="33">
        <f t="shared" si="335"/>
        <v>-5.4420177320055885E-3</v>
      </c>
      <c r="T1120" t="str">
        <f t="shared" si="336"/>
        <v>AUGUST-CHAWAN</v>
      </c>
      <c r="U1120">
        <f t="shared" si="337"/>
        <v>35954</v>
      </c>
      <c r="V1120">
        <f t="shared" si="338"/>
        <v>36120</v>
      </c>
      <c r="W1120">
        <f t="shared" si="339"/>
        <v>35955</v>
      </c>
      <c r="X1120" s="33">
        <f t="shared" si="340"/>
        <v>2.7813317016178729E-5</v>
      </c>
      <c r="Y1120" s="33">
        <f t="shared" si="341"/>
        <v>-4.5681063122923193E-3</v>
      </c>
    </row>
    <row r="1121" spans="1:25" x14ac:dyDescent="0.25">
      <c r="A1121" t="s">
        <v>42</v>
      </c>
      <c r="B1121">
        <v>2</v>
      </c>
      <c r="C1121" t="s">
        <v>15</v>
      </c>
      <c r="D1121" s="66">
        <v>15</v>
      </c>
      <c r="E1121" s="68">
        <v>15</v>
      </c>
      <c r="F1121" s="68">
        <v>15</v>
      </c>
      <c r="G1121" s="13">
        <f t="shared" si="323"/>
        <v>0</v>
      </c>
      <c r="H1121" s="13">
        <f t="shared" si="324"/>
        <v>0</v>
      </c>
      <c r="I1121" s="70">
        <f t="shared" si="325"/>
        <v>0</v>
      </c>
      <c r="J1121" s="70">
        <f t="shared" si="326"/>
        <v>0</v>
      </c>
      <c r="K1121" t="str">
        <f t="shared" si="327"/>
        <v>CHAWAN</v>
      </c>
      <c r="L1121" t="str">
        <f t="shared" si="328"/>
        <v>AUGUST-2-CHAWAN</v>
      </c>
      <c r="M1121" s="70">
        <f t="shared" si="329"/>
        <v>7.25559268331466E-3</v>
      </c>
      <c r="N1121" s="70">
        <f t="shared" si="330"/>
        <v>-1.0204081632653073E-2</v>
      </c>
      <c r="O1121" s="13">
        <f t="shared" si="331"/>
        <v>2101778</v>
      </c>
      <c r="P1121" s="13">
        <f t="shared" si="332"/>
        <v>2128806</v>
      </c>
      <c r="Q1121" s="13">
        <f t="shared" si="333"/>
        <v>2117221</v>
      </c>
      <c r="R1121" s="33">
        <f t="shared" si="334"/>
        <v>7.3475885654907813E-3</v>
      </c>
      <c r="S1121" s="33">
        <f t="shared" si="335"/>
        <v>-5.4420177320055885E-3</v>
      </c>
      <c r="T1121" t="str">
        <f t="shared" si="336"/>
        <v>AUGUST-CHAWAN</v>
      </c>
      <c r="U1121">
        <f t="shared" si="337"/>
        <v>35954</v>
      </c>
      <c r="V1121">
        <f t="shared" si="338"/>
        <v>36120</v>
      </c>
      <c r="W1121">
        <f t="shared" si="339"/>
        <v>35955</v>
      </c>
      <c r="X1121" s="33">
        <f t="shared" si="340"/>
        <v>2.7813317016178729E-5</v>
      </c>
      <c r="Y1121" s="33">
        <f t="shared" si="341"/>
        <v>-4.5681063122923193E-3</v>
      </c>
    </row>
    <row r="1122" spans="1:25" x14ac:dyDescent="0.25">
      <c r="A1122" t="s">
        <v>42</v>
      </c>
      <c r="B1122">
        <v>2</v>
      </c>
      <c r="C1122" t="s">
        <v>15</v>
      </c>
      <c r="D1122" s="66">
        <v>15</v>
      </c>
      <c r="E1122" s="68">
        <v>15</v>
      </c>
      <c r="F1122" s="68">
        <v>15</v>
      </c>
      <c r="G1122" s="13">
        <f t="shared" si="323"/>
        <v>0</v>
      </c>
      <c r="H1122" s="13">
        <f t="shared" si="324"/>
        <v>0</v>
      </c>
      <c r="I1122" s="70">
        <f t="shared" si="325"/>
        <v>0</v>
      </c>
      <c r="J1122" s="70">
        <f t="shared" si="326"/>
        <v>0</v>
      </c>
      <c r="K1122" t="str">
        <f t="shared" si="327"/>
        <v>CHAWAN</v>
      </c>
      <c r="L1122" t="str">
        <f t="shared" si="328"/>
        <v>AUGUST-2-CHAWAN</v>
      </c>
      <c r="M1122" s="70">
        <f t="shared" si="329"/>
        <v>7.25559268331466E-3</v>
      </c>
      <c r="N1122" s="70">
        <f t="shared" si="330"/>
        <v>-1.0204081632653073E-2</v>
      </c>
      <c r="O1122" s="13">
        <f t="shared" si="331"/>
        <v>2101778</v>
      </c>
      <c r="P1122" s="13">
        <f t="shared" si="332"/>
        <v>2128806</v>
      </c>
      <c r="Q1122" s="13">
        <f t="shared" si="333"/>
        <v>2117221</v>
      </c>
      <c r="R1122" s="33">
        <f t="shared" si="334"/>
        <v>7.3475885654907813E-3</v>
      </c>
      <c r="S1122" s="33">
        <f t="shared" si="335"/>
        <v>-5.4420177320055885E-3</v>
      </c>
      <c r="T1122" t="str">
        <f t="shared" si="336"/>
        <v>AUGUST-CHAWAN</v>
      </c>
      <c r="U1122">
        <f t="shared" si="337"/>
        <v>35954</v>
      </c>
      <c r="V1122">
        <f t="shared" si="338"/>
        <v>36120</v>
      </c>
      <c r="W1122">
        <f t="shared" si="339"/>
        <v>35955</v>
      </c>
      <c r="X1122" s="33">
        <f t="shared" si="340"/>
        <v>2.7813317016178729E-5</v>
      </c>
      <c r="Y1122" s="33">
        <f t="shared" si="341"/>
        <v>-4.5681063122923193E-3</v>
      </c>
    </row>
    <row r="1123" spans="1:25" x14ac:dyDescent="0.25">
      <c r="A1123" t="s">
        <v>42</v>
      </c>
      <c r="B1123">
        <v>2</v>
      </c>
      <c r="C1123" t="s">
        <v>15</v>
      </c>
      <c r="D1123" s="66">
        <v>29</v>
      </c>
      <c r="E1123" s="68">
        <v>29</v>
      </c>
      <c r="F1123" s="68">
        <v>29</v>
      </c>
      <c r="G1123" s="13">
        <f t="shared" si="323"/>
        <v>0</v>
      </c>
      <c r="H1123" s="13">
        <f t="shared" si="324"/>
        <v>0</v>
      </c>
      <c r="I1123" s="70">
        <f t="shared" si="325"/>
        <v>0</v>
      </c>
      <c r="J1123" s="70">
        <f t="shared" si="326"/>
        <v>0</v>
      </c>
      <c r="K1123" t="str">
        <f t="shared" si="327"/>
        <v>CHAWAN</v>
      </c>
      <c r="L1123" t="str">
        <f t="shared" si="328"/>
        <v>AUGUST-2-CHAWAN</v>
      </c>
      <c r="M1123" s="70">
        <f t="shared" si="329"/>
        <v>7.25559268331466E-3</v>
      </c>
      <c r="N1123" s="70">
        <f t="shared" si="330"/>
        <v>-1.0204081632653073E-2</v>
      </c>
      <c r="O1123" s="13">
        <f t="shared" si="331"/>
        <v>2101778</v>
      </c>
      <c r="P1123" s="13">
        <f t="shared" si="332"/>
        <v>2128806</v>
      </c>
      <c r="Q1123" s="13">
        <f t="shared" si="333"/>
        <v>2117221</v>
      </c>
      <c r="R1123" s="33">
        <f t="shared" si="334"/>
        <v>7.3475885654907813E-3</v>
      </c>
      <c r="S1123" s="33">
        <f t="shared" si="335"/>
        <v>-5.4420177320055885E-3</v>
      </c>
      <c r="T1123" t="str">
        <f t="shared" si="336"/>
        <v>AUGUST-CHAWAN</v>
      </c>
      <c r="U1123">
        <f t="shared" si="337"/>
        <v>35954</v>
      </c>
      <c r="V1123">
        <f t="shared" si="338"/>
        <v>36120</v>
      </c>
      <c r="W1123">
        <f t="shared" si="339"/>
        <v>35955</v>
      </c>
      <c r="X1123" s="33">
        <f t="shared" si="340"/>
        <v>2.7813317016178729E-5</v>
      </c>
      <c r="Y1123" s="33">
        <f t="shared" si="341"/>
        <v>-4.5681063122923193E-3</v>
      </c>
    </row>
    <row r="1124" spans="1:25" x14ac:dyDescent="0.25">
      <c r="A1124" t="s">
        <v>42</v>
      </c>
      <c r="B1124">
        <v>2</v>
      </c>
      <c r="C1124" t="s">
        <v>15</v>
      </c>
      <c r="D1124" s="66">
        <v>29</v>
      </c>
      <c r="E1124" s="68">
        <v>29</v>
      </c>
      <c r="F1124" s="68">
        <v>29</v>
      </c>
      <c r="G1124" s="13">
        <f t="shared" si="323"/>
        <v>0</v>
      </c>
      <c r="H1124" s="13">
        <f t="shared" si="324"/>
        <v>0</v>
      </c>
      <c r="I1124" s="70">
        <f t="shared" si="325"/>
        <v>0</v>
      </c>
      <c r="J1124" s="70">
        <f t="shared" si="326"/>
        <v>0</v>
      </c>
      <c r="K1124" t="str">
        <f t="shared" si="327"/>
        <v>CHAWAN</v>
      </c>
      <c r="L1124" t="str">
        <f t="shared" si="328"/>
        <v>AUGUST-2-CHAWAN</v>
      </c>
      <c r="M1124" s="70">
        <f t="shared" si="329"/>
        <v>7.25559268331466E-3</v>
      </c>
      <c r="N1124" s="70">
        <f t="shared" si="330"/>
        <v>-1.0204081632653073E-2</v>
      </c>
      <c r="O1124" s="13">
        <f t="shared" si="331"/>
        <v>2101778</v>
      </c>
      <c r="P1124" s="13">
        <f t="shared" si="332"/>
        <v>2128806</v>
      </c>
      <c r="Q1124" s="13">
        <f t="shared" si="333"/>
        <v>2117221</v>
      </c>
      <c r="R1124" s="33">
        <f t="shared" si="334"/>
        <v>7.3475885654907813E-3</v>
      </c>
      <c r="S1124" s="33">
        <f t="shared" si="335"/>
        <v>-5.4420177320055885E-3</v>
      </c>
      <c r="T1124" t="str">
        <f t="shared" si="336"/>
        <v>AUGUST-CHAWAN</v>
      </c>
      <c r="U1124">
        <f t="shared" si="337"/>
        <v>35954</v>
      </c>
      <c r="V1124">
        <f t="shared" si="338"/>
        <v>36120</v>
      </c>
      <c r="W1124">
        <f t="shared" si="339"/>
        <v>35955</v>
      </c>
      <c r="X1124" s="33">
        <f t="shared" si="340"/>
        <v>2.7813317016178729E-5</v>
      </c>
      <c r="Y1124" s="33">
        <f t="shared" si="341"/>
        <v>-4.5681063122923193E-3</v>
      </c>
    </row>
    <row r="1125" spans="1:25" x14ac:dyDescent="0.25">
      <c r="A1125" t="s">
        <v>42</v>
      </c>
      <c r="B1125">
        <v>2</v>
      </c>
      <c r="C1125" t="s">
        <v>15</v>
      </c>
      <c r="D1125" s="66">
        <v>468</v>
      </c>
      <c r="E1125" s="68">
        <v>468</v>
      </c>
      <c r="F1125" s="68">
        <v>468</v>
      </c>
      <c r="G1125" s="13">
        <f t="shared" si="323"/>
        <v>0</v>
      </c>
      <c r="H1125" s="13">
        <f t="shared" si="324"/>
        <v>0</v>
      </c>
      <c r="I1125" s="70">
        <f t="shared" si="325"/>
        <v>0</v>
      </c>
      <c r="J1125" s="70">
        <f t="shared" si="326"/>
        <v>0</v>
      </c>
      <c r="K1125" t="str">
        <f t="shared" si="327"/>
        <v>CHAWAN</v>
      </c>
      <c r="L1125" t="str">
        <f t="shared" si="328"/>
        <v>AUGUST-2-CHAWAN</v>
      </c>
      <c r="M1125" s="70">
        <f t="shared" si="329"/>
        <v>7.25559268331466E-3</v>
      </c>
      <c r="N1125" s="70">
        <f t="shared" si="330"/>
        <v>-1.0204081632653073E-2</v>
      </c>
      <c r="O1125" s="13">
        <f t="shared" si="331"/>
        <v>2101778</v>
      </c>
      <c r="P1125" s="13">
        <f t="shared" si="332"/>
        <v>2128806</v>
      </c>
      <c r="Q1125" s="13">
        <f t="shared" si="333"/>
        <v>2117221</v>
      </c>
      <c r="R1125" s="33">
        <f t="shared" si="334"/>
        <v>7.3475885654907813E-3</v>
      </c>
      <c r="S1125" s="33">
        <f t="shared" si="335"/>
        <v>-5.4420177320055885E-3</v>
      </c>
      <c r="T1125" t="str">
        <f t="shared" si="336"/>
        <v>AUGUST-CHAWAN</v>
      </c>
      <c r="U1125">
        <f t="shared" si="337"/>
        <v>35954</v>
      </c>
      <c r="V1125">
        <f t="shared" si="338"/>
        <v>36120</v>
      </c>
      <c r="W1125">
        <f t="shared" si="339"/>
        <v>35955</v>
      </c>
      <c r="X1125" s="33">
        <f t="shared" si="340"/>
        <v>2.7813317016178729E-5</v>
      </c>
      <c r="Y1125" s="33">
        <f t="shared" si="341"/>
        <v>-4.5681063122923193E-3</v>
      </c>
    </row>
    <row r="1126" spans="1:25" x14ac:dyDescent="0.25">
      <c r="A1126" t="s">
        <v>42</v>
      </c>
      <c r="B1126">
        <v>2</v>
      </c>
      <c r="C1126" t="s">
        <v>15</v>
      </c>
      <c r="D1126" s="66">
        <v>468</v>
      </c>
      <c r="E1126" s="68">
        <v>468</v>
      </c>
      <c r="F1126" s="68">
        <v>468</v>
      </c>
      <c r="G1126" s="13">
        <f t="shared" si="323"/>
        <v>0</v>
      </c>
      <c r="H1126" s="13">
        <f t="shared" si="324"/>
        <v>0</v>
      </c>
      <c r="I1126" s="70">
        <f t="shared" si="325"/>
        <v>0</v>
      </c>
      <c r="J1126" s="70">
        <f t="shared" si="326"/>
        <v>0</v>
      </c>
      <c r="K1126" t="str">
        <f t="shared" si="327"/>
        <v>CHAWAN</v>
      </c>
      <c r="L1126" t="str">
        <f t="shared" si="328"/>
        <v>AUGUST-2-CHAWAN</v>
      </c>
      <c r="M1126" s="70">
        <f t="shared" si="329"/>
        <v>7.25559268331466E-3</v>
      </c>
      <c r="N1126" s="70">
        <f t="shared" si="330"/>
        <v>-1.0204081632653073E-2</v>
      </c>
      <c r="O1126" s="13">
        <f t="shared" si="331"/>
        <v>2101778</v>
      </c>
      <c r="P1126" s="13">
        <f t="shared" si="332"/>
        <v>2128806</v>
      </c>
      <c r="Q1126" s="13">
        <f t="shared" si="333"/>
        <v>2117221</v>
      </c>
      <c r="R1126" s="33">
        <f t="shared" si="334"/>
        <v>7.3475885654907813E-3</v>
      </c>
      <c r="S1126" s="33">
        <f t="shared" si="335"/>
        <v>-5.4420177320055885E-3</v>
      </c>
      <c r="T1126" t="str">
        <f t="shared" si="336"/>
        <v>AUGUST-CHAWAN</v>
      </c>
      <c r="U1126">
        <f t="shared" si="337"/>
        <v>35954</v>
      </c>
      <c r="V1126">
        <f t="shared" si="338"/>
        <v>36120</v>
      </c>
      <c r="W1126">
        <f t="shared" si="339"/>
        <v>35955</v>
      </c>
      <c r="X1126" s="33">
        <f t="shared" si="340"/>
        <v>2.7813317016178729E-5</v>
      </c>
      <c r="Y1126" s="33">
        <f t="shared" si="341"/>
        <v>-4.5681063122923193E-3</v>
      </c>
    </row>
    <row r="1127" spans="1:25" x14ac:dyDescent="0.25">
      <c r="A1127" t="s">
        <v>42</v>
      </c>
      <c r="B1127">
        <v>2</v>
      </c>
      <c r="C1127" t="s">
        <v>15</v>
      </c>
      <c r="D1127" s="66">
        <v>2943</v>
      </c>
      <c r="E1127" s="66">
        <v>2952</v>
      </c>
      <c r="F1127" s="68">
        <v>2952</v>
      </c>
      <c r="G1127" s="13">
        <f t="shared" si="323"/>
        <v>0</v>
      </c>
      <c r="H1127" s="13">
        <f t="shared" si="324"/>
        <v>9</v>
      </c>
      <c r="I1127" s="70">
        <f t="shared" si="325"/>
        <v>3.0581039755350758E-3</v>
      </c>
      <c r="J1127" s="70">
        <f t="shared" si="326"/>
        <v>0</v>
      </c>
      <c r="K1127" t="str">
        <f t="shared" si="327"/>
        <v>CHAWAN</v>
      </c>
      <c r="L1127" t="str">
        <f t="shared" si="328"/>
        <v>AUGUST-2-CHAWAN</v>
      </c>
      <c r="M1127" s="70">
        <f t="shared" si="329"/>
        <v>7.25559268331466E-3</v>
      </c>
      <c r="N1127" s="70">
        <f t="shared" si="330"/>
        <v>-1.0204081632653073E-2</v>
      </c>
      <c r="O1127" s="13">
        <f t="shared" si="331"/>
        <v>2101778</v>
      </c>
      <c r="P1127" s="13">
        <f t="shared" si="332"/>
        <v>2128806</v>
      </c>
      <c r="Q1127" s="13">
        <f t="shared" si="333"/>
        <v>2117221</v>
      </c>
      <c r="R1127" s="33">
        <f t="shared" si="334"/>
        <v>7.3475885654907813E-3</v>
      </c>
      <c r="S1127" s="33">
        <f t="shared" si="335"/>
        <v>-5.4420177320055885E-3</v>
      </c>
      <c r="T1127" t="str">
        <f t="shared" si="336"/>
        <v>AUGUST-CHAWAN</v>
      </c>
      <c r="U1127">
        <f t="shared" si="337"/>
        <v>35954</v>
      </c>
      <c r="V1127">
        <f t="shared" si="338"/>
        <v>36120</v>
      </c>
      <c r="W1127">
        <f t="shared" si="339"/>
        <v>35955</v>
      </c>
      <c r="X1127" s="33">
        <f t="shared" si="340"/>
        <v>2.7813317016178729E-5</v>
      </c>
      <c r="Y1127" s="33">
        <f t="shared" si="341"/>
        <v>-4.5681063122923193E-3</v>
      </c>
    </row>
    <row r="1128" spans="1:25" x14ac:dyDescent="0.25">
      <c r="A1128" t="s">
        <v>42</v>
      </c>
      <c r="B1128">
        <v>2</v>
      </c>
      <c r="C1128" t="s">
        <v>15</v>
      </c>
      <c r="D1128" s="66">
        <v>2943</v>
      </c>
      <c r="E1128" s="66">
        <v>2952</v>
      </c>
      <c r="F1128" s="68">
        <v>2952</v>
      </c>
      <c r="G1128" s="13">
        <f t="shared" si="323"/>
        <v>0</v>
      </c>
      <c r="H1128" s="13">
        <f t="shared" si="324"/>
        <v>9</v>
      </c>
      <c r="I1128" s="70">
        <f t="shared" si="325"/>
        <v>3.0581039755350758E-3</v>
      </c>
      <c r="J1128" s="70">
        <f t="shared" si="326"/>
        <v>0</v>
      </c>
      <c r="K1128" t="str">
        <f t="shared" si="327"/>
        <v>CHAWAN</v>
      </c>
      <c r="L1128" t="str">
        <f t="shared" si="328"/>
        <v>AUGUST-2-CHAWAN</v>
      </c>
      <c r="M1128" s="70">
        <f t="shared" si="329"/>
        <v>7.25559268331466E-3</v>
      </c>
      <c r="N1128" s="70">
        <f t="shared" si="330"/>
        <v>-1.0204081632653073E-2</v>
      </c>
      <c r="O1128" s="13">
        <f t="shared" si="331"/>
        <v>2101778</v>
      </c>
      <c r="P1128" s="13">
        <f t="shared" si="332"/>
        <v>2128806</v>
      </c>
      <c r="Q1128" s="13">
        <f t="shared" si="333"/>
        <v>2117221</v>
      </c>
      <c r="R1128" s="33">
        <f t="shared" si="334"/>
        <v>7.3475885654907813E-3</v>
      </c>
      <c r="S1128" s="33">
        <f t="shared" si="335"/>
        <v>-5.4420177320055885E-3</v>
      </c>
      <c r="T1128" t="str">
        <f t="shared" si="336"/>
        <v>AUGUST-CHAWAN</v>
      </c>
      <c r="U1128">
        <f t="shared" si="337"/>
        <v>35954</v>
      </c>
      <c r="V1128">
        <f t="shared" si="338"/>
        <v>36120</v>
      </c>
      <c r="W1128">
        <f t="shared" si="339"/>
        <v>35955</v>
      </c>
      <c r="X1128" s="33">
        <f t="shared" si="340"/>
        <v>2.7813317016178729E-5</v>
      </c>
      <c r="Y1128" s="33">
        <f t="shared" si="341"/>
        <v>-4.5681063122923193E-3</v>
      </c>
    </row>
    <row r="1129" spans="1:25" x14ac:dyDescent="0.25">
      <c r="A1129" t="s">
        <v>42</v>
      </c>
      <c r="B1129">
        <v>2</v>
      </c>
      <c r="C1129" t="s">
        <v>15</v>
      </c>
      <c r="D1129" s="66">
        <v>112</v>
      </c>
      <c r="E1129" s="68">
        <v>112</v>
      </c>
      <c r="F1129" s="68">
        <v>112</v>
      </c>
      <c r="G1129" s="13">
        <f t="shared" si="323"/>
        <v>0</v>
      </c>
      <c r="H1129" s="13">
        <f t="shared" si="324"/>
        <v>0</v>
      </c>
      <c r="I1129" s="70">
        <f t="shared" si="325"/>
        <v>0</v>
      </c>
      <c r="J1129" s="70">
        <f t="shared" si="326"/>
        <v>0</v>
      </c>
      <c r="K1129" t="str">
        <f t="shared" si="327"/>
        <v>CHAWAN</v>
      </c>
      <c r="L1129" t="str">
        <f t="shared" si="328"/>
        <v>AUGUST-2-CHAWAN</v>
      </c>
      <c r="M1129" s="70">
        <f t="shared" si="329"/>
        <v>7.25559268331466E-3</v>
      </c>
      <c r="N1129" s="70">
        <f t="shared" si="330"/>
        <v>-1.0204081632653073E-2</v>
      </c>
      <c r="O1129" s="13">
        <f t="shared" si="331"/>
        <v>2101778</v>
      </c>
      <c r="P1129" s="13">
        <f t="shared" si="332"/>
        <v>2128806</v>
      </c>
      <c r="Q1129" s="13">
        <f t="shared" si="333"/>
        <v>2117221</v>
      </c>
      <c r="R1129" s="33">
        <f t="shared" si="334"/>
        <v>7.3475885654907813E-3</v>
      </c>
      <c r="S1129" s="33">
        <f t="shared" si="335"/>
        <v>-5.4420177320055885E-3</v>
      </c>
      <c r="T1129" t="str">
        <f t="shared" si="336"/>
        <v>AUGUST-CHAWAN</v>
      </c>
      <c r="U1129">
        <f t="shared" si="337"/>
        <v>35954</v>
      </c>
      <c r="V1129">
        <f t="shared" si="338"/>
        <v>36120</v>
      </c>
      <c r="W1129">
        <f t="shared" si="339"/>
        <v>35955</v>
      </c>
      <c r="X1129" s="33">
        <f t="shared" si="340"/>
        <v>2.7813317016178729E-5</v>
      </c>
      <c r="Y1129" s="33">
        <f t="shared" si="341"/>
        <v>-4.5681063122923193E-3</v>
      </c>
    </row>
    <row r="1130" spans="1:25" x14ac:dyDescent="0.25">
      <c r="A1130" t="s">
        <v>42</v>
      </c>
      <c r="B1130">
        <v>2</v>
      </c>
      <c r="C1130" t="s">
        <v>15</v>
      </c>
      <c r="D1130" s="66">
        <v>112</v>
      </c>
      <c r="E1130" s="68">
        <v>112</v>
      </c>
      <c r="F1130" s="68">
        <v>112</v>
      </c>
      <c r="G1130" s="13">
        <f t="shared" si="323"/>
        <v>0</v>
      </c>
      <c r="H1130" s="13">
        <f t="shared" si="324"/>
        <v>0</v>
      </c>
      <c r="I1130" s="70">
        <f t="shared" si="325"/>
        <v>0</v>
      </c>
      <c r="J1130" s="70">
        <f t="shared" si="326"/>
        <v>0</v>
      </c>
      <c r="K1130" t="str">
        <f t="shared" si="327"/>
        <v>CHAWAN</v>
      </c>
      <c r="L1130" t="str">
        <f t="shared" si="328"/>
        <v>AUGUST-2-CHAWAN</v>
      </c>
      <c r="M1130" s="70">
        <f t="shared" si="329"/>
        <v>7.25559268331466E-3</v>
      </c>
      <c r="N1130" s="70">
        <f t="shared" si="330"/>
        <v>-1.0204081632653073E-2</v>
      </c>
      <c r="O1130" s="13">
        <f t="shared" si="331"/>
        <v>2101778</v>
      </c>
      <c r="P1130" s="13">
        <f t="shared" si="332"/>
        <v>2128806</v>
      </c>
      <c r="Q1130" s="13">
        <f t="shared" si="333"/>
        <v>2117221</v>
      </c>
      <c r="R1130" s="33">
        <f t="shared" si="334"/>
        <v>7.3475885654907813E-3</v>
      </c>
      <c r="S1130" s="33">
        <f t="shared" si="335"/>
        <v>-5.4420177320055885E-3</v>
      </c>
      <c r="T1130" t="str">
        <f t="shared" si="336"/>
        <v>AUGUST-CHAWAN</v>
      </c>
      <c r="U1130">
        <f t="shared" si="337"/>
        <v>35954</v>
      </c>
      <c r="V1130">
        <f t="shared" si="338"/>
        <v>36120</v>
      </c>
      <c r="W1130">
        <f t="shared" si="339"/>
        <v>35955</v>
      </c>
      <c r="X1130" s="33">
        <f t="shared" si="340"/>
        <v>2.7813317016178729E-5</v>
      </c>
      <c r="Y1130" s="33">
        <f t="shared" si="341"/>
        <v>-4.5681063122923193E-3</v>
      </c>
    </row>
    <row r="1131" spans="1:25" x14ac:dyDescent="0.25">
      <c r="A1131" t="s">
        <v>42</v>
      </c>
      <c r="B1131">
        <v>2</v>
      </c>
      <c r="C1131" t="s">
        <v>15</v>
      </c>
      <c r="D1131" s="66">
        <v>780</v>
      </c>
      <c r="E1131" s="68">
        <v>780</v>
      </c>
      <c r="F1131" s="68">
        <v>780</v>
      </c>
      <c r="G1131" s="13">
        <f t="shared" si="323"/>
        <v>0</v>
      </c>
      <c r="H1131" s="13">
        <f t="shared" si="324"/>
        <v>0</v>
      </c>
      <c r="I1131" s="70">
        <f t="shared" si="325"/>
        <v>0</v>
      </c>
      <c r="J1131" s="70">
        <f t="shared" si="326"/>
        <v>0</v>
      </c>
      <c r="K1131" t="str">
        <f t="shared" si="327"/>
        <v>CHAWAN</v>
      </c>
      <c r="L1131" t="str">
        <f t="shared" si="328"/>
        <v>AUGUST-2-CHAWAN</v>
      </c>
      <c r="M1131" s="70">
        <f t="shared" si="329"/>
        <v>7.25559268331466E-3</v>
      </c>
      <c r="N1131" s="70">
        <f t="shared" si="330"/>
        <v>-1.0204081632653073E-2</v>
      </c>
      <c r="O1131" s="13">
        <f t="shared" si="331"/>
        <v>2101778</v>
      </c>
      <c r="P1131" s="13">
        <f t="shared" si="332"/>
        <v>2128806</v>
      </c>
      <c r="Q1131" s="13">
        <f t="shared" si="333"/>
        <v>2117221</v>
      </c>
      <c r="R1131" s="33">
        <f t="shared" si="334"/>
        <v>7.3475885654907813E-3</v>
      </c>
      <c r="S1131" s="33">
        <f t="shared" si="335"/>
        <v>-5.4420177320055885E-3</v>
      </c>
      <c r="T1131" t="str">
        <f t="shared" si="336"/>
        <v>AUGUST-CHAWAN</v>
      </c>
      <c r="U1131">
        <f t="shared" si="337"/>
        <v>35954</v>
      </c>
      <c r="V1131">
        <f t="shared" si="338"/>
        <v>36120</v>
      </c>
      <c r="W1131">
        <f t="shared" si="339"/>
        <v>35955</v>
      </c>
      <c r="X1131" s="33">
        <f t="shared" si="340"/>
        <v>2.7813317016178729E-5</v>
      </c>
      <c r="Y1131" s="33">
        <f t="shared" si="341"/>
        <v>-4.5681063122923193E-3</v>
      </c>
    </row>
    <row r="1132" spans="1:25" x14ac:dyDescent="0.25">
      <c r="A1132" t="s">
        <v>42</v>
      </c>
      <c r="B1132">
        <v>2</v>
      </c>
      <c r="C1132" t="s">
        <v>15</v>
      </c>
      <c r="D1132" s="66">
        <v>780</v>
      </c>
      <c r="E1132" s="68">
        <v>780</v>
      </c>
      <c r="F1132" s="68">
        <v>780</v>
      </c>
      <c r="G1132" s="13">
        <f t="shared" si="323"/>
        <v>0</v>
      </c>
      <c r="H1132" s="13">
        <f t="shared" si="324"/>
        <v>0</v>
      </c>
      <c r="I1132" s="70">
        <f t="shared" si="325"/>
        <v>0</v>
      </c>
      <c r="J1132" s="70">
        <f t="shared" si="326"/>
        <v>0</v>
      </c>
      <c r="K1132" t="str">
        <f t="shared" si="327"/>
        <v>CHAWAN</v>
      </c>
      <c r="L1132" t="str">
        <f t="shared" si="328"/>
        <v>AUGUST-2-CHAWAN</v>
      </c>
      <c r="M1132" s="70">
        <f t="shared" si="329"/>
        <v>7.25559268331466E-3</v>
      </c>
      <c r="N1132" s="70">
        <f t="shared" si="330"/>
        <v>-1.0204081632653073E-2</v>
      </c>
      <c r="O1132" s="13">
        <f t="shared" si="331"/>
        <v>2101778</v>
      </c>
      <c r="P1132" s="13">
        <f t="shared" si="332"/>
        <v>2128806</v>
      </c>
      <c r="Q1132" s="13">
        <f t="shared" si="333"/>
        <v>2117221</v>
      </c>
      <c r="R1132" s="33">
        <f t="shared" si="334"/>
        <v>7.3475885654907813E-3</v>
      </c>
      <c r="S1132" s="33">
        <f t="shared" si="335"/>
        <v>-5.4420177320055885E-3</v>
      </c>
      <c r="T1132" t="str">
        <f t="shared" si="336"/>
        <v>AUGUST-CHAWAN</v>
      </c>
      <c r="U1132">
        <f t="shared" si="337"/>
        <v>35954</v>
      </c>
      <c r="V1132">
        <f t="shared" si="338"/>
        <v>36120</v>
      </c>
      <c r="W1132">
        <f t="shared" si="339"/>
        <v>35955</v>
      </c>
      <c r="X1132" s="33">
        <f t="shared" si="340"/>
        <v>2.7813317016178729E-5</v>
      </c>
      <c r="Y1132" s="33">
        <f t="shared" si="341"/>
        <v>-4.5681063122923193E-3</v>
      </c>
    </row>
    <row r="1133" spans="1:25" x14ac:dyDescent="0.25">
      <c r="A1133" t="s">
        <v>42</v>
      </c>
      <c r="B1133">
        <v>2</v>
      </c>
      <c r="C1133" t="s">
        <v>15</v>
      </c>
      <c r="D1133" s="66">
        <v>87</v>
      </c>
      <c r="E1133" s="68">
        <v>87</v>
      </c>
      <c r="F1133" s="68">
        <v>87</v>
      </c>
      <c r="G1133" s="13">
        <f t="shared" si="323"/>
        <v>0</v>
      </c>
      <c r="H1133" s="13">
        <f t="shared" si="324"/>
        <v>0</v>
      </c>
      <c r="I1133" s="70">
        <f t="shared" si="325"/>
        <v>0</v>
      </c>
      <c r="J1133" s="70">
        <f t="shared" si="326"/>
        <v>0</v>
      </c>
      <c r="K1133" t="str">
        <f t="shared" si="327"/>
        <v>CHAWAN</v>
      </c>
      <c r="L1133" t="str">
        <f t="shared" si="328"/>
        <v>AUGUST-2-CHAWAN</v>
      </c>
      <c r="M1133" s="70">
        <f t="shared" si="329"/>
        <v>7.25559268331466E-3</v>
      </c>
      <c r="N1133" s="70">
        <f t="shared" si="330"/>
        <v>-1.0204081632653073E-2</v>
      </c>
      <c r="O1133" s="13">
        <f t="shared" si="331"/>
        <v>2101778</v>
      </c>
      <c r="P1133" s="13">
        <f t="shared" si="332"/>
        <v>2128806</v>
      </c>
      <c r="Q1133" s="13">
        <f t="shared" si="333"/>
        <v>2117221</v>
      </c>
      <c r="R1133" s="33">
        <f t="shared" si="334"/>
        <v>7.3475885654907813E-3</v>
      </c>
      <c r="S1133" s="33">
        <f t="shared" si="335"/>
        <v>-5.4420177320055885E-3</v>
      </c>
      <c r="T1133" t="str">
        <f t="shared" si="336"/>
        <v>AUGUST-CHAWAN</v>
      </c>
      <c r="U1133">
        <f t="shared" si="337"/>
        <v>35954</v>
      </c>
      <c r="V1133">
        <f t="shared" si="338"/>
        <v>36120</v>
      </c>
      <c r="W1133">
        <f t="shared" si="339"/>
        <v>35955</v>
      </c>
      <c r="X1133" s="33">
        <f t="shared" si="340"/>
        <v>2.7813317016178729E-5</v>
      </c>
      <c r="Y1133" s="33">
        <f t="shared" si="341"/>
        <v>-4.5681063122923193E-3</v>
      </c>
    </row>
    <row r="1134" spans="1:25" x14ac:dyDescent="0.25">
      <c r="A1134" t="s">
        <v>42</v>
      </c>
      <c r="B1134">
        <v>2</v>
      </c>
      <c r="C1134" t="s">
        <v>15</v>
      </c>
      <c r="D1134" s="66">
        <v>87</v>
      </c>
      <c r="E1134" s="68">
        <v>87</v>
      </c>
      <c r="F1134" s="68">
        <v>87</v>
      </c>
      <c r="G1134" s="13">
        <f t="shared" si="323"/>
        <v>0</v>
      </c>
      <c r="H1134" s="13">
        <f t="shared" si="324"/>
        <v>0</v>
      </c>
      <c r="I1134" s="70">
        <f t="shared" si="325"/>
        <v>0</v>
      </c>
      <c r="J1134" s="70">
        <f t="shared" si="326"/>
        <v>0</v>
      </c>
      <c r="K1134" t="str">
        <f t="shared" si="327"/>
        <v>CHAWAN</v>
      </c>
      <c r="L1134" t="str">
        <f t="shared" si="328"/>
        <v>AUGUST-2-CHAWAN</v>
      </c>
      <c r="M1134" s="70">
        <f t="shared" si="329"/>
        <v>7.25559268331466E-3</v>
      </c>
      <c r="N1134" s="70">
        <f t="shared" si="330"/>
        <v>-1.0204081632653073E-2</v>
      </c>
      <c r="O1134" s="13">
        <f t="shared" si="331"/>
        <v>2101778</v>
      </c>
      <c r="P1134" s="13">
        <f t="shared" si="332"/>
        <v>2128806</v>
      </c>
      <c r="Q1134" s="13">
        <f t="shared" si="333"/>
        <v>2117221</v>
      </c>
      <c r="R1134" s="33">
        <f t="shared" si="334"/>
        <v>7.3475885654907813E-3</v>
      </c>
      <c r="S1134" s="33">
        <f t="shared" si="335"/>
        <v>-5.4420177320055885E-3</v>
      </c>
      <c r="T1134" t="str">
        <f t="shared" si="336"/>
        <v>AUGUST-CHAWAN</v>
      </c>
      <c r="U1134">
        <f t="shared" si="337"/>
        <v>35954</v>
      </c>
      <c r="V1134">
        <f t="shared" si="338"/>
        <v>36120</v>
      </c>
      <c r="W1134">
        <f t="shared" si="339"/>
        <v>35955</v>
      </c>
      <c r="X1134" s="33">
        <f t="shared" si="340"/>
        <v>2.7813317016178729E-5</v>
      </c>
      <c r="Y1134" s="33">
        <f t="shared" si="341"/>
        <v>-4.5681063122923193E-3</v>
      </c>
    </row>
    <row r="1135" spans="1:25" x14ac:dyDescent="0.25">
      <c r="A1135" t="s">
        <v>42</v>
      </c>
      <c r="B1135">
        <v>2</v>
      </c>
      <c r="C1135" t="s">
        <v>15</v>
      </c>
      <c r="D1135" s="66">
        <v>38</v>
      </c>
      <c r="E1135" s="68">
        <v>38</v>
      </c>
      <c r="F1135" s="68">
        <v>38</v>
      </c>
      <c r="G1135" s="13">
        <f t="shared" si="323"/>
        <v>0</v>
      </c>
      <c r="H1135" s="13">
        <f t="shared" si="324"/>
        <v>0</v>
      </c>
      <c r="I1135" s="70">
        <f t="shared" si="325"/>
        <v>0</v>
      </c>
      <c r="J1135" s="70">
        <f t="shared" si="326"/>
        <v>0</v>
      </c>
      <c r="K1135" t="str">
        <f t="shared" si="327"/>
        <v>CHAWAN</v>
      </c>
      <c r="L1135" t="str">
        <f t="shared" si="328"/>
        <v>AUGUST-2-CHAWAN</v>
      </c>
      <c r="M1135" s="70">
        <f t="shared" si="329"/>
        <v>7.25559268331466E-3</v>
      </c>
      <c r="N1135" s="70">
        <f t="shared" si="330"/>
        <v>-1.0204081632653073E-2</v>
      </c>
      <c r="O1135" s="13">
        <f t="shared" si="331"/>
        <v>2101778</v>
      </c>
      <c r="P1135" s="13">
        <f t="shared" si="332"/>
        <v>2128806</v>
      </c>
      <c r="Q1135" s="13">
        <f t="shared" si="333"/>
        <v>2117221</v>
      </c>
      <c r="R1135" s="33">
        <f t="shared" si="334"/>
        <v>7.3475885654907813E-3</v>
      </c>
      <c r="S1135" s="33">
        <f t="shared" si="335"/>
        <v>-5.4420177320055885E-3</v>
      </c>
      <c r="T1135" t="str">
        <f t="shared" si="336"/>
        <v>AUGUST-CHAWAN</v>
      </c>
      <c r="U1135">
        <f t="shared" si="337"/>
        <v>35954</v>
      </c>
      <c r="V1135">
        <f t="shared" si="338"/>
        <v>36120</v>
      </c>
      <c r="W1135">
        <f t="shared" si="339"/>
        <v>35955</v>
      </c>
      <c r="X1135" s="33">
        <f t="shared" si="340"/>
        <v>2.7813317016178729E-5</v>
      </c>
      <c r="Y1135" s="33">
        <f t="shared" si="341"/>
        <v>-4.5681063122923193E-3</v>
      </c>
    </row>
    <row r="1136" spans="1:25" x14ac:dyDescent="0.25">
      <c r="A1136" t="s">
        <v>42</v>
      </c>
      <c r="B1136">
        <v>2</v>
      </c>
      <c r="C1136" t="s">
        <v>15</v>
      </c>
      <c r="D1136" s="66">
        <v>38</v>
      </c>
      <c r="E1136" s="68">
        <v>38</v>
      </c>
      <c r="F1136" s="68">
        <v>38</v>
      </c>
      <c r="G1136" s="13">
        <f t="shared" si="323"/>
        <v>0</v>
      </c>
      <c r="H1136" s="13">
        <f t="shared" si="324"/>
        <v>0</v>
      </c>
      <c r="I1136" s="70">
        <f t="shared" si="325"/>
        <v>0</v>
      </c>
      <c r="J1136" s="70">
        <f t="shared" si="326"/>
        <v>0</v>
      </c>
      <c r="K1136" t="str">
        <f t="shared" si="327"/>
        <v>CHAWAN</v>
      </c>
      <c r="L1136" t="str">
        <f t="shared" si="328"/>
        <v>AUGUST-2-CHAWAN</v>
      </c>
      <c r="M1136" s="70">
        <f t="shared" si="329"/>
        <v>7.25559268331466E-3</v>
      </c>
      <c r="N1136" s="70">
        <f t="shared" si="330"/>
        <v>-1.0204081632653073E-2</v>
      </c>
      <c r="O1136" s="13">
        <f t="shared" si="331"/>
        <v>2101778</v>
      </c>
      <c r="P1136" s="13">
        <f t="shared" si="332"/>
        <v>2128806</v>
      </c>
      <c r="Q1136" s="13">
        <f t="shared" si="333"/>
        <v>2117221</v>
      </c>
      <c r="R1136" s="33">
        <f t="shared" si="334"/>
        <v>7.3475885654907813E-3</v>
      </c>
      <c r="S1136" s="33">
        <f t="shared" si="335"/>
        <v>-5.4420177320055885E-3</v>
      </c>
      <c r="T1136" t="str">
        <f t="shared" si="336"/>
        <v>AUGUST-CHAWAN</v>
      </c>
      <c r="U1136">
        <f t="shared" si="337"/>
        <v>35954</v>
      </c>
      <c r="V1136">
        <f t="shared" si="338"/>
        <v>36120</v>
      </c>
      <c r="W1136">
        <f t="shared" si="339"/>
        <v>35955</v>
      </c>
      <c r="X1136" s="33">
        <f t="shared" si="340"/>
        <v>2.7813317016178729E-5</v>
      </c>
      <c r="Y1136" s="33">
        <f t="shared" si="341"/>
        <v>-4.5681063122923193E-3</v>
      </c>
    </row>
    <row r="1137" spans="1:25" x14ac:dyDescent="0.25">
      <c r="A1137" t="s">
        <v>42</v>
      </c>
      <c r="B1137">
        <v>2</v>
      </c>
      <c r="C1137" t="s">
        <v>15</v>
      </c>
      <c r="D1137" s="66">
        <v>207</v>
      </c>
      <c r="E1137" s="68">
        <v>207</v>
      </c>
      <c r="F1137" s="68">
        <v>207</v>
      </c>
      <c r="G1137" s="13">
        <f t="shared" si="323"/>
        <v>0</v>
      </c>
      <c r="H1137" s="13">
        <f t="shared" si="324"/>
        <v>0</v>
      </c>
      <c r="I1137" s="70">
        <f t="shared" si="325"/>
        <v>0</v>
      </c>
      <c r="J1137" s="70">
        <f t="shared" si="326"/>
        <v>0</v>
      </c>
      <c r="K1137" t="str">
        <f t="shared" si="327"/>
        <v>CHAWAN</v>
      </c>
      <c r="L1137" t="str">
        <f t="shared" si="328"/>
        <v>AUGUST-2-CHAWAN</v>
      </c>
      <c r="M1137" s="70">
        <f t="shared" si="329"/>
        <v>7.25559268331466E-3</v>
      </c>
      <c r="N1137" s="70">
        <f t="shared" si="330"/>
        <v>-1.0204081632653073E-2</v>
      </c>
      <c r="O1137" s="13">
        <f t="shared" si="331"/>
        <v>2101778</v>
      </c>
      <c r="P1137" s="13">
        <f t="shared" si="332"/>
        <v>2128806</v>
      </c>
      <c r="Q1137" s="13">
        <f t="shared" si="333"/>
        <v>2117221</v>
      </c>
      <c r="R1137" s="33">
        <f t="shared" si="334"/>
        <v>7.3475885654907813E-3</v>
      </c>
      <c r="S1137" s="33">
        <f t="shared" si="335"/>
        <v>-5.4420177320055885E-3</v>
      </c>
      <c r="T1137" t="str">
        <f t="shared" si="336"/>
        <v>AUGUST-CHAWAN</v>
      </c>
      <c r="U1137">
        <f t="shared" si="337"/>
        <v>35954</v>
      </c>
      <c r="V1137">
        <f t="shared" si="338"/>
        <v>36120</v>
      </c>
      <c r="W1137">
        <f t="shared" si="339"/>
        <v>35955</v>
      </c>
      <c r="X1137" s="33">
        <f t="shared" si="340"/>
        <v>2.7813317016178729E-5</v>
      </c>
      <c r="Y1137" s="33">
        <f t="shared" si="341"/>
        <v>-4.5681063122923193E-3</v>
      </c>
    </row>
    <row r="1138" spans="1:25" x14ac:dyDescent="0.25">
      <c r="A1138" t="s">
        <v>42</v>
      </c>
      <c r="B1138">
        <v>2</v>
      </c>
      <c r="C1138" t="s">
        <v>15</v>
      </c>
      <c r="D1138" s="66">
        <v>207</v>
      </c>
      <c r="E1138" s="68">
        <v>207</v>
      </c>
      <c r="F1138" s="68">
        <v>207</v>
      </c>
      <c r="G1138" s="13">
        <f t="shared" si="323"/>
        <v>0</v>
      </c>
      <c r="H1138" s="13">
        <f t="shared" si="324"/>
        <v>0</v>
      </c>
      <c r="I1138" s="70">
        <f t="shared" si="325"/>
        <v>0</v>
      </c>
      <c r="J1138" s="70">
        <f t="shared" si="326"/>
        <v>0</v>
      </c>
      <c r="K1138" t="str">
        <f t="shared" si="327"/>
        <v>CHAWAN</v>
      </c>
      <c r="L1138" t="str">
        <f t="shared" si="328"/>
        <v>AUGUST-2-CHAWAN</v>
      </c>
      <c r="M1138" s="70">
        <f t="shared" si="329"/>
        <v>7.25559268331466E-3</v>
      </c>
      <c r="N1138" s="70">
        <f t="shared" si="330"/>
        <v>-1.0204081632653073E-2</v>
      </c>
      <c r="O1138" s="13">
        <f t="shared" si="331"/>
        <v>2101778</v>
      </c>
      <c r="P1138" s="13">
        <f t="shared" si="332"/>
        <v>2128806</v>
      </c>
      <c r="Q1138" s="13">
        <f t="shared" si="333"/>
        <v>2117221</v>
      </c>
      <c r="R1138" s="33">
        <f t="shared" si="334"/>
        <v>7.3475885654907813E-3</v>
      </c>
      <c r="S1138" s="33">
        <f t="shared" si="335"/>
        <v>-5.4420177320055885E-3</v>
      </c>
      <c r="T1138" t="str">
        <f t="shared" si="336"/>
        <v>AUGUST-CHAWAN</v>
      </c>
      <c r="U1138">
        <f t="shared" si="337"/>
        <v>35954</v>
      </c>
      <c r="V1138">
        <f t="shared" si="338"/>
        <v>36120</v>
      </c>
      <c r="W1138">
        <f t="shared" si="339"/>
        <v>35955</v>
      </c>
      <c r="X1138" s="33">
        <f t="shared" si="340"/>
        <v>2.7813317016178729E-5</v>
      </c>
      <c r="Y1138" s="33">
        <f t="shared" si="341"/>
        <v>-4.5681063122923193E-3</v>
      </c>
    </row>
    <row r="1139" spans="1:25" x14ac:dyDescent="0.25">
      <c r="A1139" t="s">
        <v>42</v>
      </c>
      <c r="B1139">
        <v>2</v>
      </c>
      <c r="C1139" t="s">
        <v>15</v>
      </c>
      <c r="D1139" s="66">
        <v>2633</v>
      </c>
      <c r="E1139" s="68">
        <v>2636</v>
      </c>
      <c r="F1139" s="68">
        <v>2636</v>
      </c>
      <c r="G1139" s="13">
        <f t="shared" si="323"/>
        <v>0</v>
      </c>
      <c r="H1139" s="13">
        <f t="shared" si="324"/>
        <v>3</v>
      </c>
      <c r="I1139" s="70">
        <f t="shared" si="325"/>
        <v>1.1393847322445083E-3</v>
      </c>
      <c r="J1139" s="70">
        <f t="shared" si="326"/>
        <v>0</v>
      </c>
      <c r="K1139" t="str">
        <f t="shared" si="327"/>
        <v>CHAWAN</v>
      </c>
      <c r="L1139" t="str">
        <f t="shared" si="328"/>
        <v>AUGUST-2-CHAWAN</v>
      </c>
      <c r="M1139" s="70">
        <f t="shared" si="329"/>
        <v>7.25559268331466E-3</v>
      </c>
      <c r="N1139" s="70">
        <f t="shared" si="330"/>
        <v>-1.0204081632653073E-2</v>
      </c>
      <c r="O1139" s="13">
        <f t="shared" si="331"/>
        <v>2101778</v>
      </c>
      <c r="P1139" s="13">
        <f t="shared" si="332"/>
        <v>2128806</v>
      </c>
      <c r="Q1139" s="13">
        <f t="shared" si="333"/>
        <v>2117221</v>
      </c>
      <c r="R1139" s="33">
        <f t="shared" si="334"/>
        <v>7.3475885654907813E-3</v>
      </c>
      <c r="S1139" s="33">
        <f t="shared" si="335"/>
        <v>-5.4420177320055885E-3</v>
      </c>
      <c r="T1139" t="str">
        <f t="shared" si="336"/>
        <v>AUGUST-CHAWAN</v>
      </c>
      <c r="U1139">
        <f t="shared" si="337"/>
        <v>35954</v>
      </c>
      <c r="V1139">
        <f t="shared" si="338"/>
        <v>36120</v>
      </c>
      <c r="W1139">
        <f t="shared" si="339"/>
        <v>35955</v>
      </c>
      <c r="X1139" s="33">
        <f t="shared" si="340"/>
        <v>2.7813317016178729E-5</v>
      </c>
      <c r="Y1139" s="33">
        <f t="shared" si="341"/>
        <v>-4.5681063122923193E-3</v>
      </c>
    </row>
    <row r="1140" spans="1:25" x14ac:dyDescent="0.25">
      <c r="A1140" t="s">
        <v>42</v>
      </c>
      <c r="B1140">
        <v>2</v>
      </c>
      <c r="C1140" t="s">
        <v>15</v>
      </c>
      <c r="D1140" s="66">
        <v>106</v>
      </c>
      <c r="E1140" s="68">
        <v>106</v>
      </c>
      <c r="F1140" s="68">
        <v>106</v>
      </c>
      <c r="G1140" s="13">
        <f t="shared" si="323"/>
        <v>0</v>
      </c>
      <c r="H1140" s="13">
        <f t="shared" si="324"/>
        <v>0</v>
      </c>
      <c r="I1140" s="70">
        <f t="shared" si="325"/>
        <v>0</v>
      </c>
      <c r="J1140" s="70">
        <f t="shared" si="326"/>
        <v>0</v>
      </c>
      <c r="K1140" t="str">
        <f t="shared" si="327"/>
        <v>CHAWAN</v>
      </c>
      <c r="L1140" t="str">
        <f t="shared" si="328"/>
        <v>AUGUST-2-CHAWAN</v>
      </c>
      <c r="M1140" s="70">
        <f t="shared" si="329"/>
        <v>7.25559268331466E-3</v>
      </c>
      <c r="N1140" s="70">
        <f t="shared" si="330"/>
        <v>-1.0204081632653073E-2</v>
      </c>
      <c r="O1140" s="13">
        <f t="shared" si="331"/>
        <v>2101778</v>
      </c>
      <c r="P1140" s="13">
        <f t="shared" si="332"/>
        <v>2128806</v>
      </c>
      <c r="Q1140" s="13">
        <f t="shared" si="333"/>
        <v>2117221</v>
      </c>
      <c r="R1140" s="33">
        <f t="shared" si="334"/>
        <v>7.3475885654907813E-3</v>
      </c>
      <c r="S1140" s="33">
        <f t="shared" si="335"/>
        <v>-5.4420177320055885E-3</v>
      </c>
      <c r="T1140" t="str">
        <f t="shared" si="336"/>
        <v>AUGUST-CHAWAN</v>
      </c>
      <c r="U1140">
        <f t="shared" si="337"/>
        <v>35954</v>
      </c>
      <c r="V1140">
        <f t="shared" si="338"/>
        <v>36120</v>
      </c>
      <c r="W1140">
        <f t="shared" si="339"/>
        <v>35955</v>
      </c>
      <c r="X1140" s="33">
        <f t="shared" si="340"/>
        <v>2.7813317016178729E-5</v>
      </c>
      <c r="Y1140" s="33">
        <f t="shared" si="341"/>
        <v>-4.5681063122923193E-3</v>
      </c>
    </row>
    <row r="1141" spans="1:25" x14ac:dyDescent="0.25">
      <c r="A1141" t="s">
        <v>42</v>
      </c>
      <c r="B1141">
        <v>2</v>
      </c>
      <c r="C1141" t="s">
        <v>15</v>
      </c>
      <c r="D1141" s="66">
        <v>726</v>
      </c>
      <c r="E1141" s="68">
        <v>726</v>
      </c>
      <c r="F1141" s="68">
        <v>726</v>
      </c>
      <c r="G1141" s="13">
        <f t="shared" si="323"/>
        <v>0</v>
      </c>
      <c r="H1141" s="13">
        <f t="shared" si="324"/>
        <v>0</v>
      </c>
      <c r="I1141" s="70">
        <f t="shared" si="325"/>
        <v>0</v>
      </c>
      <c r="J1141" s="70">
        <f t="shared" si="326"/>
        <v>0</v>
      </c>
      <c r="K1141" t="str">
        <f t="shared" si="327"/>
        <v>CHAWAN</v>
      </c>
      <c r="L1141" t="str">
        <f t="shared" si="328"/>
        <v>AUGUST-2-CHAWAN</v>
      </c>
      <c r="M1141" s="70">
        <f t="shared" si="329"/>
        <v>7.25559268331466E-3</v>
      </c>
      <c r="N1141" s="70">
        <f t="shared" si="330"/>
        <v>-1.0204081632653073E-2</v>
      </c>
      <c r="O1141" s="13">
        <f t="shared" si="331"/>
        <v>2101778</v>
      </c>
      <c r="P1141" s="13">
        <f t="shared" si="332"/>
        <v>2128806</v>
      </c>
      <c r="Q1141" s="13">
        <f t="shared" si="333"/>
        <v>2117221</v>
      </c>
      <c r="R1141" s="33">
        <f t="shared" si="334"/>
        <v>7.3475885654907813E-3</v>
      </c>
      <c r="S1141" s="33">
        <f t="shared" si="335"/>
        <v>-5.4420177320055885E-3</v>
      </c>
      <c r="T1141" t="str">
        <f t="shared" si="336"/>
        <v>AUGUST-CHAWAN</v>
      </c>
      <c r="U1141">
        <f t="shared" si="337"/>
        <v>35954</v>
      </c>
      <c r="V1141">
        <f t="shared" si="338"/>
        <v>36120</v>
      </c>
      <c r="W1141">
        <f t="shared" si="339"/>
        <v>35955</v>
      </c>
      <c r="X1141" s="33">
        <f t="shared" si="340"/>
        <v>2.7813317016178729E-5</v>
      </c>
      <c r="Y1141" s="33">
        <f t="shared" si="341"/>
        <v>-4.5681063122923193E-3</v>
      </c>
    </row>
    <row r="1142" spans="1:25" x14ac:dyDescent="0.25">
      <c r="A1142" t="s">
        <v>42</v>
      </c>
      <c r="B1142">
        <v>2</v>
      </c>
      <c r="C1142" t="s">
        <v>15</v>
      </c>
      <c r="D1142" s="66">
        <v>726</v>
      </c>
      <c r="E1142" s="68">
        <v>726</v>
      </c>
      <c r="F1142" s="68">
        <v>726</v>
      </c>
      <c r="G1142" s="13">
        <f t="shared" si="323"/>
        <v>0</v>
      </c>
      <c r="H1142" s="13">
        <f t="shared" si="324"/>
        <v>0</v>
      </c>
      <c r="I1142" s="70">
        <f t="shared" si="325"/>
        <v>0</v>
      </c>
      <c r="J1142" s="70">
        <f t="shared" si="326"/>
        <v>0</v>
      </c>
      <c r="K1142" t="str">
        <f t="shared" si="327"/>
        <v>CHAWAN</v>
      </c>
      <c r="L1142" t="str">
        <f t="shared" si="328"/>
        <v>AUGUST-2-CHAWAN</v>
      </c>
      <c r="M1142" s="70">
        <f t="shared" si="329"/>
        <v>7.25559268331466E-3</v>
      </c>
      <c r="N1142" s="70">
        <f t="shared" si="330"/>
        <v>-1.0204081632653073E-2</v>
      </c>
      <c r="O1142" s="13">
        <f t="shared" si="331"/>
        <v>2101778</v>
      </c>
      <c r="P1142" s="13">
        <f t="shared" si="332"/>
        <v>2128806</v>
      </c>
      <c r="Q1142" s="13">
        <f t="shared" si="333"/>
        <v>2117221</v>
      </c>
      <c r="R1142" s="33">
        <f t="shared" si="334"/>
        <v>7.3475885654907813E-3</v>
      </c>
      <c r="S1142" s="33">
        <f t="shared" si="335"/>
        <v>-5.4420177320055885E-3</v>
      </c>
      <c r="T1142" t="str">
        <f t="shared" si="336"/>
        <v>AUGUST-CHAWAN</v>
      </c>
      <c r="U1142">
        <f t="shared" si="337"/>
        <v>35954</v>
      </c>
      <c r="V1142">
        <f t="shared" si="338"/>
        <v>36120</v>
      </c>
      <c r="W1142">
        <f t="shared" si="339"/>
        <v>35955</v>
      </c>
      <c r="X1142" s="33">
        <f t="shared" si="340"/>
        <v>2.7813317016178729E-5</v>
      </c>
      <c r="Y1142" s="33">
        <f t="shared" si="341"/>
        <v>-4.5681063122923193E-3</v>
      </c>
    </row>
    <row r="1143" spans="1:25" x14ac:dyDescent="0.25">
      <c r="A1143" t="s">
        <v>42</v>
      </c>
      <c r="B1143">
        <v>2</v>
      </c>
      <c r="C1143" t="s">
        <v>15</v>
      </c>
      <c r="D1143" s="66">
        <v>636</v>
      </c>
      <c r="E1143" s="68">
        <v>636</v>
      </c>
      <c r="F1143" s="68">
        <v>636</v>
      </c>
      <c r="G1143" s="13">
        <f t="shared" si="323"/>
        <v>0</v>
      </c>
      <c r="H1143" s="13">
        <f t="shared" si="324"/>
        <v>0</v>
      </c>
      <c r="I1143" s="70">
        <f t="shared" si="325"/>
        <v>0</v>
      </c>
      <c r="J1143" s="70">
        <f t="shared" si="326"/>
        <v>0</v>
      </c>
      <c r="K1143" t="str">
        <f t="shared" si="327"/>
        <v>CHAWAN</v>
      </c>
      <c r="L1143" t="str">
        <f t="shared" si="328"/>
        <v>AUGUST-2-CHAWAN</v>
      </c>
      <c r="M1143" s="70">
        <f t="shared" si="329"/>
        <v>7.25559268331466E-3</v>
      </c>
      <c r="N1143" s="70">
        <f t="shared" si="330"/>
        <v>-1.0204081632653073E-2</v>
      </c>
      <c r="O1143" s="13">
        <f t="shared" si="331"/>
        <v>2101778</v>
      </c>
      <c r="P1143" s="13">
        <f t="shared" si="332"/>
        <v>2128806</v>
      </c>
      <c r="Q1143" s="13">
        <f t="shared" si="333"/>
        <v>2117221</v>
      </c>
      <c r="R1143" s="33">
        <f t="shared" si="334"/>
        <v>7.3475885654907813E-3</v>
      </c>
      <c r="S1143" s="33">
        <f t="shared" si="335"/>
        <v>-5.4420177320055885E-3</v>
      </c>
      <c r="T1143" t="str">
        <f t="shared" si="336"/>
        <v>AUGUST-CHAWAN</v>
      </c>
      <c r="U1143">
        <f t="shared" si="337"/>
        <v>35954</v>
      </c>
      <c r="V1143">
        <f t="shared" si="338"/>
        <v>36120</v>
      </c>
      <c r="W1143">
        <f t="shared" si="339"/>
        <v>35955</v>
      </c>
      <c r="X1143" s="33">
        <f t="shared" si="340"/>
        <v>2.7813317016178729E-5</v>
      </c>
      <c r="Y1143" s="33">
        <f t="shared" si="341"/>
        <v>-4.5681063122923193E-3</v>
      </c>
    </row>
    <row r="1144" spans="1:25" x14ac:dyDescent="0.25">
      <c r="A1144" t="s">
        <v>42</v>
      </c>
      <c r="B1144">
        <v>2</v>
      </c>
      <c r="C1144" t="s">
        <v>15</v>
      </c>
      <c r="D1144" s="66">
        <v>81</v>
      </c>
      <c r="E1144" s="68">
        <v>81</v>
      </c>
      <c r="F1144" s="68">
        <v>81</v>
      </c>
      <c r="G1144" s="13">
        <f t="shared" si="323"/>
        <v>0</v>
      </c>
      <c r="H1144" s="13">
        <f t="shared" si="324"/>
        <v>0</v>
      </c>
      <c r="I1144" s="70">
        <f t="shared" si="325"/>
        <v>0</v>
      </c>
      <c r="J1144" s="70">
        <f t="shared" si="326"/>
        <v>0</v>
      </c>
      <c r="K1144" t="str">
        <f t="shared" si="327"/>
        <v>CHAWAN</v>
      </c>
      <c r="L1144" t="str">
        <f t="shared" si="328"/>
        <v>AUGUST-2-CHAWAN</v>
      </c>
      <c r="M1144" s="70">
        <f t="shared" si="329"/>
        <v>7.25559268331466E-3</v>
      </c>
      <c r="N1144" s="70">
        <f t="shared" si="330"/>
        <v>-1.0204081632653073E-2</v>
      </c>
      <c r="O1144" s="13">
        <f t="shared" si="331"/>
        <v>2101778</v>
      </c>
      <c r="P1144" s="13">
        <f t="shared" si="332"/>
        <v>2128806</v>
      </c>
      <c r="Q1144" s="13">
        <f t="shared" si="333"/>
        <v>2117221</v>
      </c>
      <c r="R1144" s="33">
        <f t="shared" si="334"/>
        <v>7.3475885654907813E-3</v>
      </c>
      <c r="S1144" s="33">
        <f t="shared" si="335"/>
        <v>-5.4420177320055885E-3</v>
      </c>
      <c r="T1144" t="str">
        <f t="shared" si="336"/>
        <v>AUGUST-CHAWAN</v>
      </c>
      <c r="U1144">
        <f t="shared" si="337"/>
        <v>35954</v>
      </c>
      <c r="V1144">
        <f t="shared" si="338"/>
        <v>36120</v>
      </c>
      <c r="W1144">
        <f t="shared" si="339"/>
        <v>35955</v>
      </c>
      <c r="X1144" s="33">
        <f t="shared" si="340"/>
        <v>2.7813317016178729E-5</v>
      </c>
      <c r="Y1144" s="33">
        <f t="shared" si="341"/>
        <v>-4.5681063122923193E-3</v>
      </c>
    </row>
    <row r="1145" spans="1:25" x14ac:dyDescent="0.25">
      <c r="A1145" t="s">
        <v>42</v>
      </c>
      <c r="B1145">
        <v>2</v>
      </c>
      <c r="C1145" t="s">
        <v>15</v>
      </c>
      <c r="D1145" s="66">
        <v>123</v>
      </c>
      <c r="E1145" s="68">
        <v>123</v>
      </c>
      <c r="F1145" s="68">
        <v>123</v>
      </c>
      <c r="G1145" s="13">
        <f t="shared" si="323"/>
        <v>0</v>
      </c>
      <c r="H1145" s="13">
        <f t="shared" si="324"/>
        <v>0</v>
      </c>
      <c r="I1145" s="70">
        <f t="shared" si="325"/>
        <v>0</v>
      </c>
      <c r="J1145" s="70">
        <f t="shared" si="326"/>
        <v>0</v>
      </c>
      <c r="K1145" t="str">
        <f t="shared" si="327"/>
        <v>CHAWAN</v>
      </c>
      <c r="L1145" t="str">
        <f t="shared" si="328"/>
        <v>AUGUST-2-CHAWAN</v>
      </c>
      <c r="M1145" s="70">
        <f t="shared" si="329"/>
        <v>7.25559268331466E-3</v>
      </c>
      <c r="N1145" s="70">
        <f t="shared" si="330"/>
        <v>-1.0204081632653073E-2</v>
      </c>
      <c r="O1145" s="13">
        <f t="shared" si="331"/>
        <v>2101778</v>
      </c>
      <c r="P1145" s="13">
        <f t="shared" si="332"/>
        <v>2128806</v>
      </c>
      <c r="Q1145" s="13">
        <f t="shared" si="333"/>
        <v>2117221</v>
      </c>
      <c r="R1145" s="33">
        <f t="shared" si="334"/>
        <v>7.3475885654907813E-3</v>
      </c>
      <c r="S1145" s="33">
        <f t="shared" si="335"/>
        <v>-5.4420177320055885E-3</v>
      </c>
      <c r="T1145" t="str">
        <f t="shared" si="336"/>
        <v>AUGUST-CHAWAN</v>
      </c>
      <c r="U1145">
        <f t="shared" si="337"/>
        <v>35954</v>
      </c>
      <c r="V1145">
        <f t="shared" si="338"/>
        <v>36120</v>
      </c>
      <c r="W1145">
        <f t="shared" si="339"/>
        <v>35955</v>
      </c>
      <c r="X1145" s="33">
        <f t="shared" si="340"/>
        <v>2.7813317016178729E-5</v>
      </c>
      <c r="Y1145" s="33">
        <f t="shared" si="341"/>
        <v>-4.5681063122923193E-3</v>
      </c>
    </row>
    <row r="1146" spans="1:25" x14ac:dyDescent="0.25">
      <c r="A1146" t="s">
        <v>42</v>
      </c>
      <c r="B1146">
        <v>2</v>
      </c>
      <c r="C1146" t="s">
        <v>15</v>
      </c>
      <c r="D1146" s="66">
        <v>27</v>
      </c>
      <c r="E1146" s="68">
        <v>27</v>
      </c>
      <c r="F1146" s="68">
        <v>27</v>
      </c>
      <c r="G1146" s="13">
        <f t="shared" si="323"/>
        <v>0</v>
      </c>
      <c r="H1146" s="13">
        <f t="shared" si="324"/>
        <v>0</v>
      </c>
      <c r="I1146" s="70">
        <f t="shared" si="325"/>
        <v>0</v>
      </c>
      <c r="J1146" s="70">
        <f t="shared" si="326"/>
        <v>0</v>
      </c>
      <c r="K1146" t="str">
        <f t="shared" si="327"/>
        <v>CHAWAN</v>
      </c>
      <c r="L1146" t="str">
        <f t="shared" si="328"/>
        <v>AUGUST-2-CHAWAN</v>
      </c>
      <c r="M1146" s="70">
        <f t="shared" si="329"/>
        <v>7.25559268331466E-3</v>
      </c>
      <c r="N1146" s="70">
        <f t="shared" si="330"/>
        <v>-1.0204081632653073E-2</v>
      </c>
      <c r="O1146" s="13">
        <f t="shared" si="331"/>
        <v>2101778</v>
      </c>
      <c r="P1146" s="13">
        <f t="shared" si="332"/>
        <v>2128806</v>
      </c>
      <c r="Q1146" s="13">
        <f t="shared" si="333"/>
        <v>2117221</v>
      </c>
      <c r="R1146" s="33">
        <f t="shared" si="334"/>
        <v>7.3475885654907813E-3</v>
      </c>
      <c r="S1146" s="33">
        <f t="shared" si="335"/>
        <v>-5.4420177320055885E-3</v>
      </c>
      <c r="T1146" t="str">
        <f t="shared" si="336"/>
        <v>AUGUST-CHAWAN</v>
      </c>
      <c r="U1146">
        <f t="shared" si="337"/>
        <v>35954</v>
      </c>
      <c r="V1146">
        <f t="shared" si="338"/>
        <v>36120</v>
      </c>
      <c r="W1146">
        <f t="shared" si="339"/>
        <v>35955</v>
      </c>
      <c r="X1146" s="33">
        <f t="shared" si="340"/>
        <v>2.7813317016178729E-5</v>
      </c>
      <c r="Y1146" s="33">
        <f t="shared" si="341"/>
        <v>-4.5681063122923193E-3</v>
      </c>
    </row>
    <row r="1147" spans="1:25" x14ac:dyDescent="0.25">
      <c r="A1147" t="s">
        <v>42</v>
      </c>
      <c r="B1147">
        <v>2</v>
      </c>
      <c r="C1147" t="s">
        <v>15</v>
      </c>
      <c r="D1147" s="66">
        <v>27</v>
      </c>
      <c r="E1147" s="68">
        <v>27</v>
      </c>
      <c r="F1147" s="68">
        <v>27</v>
      </c>
      <c r="G1147" s="13">
        <f t="shared" si="323"/>
        <v>0</v>
      </c>
      <c r="H1147" s="13">
        <f t="shared" si="324"/>
        <v>0</v>
      </c>
      <c r="I1147" s="70">
        <f t="shared" si="325"/>
        <v>0</v>
      </c>
      <c r="J1147" s="70">
        <f t="shared" si="326"/>
        <v>0</v>
      </c>
      <c r="K1147" t="str">
        <f t="shared" si="327"/>
        <v>CHAWAN</v>
      </c>
      <c r="L1147" t="str">
        <f t="shared" si="328"/>
        <v>AUGUST-2-CHAWAN</v>
      </c>
      <c r="M1147" s="70">
        <f t="shared" si="329"/>
        <v>7.25559268331466E-3</v>
      </c>
      <c r="N1147" s="70">
        <f t="shared" si="330"/>
        <v>-1.0204081632653073E-2</v>
      </c>
      <c r="O1147" s="13">
        <f t="shared" si="331"/>
        <v>2101778</v>
      </c>
      <c r="P1147" s="13">
        <f t="shared" si="332"/>
        <v>2128806</v>
      </c>
      <c r="Q1147" s="13">
        <f t="shared" si="333"/>
        <v>2117221</v>
      </c>
      <c r="R1147" s="33">
        <f t="shared" si="334"/>
        <v>7.3475885654907813E-3</v>
      </c>
      <c r="S1147" s="33">
        <f t="shared" si="335"/>
        <v>-5.4420177320055885E-3</v>
      </c>
      <c r="T1147" t="str">
        <f t="shared" si="336"/>
        <v>AUGUST-CHAWAN</v>
      </c>
      <c r="U1147">
        <f t="shared" si="337"/>
        <v>35954</v>
      </c>
      <c r="V1147">
        <f t="shared" si="338"/>
        <v>36120</v>
      </c>
      <c r="W1147">
        <f t="shared" si="339"/>
        <v>35955</v>
      </c>
      <c r="X1147" s="33">
        <f t="shared" si="340"/>
        <v>2.7813317016178729E-5</v>
      </c>
      <c r="Y1147" s="33">
        <f t="shared" si="341"/>
        <v>-4.5681063122923193E-3</v>
      </c>
    </row>
    <row r="1148" spans="1:25" x14ac:dyDescent="0.25">
      <c r="A1148" t="s">
        <v>42</v>
      </c>
      <c r="B1148">
        <v>2</v>
      </c>
      <c r="C1148" t="s">
        <v>13</v>
      </c>
      <c r="D1148" s="66">
        <v>25920</v>
      </c>
      <c r="E1148" s="68">
        <v>25920</v>
      </c>
      <c r="F1148" s="68">
        <v>25908</v>
      </c>
      <c r="G1148" s="13">
        <f t="shared" si="323"/>
        <v>-12</v>
      </c>
      <c r="H1148" s="13">
        <f t="shared" si="324"/>
        <v>-12</v>
      </c>
      <c r="I1148" s="70">
        <f t="shared" si="325"/>
        <v>-4.6296296296299833E-4</v>
      </c>
      <c r="J1148" s="70">
        <f t="shared" si="326"/>
        <v>-4.6296296296299833E-4</v>
      </c>
      <c r="K1148" t="str">
        <f t="shared" si="327"/>
        <v>KALIBENDA</v>
      </c>
      <c r="L1148" t="str">
        <f t="shared" si="328"/>
        <v>AUGUST-2-KALIBENDA</v>
      </c>
      <c r="M1148" s="70">
        <f t="shared" si="329"/>
        <v>8.6111379593768578E-2</v>
      </c>
      <c r="N1148" s="70">
        <f t="shared" si="330"/>
        <v>-1.5008195517944412E-2</v>
      </c>
      <c r="O1148" s="13">
        <f t="shared" si="331"/>
        <v>2101778</v>
      </c>
      <c r="P1148" s="13">
        <f t="shared" si="332"/>
        <v>2128806</v>
      </c>
      <c r="Q1148" s="13">
        <f t="shared" si="333"/>
        <v>2117221</v>
      </c>
      <c r="R1148" s="33">
        <f t="shared" si="334"/>
        <v>7.3475885654907813E-3</v>
      </c>
      <c r="S1148" s="33">
        <f t="shared" si="335"/>
        <v>-5.4420177320055885E-3</v>
      </c>
      <c r="T1148" t="str">
        <f t="shared" si="336"/>
        <v>AUGUST-KALIBENDA</v>
      </c>
      <c r="U1148">
        <f t="shared" si="337"/>
        <v>431892</v>
      </c>
      <c r="V1148">
        <f t="shared" si="338"/>
        <v>436209</v>
      </c>
      <c r="W1148">
        <f t="shared" si="339"/>
        <v>435478</v>
      </c>
      <c r="X1148" s="33">
        <f t="shared" si="340"/>
        <v>8.3030016763450121E-3</v>
      </c>
      <c r="Y1148" s="33">
        <f t="shared" si="341"/>
        <v>-1.6758021957364866E-3</v>
      </c>
    </row>
    <row r="1149" spans="1:25" x14ac:dyDescent="0.25">
      <c r="A1149" t="s">
        <v>42</v>
      </c>
      <c r="B1149">
        <v>2</v>
      </c>
      <c r="C1149" t="s">
        <v>13</v>
      </c>
      <c r="D1149" s="66">
        <v>4320</v>
      </c>
      <c r="E1149" s="68">
        <v>4320</v>
      </c>
      <c r="F1149" s="68">
        <v>4314</v>
      </c>
      <c r="G1149" s="13">
        <f t="shared" si="323"/>
        <v>-6</v>
      </c>
      <c r="H1149" s="13">
        <f t="shared" si="324"/>
        <v>-6</v>
      </c>
      <c r="I1149" s="70">
        <f t="shared" si="325"/>
        <v>-1.388888888888884E-3</v>
      </c>
      <c r="J1149" s="70">
        <f t="shared" si="326"/>
        <v>-1.388888888888884E-3</v>
      </c>
      <c r="K1149" t="str">
        <f t="shared" si="327"/>
        <v>KALIBENDA</v>
      </c>
      <c r="L1149" t="str">
        <f t="shared" si="328"/>
        <v>AUGUST-2-KALIBENDA</v>
      </c>
      <c r="M1149" s="70">
        <f t="shared" si="329"/>
        <v>8.6111379593768578E-2</v>
      </c>
      <c r="N1149" s="70">
        <f t="shared" si="330"/>
        <v>-1.5008195517944412E-2</v>
      </c>
      <c r="O1149" s="13">
        <f t="shared" si="331"/>
        <v>2101778</v>
      </c>
      <c r="P1149" s="13">
        <f t="shared" si="332"/>
        <v>2128806</v>
      </c>
      <c r="Q1149" s="13">
        <f t="shared" si="333"/>
        <v>2117221</v>
      </c>
      <c r="R1149" s="33">
        <f t="shared" si="334"/>
        <v>7.3475885654907813E-3</v>
      </c>
      <c r="S1149" s="33">
        <f t="shared" si="335"/>
        <v>-5.4420177320055885E-3</v>
      </c>
      <c r="T1149" t="str">
        <f t="shared" si="336"/>
        <v>AUGUST-KALIBENDA</v>
      </c>
      <c r="U1149">
        <f t="shared" si="337"/>
        <v>431892</v>
      </c>
      <c r="V1149">
        <f t="shared" si="338"/>
        <v>436209</v>
      </c>
      <c r="W1149">
        <f t="shared" si="339"/>
        <v>435478</v>
      </c>
      <c r="X1149" s="33">
        <f t="shared" si="340"/>
        <v>8.3030016763450121E-3</v>
      </c>
      <c r="Y1149" s="33">
        <f t="shared" si="341"/>
        <v>-1.6758021957364866E-3</v>
      </c>
    </row>
    <row r="1150" spans="1:25" x14ac:dyDescent="0.25">
      <c r="A1150" t="s">
        <v>42</v>
      </c>
      <c r="B1150">
        <v>2</v>
      </c>
      <c r="C1150" t="s">
        <v>13</v>
      </c>
      <c r="D1150" s="66">
        <v>13716</v>
      </c>
      <c r="E1150" s="68">
        <v>13716</v>
      </c>
      <c r="F1150" s="68">
        <v>13692</v>
      </c>
      <c r="G1150" s="13">
        <f t="shared" si="323"/>
        <v>-24</v>
      </c>
      <c r="H1150" s="13">
        <f t="shared" si="324"/>
        <v>-24</v>
      </c>
      <c r="I1150" s="70">
        <f t="shared" si="325"/>
        <v>-1.7497812773403787E-3</v>
      </c>
      <c r="J1150" s="70">
        <f t="shared" si="326"/>
        <v>-1.7497812773403787E-3</v>
      </c>
      <c r="K1150" t="str">
        <f t="shared" si="327"/>
        <v>KALIBENDA</v>
      </c>
      <c r="L1150" t="str">
        <f t="shared" si="328"/>
        <v>AUGUST-2-KALIBENDA</v>
      </c>
      <c r="M1150" s="70">
        <f t="shared" si="329"/>
        <v>8.6111379593768578E-2</v>
      </c>
      <c r="N1150" s="70">
        <f t="shared" si="330"/>
        <v>-1.5008195517944412E-2</v>
      </c>
      <c r="O1150" s="13">
        <f t="shared" si="331"/>
        <v>2101778</v>
      </c>
      <c r="P1150" s="13">
        <f t="shared" si="332"/>
        <v>2128806</v>
      </c>
      <c r="Q1150" s="13">
        <f t="shared" si="333"/>
        <v>2117221</v>
      </c>
      <c r="R1150" s="33">
        <f t="shared" si="334"/>
        <v>7.3475885654907813E-3</v>
      </c>
      <c r="S1150" s="33">
        <f t="shared" si="335"/>
        <v>-5.4420177320055885E-3</v>
      </c>
      <c r="T1150" t="str">
        <f t="shared" si="336"/>
        <v>AUGUST-KALIBENDA</v>
      </c>
      <c r="U1150">
        <f t="shared" si="337"/>
        <v>431892</v>
      </c>
      <c r="V1150">
        <f t="shared" si="338"/>
        <v>436209</v>
      </c>
      <c r="W1150">
        <f t="shared" si="339"/>
        <v>435478</v>
      </c>
      <c r="X1150" s="33">
        <f t="shared" si="340"/>
        <v>8.3030016763450121E-3</v>
      </c>
      <c r="Y1150" s="33">
        <f t="shared" si="341"/>
        <v>-1.6758021957364866E-3</v>
      </c>
    </row>
    <row r="1151" spans="1:25" x14ac:dyDescent="0.25">
      <c r="A1151" t="s">
        <v>42</v>
      </c>
      <c r="B1151">
        <v>2</v>
      </c>
      <c r="C1151" t="s">
        <v>13</v>
      </c>
      <c r="D1151" s="66">
        <v>1080</v>
      </c>
      <c r="E1151" s="68">
        <v>1080</v>
      </c>
      <c r="F1151" s="68">
        <v>1080</v>
      </c>
      <c r="G1151" s="13">
        <f t="shared" si="323"/>
        <v>0</v>
      </c>
      <c r="H1151" s="13">
        <f t="shared" si="324"/>
        <v>0</v>
      </c>
      <c r="I1151" s="70">
        <f t="shared" si="325"/>
        <v>0</v>
      </c>
      <c r="J1151" s="70">
        <f t="shared" si="326"/>
        <v>0</v>
      </c>
      <c r="K1151" t="str">
        <f t="shared" si="327"/>
        <v>KALIBENDA</v>
      </c>
      <c r="L1151" t="str">
        <f t="shared" si="328"/>
        <v>AUGUST-2-KALIBENDA</v>
      </c>
      <c r="M1151" s="70">
        <f t="shared" si="329"/>
        <v>8.6111379593768578E-2</v>
      </c>
      <c r="N1151" s="70">
        <f t="shared" si="330"/>
        <v>-1.5008195517944412E-2</v>
      </c>
      <c r="O1151" s="13">
        <f t="shared" si="331"/>
        <v>2101778</v>
      </c>
      <c r="P1151" s="13">
        <f t="shared" si="332"/>
        <v>2128806</v>
      </c>
      <c r="Q1151" s="13">
        <f t="shared" si="333"/>
        <v>2117221</v>
      </c>
      <c r="R1151" s="33">
        <f t="shared" si="334"/>
        <v>7.3475885654907813E-3</v>
      </c>
      <c r="S1151" s="33">
        <f t="shared" si="335"/>
        <v>-5.4420177320055885E-3</v>
      </c>
      <c r="T1151" t="str">
        <f t="shared" si="336"/>
        <v>AUGUST-KALIBENDA</v>
      </c>
      <c r="U1151">
        <f t="shared" si="337"/>
        <v>431892</v>
      </c>
      <c r="V1151">
        <f t="shared" si="338"/>
        <v>436209</v>
      </c>
      <c r="W1151">
        <f t="shared" si="339"/>
        <v>435478</v>
      </c>
      <c r="X1151" s="33">
        <f t="shared" si="340"/>
        <v>8.3030016763450121E-3</v>
      </c>
      <c r="Y1151" s="33">
        <f t="shared" si="341"/>
        <v>-1.6758021957364866E-3</v>
      </c>
    </row>
    <row r="1152" spans="1:25" x14ac:dyDescent="0.25">
      <c r="A1152" t="s">
        <v>42</v>
      </c>
      <c r="B1152">
        <v>2</v>
      </c>
      <c r="C1152" t="s">
        <v>13</v>
      </c>
      <c r="D1152" s="66">
        <v>17496</v>
      </c>
      <c r="E1152" s="68">
        <v>17496</v>
      </c>
      <c r="F1152" s="68">
        <v>17463</v>
      </c>
      <c r="G1152" s="13">
        <f t="shared" si="323"/>
        <v>-33</v>
      </c>
      <c r="H1152" s="13">
        <f t="shared" si="324"/>
        <v>-33</v>
      </c>
      <c r="I1152" s="70">
        <f t="shared" si="325"/>
        <v>-1.8861454046639192E-3</v>
      </c>
      <c r="J1152" s="70">
        <f t="shared" si="326"/>
        <v>-1.8861454046639192E-3</v>
      </c>
      <c r="K1152" t="str">
        <f t="shared" si="327"/>
        <v>KALIBENDA</v>
      </c>
      <c r="L1152" t="str">
        <f t="shared" si="328"/>
        <v>AUGUST-2-KALIBENDA</v>
      </c>
      <c r="M1152" s="70">
        <f t="shared" si="329"/>
        <v>8.6111379593768578E-2</v>
      </c>
      <c r="N1152" s="70">
        <f t="shared" si="330"/>
        <v>-1.5008195517944412E-2</v>
      </c>
      <c r="O1152" s="13">
        <f t="shared" si="331"/>
        <v>2101778</v>
      </c>
      <c r="P1152" s="13">
        <f t="shared" si="332"/>
        <v>2128806</v>
      </c>
      <c r="Q1152" s="13">
        <f t="shared" si="333"/>
        <v>2117221</v>
      </c>
      <c r="R1152" s="33">
        <f t="shared" si="334"/>
        <v>7.3475885654907813E-3</v>
      </c>
      <c r="S1152" s="33">
        <f t="shared" si="335"/>
        <v>-5.4420177320055885E-3</v>
      </c>
      <c r="T1152" t="str">
        <f t="shared" si="336"/>
        <v>AUGUST-KALIBENDA</v>
      </c>
      <c r="U1152">
        <f t="shared" si="337"/>
        <v>431892</v>
      </c>
      <c r="V1152">
        <f t="shared" si="338"/>
        <v>436209</v>
      </c>
      <c r="W1152">
        <f t="shared" si="339"/>
        <v>435478</v>
      </c>
      <c r="X1152" s="33">
        <f t="shared" si="340"/>
        <v>8.3030016763450121E-3</v>
      </c>
      <c r="Y1152" s="33">
        <f t="shared" si="341"/>
        <v>-1.6758021957364866E-3</v>
      </c>
    </row>
    <row r="1153" spans="1:25" x14ac:dyDescent="0.25">
      <c r="A1153" t="s">
        <v>42</v>
      </c>
      <c r="B1153">
        <v>2</v>
      </c>
      <c r="C1153" t="s">
        <v>13</v>
      </c>
      <c r="D1153" s="66">
        <v>2916</v>
      </c>
      <c r="E1153" s="68">
        <v>2916</v>
      </c>
      <c r="F1153" s="68">
        <v>2910</v>
      </c>
      <c r="G1153" s="13">
        <f t="shared" si="323"/>
        <v>-6</v>
      </c>
      <c r="H1153" s="13">
        <f t="shared" si="324"/>
        <v>-6</v>
      </c>
      <c r="I1153" s="70">
        <f t="shared" si="325"/>
        <v>-2.057613168724326E-3</v>
      </c>
      <c r="J1153" s="70">
        <f t="shared" si="326"/>
        <v>-2.057613168724326E-3</v>
      </c>
      <c r="K1153" t="str">
        <f t="shared" si="327"/>
        <v>KALIBENDA</v>
      </c>
      <c r="L1153" t="str">
        <f t="shared" si="328"/>
        <v>AUGUST-2-KALIBENDA</v>
      </c>
      <c r="M1153" s="70">
        <f t="shared" si="329"/>
        <v>8.6111379593768578E-2</v>
      </c>
      <c r="N1153" s="70">
        <f t="shared" si="330"/>
        <v>-1.5008195517944412E-2</v>
      </c>
      <c r="O1153" s="13">
        <f t="shared" si="331"/>
        <v>2101778</v>
      </c>
      <c r="P1153" s="13">
        <f t="shared" si="332"/>
        <v>2128806</v>
      </c>
      <c r="Q1153" s="13">
        <f t="shared" si="333"/>
        <v>2117221</v>
      </c>
      <c r="R1153" s="33">
        <f t="shared" si="334"/>
        <v>7.3475885654907813E-3</v>
      </c>
      <c r="S1153" s="33">
        <f t="shared" si="335"/>
        <v>-5.4420177320055885E-3</v>
      </c>
      <c r="T1153" t="str">
        <f t="shared" si="336"/>
        <v>AUGUST-KALIBENDA</v>
      </c>
      <c r="U1153">
        <f t="shared" si="337"/>
        <v>431892</v>
      </c>
      <c r="V1153">
        <f t="shared" si="338"/>
        <v>436209</v>
      </c>
      <c r="W1153">
        <f t="shared" si="339"/>
        <v>435478</v>
      </c>
      <c r="X1153" s="33">
        <f t="shared" si="340"/>
        <v>8.3030016763450121E-3</v>
      </c>
      <c r="Y1153" s="33">
        <f t="shared" si="341"/>
        <v>-1.6758021957364866E-3</v>
      </c>
    </row>
    <row r="1154" spans="1:25" x14ac:dyDescent="0.25">
      <c r="A1154" t="s">
        <v>42</v>
      </c>
      <c r="B1154">
        <v>2</v>
      </c>
      <c r="C1154" t="s">
        <v>13</v>
      </c>
      <c r="D1154" s="66">
        <v>9504</v>
      </c>
      <c r="E1154" s="68">
        <v>9504</v>
      </c>
      <c r="F1154" s="68">
        <v>9484</v>
      </c>
      <c r="G1154" s="13">
        <f t="shared" ref="G1154:G1217" si="342">F1154-E1154</f>
        <v>-20</v>
      </c>
      <c r="H1154" s="13">
        <f t="shared" ref="H1154:H1217" si="343">F1154-D1154</f>
        <v>-20</v>
      </c>
      <c r="I1154" s="70">
        <f t="shared" ref="I1154:I1217" si="344">F1154/D1154-1</f>
        <v>-2.1043771043770532E-3</v>
      </c>
      <c r="J1154" s="70">
        <f t="shared" ref="J1154:J1217" si="345">F1154/E1154-1</f>
        <v>-2.1043771043770532E-3</v>
      </c>
      <c r="K1154" t="str">
        <f t="shared" ref="K1154:K1217" si="346">CLEAN(SUBSTITUTE(C1154," ",""))</f>
        <v>KALIBENDA</v>
      </c>
      <c r="L1154" t="str">
        <f t="shared" ref="L1154:L1217" si="347">A1154&amp;"-"&amp;B1154&amp;"-"&amp;K1154</f>
        <v>AUGUST-2-KALIBENDA</v>
      </c>
      <c r="M1154" s="70">
        <f t="shared" ref="M1154:M1217" si="348">SUMIF($L$2:$L$1396,L1154,$I$2:$I$1396)</f>
        <v>8.6111379593768578E-2</v>
      </c>
      <c r="N1154" s="70">
        <f t="shared" ref="N1154:N1217" si="349">SUMIF($L$2:$L$1396,L1154,$J$2:$J$1396)</f>
        <v>-1.5008195517944412E-2</v>
      </c>
      <c r="O1154" s="13">
        <f t="shared" ref="O1154:O1217" si="350">SUMIF($A$2:$A$1396,A1154,$D$2:$D$1396)</f>
        <v>2101778</v>
      </c>
      <c r="P1154" s="13">
        <f t="shared" ref="P1154:P1217" si="351">SUMIF($A$2:$A$1396,A1154,$E$2:$E$1396)</f>
        <v>2128806</v>
      </c>
      <c r="Q1154" s="13">
        <f t="shared" ref="Q1154:Q1217" si="352">SUMIF($A$2:$A$1396,A1154,$F$2:$F$1396)</f>
        <v>2117221</v>
      </c>
      <c r="R1154" s="33">
        <f t="shared" ref="R1154:R1217" si="353">Q1154/O1154-1</f>
        <v>7.3475885654907813E-3</v>
      </c>
      <c r="S1154" s="33">
        <f t="shared" ref="S1154:S1217" si="354">Q1154/P1154-1</f>
        <v>-5.4420177320055885E-3</v>
      </c>
      <c r="T1154" t="str">
        <f t="shared" si="336"/>
        <v>AUGUST-KALIBENDA</v>
      </c>
      <c r="U1154">
        <f t="shared" si="337"/>
        <v>431892</v>
      </c>
      <c r="V1154">
        <f t="shared" si="338"/>
        <v>436209</v>
      </c>
      <c r="W1154">
        <f t="shared" si="339"/>
        <v>435478</v>
      </c>
      <c r="X1154" s="33">
        <f t="shared" si="340"/>
        <v>8.3030016763450121E-3</v>
      </c>
      <c r="Y1154" s="33">
        <f t="shared" si="341"/>
        <v>-1.6758021957364866E-3</v>
      </c>
    </row>
    <row r="1155" spans="1:25" x14ac:dyDescent="0.25">
      <c r="A1155" t="s">
        <v>42</v>
      </c>
      <c r="B1155">
        <v>2</v>
      </c>
      <c r="C1155" t="s">
        <v>13</v>
      </c>
      <c r="D1155" s="66">
        <v>52920</v>
      </c>
      <c r="E1155" s="68">
        <v>53979</v>
      </c>
      <c r="F1155" s="68">
        <v>53889</v>
      </c>
      <c r="G1155" s="13">
        <f t="shared" si="342"/>
        <v>-90</v>
      </c>
      <c r="H1155" s="13">
        <f t="shared" si="343"/>
        <v>969</v>
      </c>
      <c r="I1155" s="70">
        <f t="shared" si="344"/>
        <v>1.8310657596371849E-2</v>
      </c>
      <c r="J1155" s="70">
        <f t="shared" si="345"/>
        <v>-1.6673150669704873E-3</v>
      </c>
      <c r="K1155" t="str">
        <f t="shared" si="346"/>
        <v>KALIBENDA</v>
      </c>
      <c r="L1155" t="str">
        <f t="shared" si="347"/>
        <v>AUGUST-2-KALIBENDA</v>
      </c>
      <c r="M1155" s="70">
        <f t="shared" si="348"/>
        <v>8.6111379593768578E-2</v>
      </c>
      <c r="N1155" s="70">
        <f t="shared" si="349"/>
        <v>-1.5008195517944412E-2</v>
      </c>
      <c r="O1155" s="13">
        <f t="shared" si="350"/>
        <v>2101778</v>
      </c>
      <c r="P1155" s="13">
        <f t="shared" si="351"/>
        <v>2128806</v>
      </c>
      <c r="Q1155" s="13">
        <f t="shared" si="352"/>
        <v>2117221</v>
      </c>
      <c r="R1155" s="33">
        <f t="shared" si="353"/>
        <v>7.3475885654907813E-3</v>
      </c>
      <c r="S1155" s="33">
        <f t="shared" si="354"/>
        <v>-5.4420177320055885E-3</v>
      </c>
      <c r="T1155" t="str">
        <f t="shared" ref="T1155:T1218" si="355">A1155&amp;"-"&amp;K1155</f>
        <v>AUGUST-KALIBENDA</v>
      </c>
      <c r="U1155">
        <f t="shared" ref="U1155:U1218" si="356">SUMIF($T$2:$T$1396,T1155,$D$2:$D$1396)</f>
        <v>431892</v>
      </c>
      <c r="V1155">
        <f t="shared" ref="V1155:V1218" si="357">SUMIF($T$2:$T$1396,T1155,$E$2:$E$1396)</f>
        <v>436209</v>
      </c>
      <c r="W1155">
        <f t="shared" ref="W1155:W1218" si="358">SUMIF($T$2:$T$1396,T1155,$F$2:$F$1396)</f>
        <v>435478</v>
      </c>
      <c r="X1155" s="33">
        <f t="shared" ref="X1155:X1218" si="359">W1155/U1155-1</f>
        <v>8.3030016763450121E-3</v>
      </c>
      <c r="Y1155" s="33">
        <f t="shared" ref="Y1155:Y1218" si="360">W1155/V1155-1</f>
        <v>-1.6758021957364866E-3</v>
      </c>
    </row>
    <row r="1156" spans="1:25" x14ac:dyDescent="0.25">
      <c r="A1156" t="s">
        <v>42</v>
      </c>
      <c r="B1156">
        <v>2</v>
      </c>
      <c r="C1156" t="s">
        <v>13</v>
      </c>
      <c r="D1156" s="66">
        <v>2052</v>
      </c>
      <c r="E1156" s="68">
        <v>2093</v>
      </c>
      <c r="F1156" s="68">
        <v>2091</v>
      </c>
      <c r="G1156" s="13">
        <f t="shared" si="342"/>
        <v>-2</v>
      </c>
      <c r="H1156" s="13">
        <f t="shared" si="343"/>
        <v>39</v>
      </c>
      <c r="I1156" s="70">
        <f t="shared" si="344"/>
        <v>1.900584795321647E-2</v>
      </c>
      <c r="J1156" s="70">
        <f t="shared" si="345"/>
        <v>-9.5556617295744495E-4</v>
      </c>
      <c r="K1156" t="str">
        <f t="shared" si="346"/>
        <v>KALIBENDA</v>
      </c>
      <c r="L1156" t="str">
        <f t="shared" si="347"/>
        <v>AUGUST-2-KALIBENDA</v>
      </c>
      <c r="M1156" s="70">
        <f t="shared" si="348"/>
        <v>8.6111379593768578E-2</v>
      </c>
      <c r="N1156" s="70">
        <f t="shared" si="349"/>
        <v>-1.5008195517944412E-2</v>
      </c>
      <c r="O1156" s="13">
        <f t="shared" si="350"/>
        <v>2101778</v>
      </c>
      <c r="P1156" s="13">
        <f t="shared" si="351"/>
        <v>2128806</v>
      </c>
      <c r="Q1156" s="13">
        <f t="shared" si="352"/>
        <v>2117221</v>
      </c>
      <c r="R1156" s="33">
        <f t="shared" si="353"/>
        <v>7.3475885654907813E-3</v>
      </c>
      <c r="S1156" s="33">
        <f t="shared" si="354"/>
        <v>-5.4420177320055885E-3</v>
      </c>
      <c r="T1156" t="str">
        <f t="shared" si="355"/>
        <v>AUGUST-KALIBENDA</v>
      </c>
      <c r="U1156">
        <f t="shared" si="356"/>
        <v>431892</v>
      </c>
      <c r="V1156">
        <f t="shared" si="357"/>
        <v>436209</v>
      </c>
      <c r="W1156">
        <f t="shared" si="358"/>
        <v>435478</v>
      </c>
      <c r="X1156" s="33">
        <f t="shared" si="359"/>
        <v>8.3030016763450121E-3</v>
      </c>
      <c r="Y1156" s="33">
        <f t="shared" si="360"/>
        <v>-1.6758021957364866E-3</v>
      </c>
    </row>
    <row r="1157" spans="1:25" x14ac:dyDescent="0.25">
      <c r="A1157" t="s">
        <v>42</v>
      </c>
      <c r="B1157">
        <v>2</v>
      </c>
      <c r="C1157" t="s">
        <v>13</v>
      </c>
      <c r="D1157" s="66">
        <v>10152</v>
      </c>
      <c r="E1157" s="68">
        <v>10362</v>
      </c>
      <c r="F1157" s="68">
        <v>10347</v>
      </c>
      <c r="G1157" s="13">
        <f t="shared" si="342"/>
        <v>-15</v>
      </c>
      <c r="H1157" s="13">
        <f t="shared" si="343"/>
        <v>195</v>
      </c>
      <c r="I1157" s="70">
        <f t="shared" si="344"/>
        <v>1.9208037825059199E-2</v>
      </c>
      <c r="J1157" s="70">
        <f t="shared" si="345"/>
        <v>-1.4475969889982121E-3</v>
      </c>
      <c r="K1157" t="str">
        <f t="shared" si="346"/>
        <v>KALIBENDA</v>
      </c>
      <c r="L1157" t="str">
        <f t="shared" si="347"/>
        <v>AUGUST-2-KALIBENDA</v>
      </c>
      <c r="M1157" s="70">
        <f t="shared" si="348"/>
        <v>8.6111379593768578E-2</v>
      </c>
      <c r="N1157" s="70">
        <f t="shared" si="349"/>
        <v>-1.5008195517944412E-2</v>
      </c>
      <c r="O1157" s="13">
        <f t="shared" si="350"/>
        <v>2101778</v>
      </c>
      <c r="P1157" s="13">
        <f t="shared" si="351"/>
        <v>2128806</v>
      </c>
      <c r="Q1157" s="13">
        <f t="shared" si="352"/>
        <v>2117221</v>
      </c>
      <c r="R1157" s="33">
        <f t="shared" si="353"/>
        <v>7.3475885654907813E-3</v>
      </c>
      <c r="S1157" s="33">
        <f t="shared" si="354"/>
        <v>-5.4420177320055885E-3</v>
      </c>
      <c r="T1157" t="str">
        <f t="shared" si="355"/>
        <v>AUGUST-KALIBENDA</v>
      </c>
      <c r="U1157">
        <f t="shared" si="356"/>
        <v>431892</v>
      </c>
      <c r="V1157">
        <f t="shared" si="357"/>
        <v>436209</v>
      </c>
      <c r="W1157">
        <f t="shared" si="358"/>
        <v>435478</v>
      </c>
      <c r="X1157" s="33">
        <f t="shared" si="359"/>
        <v>8.3030016763450121E-3</v>
      </c>
      <c r="Y1157" s="33">
        <f t="shared" si="360"/>
        <v>-1.6758021957364866E-3</v>
      </c>
    </row>
    <row r="1158" spans="1:25" x14ac:dyDescent="0.25">
      <c r="A1158" t="s">
        <v>42</v>
      </c>
      <c r="B1158">
        <v>2</v>
      </c>
      <c r="C1158" t="s">
        <v>13</v>
      </c>
      <c r="D1158" s="66">
        <v>15984</v>
      </c>
      <c r="E1158" s="68">
        <v>16305</v>
      </c>
      <c r="F1158" s="68">
        <v>16284</v>
      </c>
      <c r="G1158" s="13">
        <f t="shared" si="342"/>
        <v>-21</v>
      </c>
      <c r="H1158" s="13">
        <f t="shared" si="343"/>
        <v>300</v>
      </c>
      <c r="I1158" s="70">
        <f t="shared" si="344"/>
        <v>1.8768768768768762E-2</v>
      </c>
      <c r="J1158" s="70">
        <f t="shared" si="345"/>
        <v>-1.2879484820607079E-3</v>
      </c>
      <c r="K1158" t="str">
        <f t="shared" si="346"/>
        <v>KALIBENDA</v>
      </c>
      <c r="L1158" t="str">
        <f t="shared" si="347"/>
        <v>AUGUST-2-KALIBENDA</v>
      </c>
      <c r="M1158" s="70">
        <f t="shared" si="348"/>
        <v>8.6111379593768578E-2</v>
      </c>
      <c r="N1158" s="70">
        <f t="shared" si="349"/>
        <v>-1.5008195517944412E-2</v>
      </c>
      <c r="O1158" s="13">
        <f t="shared" si="350"/>
        <v>2101778</v>
      </c>
      <c r="P1158" s="13">
        <f t="shared" si="351"/>
        <v>2128806</v>
      </c>
      <c r="Q1158" s="13">
        <f t="shared" si="352"/>
        <v>2117221</v>
      </c>
      <c r="R1158" s="33">
        <f t="shared" si="353"/>
        <v>7.3475885654907813E-3</v>
      </c>
      <c r="S1158" s="33">
        <f t="shared" si="354"/>
        <v>-5.4420177320055885E-3</v>
      </c>
      <c r="T1158" t="str">
        <f t="shared" si="355"/>
        <v>AUGUST-KALIBENDA</v>
      </c>
      <c r="U1158">
        <f t="shared" si="356"/>
        <v>431892</v>
      </c>
      <c r="V1158">
        <f t="shared" si="357"/>
        <v>436209</v>
      </c>
      <c r="W1158">
        <f t="shared" si="358"/>
        <v>435478</v>
      </c>
      <c r="X1158" s="33">
        <f t="shared" si="359"/>
        <v>8.3030016763450121E-3</v>
      </c>
      <c r="Y1158" s="33">
        <f t="shared" si="360"/>
        <v>-1.6758021957364866E-3</v>
      </c>
    </row>
    <row r="1159" spans="1:25" x14ac:dyDescent="0.25">
      <c r="A1159" t="s">
        <v>42</v>
      </c>
      <c r="B1159">
        <v>2</v>
      </c>
      <c r="C1159" t="s">
        <v>13</v>
      </c>
      <c r="D1159" s="66">
        <v>2052</v>
      </c>
      <c r="E1159" s="68">
        <v>2094</v>
      </c>
      <c r="F1159" s="68">
        <v>2094</v>
      </c>
      <c r="G1159" s="13">
        <f t="shared" si="342"/>
        <v>0</v>
      </c>
      <c r="H1159" s="13">
        <f t="shared" si="343"/>
        <v>42</v>
      </c>
      <c r="I1159" s="70">
        <f t="shared" si="344"/>
        <v>2.0467836257309857E-2</v>
      </c>
      <c r="J1159" s="70">
        <f t="shared" si="345"/>
        <v>0</v>
      </c>
      <c r="K1159" t="str">
        <f t="shared" si="346"/>
        <v>KALIBENDA</v>
      </c>
      <c r="L1159" t="str">
        <f t="shared" si="347"/>
        <v>AUGUST-2-KALIBENDA</v>
      </c>
      <c r="M1159" s="70">
        <f t="shared" si="348"/>
        <v>8.6111379593768578E-2</v>
      </c>
      <c r="N1159" s="70">
        <f t="shared" si="349"/>
        <v>-1.5008195517944412E-2</v>
      </c>
      <c r="O1159" s="13">
        <f t="shared" si="350"/>
        <v>2101778</v>
      </c>
      <c r="P1159" s="13">
        <f t="shared" si="351"/>
        <v>2128806</v>
      </c>
      <c r="Q1159" s="13">
        <f t="shared" si="352"/>
        <v>2117221</v>
      </c>
      <c r="R1159" s="33">
        <f t="shared" si="353"/>
        <v>7.3475885654907813E-3</v>
      </c>
      <c r="S1159" s="33">
        <f t="shared" si="354"/>
        <v>-5.4420177320055885E-3</v>
      </c>
      <c r="T1159" t="str">
        <f t="shared" si="355"/>
        <v>AUGUST-KALIBENDA</v>
      </c>
      <c r="U1159">
        <f t="shared" si="356"/>
        <v>431892</v>
      </c>
      <c r="V1159">
        <f t="shared" si="357"/>
        <v>436209</v>
      </c>
      <c r="W1159">
        <f t="shared" si="358"/>
        <v>435478</v>
      </c>
      <c r="X1159" s="33">
        <f t="shared" si="359"/>
        <v>8.3030016763450121E-3</v>
      </c>
      <c r="Y1159" s="33">
        <f t="shared" si="360"/>
        <v>-1.6758021957364866E-3</v>
      </c>
    </row>
    <row r="1160" spans="1:25" x14ac:dyDescent="0.25">
      <c r="A1160" t="s">
        <v>42</v>
      </c>
      <c r="B1160">
        <v>2</v>
      </c>
      <c r="C1160" t="s">
        <v>70</v>
      </c>
      <c r="D1160" s="66">
        <v>28944</v>
      </c>
      <c r="E1160" s="66">
        <v>30393</v>
      </c>
      <c r="F1160" s="66">
        <v>29811</v>
      </c>
      <c r="G1160" s="13">
        <f t="shared" si="342"/>
        <v>-582</v>
      </c>
      <c r="H1160" s="13">
        <f t="shared" si="343"/>
        <v>867</v>
      </c>
      <c r="I1160" s="70">
        <f t="shared" si="344"/>
        <v>2.9954394693200603E-2</v>
      </c>
      <c r="J1160" s="70">
        <f t="shared" si="345"/>
        <v>-1.9149146184976762E-2</v>
      </c>
      <c r="K1160" t="str">
        <f t="shared" si="346"/>
        <v>GM1</v>
      </c>
      <c r="L1160" t="str">
        <f t="shared" si="347"/>
        <v>AUGUST-2-GM1</v>
      </c>
      <c r="M1160" s="70">
        <f t="shared" si="348"/>
        <v>5.9468283582089443E-2</v>
      </c>
      <c r="N1160" s="70">
        <f t="shared" si="349"/>
        <v>-4.1004774633363383E-2</v>
      </c>
      <c r="O1160" s="13">
        <f t="shared" si="350"/>
        <v>2101778</v>
      </c>
      <c r="P1160" s="13">
        <f t="shared" si="351"/>
        <v>2128806</v>
      </c>
      <c r="Q1160" s="13">
        <f t="shared" si="352"/>
        <v>2117221</v>
      </c>
      <c r="R1160" s="33">
        <f t="shared" si="353"/>
        <v>7.3475885654907813E-3</v>
      </c>
      <c r="S1160" s="33">
        <f t="shared" si="354"/>
        <v>-5.4420177320055885E-3</v>
      </c>
      <c r="T1160" t="str">
        <f t="shared" si="355"/>
        <v>AUGUST-GM1</v>
      </c>
      <c r="U1160">
        <f t="shared" si="356"/>
        <v>190598</v>
      </c>
      <c r="V1160">
        <f t="shared" si="357"/>
        <v>193790</v>
      </c>
      <c r="W1160">
        <f t="shared" si="358"/>
        <v>191663</v>
      </c>
      <c r="X1160" s="33">
        <f t="shared" si="359"/>
        <v>5.5876766807625433E-3</v>
      </c>
      <c r="Y1160" s="33">
        <f t="shared" si="360"/>
        <v>-1.0975798544816562E-2</v>
      </c>
    </row>
    <row r="1161" spans="1:25" x14ac:dyDescent="0.25">
      <c r="A1161" t="s">
        <v>42</v>
      </c>
      <c r="B1161">
        <v>2</v>
      </c>
      <c r="C1161" t="s">
        <v>70</v>
      </c>
      <c r="D1161" s="66">
        <v>1728</v>
      </c>
      <c r="E1161" s="66">
        <v>1815</v>
      </c>
      <c r="F1161" s="66">
        <v>1779</v>
      </c>
      <c r="G1161" s="13">
        <f t="shared" si="342"/>
        <v>-36</v>
      </c>
      <c r="H1161" s="13">
        <f t="shared" si="343"/>
        <v>51</v>
      </c>
      <c r="I1161" s="70">
        <f t="shared" si="344"/>
        <v>2.951388888888884E-2</v>
      </c>
      <c r="J1161" s="70">
        <f t="shared" si="345"/>
        <v>-1.9834710743801609E-2</v>
      </c>
      <c r="K1161" t="str">
        <f t="shared" si="346"/>
        <v>GM1</v>
      </c>
      <c r="L1161" t="str">
        <f t="shared" si="347"/>
        <v>AUGUST-2-GM1</v>
      </c>
      <c r="M1161" s="70">
        <f t="shared" si="348"/>
        <v>5.9468283582089443E-2</v>
      </c>
      <c r="N1161" s="70">
        <f t="shared" si="349"/>
        <v>-4.1004774633363383E-2</v>
      </c>
      <c r="O1161" s="13">
        <f t="shared" si="350"/>
        <v>2101778</v>
      </c>
      <c r="P1161" s="13">
        <f t="shared" si="351"/>
        <v>2128806</v>
      </c>
      <c r="Q1161" s="13">
        <f t="shared" si="352"/>
        <v>2117221</v>
      </c>
      <c r="R1161" s="33">
        <f t="shared" si="353"/>
        <v>7.3475885654907813E-3</v>
      </c>
      <c r="S1161" s="33">
        <f t="shared" si="354"/>
        <v>-5.4420177320055885E-3</v>
      </c>
      <c r="T1161" t="str">
        <f t="shared" si="355"/>
        <v>AUGUST-GM1</v>
      </c>
      <c r="U1161">
        <f t="shared" si="356"/>
        <v>190598</v>
      </c>
      <c r="V1161">
        <f t="shared" si="357"/>
        <v>193790</v>
      </c>
      <c r="W1161">
        <f t="shared" si="358"/>
        <v>191663</v>
      </c>
      <c r="X1161" s="33">
        <f t="shared" si="359"/>
        <v>5.5876766807625433E-3</v>
      </c>
      <c r="Y1161" s="33">
        <f t="shared" si="360"/>
        <v>-1.0975798544816562E-2</v>
      </c>
    </row>
    <row r="1162" spans="1:25" x14ac:dyDescent="0.25">
      <c r="A1162" t="s">
        <v>42</v>
      </c>
      <c r="B1162">
        <v>2</v>
      </c>
      <c r="C1162" t="s">
        <v>70</v>
      </c>
      <c r="D1162" s="66">
        <v>16740</v>
      </c>
      <c r="E1162" s="66">
        <v>16744</v>
      </c>
      <c r="F1162" s="66">
        <v>16740</v>
      </c>
      <c r="G1162" s="13">
        <f t="shared" si="342"/>
        <v>-4</v>
      </c>
      <c r="H1162" s="13">
        <f t="shared" si="343"/>
        <v>0</v>
      </c>
      <c r="I1162" s="70">
        <f t="shared" si="344"/>
        <v>0</v>
      </c>
      <c r="J1162" s="70">
        <f t="shared" si="345"/>
        <v>-2.3889154323941675E-4</v>
      </c>
      <c r="K1162" t="str">
        <f t="shared" si="346"/>
        <v>GM1</v>
      </c>
      <c r="L1162" t="str">
        <f t="shared" si="347"/>
        <v>AUGUST-2-GM1</v>
      </c>
      <c r="M1162" s="70">
        <f t="shared" si="348"/>
        <v>5.9468283582089443E-2</v>
      </c>
      <c r="N1162" s="70">
        <f t="shared" si="349"/>
        <v>-4.1004774633363383E-2</v>
      </c>
      <c r="O1162" s="13">
        <f t="shared" si="350"/>
        <v>2101778</v>
      </c>
      <c r="P1162" s="13">
        <f t="shared" si="351"/>
        <v>2128806</v>
      </c>
      <c r="Q1162" s="13">
        <f t="shared" si="352"/>
        <v>2117221</v>
      </c>
      <c r="R1162" s="33">
        <f t="shared" si="353"/>
        <v>7.3475885654907813E-3</v>
      </c>
      <c r="S1162" s="33">
        <f t="shared" si="354"/>
        <v>-5.4420177320055885E-3</v>
      </c>
      <c r="T1162" t="str">
        <f t="shared" si="355"/>
        <v>AUGUST-GM1</v>
      </c>
      <c r="U1162">
        <f t="shared" si="356"/>
        <v>190598</v>
      </c>
      <c r="V1162">
        <f t="shared" si="357"/>
        <v>193790</v>
      </c>
      <c r="W1162">
        <f t="shared" si="358"/>
        <v>191663</v>
      </c>
      <c r="X1162" s="33">
        <f t="shared" si="359"/>
        <v>5.5876766807625433E-3</v>
      </c>
      <c r="Y1162" s="33">
        <f t="shared" si="360"/>
        <v>-1.0975798544816562E-2</v>
      </c>
    </row>
    <row r="1163" spans="1:25" x14ac:dyDescent="0.25">
      <c r="A1163" t="s">
        <v>42</v>
      </c>
      <c r="B1163">
        <v>2</v>
      </c>
      <c r="C1163" t="s">
        <v>70</v>
      </c>
      <c r="D1163" s="66">
        <v>2916</v>
      </c>
      <c r="E1163" s="66">
        <v>2917</v>
      </c>
      <c r="F1163" s="66">
        <v>2916</v>
      </c>
      <c r="G1163" s="13">
        <f t="shared" si="342"/>
        <v>-1</v>
      </c>
      <c r="H1163" s="13">
        <f t="shared" si="343"/>
        <v>0</v>
      </c>
      <c r="I1163" s="70">
        <f t="shared" si="344"/>
        <v>0</v>
      </c>
      <c r="J1163" s="70">
        <f t="shared" si="345"/>
        <v>-3.4281796366131267E-4</v>
      </c>
      <c r="K1163" t="str">
        <f t="shared" si="346"/>
        <v>GM1</v>
      </c>
      <c r="L1163" t="str">
        <f t="shared" si="347"/>
        <v>AUGUST-2-GM1</v>
      </c>
      <c r="M1163" s="70">
        <f t="shared" si="348"/>
        <v>5.9468283582089443E-2</v>
      </c>
      <c r="N1163" s="70">
        <f t="shared" si="349"/>
        <v>-4.1004774633363383E-2</v>
      </c>
      <c r="O1163" s="13">
        <f t="shared" si="350"/>
        <v>2101778</v>
      </c>
      <c r="P1163" s="13">
        <f t="shared" si="351"/>
        <v>2128806</v>
      </c>
      <c r="Q1163" s="13">
        <f t="shared" si="352"/>
        <v>2117221</v>
      </c>
      <c r="R1163" s="33">
        <f t="shared" si="353"/>
        <v>7.3475885654907813E-3</v>
      </c>
      <c r="S1163" s="33">
        <f t="shared" si="354"/>
        <v>-5.4420177320055885E-3</v>
      </c>
      <c r="T1163" t="str">
        <f t="shared" si="355"/>
        <v>AUGUST-GM1</v>
      </c>
      <c r="U1163">
        <f t="shared" si="356"/>
        <v>190598</v>
      </c>
      <c r="V1163">
        <f t="shared" si="357"/>
        <v>193790</v>
      </c>
      <c r="W1163">
        <f t="shared" si="358"/>
        <v>191663</v>
      </c>
      <c r="X1163" s="33">
        <f t="shared" si="359"/>
        <v>5.5876766807625433E-3</v>
      </c>
      <c r="Y1163" s="33">
        <f t="shared" si="360"/>
        <v>-1.0975798544816562E-2</v>
      </c>
    </row>
    <row r="1164" spans="1:25" x14ac:dyDescent="0.25">
      <c r="A1164" t="s">
        <v>42</v>
      </c>
      <c r="B1164">
        <v>2</v>
      </c>
      <c r="C1164" t="s">
        <v>70</v>
      </c>
      <c r="D1164" s="66">
        <v>25272</v>
      </c>
      <c r="E1164" s="66">
        <v>25285</v>
      </c>
      <c r="F1164" s="66">
        <v>25272</v>
      </c>
      <c r="G1164" s="13">
        <f t="shared" si="342"/>
        <v>-13</v>
      </c>
      <c r="H1164" s="13">
        <f t="shared" si="343"/>
        <v>0</v>
      </c>
      <c r="I1164" s="70">
        <f t="shared" si="344"/>
        <v>0</v>
      </c>
      <c r="J1164" s="70">
        <f t="shared" si="345"/>
        <v>-5.1413881748074708E-4</v>
      </c>
      <c r="K1164" t="str">
        <f t="shared" si="346"/>
        <v>GM1</v>
      </c>
      <c r="L1164" t="str">
        <f t="shared" si="347"/>
        <v>AUGUST-2-GM1</v>
      </c>
      <c r="M1164" s="70">
        <f t="shared" si="348"/>
        <v>5.9468283582089443E-2</v>
      </c>
      <c r="N1164" s="70">
        <f t="shared" si="349"/>
        <v>-4.1004774633363383E-2</v>
      </c>
      <c r="O1164" s="13">
        <f t="shared" si="350"/>
        <v>2101778</v>
      </c>
      <c r="P1164" s="13">
        <f t="shared" si="351"/>
        <v>2128806</v>
      </c>
      <c r="Q1164" s="13">
        <f t="shared" si="352"/>
        <v>2117221</v>
      </c>
      <c r="R1164" s="33">
        <f t="shared" si="353"/>
        <v>7.3475885654907813E-3</v>
      </c>
      <c r="S1164" s="33">
        <f t="shared" si="354"/>
        <v>-5.4420177320055885E-3</v>
      </c>
      <c r="T1164" t="str">
        <f t="shared" si="355"/>
        <v>AUGUST-GM1</v>
      </c>
      <c r="U1164">
        <f t="shared" si="356"/>
        <v>190598</v>
      </c>
      <c r="V1164">
        <f t="shared" si="357"/>
        <v>193790</v>
      </c>
      <c r="W1164">
        <f t="shared" si="358"/>
        <v>191663</v>
      </c>
      <c r="X1164" s="33">
        <f t="shared" si="359"/>
        <v>5.5876766807625433E-3</v>
      </c>
      <c r="Y1164" s="33">
        <f t="shared" si="360"/>
        <v>-1.0975798544816562E-2</v>
      </c>
    </row>
    <row r="1165" spans="1:25" x14ac:dyDescent="0.25">
      <c r="A1165" t="s">
        <v>42</v>
      </c>
      <c r="B1165">
        <v>2</v>
      </c>
      <c r="C1165" t="s">
        <v>70</v>
      </c>
      <c r="D1165" s="66">
        <v>4320</v>
      </c>
      <c r="E1165" s="66">
        <v>4324</v>
      </c>
      <c r="F1165" s="66">
        <v>4320</v>
      </c>
      <c r="G1165" s="13">
        <f t="shared" si="342"/>
        <v>-4</v>
      </c>
      <c r="H1165" s="13">
        <f t="shared" si="343"/>
        <v>0</v>
      </c>
      <c r="I1165" s="70">
        <f t="shared" si="344"/>
        <v>0</v>
      </c>
      <c r="J1165" s="70">
        <f t="shared" si="345"/>
        <v>-9.2506938020353591E-4</v>
      </c>
      <c r="K1165" t="str">
        <f t="shared" si="346"/>
        <v>GM1</v>
      </c>
      <c r="L1165" t="str">
        <f t="shared" si="347"/>
        <v>AUGUST-2-GM1</v>
      </c>
      <c r="M1165" s="70">
        <f t="shared" si="348"/>
        <v>5.9468283582089443E-2</v>
      </c>
      <c r="N1165" s="70">
        <f t="shared" si="349"/>
        <v>-4.1004774633363383E-2</v>
      </c>
      <c r="O1165" s="13">
        <f t="shared" si="350"/>
        <v>2101778</v>
      </c>
      <c r="P1165" s="13">
        <f t="shared" si="351"/>
        <v>2128806</v>
      </c>
      <c r="Q1165" s="13">
        <f t="shared" si="352"/>
        <v>2117221</v>
      </c>
      <c r="R1165" s="33">
        <f t="shared" si="353"/>
        <v>7.3475885654907813E-3</v>
      </c>
      <c r="S1165" s="33">
        <f t="shared" si="354"/>
        <v>-5.4420177320055885E-3</v>
      </c>
      <c r="T1165" t="str">
        <f t="shared" si="355"/>
        <v>AUGUST-GM1</v>
      </c>
      <c r="U1165">
        <f t="shared" si="356"/>
        <v>190598</v>
      </c>
      <c r="V1165">
        <f t="shared" si="357"/>
        <v>193790</v>
      </c>
      <c r="W1165">
        <f t="shared" si="358"/>
        <v>191663</v>
      </c>
      <c r="X1165" s="33">
        <f t="shared" si="359"/>
        <v>5.5876766807625433E-3</v>
      </c>
      <c r="Y1165" s="33">
        <f t="shared" si="360"/>
        <v>-1.0975798544816562E-2</v>
      </c>
    </row>
    <row r="1166" spans="1:25" x14ac:dyDescent="0.25">
      <c r="A1166" t="s">
        <v>42</v>
      </c>
      <c r="B1166">
        <v>2</v>
      </c>
      <c r="C1166" t="s">
        <v>28</v>
      </c>
      <c r="D1166" s="66">
        <v>38448</v>
      </c>
      <c r="E1166" s="66">
        <v>38451</v>
      </c>
      <c r="F1166" s="66">
        <v>38448</v>
      </c>
      <c r="G1166" s="13">
        <f t="shared" si="342"/>
        <v>-3</v>
      </c>
      <c r="H1166" s="13">
        <f t="shared" si="343"/>
        <v>0</v>
      </c>
      <c r="I1166" s="70">
        <f t="shared" si="344"/>
        <v>0</v>
      </c>
      <c r="J1166" s="70">
        <f t="shared" si="345"/>
        <v>-7.8021377857506735E-5</v>
      </c>
      <c r="K1166" t="str">
        <f t="shared" si="346"/>
        <v>GM2</v>
      </c>
      <c r="L1166" t="str">
        <f t="shared" si="347"/>
        <v>AUGUST-2-GM2</v>
      </c>
      <c r="M1166" s="70">
        <f t="shared" si="348"/>
        <v>0.30575230063556891</v>
      </c>
      <c r="N1166" s="70">
        <f t="shared" si="349"/>
        <v>-8.5986339054255012E-2</v>
      </c>
      <c r="O1166" s="13">
        <f t="shared" si="350"/>
        <v>2101778</v>
      </c>
      <c r="P1166" s="13">
        <f t="shared" si="351"/>
        <v>2128806</v>
      </c>
      <c r="Q1166" s="13">
        <f t="shared" si="352"/>
        <v>2117221</v>
      </c>
      <c r="R1166" s="33">
        <f t="shared" si="353"/>
        <v>7.3475885654907813E-3</v>
      </c>
      <c r="S1166" s="33">
        <f t="shared" si="354"/>
        <v>-5.4420177320055885E-3</v>
      </c>
      <c r="T1166" t="str">
        <f t="shared" si="355"/>
        <v>AUGUST-GM2</v>
      </c>
      <c r="U1166">
        <f t="shared" si="356"/>
        <v>983664</v>
      </c>
      <c r="V1166">
        <f t="shared" si="357"/>
        <v>999531</v>
      </c>
      <c r="W1166">
        <f t="shared" si="358"/>
        <v>994649</v>
      </c>
      <c r="X1166" s="33">
        <f t="shared" si="359"/>
        <v>1.1167431155353791E-2</v>
      </c>
      <c r="Y1166" s="33">
        <f t="shared" si="360"/>
        <v>-4.8842907323535245E-3</v>
      </c>
    </row>
    <row r="1167" spans="1:25" x14ac:dyDescent="0.25">
      <c r="A1167" t="s">
        <v>42</v>
      </c>
      <c r="B1167">
        <v>2</v>
      </c>
      <c r="C1167" t="s">
        <v>28</v>
      </c>
      <c r="D1167" s="66">
        <v>42048</v>
      </c>
      <c r="E1167" s="66">
        <v>42067</v>
      </c>
      <c r="F1167" s="66">
        <v>42048</v>
      </c>
      <c r="G1167" s="13">
        <f t="shared" si="342"/>
        <v>-19</v>
      </c>
      <c r="H1167" s="13">
        <f t="shared" si="343"/>
        <v>0</v>
      </c>
      <c r="I1167" s="70">
        <f t="shared" si="344"/>
        <v>0</v>
      </c>
      <c r="J1167" s="70">
        <f t="shared" si="345"/>
        <v>-4.516604464307461E-4</v>
      </c>
      <c r="K1167" t="str">
        <f t="shared" si="346"/>
        <v>GM2</v>
      </c>
      <c r="L1167" t="str">
        <f t="shared" si="347"/>
        <v>AUGUST-2-GM2</v>
      </c>
      <c r="M1167" s="70">
        <f t="shared" si="348"/>
        <v>0.30575230063556891</v>
      </c>
      <c r="N1167" s="70">
        <f t="shared" si="349"/>
        <v>-8.5986339054255012E-2</v>
      </c>
      <c r="O1167" s="13">
        <f t="shared" si="350"/>
        <v>2101778</v>
      </c>
      <c r="P1167" s="13">
        <f t="shared" si="351"/>
        <v>2128806</v>
      </c>
      <c r="Q1167" s="13">
        <f t="shared" si="352"/>
        <v>2117221</v>
      </c>
      <c r="R1167" s="33">
        <f t="shared" si="353"/>
        <v>7.3475885654907813E-3</v>
      </c>
      <c r="S1167" s="33">
        <f t="shared" si="354"/>
        <v>-5.4420177320055885E-3</v>
      </c>
      <c r="T1167" t="str">
        <f t="shared" si="355"/>
        <v>AUGUST-GM2</v>
      </c>
      <c r="U1167">
        <f t="shared" si="356"/>
        <v>983664</v>
      </c>
      <c r="V1167">
        <f t="shared" si="357"/>
        <v>999531</v>
      </c>
      <c r="W1167">
        <f t="shared" si="358"/>
        <v>994649</v>
      </c>
      <c r="X1167" s="33">
        <f t="shared" si="359"/>
        <v>1.1167431155353791E-2</v>
      </c>
      <c r="Y1167" s="33">
        <f t="shared" si="360"/>
        <v>-4.8842907323535245E-3</v>
      </c>
    </row>
    <row r="1168" spans="1:25" x14ac:dyDescent="0.25">
      <c r="A1168" t="s">
        <v>42</v>
      </c>
      <c r="B1168">
        <v>2</v>
      </c>
      <c r="C1168" t="s">
        <v>28</v>
      </c>
      <c r="D1168" s="66">
        <v>2448</v>
      </c>
      <c r="E1168" s="66">
        <v>2448</v>
      </c>
      <c r="F1168" s="66">
        <v>2448</v>
      </c>
      <c r="G1168" s="13">
        <f t="shared" si="342"/>
        <v>0</v>
      </c>
      <c r="H1168" s="13">
        <f t="shared" si="343"/>
        <v>0</v>
      </c>
      <c r="I1168" s="70">
        <f t="shared" si="344"/>
        <v>0</v>
      </c>
      <c r="J1168" s="70">
        <f t="shared" si="345"/>
        <v>0</v>
      </c>
      <c r="K1168" t="str">
        <f t="shared" si="346"/>
        <v>GM2</v>
      </c>
      <c r="L1168" t="str">
        <f t="shared" si="347"/>
        <v>AUGUST-2-GM2</v>
      </c>
      <c r="M1168" s="70">
        <f t="shared" si="348"/>
        <v>0.30575230063556891</v>
      </c>
      <c r="N1168" s="70">
        <f t="shared" si="349"/>
        <v>-8.5986339054255012E-2</v>
      </c>
      <c r="O1168" s="13">
        <f t="shared" si="350"/>
        <v>2101778</v>
      </c>
      <c r="P1168" s="13">
        <f t="shared" si="351"/>
        <v>2128806</v>
      </c>
      <c r="Q1168" s="13">
        <f t="shared" si="352"/>
        <v>2117221</v>
      </c>
      <c r="R1168" s="33">
        <f t="shared" si="353"/>
        <v>7.3475885654907813E-3</v>
      </c>
      <c r="S1168" s="33">
        <f t="shared" si="354"/>
        <v>-5.4420177320055885E-3</v>
      </c>
      <c r="T1168" t="str">
        <f t="shared" si="355"/>
        <v>AUGUST-GM2</v>
      </c>
      <c r="U1168">
        <f t="shared" si="356"/>
        <v>983664</v>
      </c>
      <c r="V1168">
        <f t="shared" si="357"/>
        <v>999531</v>
      </c>
      <c r="W1168">
        <f t="shared" si="358"/>
        <v>994649</v>
      </c>
      <c r="X1168" s="33">
        <f t="shared" si="359"/>
        <v>1.1167431155353791E-2</v>
      </c>
      <c r="Y1168" s="33">
        <f t="shared" si="360"/>
        <v>-4.8842907323535245E-3</v>
      </c>
    </row>
    <row r="1169" spans="1:25" x14ac:dyDescent="0.25">
      <c r="A1169" t="s">
        <v>42</v>
      </c>
      <c r="B1169">
        <v>2</v>
      </c>
      <c r="C1169" t="s">
        <v>28</v>
      </c>
      <c r="D1169" s="66">
        <v>14256</v>
      </c>
      <c r="E1169" s="66">
        <v>14262</v>
      </c>
      <c r="F1169" s="66">
        <v>14256</v>
      </c>
      <c r="G1169" s="13">
        <f t="shared" si="342"/>
        <v>-6</v>
      </c>
      <c r="H1169" s="13">
        <f t="shared" si="343"/>
        <v>0</v>
      </c>
      <c r="I1169" s="70">
        <f t="shared" si="344"/>
        <v>0</v>
      </c>
      <c r="J1169" s="70">
        <f t="shared" si="345"/>
        <v>-4.2069835927638355E-4</v>
      </c>
      <c r="K1169" t="str">
        <f t="shared" si="346"/>
        <v>GM2</v>
      </c>
      <c r="L1169" t="str">
        <f t="shared" si="347"/>
        <v>AUGUST-2-GM2</v>
      </c>
      <c r="M1169" s="70">
        <f t="shared" si="348"/>
        <v>0.30575230063556891</v>
      </c>
      <c r="N1169" s="70">
        <f t="shared" si="349"/>
        <v>-8.5986339054255012E-2</v>
      </c>
      <c r="O1169" s="13">
        <f t="shared" si="350"/>
        <v>2101778</v>
      </c>
      <c r="P1169" s="13">
        <f t="shared" si="351"/>
        <v>2128806</v>
      </c>
      <c r="Q1169" s="13">
        <f t="shared" si="352"/>
        <v>2117221</v>
      </c>
      <c r="R1169" s="33">
        <f t="shared" si="353"/>
        <v>7.3475885654907813E-3</v>
      </c>
      <c r="S1169" s="33">
        <f t="shared" si="354"/>
        <v>-5.4420177320055885E-3</v>
      </c>
      <c r="T1169" t="str">
        <f t="shared" si="355"/>
        <v>AUGUST-GM2</v>
      </c>
      <c r="U1169">
        <f t="shared" si="356"/>
        <v>983664</v>
      </c>
      <c r="V1169">
        <f t="shared" si="357"/>
        <v>999531</v>
      </c>
      <c r="W1169">
        <f t="shared" si="358"/>
        <v>994649</v>
      </c>
      <c r="X1169" s="33">
        <f t="shared" si="359"/>
        <v>1.1167431155353791E-2</v>
      </c>
      <c r="Y1169" s="33">
        <f t="shared" si="360"/>
        <v>-4.8842907323535245E-3</v>
      </c>
    </row>
    <row r="1170" spans="1:25" x14ac:dyDescent="0.25">
      <c r="A1170" t="s">
        <v>42</v>
      </c>
      <c r="B1170">
        <v>2</v>
      </c>
      <c r="C1170" t="s">
        <v>28</v>
      </c>
      <c r="D1170" s="66">
        <v>2448</v>
      </c>
      <c r="E1170" s="66">
        <v>2448</v>
      </c>
      <c r="F1170" s="66">
        <v>2448</v>
      </c>
      <c r="G1170" s="13">
        <f t="shared" si="342"/>
        <v>0</v>
      </c>
      <c r="H1170" s="13">
        <f t="shared" si="343"/>
        <v>0</v>
      </c>
      <c r="I1170" s="70">
        <f t="shared" si="344"/>
        <v>0</v>
      </c>
      <c r="J1170" s="70">
        <f t="shared" si="345"/>
        <v>0</v>
      </c>
      <c r="K1170" t="str">
        <f t="shared" si="346"/>
        <v>GM2</v>
      </c>
      <c r="L1170" t="str">
        <f t="shared" si="347"/>
        <v>AUGUST-2-GM2</v>
      </c>
      <c r="M1170" s="70">
        <f t="shared" si="348"/>
        <v>0.30575230063556891</v>
      </c>
      <c r="N1170" s="70">
        <f t="shared" si="349"/>
        <v>-8.5986339054255012E-2</v>
      </c>
      <c r="O1170" s="13">
        <f t="shared" si="350"/>
        <v>2101778</v>
      </c>
      <c r="P1170" s="13">
        <f t="shared" si="351"/>
        <v>2128806</v>
      </c>
      <c r="Q1170" s="13">
        <f t="shared" si="352"/>
        <v>2117221</v>
      </c>
      <c r="R1170" s="33">
        <f t="shared" si="353"/>
        <v>7.3475885654907813E-3</v>
      </c>
      <c r="S1170" s="33">
        <f t="shared" si="354"/>
        <v>-5.4420177320055885E-3</v>
      </c>
      <c r="T1170" t="str">
        <f t="shared" si="355"/>
        <v>AUGUST-GM2</v>
      </c>
      <c r="U1170">
        <f t="shared" si="356"/>
        <v>983664</v>
      </c>
      <c r="V1170">
        <f t="shared" si="357"/>
        <v>999531</v>
      </c>
      <c r="W1170">
        <f t="shared" si="358"/>
        <v>994649</v>
      </c>
      <c r="X1170" s="33">
        <f t="shared" si="359"/>
        <v>1.1167431155353791E-2</v>
      </c>
      <c r="Y1170" s="33">
        <f t="shared" si="360"/>
        <v>-4.8842907323535245E-3</v>
      </c>
    </row>
    <row r="1171" spans="1:25" x14ac:dyDescent="0.25">
      <c r="A1171" t="s">
        <v>42</v>
      </c>
      <c r="B1171">
        <v>2</v>
      </c>
      <c r="C1171" t="s">
        <v>28</v>
      </c>
      <c r="D1171" s="66">
        <v>19296</v>
      </c>
      <c r="E1171" s="66">
        <v>19314</v>
      </c>
      <c r="F1171" s="66">
        <v>19296</v>
      </c>
      <c r="G1171" s="13">
        <f t="shared" si="342"/>
        <v>-18</v>
      </c>
      <c r="H1171" s="13">
        <f t="shared" si="343"/>
        <v>0</v>
      </c>
      <c r="I1171" s="70">
        <f t="shared" si="344"/>
        <v>0</v>
      </c>
      <c r="J1171" s="70">
        <f t="shared" si="345"/>
        <v>-9.3196644920778837E-4</v>
      </c>
      <c r="K1171" t="str">
        <f t="shared" si="346"/>
        <v>GM2</v>
      </c>
      <c r="L1171" t="str">
        <f t="shared" si="347"/>
        <v>AUGUST-2-GM2</v>
      </c>
      <c r="M1171" s="70">
        <f t="shared" si="348"/>
        <v>0.30575230063556891</v>
      </c>
      <c r="N1171" s="70">
        <f t="shared" si="349"/>
        <v>-8.5986339054255012E-2</v>
      </c>
      <c r="O1171" s="13">
        <f t="shared" si="350"/>
        <v>2101778</v>
      </c>
      <c r="P1171" s="13">
        <f t="shared" si="351"/>
        <v>2128806</v>
      </c>
      <c r="Q1171" s="13">
        <f t="shared" si="352"/>
        <v>2117221</v>
      </c>
      <c r="R1171" s="33">
        <f t="shared" si="353"/>
        <v>7.3475885654907813E-3</v>
      </c>
      <c r="S1171" s="33">
        <f t="shared" si="354"/>
        <v>-5.4420177320055885E-3</v>
      </c>
      <c r="T1171" t="str">
        <f t="shared" si="355"/>
        <v>AUGUST-GM2</v>
      </c>
      <c r="U1171">
        <f t="shared" si="356"/>
        <v>983664</v>
      </c>
      <c r="V1171">
        <f t="shared" si="357"/>
        <v>999531</v>
      </c>
      <c r="W1171">
        <f t="shared" si="358"/>
        <v>994649</v>
      </c>
      <c r="X1171" s="33">
        <f t="shared" si="359"/>
        <v>1.1167431155353791E-2</v>
      </c>
      <c r="Y1171" s="33">
        <f t="shared" si="360"/>
        <v>-4.8842907323535245E-3</v>
      </c>
    </row>
    <row r="1172" spans="1:25" x14ac:dyDescent="0.25">
      <c r="A1172" t="s">
        <v>42</v>
      </c>
      <c r="B1172">
        <v>2</v>
      </c>
      <c r="C1172" t="s">
        <v>28</v>
      </c>
      <c r="D1172" s="66">
        <v>35856</v>
      </c>
      <c r="E1172" s="66">
        <v>37657</v>
      </c>
      <c r="F1172" s="66">
        <v>37497</v>
      </c>
      <c r="G1172" s="13">
        <f t="shared" si="342"/>
        <v>-160</v>
      </c>
      <c r="H1172" s="13">
        <f t="shared" si="343"/>
        <v>1641</v>
      </c>
      <c r="I1172" s="70">
        <f t="shared" si="344"/>
        <v>4.5766398929049545E-2</v>
      </c>
      <c r="J1172" s="70">
        <f t="shared" si="345"/>
        <v>-4.248878030644998E-3</v>
      </c>
      <c r="K1172" t="str">
        <f t="shared" si="346"/>
        <v>GM2</v>
      </c>
      <c r="L1172" t="str">
        <f t="shared" si="347"/>
        <v>AUGUST-2-GM2</v>
      </c>
      <c r="M1172" s="70">
        <f t="shared" si="348"/>
        <v>0.30575230063556891</v>
      </c>
      <c r="N1172" s="70">
        <f t="shared" si="349"/>
        <v>-8.5986339054255012E-2</v>
      </c>
      <c r="O1172" s="13">
        <f t="shared" si="350"/>
        <v>2101778</v>
      </c>
      <c r="P1172" s="13">
        <f t="shared" si="351"/>
        <v>2128806</v>
      </c>
      <c r="Q1172" s="13">
        <f t="shared" si="352"/>
        <v>2117221</v>
      </c>
      <c r="R1172" s="33">
        <f t="shared" si="353"/>
        <v>7.3475885654907813E-3</v>
      </c>
      <c r="S1172" s="33">
        <f t="shared" si="354"/>
        <v>-5.4420177320055885E-3</v>
      </c>
      <c r="T1172" t="str">
        <f t="shared" si="355"/>
        <v>AUGUST-GM2</v>
      </c>
      <c r="U1172">
        <f t="shared" si="356"/>
        <v>983664</v>
      </c>
      <c r="V1172">
        <f t="shared" si="357"/>
        <v>999531</v>
      </c>
      <c r="W1172">
        <f t="shared" si="358"/>
        <v>994649</v>
      </c>
      <c r="X1172" s="33">
        <f t="shared" si="359"/>
        <v>1.1167431155353791E-2</v>
      </c>
      <c r="Y1172" s="33">
        <f t="shared" si="360"/>
        <v>-4.8842907323535245E-3</v>
      </c>
    </row>
    <row r="1173" spans="1:25" x14ac:dyDescent="0.25">
      <c r="A1173" t="s">
        <v>42</v>
      </c>
      <c r="B1173">
        <v>2</v>
      </c>
      <c r="C1173" t="s">
        <v>28</v>
      </c>
      <c r="D1173" s="66">
        <v>4212</v>
      </c>
      <c r="E1173" s="66">
        <v>4431</v>
      </c>
      <c r="F1173" s="66">
        <v>4368</v>
      </c>
      <c r="G1173" s="13">
        <f t="shared" si="342"/>
        <v>-63</v>
      </c>
      <c r="H1173" s="13">
        <f t="shared" si="343"/>
        <v>156</v>
      </c>
      <c r="I1173" s="70">
        <f t="shared" si="344"/>
        <v>3.7037037037036979E-2</v>
      </c>
      <c r="J1173" s="70">
        <f t="shared" si="345"/>
        <v>-1.4218009478673022E-2</v>
      </c>
      <c r="K1173" t="str">
        <f t="shared" si="346"/>
        <v>GM2</v>
      </c>
      <c r="L1173" t="str">
        <f t="shared" si="347"/>
        <v>AUGUST-2-GM2</v>
      </c>
      <c r="M1173" s="70">
        <f t="shared" si="348"/>
        <v>0.30575230063556891</v>
      </c>
      <c r="N1173" s="70">
        <f t="shared" si="349"/>
        <v>-8.5986339054255012E-2</v>
      </c>
      <c r="O1173" s="13">
        <f t="shared" si="350"/>
        <v>2101778</v>
      </c>
      <c r="P1173" s="13">
        <f t="shared" si="351"/>
        <v>2128806</v>
      </c>
      <c r="Q1173" s="13">
        <f t="shared" si="352"/>
        <v>2117221</v>
      </c>
      <c r="R1173" s="33">
        <f t="shared" si="353"/>
        <v>7.3475885654907813E-3</v>
      </c>
      <c r="S1173" s="33">
        <f t="shared" si="354"/>
        <v>-5.4420177320055885E-3</v>
      </c>
      <c r="T1173" t="str">
        <f t="shared" si="355"/>
        <v>AUGUST-GM2</v>
      </c>
      <c r="U1173">
        <f t="shared" si="356"/>
        <v>983664</v>
      </c>
      <c r="V1173">
        <f t="shared" si="357"/>
        <v>999531</v>
      </c>
      <c r="W1173">
        <f t="shared" si="358"/>
        <v>994649</v>
      </c>
      <c r="X1173" s="33">
        <f t="shared" si="359"/>
        <v>1.1167431155353791E-2</v>
      </c>
      <c r="Y1173" s="33">
        <f t="shared" si="360"/>
        <v>-4.8842907323535245E-3</v>
      </c>
    </row>
    <row r="1174" spans="1:25" x14ac:dyDescent="0.25">
      <c r="A1174" t="s">
        <v>42</v>
      </c>
      <c r="B1174">
        <v>2</v>
      </c>
      <c r="C1174" t="s">
        <v>28</v>
      </c>
      <c r="D1174" s="66">
        <v>32508</v>
      </c>
      <c r="E1174" s="66">
        <v>34006</v>
      </c>
      <c r="F1174" s="66">
        <v>33540</v>
      </c>
      <c r="G1174" s="13">
        <f t="shared" si="342"/>
        <v>-466</v>
      </c>
      <c r="H1174" s="13">
        <f t="shared" si="343"/>
        <v>1032</v>
      </c>
      <c r="I1174" s="70">
        <f t="shared" si="344"/>
        <v>3.1746031746031855E-2</v>
      </c>
      <c r="J1174" s="70">
        <f t="shared" si="345"/>
        <v>-1.3703464094571571E-2</v>
      </c>
      <c r="K1174" t="str">
        <f t="shared" si="346"/>
        <v>GM2</v>
      </c>
      <c r="L1174" t="str">
        <f t="shared" si="347"/>
        <v>AUGUST-2-GM2</v>
      </c>
      <c r="M1174" s="70">
        <f t="shared" si="348"/>
        <v>0.30575230063556891</v>
      </c>
      <c r="N1174" s="70">
        <f t="shared" si="349"/>
        <v>-8.5986339054255012E-2</v>
      </c>
      <c r="O1174" s="13">
        <f t="shared" si="350"/>
        <v>2101778</v>
      </c>
      <c r="P1174" s="13">
        <f t="shared" si="351"/>
        <v>2128806</v>
      </c>
      <c r="Q1174" s="13">
        <f t="shared" si="352"/>
        <v>2117221</v>
      </c>
      <c r="R1174" s="33">
        <f t="shared" si="353"/>
        <v>7.3475885654907813E-3</v>
      </c>
      <c r="S1174" s="33">
        <f t="shared" si="354"/>
        <v>-5.4420177320055885E-3</v>
      </c>
      <c r="T1174" t="str">
        <f t="shared" si="355"/>
        <v>AUGUST-GM2</v>
      </c>
      <c r="U1174">
        <f t="shared" si="356"/>
        <v>983664</v>
      </c>
      <c r="V1174">
        <f t="shared" si="357"/>
        <v>999531</v>
      </c>
      <c r="W1174">
        <f t="shared" si="358"/>
        <v>994649</v>
      </c>
      <c r="X1174" s="33">
        <f t="shared" si="359"/>
        <v>1.1167431155353791E-2</v>
      </c>
      <c r="Y1174" s="33">
        <f t="shared" si="360"/>
        <v>-4.8842907323535245E-3</v>
      </c>
    </row>
    <row r="1175" spans="1:25" x14ac:dyDescent="0.25">
      <c r="A1175" t="s">
        <v>42</v>
      </c>
      <c r="B1175">
        <v>2</v>
      </c>
      <c r="C1175" t="s">
        <v>28</v>
      </c>
      <c r="D1175" s="66">
        <v>4212</v>
      </c>
      <c r="E1175" s="66">
        <v>4424</v>
      </c>
      <c r="F1175" s="66">
        <v>4422</v>
      </c>
      <c r="G1175" s="13">
        <f t="shared" si="342"/>
        <v>-2</v>
      </c>
      <c r="H1175" s="13">
        <f t="shared" si="343"/>
        <v>210</v>
      </c>
      <c r="I1175" s="70">
        <f t="shared" si="344"/>
        <v>4.9857549857549754E-2</v>
      </c>
      <c r="J1175" s="70">
        <f t="shared" si="345"/>
        <v>-4.5207956600357146E-4</v>
      </c>
      <c r="K1175" t="str">
        <f t="shared" si="346"/>
        <v>GM2</v>
      </c>
      <c r="L1175" t="str">
        <f t="shared" si="347"/>
        <v>AUGUST-2-GM2</v>
      </c>
      <c r="M1175" s="70">
        <f t="shared" si="348"/>
        <v>0.30575230063556891</v>
      </c>
      <c r="N1175" s="70">
        <f t="shared" si="349"/>
        <v>-8.5986339054255012E-2</v>
      </c>
      <c r="O1175" s="13">
        <f t="shared" si="350"/>
        <v>2101778</v>
      </c>
      <c r="P1175" s="13">
        <f t="shared" si="351"/>
        <v>2128806</v>
      </c>
      <c r="Q1175" s="13">
        <f t="shared" si="352"/>
        <v>2117221</v>
      </c>
      <c r="R1175" s="33">
        <f t="shared" si="353"/>
        <v>7.3475885654907813E-3</v>
      </c>
      <c r="S1175" s="33">
        <f t="shared" si="354"/>
        <v>-5.4420177320055885E-3</v>
      </c>
      <c r="T1175" t="str">
        <f t="shared" si="355"/>
        <v>AUGUST-GM2</v>
      </c>
      <c r="U1175">
        <f t="shared" si="356"/>
        <v>983664</v>
      </c>
      <c r="V1175">
        <f t="shared" si="357"/>
        <v>999531</v>
      </c>
      <c r="W1175">
        <f t="shared" si="358"/>
        <v>994649</v>
      </c>
      <c r="X1175" s="33">
        <f t="shared" si="359"/>
        <v>1.1167431155353791E-2</v>
      </c>
      <c r="Y1175" s="33">
        <f t="shared" si="360"/>
        <v>-4.8842907323535245E-3</v>
      </c>
    </row>
    <row r="1176" spans="1:25" x14ac:dyDescent="0.25">
      <c r="A1176" t="s">
        <v>42</v>
      </c>
      <c r="B1176">
        <v>2</v>
      </c>
      <c r="C1176" t="s">
        <v>28</v>
      </c>
      <c r="D1176" s="66">
        <v>32508</v>
      </c>
      <c r="E1176" s="66">
        <v>33981</v>
      </c>
      <c r="F1176" s="66">
        <v>33765</v>
      </c>
      <c r="G1176" s="13">
        <f t="shared" si="342"/>
        <v>-216</v>
      </c>
      <c r="H1176" s="13">
        <f t="shared" si="343"/>
        <v>1257</v>
      </c>
      <c r="I1176" s="70">
        <f t="shared" si="344"/>
        <v>3.8667404946474804E-2</v>
      </c>
      <c r="J1176" s="70">
        <f t="shared" si="345"/>
        <v>-6.3564933345104935E-3</v>
      </c>
      <c r="K1176" t="str">
        <f t="shared" si="346"/>
        <v>GM2</v>
      </c>
      <c r="L1176" t="str">
        <f t="shared" si="347"/>
        <v>AUGUST-2-GM2</v>
      </c>
      <c r="M1176" s="70">
        <f t="shared" si="348"/>
        <v>0.30575230063556891</v>
      </c>
      <c r="N1176" s="70">
        <f t="shared" si="349"/>
        <v>-8.5986339054255012E-2</v>
      </c>
      <c r="O1176" s="13">
        <f t="shared" si="350"/>
        <v>2101778</v>
      </c>
      <c r="P1176" s="13">
        <f t="shared" si="351"/>
        <v>2128806</v>
      </c>
      <c r="Q1176" s="13">
        <f t="shared" si="352"/>
        <v>2117221</v>
      </c>
      <c r="R1176" s="33">
        <f t="shared" si="353"/>
        <v>7.3475885654907813E-3</v>
      </c>
      <c r="S1176" s="33">
        <f t="shared" si="354"/>
        <v>-5.4420177320055885E-3</v>
      </c>
      <c r="T1176" t="str">
        <f t="shared" si="355"/>
        <v>AUGUST-GM2</v>
      </c>
      <c r="U1176">
        <f t="shared" si="356"/>
        <v>983664</v>
      </c>
      <c r="V1176">
        <f t="shared" si="357"/>
        <v>999531</v>
      </c>
      <c r="W1176">
        <f t="shared" si="358"/>
        <v>994649</v>
      </c>
      <c r="X1176" s="33">
        <f t="shared" si="359"/>
        <v>1.1167431155353791E-2</v>
      </c>
      <c r="Y1176" s="33">
        <f t="shared" si="360"/>
        <v>-4.8842907323535245E-3</v>
      </c>
    </row>
    <row r="1177" spans="1:25" x14ac:dyDescent="0.25">
      <c r="A1177" t="s">
        <v>42</v>
      </c>
      <c r="B1177">
        <v>2</v>
      </c>
      <c r="C1177" t="s">
        <v>28</v>
      </c>
      <c r="D1177" s="66">
        <v>5292</v>
      </c>
      <c r="E1177" s="66">
        <v>5556</v>
      </c>
      <c r="F1177" s="66">
        <v>5508</v>
      </c>
      <c r="G1177" s="13">
        <f t="shared" si="342"/>
        <v>-48</v>
      </c>
      <c r="H1177" s="13">
        <f t="shared" si="343"/>
        <v>216</v>
      </c>
      <c r="I1177" s="70">
        <f t="shared" si="344"/>
        <v>4.081632653061229E-2</v>
      </c>
      <c r="J1177" s="70">
        <f t="shared" si="345"/>
        <v>-8.6393088552916275E-3</v>
      </c>
      <c r="K1177" t="str">
        <f t="shared" si="346"/>
        <v>GM2</v>
      </c>
      <c r="L1177" t="str">
        <f t="shared" si="347"/>
        <v>AUGUST-2-GM2</v>
      </c>
      <c r="M1177" s="70">
        <f t="shared" si="348"/>
        <v>0.30575230063556891</v>
      </c>
      <c r="N1177" s="70">
        <f t="shared" si="349"/>
        <v>-8.5986339054255012E-2</v>
      </c>
      <c r="O1177" s="13">
        <f t="shared" si="350"/>
        <v>2101778</v>
      </c>
      <c r="P1177" s="13">
        <f t="shared" si="351"/>
        <v>2128806</v>
      </c>
      <c r="Q1177" s="13">
        <f t="shared" si="352"/>
        <v>2117221</v>
      </c>
      <c r="R1177" s="33">
        <f t="shared" si="353"/>
        <v>7.3475885654907813E-3</v>
      </c>
      <c r="S1177" s="33">
        <f t="shared" si="354"/>
        <v>-5.4420177320055885E-3</v>
      </c>
      <c r="T1177" t="str">
        <f t="shared" si="355"/>
        <v>AUGUST-GM2</v>
      </c>
      <c r="U1177">
        <f t="shared" si="356"/>
        <v>983664</v>
      </c>
      <c r="V1177">
        <f t="shared" si="357"/>
        <v>999531</v>
      </c>
      <c r="W1177">
        <f t="shared" si="358"/>
        <v>994649</v>
      </c>
      <c r="X1177" s="33">
        <f t="shared" si="359"/>
        <v>1.1167431155353791E-2</v>
      </c>
      <c r="Y1177" s="33">
        <f t="shared" si="360"/>
        <v>-4.8842907323535245E-3</v>
      </c>
    </row>
    <row r="1178" spans="1:25" x14ac:dyDescent="0.25">
      <c r="A1178" t="s">
        <v>42</v>
      </c>
      <c r="B1178">
        <v>2</v>
      </c>
      <c r="C1178" t="s">
        <v>28</v>
      </c>
      <c r="D1178" s="66">
        <v>45072</v>
      </c>
      <c r="E1178" s="66">
        <v>46889</v>
      </c>
      <c r="F1178" s="66">
        <v>46336</v>
      </c>
      <c r="G1178" s="13">
        <f t="shared" si="342"/>
        <v>-553</v>
      </c>
      <c r="H1178" s="13">
        <f t="shared" si="343"/>
        <v>1264</v>
      </c>
      <c r="I1178" s="70">
        <f t="shared" si="344"/>
        <v>2.8044018459354003E-2</v>
      </c>
      <c r="J1178" s="70">
        <f t="shared" si="345"/>
        <v>-1.1793810915139979E-2</v>
      </c>
      <c r="K1178" t="str">
        <f t="shared" si="346"/>
        <v>GM2</v>
      </c>
      <c r="L1178" t="str">
        <f t="shared" si="347"/>
        <v>AUGUST-2-GM2</v>
      </c>
      <c r="M1178" s="70">
        <f t="shared" si="348"/>
        <v>0.30575230063556891</v>
      </c>
      <c r="N1178" s="70">
        <f t="shared" si="349"/>
        <v>-8.5986339054255012E-2</v>
      </c>
      <c r="O1178" s="13">
        <f t="shared" si="350"/>
        <v>2101778</v>
      </c>
      <c r="P1178" s="13">
        <f t="shared" si="351"/>
        <v>2128806</v>
      </c>
      <c r="Q1178" s="13">
        <f t="shared" si="352"/>
        <v>2117221</v>
      </c>
      <c r="R1178" s="33">
        <f t="shared" si="353"/>
        <v>7.3475885654907813E-3</v>
      </c>
      <c r="S1178" s="33">
        <f t="shared" si="354"/>
        <v>-5.4420177320055885E-3</v>
      </c>
      <c r="T1178" t="str">
        <f t="shared" si="355"/>
        <v>AUGUST-GM2</v>
      </c>
      <c r="U1178">
        <f t="shared" si="356"/>
        <v>983664</v>
      </c>
      <c r="V1178">
        <f t="shared" si="357"/>
        <v>999531</v>
      </c>
      <c r="W1178">
        <f t="shared" si="358"/>
        <v>994649</v>
      </c>
      <c r="X1178" s="33">
        <f t="shared" si="359"/>
        <v>1.1167431155353791E-2</v>
      </c>
      <c r="Y1178" s="33">
        <f t="shared" si="360"/>
        <v>-4.8842907323535245E-3</v>
      </c>
    </row>
    <row r="1179" spans="1:25" x14ac:dyDescent="0.25">
      <c r="A1179" t="s">
        <v>42</v>
      </c>
      <c r="B1179">
        <v>2</v>
      </c>
      <c r="C1179" t="s">
        <v>28</v>
      </c>
      <c r="D1179" s="66">
        <v>1440</v>
      </c>
      <c r="E1179" s="66">
        <v>1498</v>
      </c>
      <c r="F1179" s="66">
        <v>1472</v>
      </c>
      <c r="G1179" s="13">
        <f t="shared" si="342"/>
        <v>-26</v>
      </c>
      <c r="H1179" s="13">
        <f t="shared" si="343"/>
        <v>32</v>
      </c>
      <c r="I1179" s="70">
        <f t="shared" si="344"/>
        <v>2.2222222222222143E-2</v>
      </c>
      <c r="J1179" s="70">
        <f t="shared" si="345"/>
        <v>-1.735647530040052E-2</v>
      </c>
      <c r="K1179" t="str">
        <f t="shared" si="346"/>
        <v>GM2</v>
      </c>
      <c r="L1179" t="str">
        <f t="shared" si="347"/>
        <v>AUGUST-2-GM2</v>
      </c>
      <c r="M1179" s="70">
        <f t="shared" si="348"/>
        <v>0.30575230063556891</v>
      </c>
      <c r="N1179" s="70">
        <f t="shared" si="349"/>
        <v>-8.5986339054255012E-2</v>
      </c>
      <c r="O1179" s="13">
        <f t="shared" si="350"/>
        <v>2101778</v>
      </c>
      <c r="P1179" s="13">
        <f t="shared" si="351"/>
        <v>2128806</v>
      </c>
      <c r="Q1179" s="13">
        <f t="shared" si="352"/>
        <v>2117221</v>
      </c>
      <c r="R1179" s="33">
        <f t="shared" si="353"/>
        <v>7.3475885654907813E-3</v>
      </c>
      <c r="S1179" s="33">
        <f t="shared" si="354"/>
        <v>-5.4420177320055885E-3</v>
      </c>
      <c r="T1179" t="str">
        <f t="shared" si="355"/>
        <v>AUGUST-GM2</v>
      </c>
      <c r="U1179">
        <f t="shared" si="356"/>
        <v>983664</v>
      </c>
      <c r="V1179">
        <f t="shared" si="357"/>
        <v>999531</v>
      </c>
      <c r="W1179">
        <f t="shared" si="358"/>
        <v>994649</v>
      </c>
      <c r="X1179" s="33">
        <f t="shared" si="359"/>
        <v>1.1167431155353791E-2</v>
      </c>
      <c r="Y1179" s="33">
        <f t="shared" si="360"/>
        <v>-4.8842907323535245E-3</v>
      </c>
    </row>
    <row r="1180" spans="1:25" x14ac:dyDescent="0.25">
      <c r="A1180" t="s">
        <v>42</v>
      </c>
      <c r="B1180">
        <v>2</v>
      </c>
      <c r="C1180" t="s">
        <v>28</v>
      </c>
      <c r="D1180" s="66">
        <v>23544</v>
      </c>
      <c r="E1180" s="66">
        <v>23993</v>
      </c>
      <c r="F1180" s="66">
        <v>23817</v>
      </c>
      <c r="G1180" s="13">
        <f t="shared" si="342"/>
        <v>-176</v>
      </c>
      <c r="H1180" s="13">
        <f t="shared" si="343"/>
        <v>273</v>
      </c>
      <c r="I1180" s="70">
        <f t="shared" si="344"/>
        <v>1.1595310907237533E-2</v>
      </c>
      <c r="J1180" s="70">
        <f t="shared" si="345"/>
        <v>-7.3354728462468044E-3</v>
      </c>
      <c r="K1180" t="str">
        <f t="shared" si="346"/>
        <v>GM2</v>
      </c>
      <c r="L1180" t="str">
        <f t="shared" si="347"/>
        <v>AUGUST-2-GM2</v>
      </c>
      <c r="M1180" s="70">
        <f t="shared" si="348"/>
        <v>0.30575230063556891</v>
      </c>
      <c r="N1180" s="70">
        <f t="shared" si="349"/>
        <v>-8.5986339054255012E-2</v>
      </c>
      <c r="O1180" s="13">
        <f t="shared" si="350"/>
        <v>2101778</v>
      </c>
      <c r="P1180" s="13">
        <f t="shared" si="351"/>
        <v>2128806</v>
      </c>
      <c r="Q1180" s="13">
        <f t="shared" si="352"/>
        <v>2117221</v>
      </c>
      <c r="R1180" s="33">
        <f t="shared" si="353"/>
        <v>7.3475885654907813E-3</v>
      </c>
      <c r="S1180" s="33">
        <f t="shared" si="354"/>
        <v>-5.4420177320055885E-3</v>
      </c>
      <c r="T1180" t="str">
        <f t="shared" si="355"/>
        <v>AUGUST-GM2</v>
      </c>
      <c r="U1180">
        <f t="shared" si="356"/>
        <v>983664</v>
      </c>
      <c r="V1180">
        <f t="shared" si="357"/>
        <v>999531</v>
      </c>
      <c r="W1180">
        <f t="shared" si="358"/>
        <v>994649</v>
      </c>
      <c r="X1180" s="33">
        <f t="shared" si="359"/>
        <v>1.1167431155353791E-2</v>
      </c>
      <c r="Y1180" s="33">
        <f t="shared" si="360"/>
        <v>-4.8842907323535245E-3</v>
      </c>
    </row>
    <row r="1181" spans="1:25" x14ac:dyDescent="0.25">
      <c r="A1181" t="s">
        <v>42</v>
      </c>
      <c r="B1181">
        <v>3</v>
      </c>
      <c r="C1181" t="s">
        <v>28</v>
      </c>
      <c r="D1181" s="66">
        <v>36180</v>
      </c>
      <c r="E1181" s="68">
        <v>36508</v>
      </c>
      <c r="F1181" s="68">
        <v>36207</v>
      </c>
      <c r="G1181" s="13">
        <f t="shared" si="342"/>
        <v>-301</v>
      </c>
      <c r="H1181" s="13">
        <f t="shared" si="343"/>
        <v>27</v>
      </c>
      <c r="I1181" s="70">
        <f t="shared" si="344"/>
        <v>7.4626865671634235E-4</v>
      </c>
      <c r="J1181" s="70">
        <f t="shared" si="345"/>
        <v>-8.2447682699682279E-3</v>
      </c>
      <c r="K1181" t="str">
        <f t="shared" si="346"/>
        <v>GM2</v>
      </c>
      <c r="L1181" t="str">
        <f t="shared" si="347"/>
        <v>AUGUST-3-GM2</v>
      </c>
      <c r="M1181" s="70">
        <f t="shared" si="348"/>
        <v>7.4626865671634235E-4</v>
      </c>
      <c r="N1181" s="70">
        <f t="shared" si="349"/>
        <v>-8.2447682699682279E-3</v>
      </c>
      <c r="O1181" s="13">
        <f t="shared" si="350"/>
        <v>2101778</v>
      </c>
      <c r="P1181" s="13">
        <f t="shared" si="351"/>
        <v>2128806</v>
      </c>
      <c r="Q1181" s="13">
        <f t="shared" si="352"/>
        <v>2117221</v>
      </c>
      <c r="R1181" s="33">
        <f t="shared" si="353"/>
        <v>7.3475885654907813E-3</v>
      </c>
      <c r="S1181" s="33">
        <f t="shared" si="354"/>
        <v>-5.4420177320055885E-3</v>
      </c>
      <c r="T1181" t="str">
        <f t="shared" si="355"/>
        <v>AUGUST-GM2</v>
      </c>
      <c r="U1181">
        <f t="shared" si="356"/>
        <v>983664</v>
      </c>
      <c r="V1181">
        <f t="shared" si="357"/>
        <v>999531</v>
      </c>
      <c r="W1181">
        <f t="shared" si="358"/>
        <v>994649</v>
      </c>
      <c r="X1181" s="33">
        <f t="shared" si="359"/>
        <v>1.1167431155353791E-2</v>
      </c>
      <c r="Y1181" s="33">
        <f t="shared" si="360"/>
        <v>-4.8842907323535245E-3</v>
      </c>
    </row>
    <row r="1182" spans="1:25" x14ac:dyDescent="0.25">
      <c r="A1182" t="s">
        <v>42</v>
      </c>
      <c r="B1182">
        <v>3</v>
      </c>
      <c r="C1182" t="s">
        <v>70</v>
      </c>
      <c r="D1182" s="66">
        <v>7992</v>
      </c>
      <c r="E1182" s="66">
        <v>8018</v>
      </c>
      <c r="F1182" s="66">
        <v>7992</v>
      </c>
      <c r="G1182" s="13">
        <f t="shared" si="342"/>
        <v>-26</v>
      </c>
      <c r="H1182" s="13">
        <f t="shared" si="343"/>
        <v>0</v>
      </c>
      <c r="I1182" s="70">
        <f t="shared" si="344"/>
        <v>0</v>
      </c>
      <c r="J1182" s="70">
        <f t="shared" si="345"/>
        <v>-3.2427039161885274E-3</v>
      </c>
      <c r="K1182" t="str">
        <f t="shared" si="346"/>
        <v>GM1</v>
      </c>
      <c r="L1182" t="str">
        <f t="shared" si="347"/>
        <v>AUGUST-3-GM1</v>
      </c>
      <c r="M1182" s="70">
        <f t="shared" si="348"/>
        <v>0</v>
      </c>
      <c r="N1182" s="70">
        <f t="shared" si="349"/>
        <v>-1.4890300498255127E-2</v>
      </c>
      <c r="O1182" s="13">
        <f t="shared" si="350"/>
        <v>2101778</v>
      </c>
      <c r="P1182" s="13">
        <f t="shared" si="351"/>
        <v>2128806</v>
      </c>
      <c r="Q1182" s="13">
        <f t="shared" si="352"/>
        <v>2117221</v>
      </c>
      <c r="R1182" s="33">
        <f t="shared" si="353"/>
        <v>7.3475885654907813E-3</v>
      </c>
      <c r="S1182" s="33">
        <f t="shared" si="354"/>
        <v>-5.4420177320055885E-3</v>
      </c>
      <c r="T1182" t="str">
        <f t="shared" si="355"/>
        <v>AUGUST-GM1</v>
      </c>
      <c r="U1182">
        <f t="shared" si="356"/>
        <v>190598</v>
      </c>
      <c r="V1182">
        <f t="shared" si="357"/>
        <v>193790</v>
      </c>
      <c r="W1182">
        <f t="shared" si="358"/>
        <v>191663</v>
      </c>
      <c r="X1182" s="33">
        <f t="shared" si="359"/>
        <v>5.5876766807625433E-3</v>
      </c>
      <c r="Y1182" s="33">
        <f t="shared" si="360"/>
        <v>-1.0975798544816562E-2</v>
      </c>
    </row>
    <row r="1183" spans="1:25" x14ac:dyDescent="0.25">
      <c r="A1183" t="s">
        <v>42</v>
      </c>
      <c r="B1183">
        <v>3</v>
      </c>
      <c r="C1183" t="s">
        <v>70</v>
      </c>
      <c r="D1183" s="66">
        <v>540</v>
      </c>
      <c r="E1183" s="66">
        <v>542</v>
      </c>
      <c r="F1183" s="66">
        <v>540</v>
      </c>
      <c r="G1183" s="13">
        <f t="shared" si="342"/>
        <v>-2</v>
      </c>
      <c r="H1183" s="13">
        <f t="shared" si="343"/>
        <v>0</v>
      </c>
      <c r="I1183" s="70">
        <f t="shared" si="344"/>
        <v>0</v>
      </c>
      <c r="J1183" s="70">
        <f t="shared" si="345"/>
        <v>-3.6900369003689537E-3</v>
      </c>
      <c r="K1183" t="str">
        <f t="shared" si="346"/>
        <v>GM1</v>
      </c>
      <c r="L1183" t="str">
        <f t="shared" si="347"/>
        <v>AUGUST-3-GM1</v>
      </c>
      <c r="M1183" s="70">
        <f t="shared" si="348"/>
        <v>0</v>
      </c>
      <c r="N1183" s="70">
        <f t="shared" si="349"/>
        <v>-1.4890300498255127E-2</v>
      </c>
      <c r="O1183" s="13">
        <f t="shared" si="350"/>
        <v>2101778</v>
      </c>
      <c r="P1183" s="13">
        <f t="shared" si="351"/>
        <v>2128806</v>
      </c>
      <c r="Q1183" s="13">
        <f t="shared" si="352"/>
        <v>2117221</v>
      </c>
      <c r="R1183" s="33">
        <f t="shared" si="353"/>
        <v>7.3475885654907813E-3</v>
      </c>
      <c r="S1183" s="33">
        <f t="shared" si="354"/>
        <v>-5.4420177320055885E-3</v>
      </c>
      <c r="T1183" t="str">
        <f t="shared" si="355"/>
        <v>AUGUST-GM1</v>
      </c>
      <c r="U1183">
        <f t="shared" si="356"/>
        <v>190598</v>
      </c>
      <c r="V1183">
        <f t="shared" si="357"/>
        <v>193790</v>
      </c>
      <c r="W1183">
        <f t="shared" si="358"/>
        <v>191663</v>
      </c>
      <c r="X1183" s="33">
        <f t="shared" si="359"/>
        <v>5.5876766807625433E-3</v>
      </c>
      <c r="Y1183" s="33">
        <f t="shared" si="360"/>
        <v>-1.0975798544816562E-2</v>
      </c>
    </row>
    <row r="1184" spans="1:25" x14ac:dyDescent="0.25">
      <c r="A1184" t="s">
        <v>42</v>
      </c>
      <c r="B1184">
        <v>3</v>
      </c>
      <c r="C1184" t="s">
        <v>70</v>
      </c>
      <c r="D1184" s="66">
        <v>374</v>
      </c>
      <c r="E1184" s="66">
        <v>377</v>
      </c>
      <c r="F1184" s="66">
        <v>374</v>
      </c>
      <c r="G1184" s="13">
        <f t="shared" si="342"/>
        <v>-3</v>
      </c>
      <c r="H1184" s="13">
        <f t="shared" si="343"/>
        <v>0</v>
      </c>
      <c r="I1184" s="70">
        <f t="shared" si="344"/>
        <v>0</v>
      </c>
      <c r="J1184" s="70">
        <f t="shared" si="345"/>
        <v>-7.9575596816976457E-3</v>
      </c>
      <c r="K1184" t="str">
        <f t="shared" si="346"/>
        <v>GM1</v>
      </c>
      <c r="L1184" t="str">
        <f t="shared" si="347"/>
        <v>AUGUST-3-GM1</v>
      </c>
      <c r="M1184" s="70">
        <f t="shared" si="348"/>
        <v>0</v>
      </c>
      <c r="N1184" s="70">
        <f t="shared" si="349"/>
        <v>-1.4890300498255127E-2</v>
      </c>
      <c r="O1184" s="13">
        <f t="shared" si="350"/>
        <v>2101778</v>
      </c>
      <c r="P1184" s="13">
        <f t="shared" si="351"/>
        <v>2128806</v>
      </c>
      <c r="Q1184" s="13">
        <f t="shared" si="352"/>
        <v>2117221</v>
      </c>
      <c r="R1184" s="33">
        <f t="shared" si="353"/>
        <v>7.3475885654907813E-3</v>
      </c>
      <c r="S1184" s="33">
        <f t="shared" si="354"/>
        <v>-5.4420177320055885E-3</v>
      </c>
      <c r="T1184" t="str">
        <f t="shared" si="355"/>
        <v>AUGUST-GM1</v>
      </c>
      <c r="U1184">
        <f t="shared" si="356"/>
        <v>190598</v>
      </c>
      <c r="V1184">
        <f t="shared" si="357"/>
        <v>193790</v>
      </c>
      <c r="W1184">
        <f t="shared" si="358"/>
        <v>191663</v>
      </c>
      <c r="X1184" s="33">
        <f t="shared" si="359"/>
        <v>5.5876766807625433E-3</v>
      </c>
      <c r="Y1184" s="33">
        <f t="shared" si="360"/>
        <v>-1.0975798544816562E-2</v>
      </c>
    </row>
    <row r="1185" spans="1:25" x14ac:dyDescent="0.25">
      <c r="A1185" t="s">
        <v>42</v>
      </c>
      <c r="B1185">
        <v>4</v>
      </c>
      <c r="C1185" t="s">
        <v>17</v>
      </c>
      <c r="D1185" s="66">
        <v>710</v>
      </c>
      <c r="E1185" s="68">
        <v>710</v>
      </c>
      <c r="F1185" s="68">
        <v>710</v>
      </c>
      <c r="G1185" s="13">
        <f t="shared" si="342"/>
        <v>0</v>
      </c>
      <c r="H1185" s="13">
        <f t="shared" si="343"/>
        <v>0</v>
      </c>
      <c r="I1185" s="70">
        <f t="shared" si="344"/>
        <v>0</v>
      </c>
      <c r="J1185" s="70">
        <f t="shared" si="345"/>
        <v>0</v>
      </c>
      <c r="K1185" t="str">
        <f t="shared" si="346"/>
        <v>CBA</v>
      </c>
      <c r="L1185" t="str">
        <f t="shared" si="347"/>
        <v>AUGUST-4-CBA</v>
      </c>
      <c r="M1185" s="70">
        <f t="shared" si="348"/>
        <v>0</v>
      </c>
      <c r="N1185" s="70">
        <f t="shared" si="349"/>
        <v>0</v>
      </c>
      <c r="O1185" s="13">
        <f t="shared" si="350"/>
        <v>2101778</v>
      </c>
      <c r="P1185" s="13">
        <f t="shared" si="351"/>
        <v>2128806</v>
      </c>
      <c r="Q1185" s="13">
        <f t="shared" si="352"/>
        <v>2117221</v>
      </c>
      <c r="R1185" s="33">
        <f t="shared" si="353"/>
        <v>7.3475885654907813E-3</v>
      </c>
      <c r="S1185" s="33">
        <f t="shared" si="354"/>
        <v>-5.4420177320055885E-3</v>
      </c>
      <c r="T1185" t="str">
        <f t="shared" si="355"/>
        <v>AUGUST-CBA</v>
      </c>
      <c r="U1185">
        <f t="shared" si="356"/>
        <v>41780</v>
      </c>
      <c r="V1185">
        <f t="shared" si="357"/>
        <v>42207</v>
      </c>
      <c r="W1185">
        <f t="shared" si="358"/>
        <v>41780</v>
      </c>
      <c r="X1185" s="33">
        <f t="shared" si="359"/>
        <v>0</v>
      </c>
      <c r="Y1185" s="33">
        <f t="shared" si="360"/>
        <v>-1.011680526926817E-2</v>
      </c>
    </row>
    <row r="1186" spans="1:25" x14ac:dyDescent="0.25">
      <c r="A1186" t="s">
        <v>42</v>
      </c>
      <c r="B1186">
        <v>4</v>
      </c>
      <c r="C1186" t="s">
        <v>17</v>
      </c>
      <c r="D1186" s="66">
        <v>590</v>
      </c>
      <c r="E1186" s="68">
        <v>590</v>
      </c>
      <c r="F1186" s="68">
        <v>590</v>
      </c>
      <c r="G1186" s="13">
        <f t="shared" si="342"/>
        <v>0</v>
      </c>
      <c r="H1186" s="13">
        <f t="shared" si="343"/>
        <v>0</v>
      </c>
      <c r="I1186" s="70">
        <f t="shared" si="344"/>
        <v>0</v>
      </c>
      <c r="J1186" s="70">
        <f t="shared" si="345"/>
        <v>0</v>
      </c>
      <c r="K1186" t="str">
        <f t="shared" si="346"/>
        <v>CBA</v>
      </c>
      <c r="L1186" t="str">
        <f t="shared" si="347"/>
        <v>AUGUST-4-CBA</v>
      </c>
      <c r="M1186" s="70">
        <f t="shared" si="348"/>
        <v>0</v>
      </c>
      <c r="N1186" s="70">
        <f t="shared" si="349"/>
        <v>0</v>
      </c>
      <c r="O1186" s="13">
        <f t="shared" si="350"/>
        <v>2101778</v>
      </c>
      <c r="P1186" s="13">
        <f t="shared" si="351"/>
        <v>2128806</v>
      </c>
      <c r="Q1186" s="13">
        <f t="shared" si="352"/>
        <v>2117221</v>
      </c>
      <c r="R1186" s="33">
        <f t="shared" si="353"/>
        <v>7.3475885654907813E-3</v>
      </c>
      <c r="S1186" s="33">
        <f t="shared" si="354"/>
        <v>-5.4420177320055885E-3</v>
      </c>
      <c r="T1186" t="str">
        <f t="shared" si="355"/>
        <v>AUGUST-CBA</v>
      </c>
      <c r="U1186">
        <f t="shared" si="356"/>
        <v>41780</v>
      </c>
      <c r="V1186">
        <f t="shared" si="357"/>
        <v>42207</v>
      </c>
      <c r="W1186">
        <f t="shared" si="358"/>
        <v>41780</v>
      </c>
      <c r="X1186" s="33">
        <f t="shared" si="359"/>
        <v>0</v>
      </c>
      <c r="Y1186" s="33">
        <f t="shared" si="360"/>
        <v>-1.011680526926817E-2</v>
      </c>
    </row>
    <row r="1187" spans="1:25" x14ac:dyDescent="0.25">
      <c r="A1187" t="s">
        <v>42</v>
      </c>
      <c r="B1187">
        <v>4</v>
      </c>
      <c r="C1187" t="s">
        <v>17</v>
      </c>
      <c r="D1187" s="66">
        <v>1600</v>
      </c>
      <c r="E1187" s="68">
        <v>1600</v>
      </c>
      <c r="F1187" s="68">
        <v>1600</v>
      </c>
      <c r="G1187" s="13">
        <f t="shared" si="342"/>
        <v>0</v>
      </c>
      <c r="H1187" s="13">
        <f t="shared" si="343"/>
        <v>0</v>
      </c>
      <c r="I1187" s="70">
        <f t="shared" si="344"/>
        <v>0</v>
      </c>
      <c r="J1187" s="70">
        <f t="shared" si="345"/>
        <v>0</v>
      </c>
      <c r="K1187" t="str">
        <f t="shared" si="346"/>
        <v>CBA</v>
      </c>
      <c r="L1187" t="str">
        <f t="shared" si="347"/>
        <v>AUGUST-4-CBA</v>
      </c>
      <c r="M1187" s="70">
        <f t="shared" si="348"/>
        <v>0</v>
      </c>
      <c r="N1187" s="70">
        <f t="shared" si="349"/>
        <v>0</v>
      </c>
      <c r="O1187" s="13">
        <f t="shared" si="350"/>
        <v>2101778</v>
      </c>
      <c r="P1187" s="13">
        <f t="shared" si="351"/>
        <v>2128806</v>
      </c>
      <c r="Q1187" s="13">
        <f t="shared" si="352"/>
        <v>2117221</v>
      </c>
      <c r="R1187" s="33">
        <f t="shared" si="353"/>
        <v>7.3475885654907813E-3</v>
      </c>
      <c r="S1187" s="33">
        <f t="shared" si="354"/>
        <v>-5.4420177320055885E-3</v>
      </c>
      <c r="T1187" t="str">
        <f t="shared" si="355"/>
        <v>AUGUST-CBA</v>
      </c>
      <c r="U1187">
        <f t="shared" si="356"/>
        <v>41780</v>
      </c>
      <c r="V1187">
        <f t="shared" si="357"/>
        <v>42207</v>
      </c>
      <c r="W1187">
        <f t="shared" si="358"/>
        <v>41780</v>
      </c>
      <c r="X1187" s="33">
        <f t="shared" si="359"/>
        <v>0</v>
      </c>
      <c r="Y1187" s="33">
        <f t="shared" si="360"/>
        <v>-1.011680526926817E-2</v>
      </c>
    </row>
    <row r="1188" spans="1:25" x14ac:dyDescent="0.25">
      <c r="A1188" t="s">
        <v>42</v>
      </c>
      <c r="B1188">
        <v>4</v>
      </c>
      <c r="C1188" t="s">
        <v>17</v>
      </c>
      <c r="D1188" s="66">
        <v>1560</v>
      </c>
      <c r="E1188" s="68">
        <v>1560</v>
      </c>
      <c r="F1188" s="68">
        <v>1560</v>
      </c>
      <c r="G1188" s="13">
        <f t="shared" si="342"/>
        <v>0</v>
      </c>
      <c r="H1188" s="13">
        <f t="shared" si="343"/>
        <v>0</v>
      </c>
      <c r="I1188" s="70">
        <f t="shared" si="344"/>
        <v>0</v>
      </c>
      <c r="J1188" s="70">
        <f t="shared" si="345"/>
        <v>0</v>
      </c>
      <c r="K1188" t="str">
        <f t="shared" si="346"/>
        <v>CBA</v>
      </c>
      <c r="L1188" t="str">
        <f t="shared" si="347"/>
        <v>AUGUST-4-CBA</v>
      </c>
      <c r="M1188" s="70">
        <f t="shared" si="348"/>
        <v>0</v>
      </c>
      <c r="N1188" s="70">
        <f t="shared" si="349"/>
        <v>0</v>
      </c>
      <c r="O1188" s="13">
        <f t="shared" si="350"/>
        <v>2101778</v>
      </c>
      <c r="P1188" s="13">
        <f t="shared" si="351"/>
        <v>2128806</v>
      </c>
      <c r="Q1188" s="13">
        <f t="shared" si="352"/>
        <v>2117221</v>
      </c>
      <c r="R1188" s="33">
        <f t="shared" si="353"/>
        <v>7.3475885654907813E-3</v>
      </c>
      <c r="S1188" s="33">
        <f t="shared" si="354"/>
        <v>-5.4420177320055885E-3</v>
      </c>
      <c r="T1188" t="str">
        <f t="shared" si="355"/>
        <v>AUGUST-CBA</v>
      </c>
      <c r="U1188">
        <f t="shared" si="356"/>
        <v>41780</v>
      </c>
      <c r="V1188">
        <f t="shared" si="357"/>
        <v>42207</v>
      </c>
      <c r="W1188">
        <f t="shared" si="358"/>
        <v>41780</v>
      </c>
      <c r="X1188" s="33">
        <f t="shared" si="359"/>
        <v>0</v>
      </c>
      <c r="Y1188" s="33">
        <f t="shared" si="360"/>
        <v>-1.011680526926817E-2</v>
      </c>
    </row>
    <row r="1189" spans="1:25" x14ac:dyDescent="0.25">
      <c r="A1189" t="s">
        <v>42</v>
      </c>
      <c r="B1189">
        <v>4</v>
      </c>
      <c r="C1189" t="s">
        <v>27</v>
      </c>
      <c r="D1189" s="66">
        <v>500</v>
      </c>
      <c r="E1189" s="68">
        <v>514</v>
      </c>
      <c r="F1189" s="68">
        <v>500</v>
      </c>
      <c r="G1189" s="13">
        <f t="shared" si="342"/>
        <v>-14</v>
      </c>
      <c r="H1189" s="13">
        <f t="shared" si="343"/>
        <v>0</v>
      </c>
      <c r="I1189" s="70">
        <f t="shared" si="344"/>
        <v>0</v>
      </c>
      <c r="J1189" s="70">
        <f t="shared" si="345"/>
        <v>-2.7237354085603127E-2</v>
      </c>
      <c r="K1189" t="str">
        <f t="shared" si="346"/>
        <v>CNJ2</v>
      </c>
      <c r="L1189" t="str">
        <f t="shared" si="347"/>
        <v>AUGUST-4-CNJ2</v>
      </c>
      <c r="M1189" s="70">
        <f t="shared" si="348"/>
        <v>-4.4444444444444731E-3</v>
      </c>
      <c r="N1189" s="70">
        <f t="shared" si="349"/>
        <v>-0.27294412212135821</v>
      </c>
      <c r="O1189" s="13">
        <f t="shared" si="350"/>
        <v>2101778</v>
      </c>
      <c r="P1189" s="13">
        <f t="shared" si="351"/>
        <v>2128806</v>
      </c>
      <c r="Q1189" s="13">
        <f t="shared" si="352"/>
        <v>2117221</v>
      </c>
      <c r="R1189" s="33">
        <f t="shared" si="353"/>
        <v>7.3475885654907813E-3</v>
      </c>
      <c r="S1189" s="33">
        <f t="shared" si="354"/>
        <v>-5.4420177320055885E-3</v>
      </c>
      <c r="T1189" t="str">
        <f t="shared" si="355"/>
        <v>AUGUST-CNJ2</v>
      </c>
      <c r="U1189">
        <f t="shared" si="356"/>
        <v>47851</v>
      </c>
      <c r="V1189">
        <f t="shared" si="357"/>
        <v>48530</v>
      </c>
      <c r="W1189">
        <f t="shared" si="358"/>
        <v>47846</v>
      </c>
      <c r="X1189" s="33">
        <f t="shared" si="359"/>
        <v>-1.0449102422105394E-4</v>
      </c>
      <c r="Y1189" s="33">
        <f t="shared" si="360"/>
        <v>-1.4094374613641047E-2</v>
      </c>
    </row>
    <row r="1190" spans="1:25" x14ac:dyDescent="0.25">
      <c r="A1190" t="s">
        <v>42</v>
      </c>
      <c r="B1190">
        <v>4</v>
      </c>
      <c r="C1190" t="s">
        <v>27</v>
      </c>
      <c r="D1190" s="66">
        <v>650</v>
      </c>
      <c r="E1190" s="68">
        <v>666</v>
      </c>
      <c r="F1190" s="68">
        <v>650</v>
      </c>
      <c r="G1190" s="13">
        <f t="shared" si="342"/>
        <v>-16</v>
      </c>
      <c r="H1190" s="13">
        <f t="shared" si="343"/>
        <v>0</v>
      </c>
      <c r="I1190" s="70">
        <f t="shared" si="344"/>
        <v>0</v>
      </c>
      <c r="J1190" s="70">
        <f t="shared" si="345"/>
        <v>-2.4024024024024038E-2</v>
      </c>
      <c r="K1190" t="str">
        <f t="shared" si="346"/>
        <v>CNJ2</v>
      </c>
      <c r="L1190" t="str">
        <f t="shared" si="347"/>
        <v>AUGUST-4-CNJ2</v>
      </c>
      <c r="M1190" s="70">
        <f t="shared" si="348"/>
        <v>-4.4444444444444731E-3</v>
      </c>
      <c r="N1190" s="70">
        <f t="shared" si="349"/>
        <v>-0.27294412212135821</v>
      </c>
      <c r="O1190" s="13">
        <f t="shared" si="350"/>
        <v>2101778</v>
      </c>
      <c r="P1190" s="13">
        <f t="shared" si="351"/>
        <v>2128806</v>
      </c>
      <c r="Q1190" s="13">
        <f t="shared" si="352"/>
        <v>2117221</v>
      </c>
      <c r="R1190" s="33">
        <f t="shared" si="353"/>
        <v>7.3475885654907813E-3</v>
      </c>
      <c r="S1190" s="33">
        <f t="shared" si="354"/>
        <v>-5.4420177320055885E-3</v>
      </c>
      <c r="T1190" t="str">
        <f t="shared" si="355"/>
        <v>AUGUST-CNJ2</v>
      </c>
      <c r="U1190">
        <f t="shared" si="356"/>
        <v>47851</v>
      </c>
      <c r="V1190">
        <f t="shared" si="357"/>
        <v>48530</v>
      </c>
      <c r="W1190">
        <f t="shared" si="358"/>
        <v>47846</v>
      </c>
      <c r="X1190" s="33">
        <f t="shared" si="359"/>
        <v>-1.0449102422105394E-4</v>
      </c>
      <c r="Y1190" s="33">
        <f t="shared" si="360"/>
        <v>-1.4094374613641047E-2</v>
      </c>
    </row>
    <row r="1191" spans="1:25" x14ac:dyDescent="0.25">
      <c r="A1191" t="s">
        <v>42</v>
      </c>
      <c r="B1191">
        <v>4</v>
      </c>
      <c r="C1191" t="s">
        <v>27</v>
      </c>
      <c r="D1191" s="66">
        <v>1460</v>
      </c>
      <c r="E1191" s="68">
        <v>1504</v>
      </c>
      <c r="F1191" s="68">
        <v>1460</v>
      </c>
      <c r="G1191" s="13">
        <f t="shared" si="342"/>
        <v>-44</v>
      </c>
      <c r="H1191" s="13">
        <f t="shared" si="343"/>
        <v>0</v>
      </c>
      <c r="I1191" s="70">
        <f t="shared" si="344"/>
        <v>0</v>
      </c>
      <c r="J1191" s="70">
        <f t="shared" si="345"/>
        <v>-2.9255319148936199E-2</v>
      </c>
      <c r="K1191" t="str">
        <f t="shared" si="346"/>
        <v>CNJ2</v>
      </c>
      <c r="L1191" t="str">
        <f t="shared" si="347"/>
        <v>AUGUST-4-CNJ2</v>
      </c>
      <c r="M1191" s="70">
        <f t="shared" si="348"/>
        <v>-4.4444444444444731E-3</v>
      </c>
      <c r="N1191" s="70">
        <f t="shared" si="349"/>
        <v>-0.27294412212135821</v>
      </c>
      <c r="O1191" s="13">
        <f t="shared" si="350"/>
        <v>2101778</v>
      </c>
      <c r="P1191" s="13">
        <f t="shared" si="351"/>
        <v>2128806</v>
      </c>
      <c r="Q1191" s="13">
        <f t="shared" si="352"/>
        <v>2117221</v>
      </c>
      <c r="R1191" s="33">
        <f t="shared" si="353"/>
        <v>7.3475885654907813E-3</v>
      </c>
      <c r="S1191" s="33">
        <f t="shared" si="354"/>
        <v>-5.4420177320055885E-3</v>
      </c>
      <c r="T1191" t="str">
        <f t="shared" si="355"/>
        <v>AUGUST-CNJ2</v>
      </c>
      <c r="U1191">
        <f t="shared" si="356"/>
        <v>47851</v>
      </c>
      <c r="V1191">
        <f t="shared" si="357"/>
        <v>48530</v>
      </c>
      <c r="W1191">
        <f t="shared" si="358"/>
        <v>47846</v>
      </c>
      <c r="X1191" s="33">
        <f t="shared" si="359"/>
        <v>-1.0449102422105394E-4</v>
      </c>
      <c r="Y1191" s="33">
        <f t="shared" si="360"/>
        <v>-1.4094374613641047E-2</v>
      </c>
    </row>
    <row r="1192" spans="1:25" x14ac:dyDescent="0.25">
      <c r="A1192" t="s">
        <v>42</v>
      </c>
      <c r="B1192">
        <v>4</v>
      </c>
      <c r="C1192" t="s">
        <v>27</v>
      </c>
      <c r="D1192" s="66">
        <v>200</v>
      </c>
      <c r="E1192" s="68">
        <v>208</v>
      </c>
      <c r="F1192" s="68">
        <v>200</v>
      </c>
      <c r="G1192" s="13">
        <f t="shared" si="342"/>
        <v>-8</v>
      </c>
      <c r="H1192" s="13">
        <f t="shared" si="343"/>
        <v>0</v>
      </c>
      <c r="I1192" s="70">
        <f t="shared" si="344"/>
        <v>0</v>
      </c>
      <c r="J1192" s="70">
        <f t="shared" si="345"/>
        <v>-3.8461538461538436E-2</v>
      </c>
      <c r="K1192" t="str">
        <f t="shared" si="346"/>
        <v>CNJ2</v>
      </c>
      <c r="L1192" t="str">
        <f t="shared" si="347"/>
        <v>AUGUST-4-CNJ2</v>
      </c>
      <c r="M1192" s="70">
        <f t="shared" si="348"/>
        <v>-4.4444444444444731E-3</v>
      </c>
      <c r="N1192" s="70">
        <f t="shared" si="349"/>
        <v>-0.27294412212135821</v>
      </c>
      <c r="O1192" s="13">
        <f t="shared" si="350"/>
        <v>2101778</v>
      </c>
      <c r="P1192" s="13">
        <f t="shared" si="351"/>
        <v>2128806</v>
      </c>
      <c r="Q1192" s="13">
        <f t="shared" si="352"/>
        <v>2117221</v>
      </c>
      <c r="R1192" s="33">
        <f t="shared" si="353"/>
        <v>7.3475885654907813E-3</v>
      </c>
      <c r="S1192" s="33">
        <f t="shared" si="354"/>
        <v>-5.4420177320055885E-3</v>
      </c>
      <c r="T1192" t="str">
        <f t="shared" si="355"/>
        <v>AUGUST-CNJ2</v>
      </c>
      <c r="U1192">
        <f t="shared" si="356"/>
        <v>47851</v>
      </c>
      <c r="V1192">
        <f t="shared" si="357"/>
        <v>48530</v>
      </c>
      <c r="W1192">
        <f t="shared" si="358"/>
        <v>47846</v>
      </c>
      <c r="X1192" s="33">
        <f t="shared" si="359"/>
        <v>-1.0449102422105394E-4</v>
      </c>
      <c r="Y1192" s="33">
        <f t="shared" si="360"/>
        <v>-1.4094374613641047E-2</v>
      </c>
    </row>
    <row r="1193" spans="1:25" x14ac:dyDescent="0.25">
      <c r="A1193" t="s">
        <v>42</v>
      </c>
      <c r="B1193">
        <v>4</v>
      </c>
      <c r="C1193" t="s">
        <v>27</v>
      </c>
      <c r="D1193" s="66">
        <v>1400</v>
      </c>
      <c r="E1193" s="68">
        <v>1432</v>
      </c>
      <c r="F1193" s="68">
        <v>1400</v>
      </c>
      <c r="G1193" s="13">
        <f t="shared" si="342"/>
        <v>-32</v>
      </c>
      <c r="H1193" s="13">
        <f t="shared" si="343"/>
        <v>0</v>
      </c>
      <c r="I1193" s="70">
        <f t="shared" si="344"/>
        <v>0</v>
      </c>
      <c r="J1193" s="70">
        <f t="shared" si="345"/>
        <v>-2.2346368715083775E-2</v>
      </c>
      <c r="K1193" t="str">
        <f t="shared" si="346"/>
        <v>CNJ2</v>
      </c>
      <c r="L1193" t="str">
        <f t="shared" si="347"/>
        <v>AUGUST-4-CNJ2</v>
      </c>
      <c r="M1193" s="70">
        <f t="shared" si="348"/>
        <v>-4.4444444444444731E-3</v>
      </c>
      <c r="N1193" s="70">
        <f t="shared" si="349"/>
        <v>-0.27294412212135821</v>
      </c>
      <c r="O1193" s="13">
        <f t="shared" si="350"/>
        <v>2101778</v>
      </c>
      <c r="P1193" s="13">
        <f t="shared" si="351"/>
        <v>2128806</v>
      </c>
      <c r="Q1193" s="13">
        <f t="shared" si="352"/>
        <v>2117221</v>
      </c>
      <c r="R1193" s="33">
        <f t="shared" si="353"/>
        <v>7.3475885654907813E-3</v>
      </c>
      <c r="S1193" s="33">
        <f t="shared" si="354"/>
        <v>-5.4420177320055885E-3</v>
      </c>
      <c r="T1193" t="str">
        <f t="shared" si="355"/>
        <v>AUGUST-CNJ2</v>
      </c>
      <c r="U1193">
        <f t="shared" si="356"/>
        <v>47851</v>
      </c>
      <c r="V1193">
        <f t="shared" si="357"/>
        <v>48530</v>
      </c>
      <c r="W1193">
        <f t="shared" si="358"/>
        <v>47846</v>
      </c>
      <c r="X1193" s="33">
        <f t="shared" si="359"/>
        <v>-1.0449102422105394E-4</v>
      </c>
      <c r="Y1193" s="33">
        <f t="shared" si="360"/>
        <v>-1.4094374613641047E-2</v>
      </c>
    </row>
    <row r="1194" spans="1:25" x14ac:dyDescent="0.25">
      <c r="A1194" t="s">
        <v>42</v>
      </c>
      <c r="B1194">
        <v>4</v>
      </c>
      <c r="C1194" t="s">
        <v>27</v>
      </c>
      <c r="D1194" s="66">
        <v>540</v>
      </c>
      <c r="E1194" s="68">
        <v>560</v>
      </c>
      <c r="F1194" s="68">
        <v>540</v>
      </c>
      <c r="G1194" s="13">
        <f t="shared" si="342"/>
        <v>-20</v>
      </c>
      <c r="H1194" s="13">
        <f t="shared" si="343"/>
        <v>0</v>
      </c>
      <c r="I1194" s="70">
        <f t="shared" si="344"/>
        <v>0</v>
      </c>
      <c r="J1194" s="70">
        <f t="shared" si="345"/>
        <v>-3.5714285714285698E-2</v>
      </c>
      <c r="K1194" t="str">
        <f t="shared" si="346"/>
        <v>CNJ2</v>
      </c>
      <c r="L1194" t="str">
        <f t="shared" si="347"/>
        <v>AUGUST-4-CNJ2</v>
      </c>
      <c r="M1194" s="70">
        <f t="shared" si="348"/>
        <v>-4.4444444444444731E-3</v>
      </c>
      <c r="N1194" s="70">
        <f t="shared" si="349"/>
        <v>-0.27294412212135821</v>
      </c>
      <c r="O1194" s="13">
        <f t="shared" si="350"/>
        <v>2101778</v>
      </c>
      <c r="P1194" s="13">
        <f t="shared" si="351"/>
        <v>2128806</v>
      </c>
      <c r="Q1194" s="13">
        <f t="shared" si="352"/>
        <v>2117221</v>
      </c>
      <c r="R1194" s="33">
        <f t="shared" si="353"/>
        <v>7.3475885654907813E-3</v>
      </c>
      <c r="S1194" s="33">
        <f t="shared" si="354"/>
        <v>-5.4420177320055885E-3</v>
      </c>
      <c r="T1194" t="str">
        <f t="shared" si="355"/>
        <v>AUGUST-CNJ2</v>
      </c>
      <c r="U1194">
        <f t="shared" si="356"/>
        <v>47851</v>
      </c>
      <c r="V1194">
        <f t="shared" si="357"/>
        <v>48530</v>
      </c>
      <c r="W1194">
        <f t="shared" si="358"/>
        <v>47846</v>
      </c>
      <c r="X1194" s="33">
        <f t="shared" si="359"/>
        <v>-1.0449102422105394E-4</v>
      </c>
      <c r="Y1194" s="33">
        <f t="shared" si="360"/>
        <v>-1.4094374613641047E-2</v>
      </c>
    </row>
    <row r="1195" spans="1:25" x14ac:dyDescent="0.25">
      <c r="A1195" t="s">
        <v>42</v>
      </c>
      <c r="B1195">
        <v>4</v>
      </c>
      <c r="C1195" t="s">
        <v>27</v>
      </c>
      <c r="D1195" s="66">
        <v>970</v>
      </c>
      <c r="E1195" s="68">
        <v>1016</v>
      </c>
      <c r="F1195" s="68">
        <v>970</v>
      </c>
      <c r="G1195" s="13">
        <f t="shared" si="342"/>
        <v>-46</v>
      </c>
      <c r="H1195" s="13">
        <f t="shared" si="343"/>
        <v>0</v>
      </c>
      <c r="I1195" s="70">
        <f t="shared" si="344"/>
        <v>0</v>
      </c>
      <c r="J1195" s="70">
        <f t="shared" si="345"/>
        <v>-4.5275590551181133E-2</v>
      </c>
      <c r="K1195" t="str">
        <f t="shared" si="346"/>
        <v>CNJ2</v>
      </c>
      <c r="L1195" t="str">
        <f t="shared" si="347"/>
        <v>AUGUST-4-CNJ2</v>
      </c>
      <c r="M1195" s="70">
        <f t="shared" si="348"/>
        <v>-4.4444444444444731E-3</v>
      </c>
      <c r="N1195" s="70">
        <f t="shared" si="349"/>
        <v>-0.27294412212135821</v>
      </c>
      <c r="O1195" s="13">
        <f t="shared" si="350"/>
        <v>2101778</v>
      </c>
      <c r="P1195" s="13">
        <f t="shared" si="351"/>
        <v>2128806</v>
      </c>
      <c r="Q1195" s="13">
        <f t="shared" si="352"/>
        <v>2117221</v>
      </c>
      <c r="R1195" s="33">
        <f t="shared" si="353"/>
        <v>7.3475885654907813E-3</v>
      </c>
      <c r="S1195" s="33">
        <f t="shared" si="354"/>
        <v>-5.4420177320055885E-3</v>
      </c>
      <c r="T1195" t="str">
        <f t="shared" si="355"/>
        <v>AUGUST-CNJ2</v>
      </c>
      <c r="U1195">
        <f t="shared" si="356"/>
        <v>47851</v>
      </c>
      <c r="V1195">
        <f t="shared" si="357"/>
        <v>48530</v>
      </c>
      <c r="W1195">
        <f t="shared" si="358"/>
        <v>47846</v>
      </c>
      <c r="X1195" s="33">
        <f t="shared" si="359"/>
        <v>-1.0449102422105394E-4</v>
      </c>
      <c r="Y1195" s="33">
        <f t="shared" si="360"/>
        <v>-1.4094374613641047E-2</v>
      </c>
    </row>
    <row r="1196" spans="1:25" x14ac:dyDescent="0.25">
      <c r="A1196" t="s">
        <v>42</v>
      </c>
      <c r="B1196">
        <v>4</v>
      </c>
      <c r="C1196" t="s">
        <v>17</v>
      </c>
      <c r="D1196" s="66">
        <v>1030</v>
      </c>
      <c r="E1196" s="68">
        <v>1030</v>
      </c>
      <c r="F1196" s="68">
        <v>1030</v>
      </c>
      <c r="G1196" s="13">
        <f t="shared" si="342"/>
        <v>0</v>
      </c>
      <c r="H1196" s="13">
        <f t="shared" si="343"/>
        <v>0</v>
      </c>
      <c r="I1196" s="70">
        <f t="shared" si="344"/>
        <v>0</v>
      </c>
      <c r="J1196" s="70">
        <f t="shared" si="345"/>
        <v>0</v>
      </c>
      <c r="K1196" t="str">
        <f t="shared" si="346"/>
        <v>CBA</v>
      </c>
      <c r="L1196" t="str">
        <f t="shared" si="347"/>
        <v>AUGUST-4-CBA</v>
      </c>
      <c r="M1196" s="70">
        <f t="shared" si="348"/>
        <v>0</v>
      </c>
      <c r="N1196" s="70">
        <f t="shared" si="349"/>
        <v>0</v>
      </c>
      <c r="O1196" s="13">
        <f t="shared" si="350"/>
        <v>2101778</v>
      </c>
      <c r="P1196" s="13">
        <f t="shared" si="351"/>
        <v>2128806</v>
      </c>
      <c r="Q1196" s="13">
        <f t="shared" si="352"/>
        <v>2117221</v>
      </c>
      <c r="R1196" s="33">
        <f t="shared" si="353"/>
        <v>7.3475885654907813E-3</v>
      </c>
      <c r="S1196" s="33">
        <f t="shared" si="354"/>
        <v>-5.4420177320055885E-3</v>
      </c>
      <c r="T1196" t="str">
        <f t="shared" si="355"/>
        <v>AUGUST-CBA</v>
      </c>
      <c r="U1196">
        <f t="shared" si="356"/>
        <v>41780</v>
      </c>
      <c r="V1196">
        <f t="shared" si="357"/>
        <v>42207</v>
      </c>
      <c r="W1196">
        <f t="shared" si="358"/>
        <v>41780</v>
      </c>
      <c r="X1196" s="33">
        <f t="shared" si="359"/>
        <v>0</v>
      </c>
      <c r="Y1196" s="33">
        <f t="shared" si="360"/>
        <v>-1.011680526926817E-2</v>
      </c>
    </row>
    <row r="1197" spans="1:25" x14ac:dyDescent="0.25">
      <c r="A1197" t="s">
        <v>42</v>
      </c>
      <c r="B1197">
        <v>4</v>
      </c>
      <c r="C1197" t="s">
        <v>17</v>
      </c>
      <c r="D1197" s="66">
        <v>820</v>
      </c>
      <c r="E1197" s="68">
        <v>820</v>
      </c>
      <c r="F1197" s="68">
        <v>820</v>
      </c>
      <c r="G1197" s="13">
        <f t="shared" si="342"/>
        <v>0</v>
      </c>
      <c r="H1197" s="13">
        <f t="shared" si="343"/>
        <v>0</v>
      </c>
      <c r="I1197" s="70">
        <f t="shared" si="344"/>
        <v>0</v>
      </c>
      <c r="J1197" s="70">
        <f t="shared" si="345"/>
        <v>0</v>
      </c>
      <c r="K1197" t="str">
        <f t="shared" si="346"/>
        <v>CBA</v>
      </c>
      <c r="L1197" t="str">
        <f t="shared" si="347"/>
        <v>AUGUST-4-CBA</v>
      </c>
      <c r="M1197" s="70">
        <f t="shared" si="348"/>
        <v>0</v>
      </c>
      <c r="N1197" s="70">
        <f t="shared" si="349"/>
        <v>0</v>
      </c>
      <c r="O1197" s="13">
        <f t="shared" si="350"/>
        <v>2101778</v>
      </c>
      <c r="P1197" s="13">
        <f t="shared" si="351"/>
        <v>2128806</v>
      </c>
      <c r="Q1197" s="13">
        <f t="shared" si="352"/>
        <v>2117221</v>
      </c>
      <c r="R1197" s="33">
        <f t="shared" si="353"/>
        <v>7.3475885654907813E-3</v>
      </c>
      <c r="S1197" s="33">
        <f t="shared" si="354"/>
        <v>-5.4420177320055885E-3</v>
      </c>
      <c r="T1197" t="str">
        <f t="shared" si="355"/>
        <v>AUGUST-CBA</v>
      </c>
      <c r="U1197">
        <f t="shared" si="356"/>
        <v>41780</v>
      </c>
      <c r="V1197">
        <f t="shared" si="357"/>
        <v>42207</v>
      </c>
      <c r="W1197">
        <f t="shared" si="358"/>
        <v>41780</v>
      </c>
      <c r="X1197" s="33">
        <f t="shared" si="359"/>
        <v>0</v>
      </c>
      <c r="Y1197" s="33">
        <f t="shared" si="360"/>
        <v>-1.011680526926817E-2</v>
      </c>
    </row>
    <row r="1198" spans="1:25" x14ac:dyDescent="0.25">
      <c r="A1198" t="s">
        <v>42</v>
      </c>
      <c r="B1198">
        <v>4</v>
      </c>
      <c r="C1198" t="s">
        <v>27</v>
      </c>
      <c r="D1198" s="66">
        <v>3000</v>
      </c>
      <c r="E1198" s="68">
        <v>3017</v>
      </c>
      <c r="F1198" s="68">
        <v>3000</v>
      </c>
      <c r="G1198" s="13">
        <f t="shared" si="342"/>
        <v>-17</v>
      </c>
      <c r="H1198" s="13">
        <f t="shared" si="343"/>
        <v>0</v>
      </c>
      <c r="I1198" s="70">
        <f t="shared" si="344"/>
        <v>0</v>
      </c>
      <c r="J1198" s="70">
        <f t="shared" si="345"/>
        <v>-5.6347364932051169E-3</v>
      </c>
      <c r="K1198" t="str">
        <f t="shared" si="346"/>
        <v>CNJ2</v>
      </c>
      <c r="L1198" t="str">
        <f t="shared" si="347"/>
        <v>AUGUST-4-CNJ2</v>
      </c>
      <c r="M1198" s="70">
        <f t="shared" si="348"/>
        <v>-4.4444444444444731E-3</v>
      </c>
      <c r="N1198" s="70">
        <f t="shared" si="349"/>
        <v>-0.27294412212135821</v>
      </c>
      <c r="O1198" s="13">
        <f t="shared" si="350"/>
        <v>2101778</v>
      </c>
      <c r="P1198" s="13">
        <f t="shared" si="351"/>
        <v>2128806</v>
      </c>
      <c r="Q1198" s="13">
        <f t="shared" si="352"/>
        <v>2117221</v>
      </c>
      <c r="R1198" s="33">
        <f t="shared" si="353"/>
        <v>7.3475885654907813E-3</v>
      </c>
      <c r="S1198" s="33">
        <f t="shared" si="354"/>
        <v>-5.4420177320055885E-3</v>
      </c>
      <c r="T1198" t="str">
        <f t="shared" si="355"/>
        <v>AUGUST-CNJ2</v>
      </c>
      <c r="U1198">
        <f t="shared" si="356"/>
        <v>47851</v>
      </c>
      <c r="V1198">
        <f t="shared" si="357"/>
        <v>48530</v>
      </c>
      <c r="W1198">
        <f t="shared" si="358"/>
        <v>47846</v>
      </c>
      <c r="X1198" s="33">
        <f t="shared" si="359"/>
        <v>-1.0449102422105394E-4</v>
      </c>
      <c r="Y1198" s="33">
        <f t="shared" si="360"/>
        <v>-1.4094374613641047E-2</v>
      </c>
    </row>
    <row r="1199" spans="1:25" x14ac:dyDescent="0.25">
      <c r="A1199" t="s">
        <v>42</v>
      </c>
      <c r="B1199">
        <v>4</v>
      </c>
      <c r="C1199" t="s">
        <v>27</v>
      </c>
      <c r="D1199" s="66">
        <v>3000</v>
      </c>
      <c r="E1199" s="68">
        <v>3051</v>
      </c>
      <c r="F1199" s="68">
        <v>3000</v>
      </c>
      <c r="G1199" s="13">
        <f t="shared" si="342"/>
        <v>-51</v>
      </c>
      <c r="H1199" s="13">
        <f t="shared" si="343"/>
        <v>0</v>
      </c>
      <c r="I1199" s="70">
        <f t="shared" si="344"/>
        <v>0</v>
      </c>
      <c r="J1199" s="70">
        <f t="shared" si="345"/>
        <v>-1.6715830875122961E-2</v>
      </c>
      <c r="K1199" t="str">
        <f t="shared" si="346"/>
        <v>CNJ2</v>
      </c>
      <c r="L1199" t="str">
        <f t="shared" si="347"/>
        <v>AUGUST-4-CNJ2</v>
      </c>
      <c r="M1199" s="70">
        <f t="shared" si="348"/>
        <v>-4.4444444444444731E-3</v>
      </c>
      <c r="N1199" s="70">
        <f t="shared" si="349"/>
        <v>-0.27294412212135821</v>
      </c>
      <c r="O1199" s="13">
        <f t="shared" si="350"/>
        <v>2101778</v>
      </c>
      <c r="P1199" s="13">
        <f t="shared" si="351"/>
        <v>2128806</v>
      </c>
      <c r="Q1199" s="13">
        <f t="shared" si="352"/>
        <v>2117221</v>
      </c>
      <c r="R1199" s="33">
        <f t="shared" si="353"/>
        <v>7.3475885654907813E-3</v>
      </c>
      <c r="S1199" s="33">
        <f t="shared" si="354"/>
        <v>-5.4420177320055885E-3</v>
      </c>
      <c r="T1199" t="str">
        <f t="shared" si="355"/>
        <v>AUGUST-CNJ2</v>
      </c>
      <c r="U1199">
        <f t="shared" si="356"/>
        <v>47851</v>
      </c>
      <c r="V1199">
        <f t="shared" si="357"/>
        <v>48530</v>
      </c>
      <c r="W1199">
        <f t="shared" si="358"/>
        <v>47846</v>
      </c>
      <c r="X1199" s="33">
        <f t="shared" si="359"/>
        <v>-1.0449102422105394E-4</v>
      </c>
      <c r="Y1199" s="33">
        <f t="shared" si="360"/>
        <v>-1.4094374613641047E-2</v>
      </c>
    </row>
    <row r="1200" spans="1:25" x14ac:dyDescent="0.25">
      <c r="A1200" t="s">
        <v>42</v>
      </c>
      <c r="B1200">
        <v>4</v>
      </c>
      <c r="C1200" t="s">
        <v>27</v>
      </c>
      <c r="D1200" s="66">
        <v>6190</v>
      </c>
      <c r="E1200" s="68">
        <v>6222</v>
      </c>
      <c r="F1200" s="68">
        <v>6190</v>
      </c>
      <c r="G1200" s="13">
        <f t="shared" si="342"/>
        <v>-32</v>
      </c>
      <c r="H1200" s="13">
        <f t="shared" si="343"/>
        <v>0</v>
      </c>
      <c r="I1200" s="70">
        <f t="shared" si="344"/>
        <v>0</v>
      </c>
      <c r="J1200" s="70">
        <f t="shared" si="345"/>
        <v>-5.1430408228865243E-3</v>
      </c>
      <c r="K1200" t="str">
        <f t="shared" si="346"/>
        <v>CNJ2</v>
      </c>
      <c r="L1200" t="str">
        <f t="shared" si="347"/>
        <v>AUGUST-4-CNJ2</v>
      </c>
      <c r="M1200" s="70">
        <f t="shared" si="348"/>
        <v>-4.4444444444444731E-3</v>
      </c>
      <c r="N1200" s="70">
        <f t="shared" si="349"/>
        <v>-0.27294412212135821</v>
      </c>
      <c r="O1200" s="13">
        <f t="shared" si="350"/>
        <v>2101778</v>
      </c>
      <c r="P1200" s="13">
        <f t="shared" si="351"/>
        <v>2128806</v>
      </c>
      <c r="Q1200" s="13">
        <f t="shared" si="352"/>
        <v>2117221</v>
      </c>
      <c r="R1200" s="33">
        <f t="shared" si="353"/>
        <v>7.3475885654907813E-3</v>
      </c>
      <c r="S1200" s="33">
        <f t="shared" si="354"/>
        <v>-5.4420177320055885E-3</v>
      </c>
      <c r="T1200" t="str">
        <f t="shared" si="355"/>
        <v>AUGUST-CNJ2</v>
      </c>
      <c r="U1200">
        <f t="shared" si="356"/>
        <v>47851</v>
      </c>
      <c r="V1200">
        <f t="shared" si="357"/>
        <v>48530</v>
      </c>
      <c r="W1200">
        <f t="shared" si="358"/>
        <v>47846</v>
      </c>
      <c r="X1200" s="33">
        <f t="shared" si="359"/>
        <v>-1.0449102422105394E-4</v>
      </c>
      <c r="Y1200" s="33">
        <f t="shared" si="360"/>
        <v>-1.4094374613641047E-2</v>
      </c>
    </row>
    <row r="1201" spans="1:25" x14ac:dyDescent="0.25">
      <c r="A1201" t="s">
        <v>42</v>
      </c>
      <c r="B1201">
        <v>4</v>
      </c>
      <c r="C1201" t="s">
        <v>27</v>
      </c>
      <c r="D1201" s="66">
        <v>1125</v>
      </c>
      <c r="E1201" s="68">
        <v>1125</v>
      </c>
      <c r="F1201" s="68">
        <v>1120</v>
      </c>
      <c r="G1201" s="13">
        <f t="shared" si="342"/>
        <v>-5</v>
      </c>
      <c r="H1201" s="13">
        <f t="shared" si="343"/>
        <v>-5</v>
      </c>
      <c r="I1201" s="70">
        <f t="shared" si="344"/>
        <v>-4.4444444444444731E-3</v>
      </c>
      <c r="J1201" s="70">
        <f t="shared" si="345"/>
        <v>-4.4444444444444731E-3</v>
      </c>
      <c r="K1201" t="str">
        <f t="shared" si="346"/>
        <v>CNJ2</v>
      </c>
      <c r="L1201" t="str">
        <f t="shared" si="347"/>
        <v>AUGUST-4-CNJ2</v>
      </c>
      <c r="M1201" s="70">
        <f t="shared" si="348"/>
        <v>-4.4444444444444731E-3</v>
      </c>
      <c r="N1201" s="70">
        <f t="shared" si="349"/>
        <v>-0.27294412212135821</v>
      </c>
      <c r="O1201" s="13">
        <f t="shared" si="350"/>
        <v>2101778</v>
      </c>
      <c r="P1201" s="13">
        <f t="shared" si="351"/>
        <v>2128806</v>
      </c>
      <c r="Q1201" s="13">
        <f t="shared" si="352"/>
        <v>2117221</v>
      </c>
      <c r="R1201" s="33">
        <f t="shared" si="353"/>
        <v>7.3475885654907813E-3</v>
      </c>
      <c r="S1201" s="33">
        <f t="shared" si="354"/>
        <v>-5.4420177320055885E-3</v>
      </c>
      <c r="T1201" t="str">
        <f t="shared" si="355"/>
        <v>AUGUST-CNJ2</v>
      </c>
      <c r="U1201">
        <f t="shared" si="356"/>
        <v>47851</v>
      </c>
      <c r="V1201">
        <f t="shared" si="357"/>
        <v>48530</v>
      </c>
      <c r="W1201">
        <f t="shared" si="358"/>
        <v>47846</v>
      </c>
      <c r="X1201" s="33">
        <f t="shared" si="359"/>
        <v>-1.0449102422105394E-4</v>
      </c>
      <c r="Y1201" s="33">
        <f t="shared" si="360"/>
        <v>-1.4094374613641047E-2</v>
      </c>
    </row>
    <row r="1202" spans="1:25" x14ac:dyDescent="0.25">
      <c r="A1202" t="s">
        <v>42</v>
      </c>
      <c r="B1202">
        <v>4</v>
      </c>
      <c r="C1202" t="s">
        <v>27</v>
      </c>
      <c r="D1202" s="66">
        <v>1260</v>
      </c>
      <c r="E1202" s="68">
        <v>1284</v>
      </c>
      <c r="F1202" s="68">
        <v>1260</v>
      </c>
      <c r="G1202" s="13">
        <f t="shared" si="342"/>
        <v>-24</v>
      </c>
      <c r="H1202" s="13">
        <f t="shared" si="343"/>
        <v>0</v>
      </c>
      <c r="I1202" s="70">
        <f t="shared" si="344"/>
        <v>0</v>
      </c>
      <c r="J1202" s="70">
        <f t="shared" si="345"/>
        <v>-1.8691588785046731E-2</v>
      </c>
      <c r="K1202" t="str">
        <f t="shared" si="346"/>
        <v>CNJ2</v>
      </c>
      <c r="L1202" t="str">
        <f t="shared" si="347"/>
        <v>AUGUST-4-CNJ2</v>
      </c>
      <c r="M1202" s="70">
        <f t="shared" si="348"/>
        <v>-4.4444444444444731E-3</v>
      </c>
      <c r="N1202" s="70">
        <f t="shared" si="349"/>
        <v>-0.27294412212135821</v>
      </c>
      <c r="O1202" s="13">
        <f t="shared" si="350"/>
        <v>2101778</v>
      </c>
      <c r="P1202" s="13">
        <f t="shared" si="351"/>
        <v>2128806</v>
      </c>
      <c r="Q1202" s="13">
        <f t="shared" si="352"/>
        <v>2117221</v>
      </c>
      <c r="R1202" s="33">
        <f t="shared" si="353"/>
        <v>7.3475885654907813E-3</v>
      </c>
      <c r="S1202" s="33">
        <f t="shared" si="354"/>
        <v>-5.4420177320055885E-3</v>
      </c>
      <c r="T1202" t="str">
        <f t="shared" si="355"/>
        <v>AUGUST-CNJ2</v>
      </c>
      <c r="U1202">
        <f t="shared" si="356"/>
        <v>47851</v>
      </c>
      <c r="V1202">
        <f t="shared" si="357"/>
        <v>48530</v>
      </c>
      <c r="W1202">
        <f t="shared" si="358"/>
        <v>47846</v>
      </c>
      <c r="X1202" s="33">
        <f t="shared" si="359"/>
        <v>-1.0449102422105394E-4</v>
      </c>
      <c r="Y1202" s="33">
        <f t="shared" si="360"/>
        <v>-1.4094374613641047E-2</v>
      </c>
    </row>
    <row r="1203" spans="1:25" x14ac:dyDescent="0.25">
      <c r="A1203" t="s">
        <v>42</v>
      </c>
      <c r="B1203">
        <v>4</v>
      </c>
      <c r="C1203" t="s">
        <v>15</v>
      </c>
      <c r="D1203" s="66">
        <v>1977</v>
      </c>
      <c r="E1203" s="68">
        <v>1983</v>
      </c>
      <c r="F1203" s="68">
        <v>1978</v>
      </c>
      <c r="G1203" s="13">
        <f t="shared" si="342"/>
        <v>-5</v>
      </c>
      <c r="H1203" s="13">
        <f t="shared" si="343"/>
        <v>1</v>
      </c>
      <c r="I1203" s="70">
        <f t="shared" si="344"/>
        <v>5.0581689428419452E-4</v>
      </c>
      <c r="J1203" s="70">
        <f t="shared" si="345"/>
        <v>-2.5214321734745582E-3</v>
      </c>
      <c r="K1203" t="str">
        <f t="shared" si="346"/>
        <v>CHAWAN</v>
      </c>
      <c r="L1203" t="str">
        <f t="shared" si="347"/>
        <v>AUGUST-4-CHAWAN</v>
      </c>
      <c r="M1203" s="70">
        <f t="shared" si="348"/>
        <v>5.0581689428419452E-4</v>
      </c>
      <c r="N1203" s="70">
        <f t="shared" si="349"/>
        <v>-2.5214321734745582E-3</v>
      </c>
      <c r="O1203" s="13">
        <f t="shared" si="350"/>
        <v>2101778</v>
      </c>
      <c r="P1203" s="13">
        <f t="shared" si="351"/>
        <v>2128806</v>
      </c>
      <c r="Q1203" s="13">
        <f t="shared" si="352"/>
        <v>2117221</v>
      </c>
      <c r="R1203" s="33">
        <f t="shared" si="353"/>
        <v>7.3475885654907813E-3</v>
      </c>
      <c r="S1203" s="33">
        <f t="shared" si="354"/>
        <v>-5.4420177320055885E-3</v>
      </c>
      <c r="T1203" t="str">
        <f t="shared" si="355"/>
        <v>AUGUST-CHAWAN</v>
      </c>
      <c r="U1203">
        <f t="shared" si="356"/>
        <v>35954</v>
      </c>
      <c r="V1203">
        <f t="shared" si="357"/>
        <v>36120</v>
      </c>
      <c r="W1203">
        <f t="shared" si="358"/>
        <v>35955</v>
      </c>
      <c r="X1203" s="33">
        <f t="shared" si="359"/>
        <v>2.7813317016178729E-5</v>
      </c>
      <c r="Y1203" s="33">
        <f t="shared" si="360"/>
        <v>-4.5681063122923193E-3</v>
      </c>
    </row>
    <row r="1204" spans="1:25" x14ac:dyDescent="0.25">
      <c r="A1204" t="s">
        <v>42</v>
      </c>
      <c r="B1204">
        <v>4</v>
      </c>
      <c r="C1204" t="s">
        <v>16</v>
      </c>
      <c r="D1204" s="66">
        <v>54000</v>
      </c>
      <c r="E1204" s="68">
        <v>54386</v>
      </c>
      <c r="F1204" s="68">
        <v>54239</v>
      </c>
      <c r="G1204" s="13">
        <f t="shared" si="342"/>
        <v>-147</v>
      </c>
      <c r="H1204" s="13">
        <f t="shared" si="343"/>
        <v>239</v>
      </c>
      <c r="I1204" s="70">
        <f t="shared" si="344"/>
        <v>4.4259259259258332E-3</v>
      </c>
      <c r="J1204" s="70">
        <f t="shared" si="345"/>
        <v>-2.7029014819990316E-3</v>
      </c>
      <c r="K1204" t="str">
        <f t="shared" si="346"/>
        <v>ANUGERAH</v>
      </c>
      <c r="L1204" t="str">
        <f t="shared" si="347"/>
        <v>AUGUST-4-ANUGERAH</v>
      </c>
      <c r="M1204" s="70">
        <f t="shared" si="348"/>
        <v>-0.22644386551451789</v>
      </c>
      <c r="N1204" s="70">
        <f t="shared" si="349"/>
        <v>-0.19119967570500929</v>
      </c>
      <c r="O1204" s="13">
        <f t="shared" si="350"/>
        <v>2101778</v>
      </c>
      <c r="P1204" s="13">
        <f t="shared" si="351"/>
        <v>2128806</v>
      </c>
      <c r="Q1204" s="13">
        <f t="shared" si="352"/>
        <v>2117221</v>
      </c>
      <c r="R1204" s="33">
        <f t="shared" si="353"/>
        <v>7.3475885654907813E-3</v>
      </c>
      <c r="S1204" s="33">
        <f t="shared" si="354"/>
        <v>-5.4420177320055885E-3</v>
      </c>
      <c r="T1204" t="str">
        <f t="shared" si="355"/>
        <v>AUGUST-ANUGERAH</v>
      </c>
      <c r="U1204">
        <f t="shared" si="356"/>
        <v>346060</v>
      </c>
      <c r="V1204">
        <f t="shared" si="357"/>
        <v>348415</v>
      </c>
      <c r="W1204">
        <f t="shared" si="358"/>
        <v>345884</v>
      </c>
      <c r="X1204" s="33">
        <f t="shared" si="359"/>
        <v>-5.0858232676409543E-4</v>
      </c>
      <c r="Y1204" s="33">
        <f t="shared" si="360"/>
        <v>-7.2643255887375746E-3</v>
      </c>
    </row>
    <row r="1205" spans="1:25" x14ac:dyDescent="0.25">
      <c r="A1205" t="s">
        <v>42</v>
      </c>
      <c r="B1205">
        <v>4</v>
      </c>
      <c r="C1205" t="s">
        <v>16</v>
      </c>
      <c r="D1205" s="66">
        <v>34500</v>
      </c>
      <c r="E1205" s="68">
        <v>35027</v>
      </c>
      <c r="F1205" s="68">
        <v>34689</v>
      </c>
      <c r="G1205" s="13">
        <f t="shared" si="342"/>
        <v>-338</v>
      </c>
      <c r="H1205" s="13">
        <f t="shared" si="343"/>
        <v>189</v>
      </c>
      <c r="I1205" s="70">
        <f t="shared" si="344"/>
        <v>5.4782608695651547E-3</v>
      </c>
      <c r="J1205" s="70">
        <f t="shared" si="345"/>
        <v>-9.6496988037799714E-3</v>
      </c>
      <c r="K1205" t="str">
        <f t="shared" si="346"/>
        <v>ANUGERAH</v>
      </c>
      <c r="L1205" t="str">
        <f t="shared" si="347"/>
        <v>AUGUST-4-ANUGERAH</v>
      </c>
      <c r="M1205" s="70">
        <f t="shared" si="348"/>
        <v>-0.22644386551451789</v>
      </c>
      <c r="N1205" s="70">
        <f t="shared" si="349"/>
        <v>-0.19119967570500929</v>
      </c>
      <c r="O1205" s="13">
        <f t="shared" si="350"/>
        <v>2101778</v>
      </c>
      <c r="P1205" s="13">
        <f t="shared" si="351"/>
        <v>2128806</v>
      </c>
      <c r="Q1205" s="13">
        <f t="shared" si="352"/>
        <v>2117221</v>
      </c>
      <c r="R1205" s="33">
        <f t="shared" si="353"/>
        <v>7.3475885654907813E-3</v>
      </c>
      <c r="S1205" s="33">
        <f t="shared" si="354"/>
        <v>-5.4420177320055885E-3</v>
      </c>
      <c r="T1205" t="str">
        <f t="shared" si="355"/>
        <v>AUGUST-ANUGERAH</v>
      </c>
      <c r="U1205">
        <f t="shared" si="356"/>
        <v>346060</v>
      </c>
      <c r="V1205">
        <f t="shared" si="357"/>
        <v>348415</v>
      </c>
      <c r="W1205">
        <f t="shared" si="358"/>
        <v>345884</v>
      </c>
      <c r="X1205" s="33">
        <f t="shared" si="359"/>
        <v>-5.0858232676409543E-4</v>
      </c>
      <c r="Y1205" s="33">
        <f t="shared" si="360"/>
        <v>-7.2643255887375746E-3</v>
      </c>
    </row>
    <row r="1206" spans="1:25" x14ac:dyDescent="0.25">
      <c r="A1206" t="s">
        <v>42</v>
      </c>
      <c r="B1206">
        <v>4</v>
      </c>
      <c r="C1206" t="s">
        <v>16</v>
      </c>
      <c r="D1206" s="66">
        <v>33000</v>
      </c>
      <c r="E1206" s="68">
        <v>33254</v>
      </c>
      <c r="F1206" s="68">
        <v>33185</v>
      </c>
      <c r="G1206" s="13">
        <f t="shared" si="342"/>
        <v>-69</v>
      </c>
      <c r="H1206" s="13">
        <f t="shared" si="343"/>
        <v>185</v>
      </c>
      <c r="I1206" s="70">
        <f t="shared" si="344"/>
        <v>5.6060606060606144E-3</v>
      </c>
      <c r="J1206" s="70">
        <f t="shared" si="345"/>
        <v>-2.0749383532807641E-3</v>
      </c>
      <c r="K1206" t="str">
        <f t="shared" si="346"/>
        <v>ANUGERAH</v>
      </c>
      <c r="L1206" t="str">
        <f t="shared" si="347"/>
        <v>AUGUST-4-ANUGERAH</v>
      </c>
      <c r="M1206" s="70">
        <f t="shared" si="348"/>
        <v>-0.22644386551451789</v>
      </c>
      <c r="N1206" s="70">
        <f t="shared" si="349"/>
        <v>-0.19119967570500929</v>
      </c>
      <c r="O1206" s="13">
        <f t="shared" si="350"/>
        <v>2101778</v>
      </c>
      <c r="P1206" s="13">
        <f t="shared" si="351"/>
        <v>2128806</v>
      </c>
      <c r="Q1206" s="13">
        <f t="shared" si="352"/>
        <v>2117221</v>
      </c>
      <c r="R1206" s="33">
        <f t="shared" si="353"/>
        <v>7.3475885654907813E-3</v>
      </c>
      <c r="S1206" s="33">
        <f t="shared" si="354"/>
        <v>-5.4420177320055885E-3</v>
      </c>
      <c r="T1206" t="str">
        <f t="shared" si="355"/>
        <v>AUGUST-ANUGERAH</v>
      </c>
      <c r="U1206">
        <f t="shared" si="356"/>
        <v>346060</v>
      </c>
      <c r="V1206">
        <f t="shared" si="357"/>
        <v>348415</v>
      </c>
      <c r="W1206">
        <f t="shared" si="358"/>
        <v>345884</v>
      </c>
      <c r="X1206" s="33">
        <f t="shared" si="359"/>
        <v>-5.0858232676409543E-4</v>
      </c>
      <c r="Y1206" s="33">
        <f t="shared" si="360"/>
        <v>-7.2643255887375746E-3</v>
      </c>
    </row>
    <row r="1207" spans="1:25" x14ac:dyDescent="0.25">
      <c r="A1207" t="s">
        <v>42</v>
      </c>
      <c r="B1207">
        <v>4</v>
      </c>
      <c r="C1207" t="s">
        <v>16</v>
      </c>
      <c r="D1207" s="66">
        <v>6500</v>
      </c>
      <c r="E1207" s="68">
        <v>6501</v>
      </c>
      <c r="F1207" s="68">
        <v>6457</v>
      </c>
      <c r="G1207" s="13">
        <f t="shared" si="342"/>
        <v>-44</v>
      </c>
      <c r="H1207" s="13">
        <f t="shared" si="343"/>
        <v>-43</v>
      </c>
      <c r="I1207" s="70">
        <f t="shared" si="344"/>
        <v>-6.6153846153845786E-3</v>
      </c>
      <c r="J1207" s="70">
        <f t="shared" si="345"/>
        <v>-6.7681895093062439E-3</v>
      </c>
      <c r="K1207" t="str">
        <f t="shared" si="346"/>
        <v>ANUGERAH</v>
      </c>
      <c r="L1207" t="str">
        <f t="shared" si="347"/>
        <v>AUGUST-4-ANUGERAH</v>
      </c>
      <c r="M1207" s="70">
        <f t="shared" si="348"/>
        <v>-0.22644386551451789</v>
      </c>
      <c r="N1207" s="70">
        <f t="shared" si="349"/>
        <v>-0.19119967570500929</v>
      </c>
      <c r="O1207" s="13">
        <f t="shared" si="350"/>
        <v>2101778</v>
      </c>
      <c r="P1207" s="13">
        <f t="shared" si="351"/>
        <v>2128806</v>
      </c>
      <c r="Q1207" s="13">
        <f t="shared" si="352"/>
        <v>2117221</v>
      </c>
      <c r="R1207" s="33">
        <f t="shared" si="353"/>
        <v>7.3475885654907813E-3</v>
      </c>
      <c r="S1207" s="33">
        <f t="shared" si="354"/>
        <v>-5.4420177320055885E-3</v>
      </c>
      <c r="T1207" t="str">
        <f t="shared" si="355"/>
        <v>AUGUST-ANUGERAH</v>
      </c>
      <c r="U1207">
        <f t="shared" si="356"/>
        <v>346060</v>
      </c>
      <c r="V1207">
        <f t="shared" si="357"/>
        <v>348415</v>
      </c>
      <c r="W1207">
        <f t="shared" si="358"/>
        <v>345884</v>
      </c>
      <c r="X1207" s="33">
        <f t="shared" si="359"/>
        <v>-5.0858232676409543E-4</v>
      </c>
      <c r="Y1207" s="33">
        <f t="shared" si="360"/>
        <v>-7.2643255887375746E-3</v>
      </c>
    </row>
    <row r="1208" spans="1:25" x14ac:dyDescent="0.25">
      <c r="A1208" t="s">
        <v>42</v>
      </c>
      <c r="B1208">
        <v>4</v>
      </c>
      <c r="C1208" t="s">
        <v>16</v>
      </c>
      <c r="D1208" s="66">
        <v>7500</v>
      </c>
      <c r="E1208" s="68">
        <v>7500</v>
      </c>
      <c r="F1208" s="68">
        <v>7293</v>
      </c>
      <c r="G1208" s="13">
        <f t="shared" si="342"/>
        <v>-207</v>
      </c>
      <c r="H1208" s="13">
        <f t="shared" si="343"/>
        <v>-207</v>
      </c>
      <c r="I1208" s="70">
        <f t="shared" si="344"/>
        <v>-2.7599999999999958E-2</v>
      </c>
      <c r="J1208" s="70">
        <f t="shared" si="345"/>
        <v>-2.7599999999999958E-2</v>
      </c>
      <c r="K1208" t="str">
        <f t="shared" si="346"/>
        <v>ANUGERAH</v>
      </c>
      <c r="L1208" t="str">
        <f t="shared" si="347"/>
        <v>AUGUST-4-ANUGERAH</v>
      </c>
      <c r="M1208" s="70">
        <f t="shared" si="348"/>
        <v>-0.22644386551451789</v>
      </c>
      <c r="N1208" s="70">
        <f t="shared" si="349"/>
        <v>-0.19119967570500929</v>
      </c>
      <c r="O1208" s="13">
        <f t="shared" si="350"/>
        <v>2101778</v>
      </c>
      <c r="P1208" s="13">
        <f t="shared" si="351"/>
        <v>2128806</v>
      </c>
      <c r="Q1208" s="13">
        <f t="shared" si="352"/>
        <v>2117221</v>
      </c>
      <c r="R1208" s="33">
        <f t="shared" si="353"/>
        <v>7.3475885654907813E-3</v>
      </c>
      <c r="S1208" s="33">
        <f t="shared" si="354"/>
        <v>-5.4420177320055885E-3</v>
      </c>
      <c r="T1208" t="str">
        <f t="shared" si="355"/>
        <v>AUGUST-ANUGERAH</v>
      </c>
      <c r="U1208">
        <f t="shared" si="356"/>
        <v>346060</v>
      </c>
      <c r="V1208">
        <f t="shared" si="357"/>
        <v>348415</v>
      </c>
      <c r="W1208">
        <f t="shared" si="358"/>
        <v>345884</v>
      </c>
      <c r="X1208" s="33">
        <f t="shared" si="359"/>
        <v>-5.0858232676409543E-4</v>
      </c>
      <c r="Y1208" s="33">
        <f t="shared" si="360"/>
        <v>-7.2643255887375746E-3</v>
      </c>
    </row>
    <row r="1209" spans="1:25" x14ac:dyDescent="0.25">
      <c r="A1209" t="s">
        <v>42</v>
      </c>
      <c r="B1209">
        <v>4</v>
      </c>
      <c r="C1209" t="s">
        <v>16</v>
      </c>
      <c r="D1209" s="66">
        <v>28000</v>
      </c>
      <c r="E1209" s="68">
        <v>28000</v>
      </c>
      <c r="F1209" s="68">
        <v>27837</v>
      </c>
      <c r="G1209" s="13">
        <f t="shared" si="342"/>
        <v>-163</v>
      </c>
      <c r="H1209" s="13">
        <f t="shared" si="343"/>
        <v>-163</v>
      </c>
      <c r="I1209" s="70">
        <f t="shared" si="344"/>
        <v>-5.821428571428533E-3</v>
      </c>
      <c r="J1209" s="70">
        <f t="shared" si="345"/>
        <v>-5.821428571428533E-3</v>
      </c>
      <c r="K1209" t="str">
        <f t="shared" si="346"/>
        <v>ANUGERAH</v>
      </c>
      <c r="L1209" t="str">
        <f t="shared" si="347"/>
        <v>AUGUST-4-ANUGERAH</v>
      </c>
      <c r="M1209" s="70">
        <f t="shared" si="348"/>
        <v>-0.22644386551451789</v>
      </c>
      <c r="N1209" s="70">
        <f t="shared" si="349"/>
        <v>-0.19119967570500929</v>
      </c>
      <c r="O1209" s="13">
        <f t="shared" si="350"/>
        <v>2101778</v>
      </c>
      <c r="P1209" s="13">
        <f t="shared" si="351"/>
        <v>2128806</v>
      </c>
      <c r="Q1209" s="13">
        <f t="shared" si="352"/>
        <v>2117221</v>
      </c>
      <c r="R1209" s="33">
        <f t="shared" si="353"/>
        <v>7.3475885654907813E-3</v>
      </c>
      <c r="S1209" s="33">
        <f t="shared" si="354"/>
        <v>-5.4420177320055885E-3</v>
      </c>
      <c r="T1209" t="str">
        <f t="shared" si="355"/>
        <v>AUGUST-ANUGERAH</v>
      </c>
      <c r="U1209">
        <f t="shared" si="356"/>
        <v>346060</v>
      </c>
      <c r="V1209">
        <f t="shared" si="357"/>
        <v>348415</v>
      </c>
      <c r="W1209">
        <f t="shared" si="358"/>
        <v>345884</v>
      </c>
      <c r="X1209" s="33">
        <f t="shared" si="359"/>
        <v>-5.0858232676409543E-4</v>
      </c>
      <c r="Y1209" s="33">
        <f t="shared" si="360"/>
        <v>-7.2643255887375746E-3</v>
      </c>
    </row>
    <row r="1210" spans="1:25" x14ac:dyDescent="0.25">
      <c r="A1210" t="s">
        <v>42</v>
      </c>
      <c r="B1210">
        <v>4</v>
      </c>
      <c r="C1210" t="s">
        <v>16</v>
      </c>
      <c r="D1210" s="66">
        <v>21000</v>
      </c>
      <c r="E1210" s="68">
        <v>21505</v>
      </c>
      <c r="F1210" s="68">
        <v>21333</v>
      </c>
      <c r="G1210" s="13">
        <f t="shared" si="342"/>
        <v>-172</v>
      </c>
      <c r="H1210" s="13">
        <f t="shared" si="343"/>
        <v>333</v>
      </c>
      <c r="I1210" s="70">
        <f t="shared" si="344"/>
        <v>1.5857142857142792E-2</v>
      </c>
      <c r="J1210" s="70">
        <f t="shared" si="345"/>
        <v>-7.9981399674494691E-3</v>
      </c>
      <c r="K1210" t="str">
        <f t="shared" si="346"/>
        <v>ANUGERAH</v>
      </c>
      <c r="L1210" t="str">
        <f t="shared" si="347"/>
        <v>AUGUST-4-ANUGERAH</v>
      </c>
      <c r="M1210" s="70">
        <f t="shared" si="348"/>
        <v>-0.22644386551451789</v>
      </c>
      <c r="N1210" s="70">
        <f t="shared" si="349"/>
        <v>-0.19119967570500929</v>
      </c>
      <c r="O1210" s="13">
        <f t="shared" si="350"/>
        <v>2101778</v>
      </c>
      <c r="P1210" s="13">
        <f t="shared" si="351"/>
        <v>2128806</v>
      </c>
      <c r="Q1210" s="13">
        <f t="shared" si="352"/>
        <v>2117221</v>
      </c>
      <c r="R1210" s="33">
        <f t="shared" si="353"/>
        <v>7.3475885654907813E-3</v>
      </c>
      <c r="S1210" s="33">
        <f t="shared" si="354"/>
        <v>-5.4420177320055885E-3</v>
      </c>
      <c r="T1210" t="str">
        <f t="shared" si="355"/>
        <v>AUGUST-ANUGERAH</v>
      </c>
      <c r="U1210">
        <f t="shared" si="356"/>
        <v>346060</v>
      </c>
      <c r="V1210">
        <f t="shared" si="357"/>
        <v>348415</v>
      </c>
      <c r="W1210">
        <f t="shared" si="358"/>
        <v>345884</v>
      </c>
      <c r="X1210" s="33">
        <f t="shared" si="359"/>
        <v>-5.0858232676409543E-4</v>
      </c>
      <c r="Y1210" s="33">
        <f t="shared" si="360"/>
        <v>-7.2643255887375746E-3</v>
      </c>
    </row>
    <row r="1211" spans="1:25" x14ac:dyDescent="0.25">
      <c r="A1211" t="s">
        <v>42</v>
      </c>
      <c r="B1211">
        <v>4</v>
      </c>
      <c r="C1211" t="s">
        <v>16</v>
      </c>
      <c r="D1211" s="66">
        <v>40000</v>
      </c>
      <c r="E1211" s="68">
        <v>40800</v>
      </c>
      <c r="F1211" s="68">
        <v>40569</v>
      </c>
      <c r="G1211" s="13">
        <f t="shared" si="342"/>
        <v>-231</v>
      </c>
      <c r="H1211" s="13">
        <f t="shared" si="343"/>
        <v>569</v>
      </c>
      <c r="I1211" s="70">
        <f t="shared" si="344"/>
        <v>1.4224999999999932E-2</v>
      </c>
      <c r="J1211" s="70">
        <f t="shared" si="345"/>
        <v>-5.6617647058823106E-3</v>
      </c>
      <c r="K1211" t="str">
        <f t="shared" si="346"/>
        <v>ANUGERAH</v>
      </c>
      <c r="L1211" t="str">
        <f t="shared" si="347"/>
        <v>AUGUST-4-ANUGERAH</v>
      </c>
      <c r="M1211" s="70">
        <f t="shared" si="348"/>
        <v>-0.22644386551451789</v>
      </c>
      <c r="N1211" s="70">
        <f t="shared" si="349"/>
        <v>-0.19119967570500929</v>
      </c>
      <c r="O1211" s="13">
        <f t="shared" si="350"/>
        <v>2101778</v>
      </c>
      <c r="P1211" s="13">
        <f t="shared" si="351"/>
        <v>2128806</v>
      </c>
      <c r="Q1211" s="13">
        <f t="shared" si="352"/>
        <v>2117221</v>
      </c>
      <c r="R1211" s="33">
        <f t="shared" si="353"/>
        <v>7.3475885654907813E-3</v>
      </c>
      <c r="S1211" s="33">
        <f t="shared" si="354"/>
        <v>-5.4420177320055885E-3</v>
      </c>
      <c r="T1211" t="str">
        <f t="shared" si="355"/>
        <v>AUGUST-ANUGERAH</v>
      </c>
      <c r="U1211">
        <f t="shared" si="356"/>
        <v>346060</v>
      </c>
      <c r="V1211">
        <f t="shared" si="357"/>
        <v>348415</v>
      </c>
      <c r="W1211">
        <f t="shared" si="358"/>
        <v>345884</v>
      </c>
      <c r="X1211" s="33">
        <f t="shared" si="359"/>
        <v>-5.0858232676409543E-4</v>
      </c>
      <c r="Y1211" s="33">
        <f t="shared" si="360"/>
        <v>-7.2643255887375746E-3</v>
      </c>
    </row>
    <row r="1212" spans="1:25" x14ac:dyDescent="0.25">
      <c r="A1212" t="s">
        <v>42</v>
      </c>
      <c r="B1212">
        <v>4</v>
      </c>
      <c r="C1212" t="s">
        <v>16</v>
      </c>
      <c r="D1212" s="66">
        <v>6500</v>
      </c>
      <c r="E1212" s="68">
        <v>6500</v>
      </c>
      <c r="F1212" s="68">
        <v>6346</v>
      </c>
      <c r="G1212" s="13">
        <f t="shared" si="342"/>
        <v>-154</v>
      </c>
      <c r="H1212" s="13">
        <f t="shared" si="343"/>
        <v>-154</v>
      </c>
      <c r="I1212" s="70">
        <f t="shared" si="344"/>
        <v>-2.3692307692307679E-2</v>
      </c>
      <c r="J1212" s="70">
        <f t="shared" si="345"/>
        <v>-2.3692307692307679E-2</v>
      </c>
      <c r="K1212" t="str">
        <f t="shared" si="346"/>
        <v>ANUGERAH</v>
      </c>
      <c r="L1212" t="str">
        <f t="shared" si="347"/>
        <v>AUGUST-4-ANUGERAH</v>
      </c>
      <c r="M1212" s="70">
        <f t="shared" si="348"/>
        <v>-0.22644386551451789</v>
      </c>
      <c r="N1212" s="70">
        <f t="shared" si="349"/>
        <v>-0.19119967570500929</v>
      </c>
      <c r="O1212" s="13">
        <f t="shared" si="350"/>
        <v>2101778</v>
      </c>
      <c r="P1212" s="13">
        <f t="shared" si="351"/>
        <v>2128806</v>
      </c>
      <c r="Q1212" s="13">
        <f t="shared" si="352"/>
        <v>2117221</v>
      </c>
      <c r="R1212" s="33">
        <f t="shared" si="353"/>
        <v>7.3475885654907813E-3</v>
      </c>
      <c r="S1212" s="33">
        <f t="shared" si="354"/>
        <v>-5.4420177320055885E-3</v>
      </c>
      <c r="T1212" t="str">
        <f t="shared" si="355"/>
        <v>AUGUST-ANUGERAH</v>
      </c>
      <c r="U1212">
        <f t="shared" si="356"/>
        <v>346060</v>
      </c>
      <c r="V1212">
        <f t="shared" si="357"/>
        <v>348415</v>
      </c>
      <c r="W1212">
        <f t="shared" si="358"/>
        <v>345884</v>
      </c>
      <c r="X1212" s="33">
        <f t="shared" si="359"/>
        <v>-5.0858232676409543E-4</v>
      </c>
      <c r="Y1212" s="33">
        <f t="shared" si="360"/>
        <v>-7.2643255887375746E-3</v>
      </c>
    </row>
    <row r="1213" spans="1:25" x14ac:dyDescent="0.25">
      <c r="A1213" t="s">
        <v>42</v>
      </c>
      <c r="B1213">
        <v>4</v>
      </c>
      <c r="C1213" t="s">
        <v>16</v>
      </c>
      <c r="D1213" s="66">
        <v>5000</v>
      </c>
      <c r="E1213" s="68">
        <v>5000</v>
      </c>
      <c r="F1213" s="68">
        <v>4841</v>
      </c>
      <c r="G1213" s="13">
        <f t="shared" si="342"/>
        <v>-159</v>
      </c>
      <c r="H1213" s="13">
        <f t="shared" si="343"/>
        <v>-159</v>
      </c>
      <c r="I1213" s="70">
        <f t="shared" si="344"/>
        <v>-3.180000000000005E-2</v>
      </c>
      <c r="J1213" s="70">
        <f t="shared" si="345"/>
        <v>-3.180000000000005E-2</v>
      </c>
      <c r="K1213" t="str">
        <f t="shared" si="346"/>
        <v>ANUGERAH</v>
      </c>
      <c r="L1213" t="str">
        <f t="shared" si="347"/>
        <v>AUGUST-4-ANUGERAH</v>
      </c>
      <c r="M1213" s="70">
        <f t="shared" si="348"/>
        <v>-0.22644386551451789</v>
      </c>
      <c r="N1213" s="70">
        <f t="shared" si="349"/>
        <v>-0.19119967570500929</v>
      </c>
      <c r="O1213" s="13">
        <f t="shared" si="350"/>
        <v>2101778</v>
      </c>
      <c r="P1213" s="13">
        <f t="shared" si="351"/>
        <v>2128806</v>
      </c>
      <c r="Q1213" s="13">
        <f t="shared" si="352"/>
        <v>2117221</v>
      </c>
      <c r="R1213" s="33">
        <f t="shared" si="353"/>
        <v>7.3475885654907813E-3</v>
      </c>
      <c r="S1213" s="33">
        <f t="shared" si="354"/>
        <v>-5.4420177320055885E-3</v>
      </c>
      <c r="T1213" t="str">
        <f t="shared" si="355"/>
        <v>AUGUST-ANUGERAH</v>
      </c>
      <c r="U1213">
        <f t="shared" si="356"/>
        <v>346060</v>
      </c>
      <c r="V1213">
        <f t="shared" si="357"/>
        <v>348415</v>
      </c>
      <c r="W1213">
        <f t="shared" si="358"/>
        <v>345884</v>
      </c>
      <c r="X1213" s="33">
        <f t="shared" si="359"/>
        <v>-5.0858232676409543E-4</v>
      </c>
      <c r="Y1213" s="33">
        <f t="shared" si="360"/>
        <v>-7.2643255887375746E-3</v>
      </c>
    </row>
    <row r="1214" spans="1:25" x14ac:dyDescent="0.25">
      <c r="A1214" t="s">
        <v>42</v>
      </c>
      <c r="B1214">
        <v>4</v>
      </c>
      <c r="C1214" t="s">
        <v>16</v>
      </c>
      <c r="D1214" s="66">
        <v>8000</v>
      </c>
      <c r="E1214" s="68">
        <v>7683</v>
      </c>
      <c r="F1214" s="68">
        <v>7600</v>
      </c>
      <c r="G1214" s="13">
        <f t="shared" si="342"/>
        <v>-83</v>
      </c>
      <c r="H1214" s="13">
        <f t="shared" si="343"/>
        <v>-400</v>
      </c>
      <c r="I1214" s="70">
        <f t="shared" si="344"/>
        <v>-5.0000000000000044E-2</v>
      </c>
      <c r="J1214" s="70">
        <f t="shared" si="345"/>
        <v>-1.0803071716777302E-2</v>
      </c>
      <c r="K1214" t="str">
        <f t="shared" si="346"/>
        <v>ANUGERAH</v>
      </c>
      <c r="L1214" t="str">
        <f t="shared" si="347"/>
        <v>AUGUST-4-ANUGERAH</v>
      </c>
      <c r="M1214" s="70">
        <f t="shared" si="348"/>
        <v>-0.22644386551451789</v>
      </c>
      <c r="N1214" s="70">
        <f t="shared" si="349"/>
        <v>-0.19119967570500929</v>
      </c>
      <c r="O1214" s="13">
        <f t="shared" si="350"/>
        <v>2101778</v>
      </c>
      <c r="P1214" s="13">
        <f t="shared" si="351"/>
        <v>2128806</v>
      </c>
      <c r="Q1214" s="13">
        <f t="shared" si="352"/>
        <v>2117221</v>
      </c>
      <c r="R1214" s="33">
        <f t="shared" si="353"/>
        <v>7.3475885654907813E-3</v>
      </c>
      <c r="S1214" s="33">
        <f t="shared" si="354"/>
        <v>-5.4420177320055885E-3</v>
      </c>
      <c r="T1214" t="str">
        <f t="shared" si="355"/>
        <v>AUGUST-ANUGERAH</v>
      </c>
      <c r="U1214">
        <f t="shared" si="356"/>
        <v>346060</v>
      </c>
      <c r="V1214">
        <f t="shared" si="357"/>
        <v>348415</v>
      </c>
      <c r="W1214">
        <f t="shared" si="358"/>
        <v>345884</v>
      </c>
      <c r="X1214" s="33">
        <f t="shared" si="359"/>
        <v>-5.0858232676409543E-4</v>
      </c>
      <c r="Y1214" s="33">
        <f t="shared" si="360"/>
        <v>-7.2643255887375746E-3</v>
      </c>
    </row>
    <row r="1215" spans="1:25" x14ac:dyDescent="0.25">
      <c r="A1215" t="s">
        <v>42</v>
      </c>
      <c r="B1215">
        <v>4</v>
      </c>
      <c r="C1215" t="s">
        <v>16</v>
      </c>
      <c r="D1215" s="66">
        <v>10000</v>
      </c>
      <c r="E1215" s="68">
        <v>9605</v>
      </c>
      <c r="F1215" s="68">
        <v>9488</v>
      </c>
      <c r="G1215" s="13">
        <f t="shared" si="342"/>
        <v>-117</v>
      </c>
      <c r="H1215" s="13">
        <f t="shared" si="343"/>
        <v>-512</v>
      </c>
      <c r="I1215" s="70">
        <f t="shared" si="344"/>
        <v>-5.1200000000000023E-2</v>
      </c>
      <c r="J1215" s="70">
        <f t="shared" si="345"/>
        <v>-1.2181155648099962E-2</v>
      </c>
      <c r="K1215" t="str">
        <f t="shared" si="346"/>
        <v>ANUGERAH</v>
      </c>
      <c r="L1215" t="str">
        <f t="shared" si="347"/>
        <v>AUGUST-4-ANUGERAH</v>
      </c>
      <c r="M1215" s="70">
        <f t="shared" si="348"/>
        <v>-0.22644386551451789</v>
      </c>
      <c r="N1215" s="70">
        <f t="shared" si="349"/>
        <v>-0.19119967570500929</v>
      </c>
      <c r="O1215" s="13">
        <f t="shared" si="350"/>
        <v>2101778</v>
      </c>
      <c r="P1215" s="13">
        <f t="shared" si="351"/>
        <v>2128806</v>
      </c>
      <c r="Q1215" s="13">
        <f t="shared" si="352"/>
        <v>2117221</v>
      </c>
      <c r="R1215" s="33">
        <f t="shared" si="353"/>
        <v>7.3475885654907813E-3</v>
      </c>
      <c r="S1215" s="33">
        <f t="shared" si="354"/>
        <v>-5.4420177320055885E-3</v>
      </c>
      <c r="T1215" t="str">
        <f t="shared" si="355"/>
        <v>AUGUST-ANUGERAH</v>
      </c>
      <c r="U1215">
        <f t="shared" si="356"/>
        <v>346060</v>
      </c>
      <c r="V1215">
        <f t="shared" si="357"/>
        <v>348415</v>
      </c>
      <c r="W1215">
        <f t="shared" si="358"/>
        <v>345884</v>
      </c>
      <c r="X1215" s="33">
        <f t="shared" si="359"/>
        <v>-5.0858232676409543E-4</v>
      </c>
      <c r="Y1215" s="33">
        <f t="shared" si="360"/>
        <v>-7.2643255887375746E-3</v>
      </c>
    </row>
    <row r="1216" spans="1:25" x14ac:dyDescent="0.25">
      <c r="A1216" t="s">
        <v>42</v>
      </c>
      <c r="B1216">
        <v>4</v>
      </c>
      <c r="C1216" t="s">
        <v>16</v>
      </c>
      <c r="D1216" s="66">
        <v>26000</v>
      </c>
      <c r="E1216" s="68">
        <v>26874</v>
      </c>
      <c r="F1216" s="68">
        <v>26763</v>
      </c>
      <c r="G1216" s="13">
        <f t="shared" si="342"/>
        <v>-111</v>
      </c>
      <c r="H1216" s="13">
        <f t="shared" si="343"/>
        <v>763</v>
      </c>
      <c r="I1216" s="70">
        <f t="shared" si="344"/>
        <v>2.9346153846153911E-2</v>
      </c>
      <c r="J1216" s="70">
        <f t="shared" si="345"/>
        <v>-4.1303862469300734E-3</v>
      </c>
      <c r="K1216" t="str">
        <f t="shared" si="346"/>
        <v>ANUGERAH</v>
      </c>
      <c r="L1216" t="str">
        <f t="shared" si="347"/>
        <v>AUGUST-4-ANUGERAH</v>
      </c>
      <c r="M1216" s="70">
        <f t="shared" si="348"/>
        <v>-0.22644386551451789</v>
      </c>
      <c r="N1216" s="70">
        <f t="shared" si="349"/>
        <v>-0.19119967570500929</v>
      </c>
      <c r="O1216" s="13">
        <f t="shared" si="350"/>
        <v>2101778</v>
      </c>
      <c r="P1216" s="13">
        <f t="shared" si="351"/>
        <v>2128806</v>
      </c>
      <c r="Q1216" s="13">
        <f t="shared" si="352"/>
        <v>2117221</v>
      </c>
      <c r="R1216" s="33">
        <f t="shared" si="353"/>
        <v>7.3475885654907813E-3</v>
      </c>
      <c r="S1216" s="33">
        <f t="shared" si="354"/>
        <v>-5.4420177320055885E-3</v>
      </c>
      <c r="T1216" t="str">
        <f t="shared" si="355"/>
        <v>AUGUST-ANUGERAH</v>
      </c>
      <c r="U1216">
        <f t="shared" si="356"/>
        <v>346060</v>
      </c>
      <c r="V1216">
        <f t="shared" si="357"/>
        <v>348415</v>
      </c>
      <c r="W1216">
        <f t="shared" si="358"/>
        <v>345884</v>
      </c>
      <c r="X1216" s="33">
        <f t="shared" si="359"/>
        <v>-5.0858232676409543E-4</v>
      </c>
      <c r="Y1216" s="33">
        <f t="shared" si="360"/>
        <v>-7.2643255887375746E-3</v>
      </c>
    </row>
    <row r="1217" spans="1:25" x14ac:dyDescent="0.25">
      <c r="A1217" t="s">
        <v>42</v>
      </c>
      <c r="B1217">
        <v>4</v>
      </c>
      <c r="C1217" t="s">
        <v>16</v>
      </c>
      <c r="D1217" s="66">
        <v>34500</v>
      </c>
      <c r="E1217" s="68">
        <v>34597</v>
      </c>
      <c r="F1217" s="68">
        <v>34458</v>
      </c>
      <c r="G1217" s="13">
        <f t="shared" si="342"/>
        <v>-139</v>
      </c>
      <c r="H1217" s="13">
        <f t="shared" si="343"/>
        <v>-42</v>
      </c>
      <c r="I1217" s="70">
        <f t="shared" si="344"/>
        <v>-1.2173913043478368E-3</v>
      </c>
      <c r="J1217" s="70">
        <f t="shared" si="345"/>
        <v>-4.0176893950342185E-3</v>
      </c>
      <c r="K1217" t="str">
        <f t="shared" si="346"/>
        <v>ANUGERAH</v>
      </c>
      <c r="L1217" t="str">
        <f t="shared" si="347"/>
        <v>AUGUST-4-ANUGERAH</v>
      </c>
      <c r="M1217" s="70">
        <f t="shared" si="348"/>
        <v>-0.22644386551451789</v>
      </c>
      <c r="N1217" s="70">
        <f t="shared" si="349"/>
        <v>-0.19119967570500929</v>
      </c>
      <c r="O1217" s="13">
        <f t="shared" si="350"/>
        <v>2101778</v>
      </c>
      <c r="P1217" s="13">
        <f t="shared" si="351"/>
        <v>2128806</v>
      </c>
      <c r="Q1217" s="13">
        <f t="shared" si="352"/>
        <v>2117221</v>
      </c>
      <c r="R1217" s="33">
        <f t="shared" si="353"/>
        <v>7.3475885654907813E-3</v>
      </c>
      <c r="S1217" s="33">
        <f t="shared" si="354"/>
        <v>-5.4420177320055885E-3</v>
      </c>
      <c r="T1217" t="str">
        <f t="shared" si="355"/>
        <v>AUGUST-ANUGERAH</v>
      </c>
      <c r="U1217">
        <f t="shared" si="356"/>
        <v>346060</v>
      </c>
      <c r="V1217">
        <f t="shared" si="357"/>
        <v>348415</v>
      </c>
      <c r="W1217">
        <f t="shared" si="358"/>
        <v>345884</v>
      </c>
      <c r="X1217" s="33">
        <f t="shared" si="359"/>
        <v>-5.0858232676409543E-4</v>
      </c>
      <c r="Y1217" s="33">
        <f t="shared" si="360"/>
        <v>-7.2643255887375746E-3</v>
      </c>
    </row>
    <row r="1218" spans="1:25" x14ac:dyDescent="0.25">
      <c r="A1218" t="s">
        <v>42</v>
      </c>
      <c r="B1218">
        <v>4</v>
      </c>
      <c r="C1218" t="s">
        <v>16</v>
      </c>
      <c r="D1218" s="66">
        <v>6500</v>
      </c>
      <c r="E1218" s="68">
        <v>6240</v>
      </c>
      <c r="F1218" s="68">
        <v>6092</v>
      </c>
      <c r="G1218" s="13">
        <f t="shared" ref="G1218:G1281" si="361">F1218-E1218</f>
        <v>-148</v>
      </c>
      <c r="H1218" s="13">
        <f t="shared" ref="H1218:H1281" si="362">F1218-D1218</f>
        <v>-408</v>
      </c>
      <c r="I1218" s="70">
        <f t="shared" ref="I1218:I1281" si="363">F1218/D1218-1</f>
        <v>-6.2769230769230799E-2</v>
      </c>
      <c r="J1218" s="70">
        <f t="shared" ref="J1218:J1281" si="364">F1218/E1218-1</f>
        <v>-2.3717948717948745E-2</v>
      </c>
      <c r="K1218" t="str">
        <f t="shared" ref="K1218:K1281" si="365">CLEAN(SUBSTITUTE(C1218," ",""))</f>
        <v>ANUGERAH</v>
      </c>
      <c r="L1218" t="str">
        <f t="shared" ref="L1218:L1281" si="366">A1218&amp;"-"&amp;B1218&amp;"-"&amp;K1218</f>
        <v>AUGUST-4-ANUGERAH</v>
      </c>
      <c r="M1218" s="70">
        <f t="shared" ref="M1218:M1281" si="367">SUMIF($L$2:$L$1396,L1218,$I$2:$I$1396)</f>
        <v>-0.22644386551451789</v>
      </c>
      <c r="N1218" s="70">
        <f t="shared" ref="N1218:N1281" si="368">SUMIF($L$2:$L$1396,L1218,$J$2:$J$1396)</f>
        <v>-0.19119967570500929</v>
      </c>
      <c r="O1218" s="13">
        <f t="shared" ref="O1218:O1281" si="369">SUMIF($A$2:$A$1396,A1218,$D$2:$D$1396)</f>
        <v>2101778</v>
      </c>
      <c r="P1218" s="13">
        <f t="shared" ref="P1218:P1281" si="370">SUMIF($A$2:$A$1396,A1218,$E$2:$E$1396)</f>
        <v>2128806</v>
      </c>
      <c r="Q1218" s="13">
        <f t="shared" ref="Q1218:Q1281" si="371">SUMIF($A$2:$A$1396,A1218,$F$2:$F$1396)</f>
        <v>2117221</v>
      </c>
      <c r="R1218" s="33">
        <f t="shared" ref="R1218:R1281" si="372">Q1218/O1218-1</f>
        <v>7.3475885654907813E-3</v>
      </c>
      <c r="S1218" s="33">
        <f t="shared" ref="S1218:S1281" si="373">Q1218/P1218-1</f>
        <v>-5.4420177320055885E-3</v>
      </c>
      <c r="T1218" t="str">
        <f t="shared" si="355"/>
        <v>AUGUST-ANUGERAH</v>
      </c>
      <c r="U1218">
        <f t="shared" si="356"/>
        <v>346060</v>
      </c>
      <c r="V1218">
        <f t="shared" si="357"/>
        <v>348415</v>
      </c>
      <c r="W1218">
        <f t="shared" si="358"/>
        <v>345884</v>
      </c>
      <c r="X1218" s="33">
        <f t="shared" si="359"/>
        <v>-5.0858232676409543E-4</v>
      </c>
      <c r="Y1218" s="33">
        <f t="shared" si="360"/>
        <v>-7.2643255887375746E-3</v>
      </c>
    </row>
    <row r="1219" spans="1:25" x14ac:dyDescent="0.25">
      <c r="A1219" t="s">
        <v>42</v>
      </c>
      <c r="B1219">
        <v>4</v>
      </c>
      <c r="C1219" t="s">
        <v>16</v>
      </c>
      <c r="D1219" s="66">
        <v>9000</v>
      </c>
      <c r="E1219" s="68">
        <v>8744</v>
      </c>
      <c r="F1219" s="68">
        <v>8634</v>
      </c>
      <c r="G1219" s="13">
        <f t="shared" si="361"/>
        <v>-110</v>
      </c>
      <c r="H1219" s="13">
        <f t="shared" si="362"/>
        <v>-366</v>
      </c>
      <c r="I1219" s="70">
        <f t="shared" si="363"/>
        <v>-4.0666666666666629E-2</v>
      </c>
      <c r="J1219" s="70">
        <f t="shared" si="364"/>
        <v>-1.2580054894784976E-2</v>
      </c>
      <c r="K1219" t="str">
        <f t="shared" si="365"/>
        <v>ANUGERAH</v>
      </c>
      <c r="L1219" t="str">
        <f t="shared" si="366"/>
        <v>AUGUST-4-ANUGERAH</v>
      </c>
      <c r="M1219" s="70">
        <f t="shared" si="367"/>
        <v>-0.22644386551451789</v>
      </c>
      <c r="N1219" s="70">
        <f t="shared" si="368"/>
        <v>-0.19119967570500929</v>
      </c>
      <c r="O1219" s="13">
        <f t="shared" si="369"/>
        <v>2101778</v>
      </c>
      <c r="P1219" s="13">
        <f t="shared" si="370"/>
        <v>2128806</v>
      </c>
      <c r="Q1219" s="13">
        <f t="shared" si="371"/>
        <v>2117221</v>
      </c>
      <c r="R1219" s="33">
        <f t="shared" si="372"/>
        <v>7.3475885654907813E-3</v>
      </c>
      <c r="S1219" s="33">
        <f t="shared" si="373"/>
        <v>-5.4420177320055885E-3</v>
      </c>
      <c r="T1219" t="str">
        <f t="shared" ref="T1219:T1282" si="374">A1219&amp;"-"&amp;K1219</f>
        <v>AUGUST-ANUGERAH</v>
      </c>
      <c r="U1219">
        <f t="shared" ref="U1219:U1282" si="375">SUMIF($T$2:$T$1396,T1219,$D$2:$D$1396)</f>
        <v>346060</v>
      </c>
      <c r="V1219">
        <f t="shared" ref="V1219:V1282" si="376">SUMIF($T$2:$T$1396,T1219,$E$2:$E$1396)</f>
        <v>348415</v>
      </c>
      <c r="W1219">
        <f t="shared" ref="W1219:W1282" si="377">SUMIF($T$2:$T$1396,T1219,$F$2:$F$1396)</f>
        <v>345884</v>
      </c>
      <c r="X1219" s="33">
        <f t="shared" ref="X1219:X1282" si="378">W1219/U1219-1</f>
        <v>-5.0858232676409543E-4</v>
      </c>
      <c r="Y1219" s="33">
        <f t="shared" ref="Y1219:Y1282" si="379">W1219/V1219-1</f>
        <v>-7.2643255887375746E-3</v>
      </c>
    </row>
    <row r="1220" spans="1:25" x14ac:dyDescent="0.25">
      <c r="A1220" t="s">
        <v>42</v>
      </c>
      <c r="B1220">
        <v>4</v>
      </c>
      <c r="C1220" t="s">
        <v>27</v>
      </c>
      <c r="D1220" s="66">
        <v>1526</v>
      </c>
      <c r="E1220" s="68">
        <v>1526</v>
      </c>
      <c r="F1220" s="68">
        <v>1526</v>
      </c>
      <c r="G1220" s="13">
        <f t="shared" si="361"/>
        <v>0</v>
      </c>
      <c r="H1220" s="13">
        <f t="shared" si="362"/>
        <v>0</v>
      </c>
      <c r="I1220" s="70">
        <f t="shared" si="363"/>
        <v>0</v>
      </c>
      <c r="J1220" s="70">
        <f t="shared" si="364"/>
        <v>0</v>
      </c>
      <c r="K1220" t="str">
        <f t="shared" si="365"/>
        <v>CNJ2</v>
      </c>
      <c r="L1220" t="str">
        <f t="shared" si="366"/>
        <v>AUGUST-4-CNJ2</v>
      </c>
      <c r="M1220" s="70">
        <f t="shared" si="367"/>
        <v>-4.4444444444444731E-3</v>
      </c>
      <c r="N1220" s="70">
        <f t="shared" si="368"/>
        <v>-0.27294412212135821</v>
      </c>
      <c r="O1220" s="13">
        <f t="shared" si="369"/>
        <v>2101778</v>
      </c>
      <c r="P1220" s="13">
        <f t="shared" si="370"/>
        <v>2128806</v>
      </c>
      <c r="Q1220" s="13">
        <f t="shared" si="371"/>
        <v>2117221</v>
      </c>
      <c r="R1220" s="33">
        <f t="shared" si="372"/>
        <v>7.3475885654907813E-3</v>
      </c>
      <c r="S1220" s="33">
        <f t="shared" si="373"/>
        <v>-5.4420177320055885E-3</v>
      </c>
      <c r="T1220" t="str">
        <f t="shared" si="374"/>
        <v>AUGUST-CNJ2</v>
      </c>
      <c r="U1220">
        <f t="shared" si="375"/>
        <v>47851</v>
      </c>
      <c r="V1220">
        <f t="shared" si="376"/>
        <v>48530</v>
      </c>
      <c r="W1220">
        <f t="shared" si="377"/>
        <v>47846</v>
      </c>
      <c r="X1220" s="33">
        <f t="shared" si="378"/>
        <v>-1.0449102422105394E-4</v>
      </c>
      <c r="Y1220" s="33">
        <f t="shared" si="379"/>
        <v>-1.4094374613641047E-2</v>
      </c>
    </row>
    <row r="1221" spans="1:25" x14ac:dyDescent="0.25">
      <c r="A1221" t="s">
        <v>42</v>
      </c>
      <c r="B1221">
        <v>5</v>
      </c>
      <c r="C1221" t="s">
        <v>70</v>
      </c>
      <c r="D1221">
        <v>2004</v>
      </c>
      <c r="E1221">
        <v>2004</v>
      </c>
      <c r="F1221">
        <v>1977</v>
      </c>
      <c r="G1221" s="13">
        <f t="shared" si="361"/>
        <v>-27</v>
      </c>
      <c r="H1221" s="13">
        <f t="shared" si="362"/>
        <v>-27</v>
      </c>
      <c r="I1221" s="70">
        <f t="shared" si="363"/>
        <v>-1.3473053892215536E-2</v>
      </c>
      <c r="J1221" s="70">
        <f t="shared" si="364"/>
        <v>-1.3473053892215536E-2</v>
      </c>
      <c r="K1221" t="str">
        <f t="shared" si="365"/>
        <v>GM1</v>
      </c>
      <c r="L1221" t="str">
        <f t="shared" si="366"/>
        <v>AUGUST-5-GM1</v>
      </c>
      <c r="M1221" s="70">
        <f t="shared" si="367"/>
        <v>-1.3473053892215536E-2</v>
      </c>
      <c r="N1221" s="70">
        <f t="shared" si="368"/>
        <v>-8.9996124085899298E-2</v>
      </c>
      <c r="O1221" s="13">
        <f t="shared" si="369"/>
        <v>2101778</v>
      </c>
      <c r="P1221" s="13">
        <f t="shared" si="370"/>
        <v>2128806</v>
      </c>
      <c r="Q1221" s="13">
        <f t="shared" si="371"/>
        <v>2117221</v>
      </c>
      <c r="R1221" s="33">
        <f t="shared" si="372"/>
        <v>7.3475885654907813E-3</v>
      </c>
      <c r="S1221" s="33">
        <f t="shared" si="373"/>
        <v>-5.4420177320055885E-3</v>
      </c>
      <c r="T1221" t="str">
        <f t="shared" si="374"/>
        <v>AUGUST-GM1</v>
      </c>
      <c r="U1221">
        <f t="shared" si="375"/>
        <v>190598</v>
      </c>
      <c r="V1221">
        <f t="shared" si="376"/>
        <v>193790</v>
      </c>
      <c r="W1221">
        <f t="shared" si="377"/>
        <v>191663</v>
      </c>
      <c r="X1221" s="33">
        <f t="shared" si="378"/>
        <v>5.5876766807625433E-3</v>
      </c>
      <c r="Y1221" s="33">
        <f t="shared" si="379"/>
        <v>-1.0975798544816562E-2</v>
      </c>
    </row>
    <row r="1222" spans="1:25" x14ac:dyDescent="0.25">
      <c r="A1222" t="s">
        <v>42</v>
      </c>
      <c r="B1222">
        <v>5</v>
      </c>
      <c r="C1222" t="s">
        <v>16</v>
      </c>
      <c r="D1222" s="66">
        <v>5600</v>
      </c>
      <c r="E1222" s="66">
        <v>5600</v>
      </c>
      <c r="F1222" s="66">
        <v>5600</v>
      </c>
      <c r="G1222" s="13">
        <f t="shared" si="361"/>
        <v>0</v>
      </c>
      <c r="H1222" s="13">
        <f t="shared" si="362"/>
        <v>0</v>
      </c>
      <c r="I1222" s="70">
        <f t="shared" si="363"/>
        <v>0</v>
      </c>
      <c r="J1222" s="70">
        <f t="shared" si="364"/>
        <v>0</v>
      </c>
      <c r="K1222" t="str">
        <f t="shared" si="365"/>
        <v>ANUGERAH</v>
      </c>
      <c r="L1222" t="str">
        <f t="shared" si="366"/>
        <v>AUGUST-5-ANUGERAH</v>
      </c>
      <c r="M1222" s="70">
        <f t="shared" si="367"/>
        <v>0</v>
      </c>
      <c r="N1222" s="70">
        <f t="shared" si="368"/>
        <v>-2.9971130606516017E-2</v>
      </c>
      <c r="O1222" s="13">
        <f t="shared" si="369"/>
        <v>2101778</v>
      </c>
      <c r="P1222" s="13">
        <f t="shared" si="370"/>
        <v>2128806</v>
      </c>
      <c r="Q1222" s="13">
        <f t="shared" si="371"/>
        <v>2117221</v>
      </c>
      <c r="R1222" s="33">
        <f t="shared" si="372"/>
        <v>7.3475885654907813E-3</v>
      </c>
      <c r="S1222" s="33">
        <f t="shared" si="373"/>
        <v>-5.4420177320055885E-3</v>
      </c>
      <c r="T1222" t="str">
        <f t="shared" si="374"/>
        <v>AUGUST-ANUGERAH</v>
      </c>
      <c r="U1222">
        <f t="shared" si="375"/>
        <v>346060</v>
      </c>
      <c r="V1222">
        <f t="shared" si="376"/>
        <v>348415</v>
      </c>
      <c r="W1222">
        <f t="shared" si="377"/>
        <v>345884</v>
      </c>
      <c r="X1222" s="33">
        <f t="shared" si="378"/>
        <v>-5.0858232676409543E-4</v>
      </c>
      <c r="Y1222" s="33">
        <f t="shared" si="379"/>
        <v>-7.2643255887375746E-3</v>
      </c>
    </row>
    <row r="1223" spans="1:25" x14ac:dyDescent="0.25">
      <c r="A1223" t="s">
        <v>42</v>
      </c>
      <c r="B1223">
        <v>5</v>
      </c>
      <c r="C1223" t="s">
        <v>16</v>
      </c>
      <c r="D1223" s="66">
        <v>1200</v>
      </c>
      <c r="E1223" s="66">
        <v>1211</v>
      </c>
      <c r="F1223" s="66">
        <v>1200</v>
      </c>
      <c r="G1223" s="13">
        <f t="shared" si="361"/>
        <v>-11</v>
      </c>
      <c r="H1223" s="13">
        <f t="shared" si="362"/>
        <v>0</v>
      </c>
      <c r="I1223" s="70">
        <f t="shared" si="363"/>
        <v>0</v>
      </c>
      <c r="J1223" s="70">
        <f t="shared" si="364"/>
        <v>-9.0834021469859971E-3</v>
      </c>
      <c r="K1223" t="str">
        <f t="shared" si="365"/>
        <v>ANUGERAH</v>
      </c>
      <c r="L1223" t="str">
        <f t="shared" si="366"/>
        <v>AUGUST-5-ANUGERAH</v>
      </c>
      <c r="M1223" s="70">
        <f t="shared" si="367"/>
        <v>0</v>
      </c>
      <c r="N1223" s="70">
        <f t="shared" si="368"/>
        <v>-2.9971130606516017E-2</v>
      </c>
      <c r="O1223" s="13">
        <f t="shared" si="369"/>
        <v>2101778</v>
      </c>
      <c r="P1223" s="13">
        <f t="shared" si="370"/>
        <v>2128806</v>
      </c>
      <c r="Q1223" s="13">
        <f t="shared" si="371"/>
        <v>2117221</v>
      </c>
      <c r="R1223" s="33">
        <f t="shared" si="372"/>
        <v>7.3475885654907813E-3</v>
      </c>
      <c r="S1223" s="33">
        <f t="shared" si="373"/>
        <v>-5.4420177320055885E-3</v>
      </c>
      <c r="T1223" t="str">
        <f t="shared" si="374"/>
        <v>AUGUST-ANUGERAH</v>
      </c>
      <c r="U1223">
        <f t="shared" si="375"/>
        <v>346060</v>
      </c>
      <c r="V1223">
        <f t="shared" si="376"/>
        <v>348415</v>
      </c>
      <c r="W1223">
        <f t="shared" si="377"/>
        <v>345884</v>
      </c>
      <c r="X1223" s="33">
        <f t="shared" si="378"/>
        <v>-5.0858232676409543E-4</v>
      </c>
      <c r="Y1223" s="33">
        <f t="shared" si="379"/>
        <v>-7.2643255887375746E-3</v>
      </c>
    </row>
    <row r="1224" spans="1:25" x14ac:dyDescent="0.25">
      <c r="A1224" t="s">
        <v>42</v>
      </c>
      <c r="B1224">
        <v>5</v>
      </c>
      <c r="C1224" t="s">
        <v>16</v>
      </c>
      <c r="D1224" s="66">
        <v>6000</v>
      </c>
      <c r="E1224" s="68">
        <v>6128</v>
      </c>
      <c r="F1224" s="68">
        <v>6000</v>
      </c>
      <c r="G1224" s="13">
        <f t="shared" si="361"/>
        <v>-128</v>
      </c>
      <c r="H1224" s="13">
        <f t="shared" si="362"/>
        <v>0</v>
      </c>
      <c r="I1224" s="70">
        <f t="shared" si="363"/>
        <v>0</v>
      </c>
      <c r="J1224" s="70">
        <f t="shared" si="364"/>
        <v>-2.0887728459530019E-2</v>
      </c>
      <c r="K1224" t="str">
        <f t="shared" si="365"/>
        <v>ANUGERAH</v>
      </c>
      <c r="L1224" t="str">
        <f t="shared" si="366"/>
        <v>AUGUST-5-ANUGERAH</v>
      </c>
      <c r="M1224" s="70">
        <f t="shared" si="367"/>
        <v>0</v>
      </c>
      <c r="N1224" s="70">
        <f t="shared" si="368"/>
        <v>-2.9971130606516017E-2</v>
      </c>
      <c r="O1224" s="13">
        <f t="shared" si="369"/>
        <v>2101778</v>
      </c>
      <c r="P1224" s="13">
        <f t="shared" si="370"/>
        <v>2128806</v>
      </c>
      <c r="Q1224" s="13">
        <f t="shared" si="371"/>
        <v>2117221</v>
      </c>
      <c r="R1224" s="33">
        <f t="shared" si="372"/>
        <v>7.3475885654907813E-3</v>
      </c>
      <c r="S1224" s="33">
        <f t="shared" si="373"/>
        <v>-5.4420177320055885E-3</v>
      </c>
      <c r="T1224" t="str">
        <f t="shared" si="374"/>
        <v>AUGUST-ANUGERAH</v>
      </c>
      <c r="U1224">
        <f t="shared" si="375"/>
        <v>346060</v>
      </c>
      <c r="V1224">
        <f t="shared" si="376"/>
        <v>348415</v>
      </c>
      <c r="W1224">
        <f t="shared" si="377"/>
        <v>345884</v>
      </c>
      <c r="X1224" s="33">
        <f t="shared" si="378"/>
        <v>-5.0858232676409543E-4</v>
      </c>
      <c r="Y1224" s="33">
        <f t="shared" si="379"/>
        <v>-7.2643255887375746E-3</v>
      </c>
    </row>
    <row r="1225" spans="1:25" x14ac:dyDescent="0.25">
      <c r="A1225" t="s">
        <v>42</v>
      </c>
      <c r="B1225">
        <v>5</v>
      </c>
      <c r="C1225" t="s">
        <v>71</v>
      </c>
      <c r="D1225" s="66">
        <v>2400</v>
      </c>
      <c r="E1225" s="66">
        <v>2405</v>
      </c>
      <c r="F1225" s="66">
        <v>2400</v>
      </c>
      <c r="G1225" s="13">
        <f t="shared" si="361"/>
        <v>-5</v>
      </c>
      <c r="H1225" s="13">
        <f t="shared" si="362"/>
        <v>0</v>
      </c>
      <c r="I1225" s="70">
        <f t="shared" si="363"/>
        <v>0</v>
      </c>
      <c r="J1225" s="70">
        <f t="shared" si="364"/>
        <v>-2.0790020790020236E-3</v>
      </c>
      <c r="K1225" t="str">
        <f t="shared" si="365"/>
        <v>PARI</v>
      </c>
      <c r="L1225" t="str">
        <f t="shared" si="366"/>
        <v>AUGUST-5-PARI</v>
      </c>
      <c r="M1225" s="70">
        <f t="shared" si="367"/>
        <v>0</v>
      </c>
      <c r="N1225" s="70">
        <f t="shared" si="368"/>
        <v>-4.6206381746815017E-3</v>
      </c>
      <c r="O1225" s="13">
        <f t="shared" si="369"/>
        <v>2101778</v>
      </c>
      <c r="P1225" s="13">
        <f t="shared" si="370"/>
        <v>2128806</v>
      </c>
      <c r="Q1225" s="13">
        <f t="shared" si="371"/>
        <v>2117221</v>
      </c>
      <c r="R1225" s="33">
        <f t="shared" si="372"/>
        <v>7.3475885654907813E-3</v>
      </c>
      <c r="S1225" s="33">
        <f t="shared" si="373"/>
        <v>-5.4420177320055885E-3</v>
      </c>
      <c r="T1225" t="str">
        <f t="shared" si="374"/>
        <v>AUGUST-PARI</v>
      </c>
      <c r="U1225">
        <f t="shared" si="375"/>
        <v>18800</v>
      </c>
      <c r="V1225">
        <f t="shared" si="376"/>
        <v>18813</v>
      </c>
      <c r="W1225">
        <f t="shared" si="377"/>
        <v>18800</v>
      </c>
      <c r="X1225" s="33">
        <f t="shared" si="378"/>
        <v>0</v>
      </c>
      <c r="Y1225" s="33">
        <f t="shared" si="379"/>
        <v>-6.9101153457717945E-4</v>
      </c>
    </row>
    <row r="1226" spans="1:25" x14ac:dyDescent="0.25">
      <c r="A1226" t="s">
        <v>42</v>
      </c>
      <c r="B1226">
        <v>5</v>
      </c>
      <c r="C1226" t="s">
        <v>70</v>
      </c>
      <c r="D1226" s="66">
        <v>1200</v>
      </c>
      <c r="E1226" s="66">
        <v>1230</v>
      </c>
      <c r="F1226" s="66">
        <v>1200</v>
      </c>
      <c r="G1226" s="13">
        <f t="shared" si="361"/>
        <v>-30</v>
      </c>
      <c r="H1226" s="13">
        <f t="shared" si="362"/>
        <v>0</v>
      </c>
      <c r="I1226" s="70">
        <f t="shared" si="363"/>
        <v>0</v>
      </c>
      <c r="J1226" s="70">
        <f t="shared" si="364"/>
        <v>-2.4390243902439046E-2</v>
      </c>
      <c r="K1226" t="str">
        <f t="shared" si="365"/>
        <v>GM1</v>
      </c>
      <c r="L1226" t="str">
        <f t="shared" si="366"/>
        <v>AUGUST-5-GM1</v>
      </c>
      <c r="M1226" s="70">
        <f t="shared" si="367"/>
        <v>-1.3473053892215536E-2</v>
      </c>
      <c r="N1226" s="70">
        <f t="shared" si="368"/>
        <v>-8.9996124085899298E-2</v>
      </c>
      <c r="O1226" s="13">
        <f t="shared" si="369"/>
        <v>2101778</v>
      </c>
      <c r="P1226" s="13">
        <f t="shared" si="370"/>
        <v>2128806</v>
      </c>
      <c r="Q1226" s="13">
        <f t="shared" si="371"/>
        <v>2117221</v>
      </c>
      <c r="R1226" s="33">
        <f t="shared" si="372"/>
        <v>7.3475885654907813E-3</v>
      </c>
      <c r="S1226" s="33">
        <f t="shared" si="373"/>
        <v>-5.4420177320055885E-3</v>
      </c>
      <c r="T1226" t="str">
        <f t="shared" si="374"/>
        <v>AUGUST-GM1</v>
      </c>
      <c r="U1226">
        <f t="shared" si="375"/>
        <v>190598</v>
      </c>
      <c r="V1226">
        <f t="shared" si="376"/>
        <v>193790</v>
      </c>
      <c r="W1226">
        <f t="shared" si="377"/>
        <v>191663</v>
      </c>
      <c r="X1226" s="33">
        <f t="shared" si="378"/>
        <v>5.5876766807625433E-3</v>
      </c>
      <c r="Y1226" s="33">
        <f t="shared" si="379"/>
        <v>-1.0975798544816562E-2</v>
      </c>
    </row>
    <row r="1227" spans="1:25" x14ac:dyDescent="0.25">
      <c r="A1227" t="s">
        <v>42</v>
      </c>
      <c r="B1227">
        <v>5</v>
      </c>
      <c r="C1227" t="s">
        <v>71</v>
      </c>
      <c r="D1227" s="66">
        <v>2200</v>
      </c>
      <c r="E1227" s="66">
        <v>2203</v>
      </c>
      <c r="F1227" s="66">
        <v>2200</v>
      </c>
      <c r="G1227" s="13">
        <f t="shared" si="361"/>
        <v>-3</v>
      </c>
      <c r="H1227" s="13">
        <f t="shared" si="362"/>
        <v>0</v>
      </c>
      <c r="I1227" s="70">
        <f t="shared" si="363"/>
        <v>0</v>
      </c>
      <c r="J1227" s="70">
        <f t="shared" si="364"/>
        <v>-1.3617793917385379E-3</v>
      </c>
      <c r="K1227" t="str">
        <f t="shared" si="365"/>
        <v>PARI</v>
      </c>
      <c r="L1227" t="str">
        <f t="shared" si="366"/>
        <v>AUGUST-5-PARI</v>
      </c>
      <c r="M1227" s="70">
        <f t="shared" si="367"/>
        <v>0</v>
      </c>
      <c r="N1227" s="70">
        <f t="shared" si="368"/>
        <v>-4.6206381746815017E-3</v>
      </c>
      <c r="O1227" s="13">
        <f t="shared" si="369"/>
        <v>2101778</v>
      </c>
      <c r="P1227" s="13">
        <f t="shared" si="370"/>
        <v>2128806</v>
      </c>
      <c r="Q1227" s="13">
        <f t="shared" si="371"/>
        <v>2117221</v>
      </c>
      <c r="R1227" s="33">
        <f t="shared" si="372"/>
        <v>7.3475885654907813E-3</v>
      </c>
      <c r="S1227" s="33">
        <f t="shared" si="373"/>
        <v>-5.4420177320055885E-3</v>
      </c>
      <c r="T1227" t="str">
        <f t="shared" si="374"/>
        <v>AUGUST-PARI</v>
      </c>
      <c r="U1227">
        <f t="shared" si="375"/>
        <v>18800</v>
      </c>
      <c r="V1227">
        <f t="shared" si="376"/>
        <v>18813</v>
      </c>
      <c r="W1227">
        <f t="shared" si="377"/>
        <v>18800</v>
      </c>
      <c r="X1227" s="33">
        <f t="shared" si="378"/>
        <v>0</v>
      </c>
      <c r="Y1227" s="33">
        <f t="shared" si="379"/>
        <v>-6.9101153457717945E-4</v>
      </c>
    </row>
    <row r="1228" spans="1:25" x14ac:dyDescent="0.25">
      <c r="A1228" t="s">
        <v>42</v>
      </c>
      <c r="B1228">
        <v>5</v>
      </c>
      <c r="C1228" t="s">
        <v>71</v>
      </c>
      <c r="D1228" s="66">
        <v>4800</v>
      </c>
      <c r="E1228" s="66">
        <v>4803</v>
      </c>
      <c r="F1228" s="66">
        <v>4800</v>
      </c>
      <c r="G1228" s="13">
        <f t="shared" si="361"/>
        <v>-3</v>
      </c>
      <c r="H1228" s="13">
        <f t="shared" si="362"/>
        <v>0</v>
      </c>
      <c r="I1228" s="70">
        <f t="shared" si="363"/>
        <v>0</v>
      </c>
      <c r="J1228" s="70">
        <f t="shared" si="364"/>
        <v>-6.2460961898813672E-4</v>
      </c>
      <c r="K1228" t="str">
        <f t="shared" si="365"/>
        <v>PARI</v>
      </c>
      <c r="L1228" t="str">
        <f t="shared" si="366"/>
        <v>AUGUST-5-PARI</v>
      </c>
      <c r="M1228" s="70">
        <f t="shared" si="367"/>
        <v>0</v>
      </c>
      <c r="N1228" s="70">
        <f t="shared" si="368"/>
        <v>-4.6206381746815017E-3</v>
      </c>
      <c r="O1228" s="13">
        <f t="shared" si="369"/>
        <v>2101778</v>
      </c>
      <c r="P1228" s="13">
        <f t="shared" si="370"/>
        <v>2128806</v>
      </c>
      <c r="Q1228" s="13">
        <f t="shared" si="371"/>
        <v>2117221</v>
      </c>
      <c r="R1228" s="33">
        <f t="shared" si="372"/>
        <v>7.3475885654907813E-3</v>
      </c>
      <c r="S1228" s="33">
        <f t="shared" si="373"/>
        <v>-5.4420177320055885E-3</v>
      </c>
      <c r="T1228" t="str">
        <f t="shared" si="374"/>
        <v>AUGUST-PARI</v>
      </c>
      <c r="U1228">
        <f t="shared" si="375"/>
        <v>18800</v>
      </c>
      <c r="V1228">
        <f t="shared" si="376"/>
        <v>18813</v>
      </c>
      <c r="W1228">
        <f t="shared" si="377"/>
        <v>18800</v>
      </c>
      <c r="X1228" s="33">
        <f t="shared" si="378"/>
        <v>0</v>
      </c>
      <c r="Y1228" s="33">
        <f t="shared" si="379"/>
        <v>-6.9101153457717945E-4</v>
      </c>
    </row>
    <row r="1229" spans="1:25" x14ac:dyDescent="0.25">
      <c r="A1229" t="s">
        <v>42</v>
      </c>
      <c r="B1229">
        <v>5</v>
      </c>
      <c r="C1229" t="s">
        <v>71</v>
      </c>
      <c r="D1229" s="66">
        <v>2200</v>
      </c>
      <c r="E1229" s="66">
        <v>2200</v>
      </c>
      <c r="F1229" s="66">
        <v>2200</v>
      </c>
      <c r="G1229" s="13">
        <f t="shared" si="361"/>
        <v>0</v>
      </c>
      <c r="H1229" s="13">
        <f t="shared" si="362"/>
        <v>0</v>
      </c>
      <c r="I1229" s="70">
        <f t="shared" si="363"/>
        <v>0</v>
      </c>
      <c r="J1229" s="70">
        <f t="shared" si="364"/>
        <v>0</v>
      </c>
      <c r="K1229" t="str">
        <f t="shared" si="365"/>
        <v>PARI</v>
      </c>
      <c r="L1229" t="str">
        <f t="shared" si="366"/>
        <v>AUGUST-5-PARI</v>
      </c>
      <c r="M1229" s="70">
        <f t="shared" si="367"/>
        <v>0</v>
      </c>
      <c r="N1229" s="70">
        <f t="shared" si="368"/>
        <v>-4.6206381746815017E-3</v>
      </c>
      <c r="O1229" s="13">
        <f t="shared" si="369"/>
        <v>2101778</v>
      </c>
      <c r="P1229" s="13">
        <f t="shared" si="370"/>
        <v>2128806</v>
      </c>
      <c r="Q1229" s="13">
        <f t="shared" si="371"/>
        <v>2117221</v>
      </c>
      <c r="R1229" s="33">
        <f t="shared" si="372"/>
        <v>7.3475885654907813E-3</v>
      </c>
      <c r="S1229" s="33">
        <f t="shared" si="373"/>
        <v>-5.4420177320055885E-3</v>
      </c>
      <c r="T1229" t="str">
        <f t="shared" si="374"/>
        <v>AUGUST-PARI</v>
      </c>
      <c r="U1229">
        <f t="shared" si="375"/>
        <v>18800</v>
      </c>
      <c r="V1229">
        <f t="shared" si="376"/>
        <v>18813</v>
      </c>
      <c r="W1229">
        <f t="shared" si="377"/>
        <v>18800</v>
      </c>
      <c r="X1229" s="33">
        <f t="shared" si="378"/>
        <v>0</v>
      </c>
      <c r="Y1229" s="33">
        <f t="shared" si="379"/>
        <v>-6.9101153457717945E-4</v>
      </c>
    </row>
    <row r="1230" spans="1:25" x14ac:dyDescent="0.25">
      <c r="A1230" t="s">
        <v>42</v>
      </c>
      <c r="B1230">
        <v>5</v>
      </c>
      <c r="C1230" t="s">
        <v>71</v>
      </c>
      <c r="D1230" s="66">
        <v>3600</v>
      </c>
      <c r="E1230" s="68">
        <v>3602</v>
      </c>
      <c r="F1230" s="68">
        <v>3600</v>
      </c>
      <c r="G1230" s="13">
        <f t="shared" si="361"/>
        <v>-2</v>
      </c>
      <c r="H1230" s="13">
        <f t="shared" si="362"/>
        <v>0</v>
      </c>
      <c r="I1230" s="70">
        <f t="shared" si="363"/>
        <v>0</v>
      </c>
      <c r="J1230" s="70">
        <f t="shared" si="364"/>
        <v>-5.552470849528035E-4</v>
      </c>
      <c r="K1230" t="str">
        <f t="shared" si="365"/>
        <v>PARI</v>
      </c>
      <c r="L1230" t="str">
        <f t="shared" si="366"/>
        <v>AUGUST-5-PARI</v>
      </c>
      <c r="M1230" s="70">
        <f t="shared" si="367"/>
        <v>0</v>
      </c>
      <c r="N1230" s="70">
        <f t="shared" si="368"/>
        <v>-4.6206381746815017E-3</v>
      </c>
      <c r="O1230" s="13">
        <f t="shared" si="369"/>
        <v>2101778</v>
      </c>
      <c r="P1230" s="13">
        <f t="shared" si="370"/>
        <v>2128806</v>
      </c>
      <c r="Q1230" s="13">
        <f t="shared" si="371"/>
        <v>2117221</v>
      </c>
      <c r="R1230" s="33">
        <f t="shared" si="372"/>
        <v>7.3475885654907813E-3</v>
      </c>
      <c r="S1230" s="33">
        <f t="shared" si="373"/>
        <v>-5.4420177320055885E-3</v>
      </c>
      <c r="T1230" t="str">
        <f t="shared" si="374"/>
        <v>AUGUST-PARI</v>
      </c>
      <c r="U1230">
        <f t="shared" si="375"/>
        <v>18800</v>
      </c>
      <c r="V1230">
        <f t="shared" si="376"/>
        <v>18813</v>
      </c>
      <c r="W1230">
        <f t="shared" si="377"/>
        <v>18800</v>
      </c>
      <c r="X1230" s="33">
        <f t="shared" si="378"/>
        <v>0</v>
      </c>
      <c r="Y1230" s="33">
        <f t="shared" si="379"/>
        <v>-6.9101153457717945E-4</v>
      </c>
    </row>
    <row r="1231" spans="1:25" x14ac:dyDescent="0.25">
      <c r="A1231" t="s">
        <v>42</v>
      </c>
      <c r="B1231">
        <v>5</v>
      </c>
      <c r="C1231" t="s">
        <v>71</v>
      </c>
      <c r="D1231" s="66">
        <v>3600</v>
      </c>
      <c r="E1231" s="66">
        <v>3600</v>
      </c>
      <c r="F1231" s="66">
        <v>3600</v>
      </c>
      <c r="G1231" s="13">
        <f t="shared" si="361"/>
        <v>0</v>
      </c>
      <c r="H1231" s="13">
        <f t="shared" si="362"/>
        <v>0</v>
      </c>
      <c r="I1231" s="70">
        <f t="shared" si="363"/>
        <v>0</v>
      </c>
      <c r="J1231" s="70">
        <f t="shared" si="364"/>
        <v>0</v>
      </c>
      <c r="K1231" t="str">
        <f t="shared" si="365"/>
        <v>PARI</v>
      </c>
      <c r="L1231" t="str">
        <f t="shared" si="366"/>
        <v>AUGUST-5-PARI</v>
      </c>
      <c r="M1231" s="70">
        <f t="shared" si="367"/>
        <v>0</v>
      </c>
      <c r="N1231" s="70">
        <f t="shared" si="368"/>
        <v>-4.6206381746815017E-3</v>
      </c>
      <c r="O1231" s="13">
        <f t="shared" si="369"/>
        <v>2101778</v>
      </c>
      <c r="P1231" s="13">
        <f t="shared" si="370"/>
        <v>2128806</v>
      </c>
      <c r="Q1231" s="13">
        <f t="shared" si="371"/>
        <v>2117221</v>
      </c>
      <c r="R1231" s="33">
        <f t="shared" si="372"/>
        <v>7.3475885654907813E-3</v>
      </c>
      <c r="S1231" s="33">
        <f t="shared" si="373"/>
        <v>-5.4420177320055885E-3</v>
      </c>
      <c r="T1231" t="str">
        <f t="shared" si="374"/>
        <v>AUGUST-PARI</v>
      </c>
      <c r="U1231">
        <f t="shared" si="375"/>
        <v>18800</v>
      </c>
      <c r="V1231">
        <f t="shared" si="376"/>
        <v>18813</v>
      </c>
      <c r="W1231">
        <f t="shared" si="377"/>
        <v>18800</v>
      </c>
      <c r="X1231" s="33">
        <f t="shared" si="378"/>
        <v>0</v>
      </c>
      <c r="Y1231" s="33">
        <f t="shared" si="379"/>
        <v>-6.9101153457717945E-4</v>
      </c>
    </row>
    <row r="1232" spans="1:25" x14ac:dyDescent="0.25">
      <c r="A1232" t="s">
        <v>42</v>
      </c>
      <c r="B1232">
        <v>5</v>
      </c>
      <c r="C1232" t="s">
        <v>16</v>
      </c>
      <c r="D1232" s="66">
        <v>2000</v>
      </c>
      <c r="E1232" s="68">
        <v>2000</v>
      </c>
      <c r="F1232" s="68">
        <v>2000</v>
      </c>
      <c r="G1232" s="13">
        <f t="shared" si="361"/>
        <v>0</v>
      </c>
      <c r="H1232" s="13">
        <f t="shared" si="362"/>
        <v>0</v>
      </c>
      <c r="I1232" s="70">
        <f t="shared" si="363"/>
        <v>0</v>
      </c>
      <c r="J1232" s="70">
        <f t="shared" si="364"/>
        <v>0</v>
      </c>
      <c r="K1232" t="str">
        <f t="shared" si="365"/>
        <v>ANUGERAH</v>
      </c>
      <c r="L1232" t="str">
        <f t="shared" si="366"/>
        <v>AUGUST-5-ANUGERAH</v>
      </c>
      <c r="M1232" s="70">
        <f t="shared" si="367"/>
        <v>0</v>
      </c>
      <c r="N1232" s="70">
        <f t="shared" si="368"/>
        <v>-2.9971130606516017E-2</v>
      </c>
      <c r="O1232" s="13">
        <f t="shared" si="369"/>
        <v>2101778</v>
      </c>
      <c r="P1232" s="13">
        <f t="shared" si="370"/>
        <v>2128806</v>
      </c>
      <c r="Q1232" s="13">
        <f t="shared" si="371"/>
        <v>2117221</v>
      </c>
      <c r="R1232" s="33">
        <f t="shared" si="372"/>
        <v>7.3475885654907813E-3</v>
      </c>
      <c r="S1232" s="33">
        <f t="shared" si="373"/>
        <v>-5.4420177320055885E-3</v>
      </c>
      <c r="T1232" t="str">
        <f t="shared" si="374"/>
        <v>AUGUST-ANUGERAH</v>
      </c>
      <c r="U1232">
        <f t="shared" si="375"/>
        <v>346060</v>
      </c>
      <c r="V1232">
        <f t="shared" si="376"/>
        <v>348415</v>
      </c>
      <c r="W1232">
        <f t="shared" si="377"/>
        <v>345884</v>
      </c>
      <c r="X1232" s="33">
        <f t="shared" si="378"/>
        <v>-5.0858232676409543E-4</v>
      </c>
      <c r="Y1232" s="33">
        <f t="shared" si="379"/>
        <v>-7.2643255887375746E-3</v>
      </c>
    </row>
    <row r="1233" spans="1:25" x14ac:dyDescent="0.25">
      <c r="A1233" t="s">
        <v>42</v>
      </c>
      <c r="B1233">
        <v>5</v>
      </c>
      <c r="C1233" t="s">
        <v>16</v>
      </c>
      <c r="D1233" s="66">
        <v>1260</v>
      </c>
      <c r="E1233" s="68">
        <v>1260</v>
      </c>
      <c r="F1233" s="68">
        <v>1260</v>
      </c>
      <c r="G1233" s="13">
        <f t="shared" si="361"/>
        <v>0</v>
      </c>
      <c r="H1233" s="13">
        <f t="shared" si="362"/>
        <v>0</v>
      </c>
      <c r="I1233" s="70">
        <f t="shared" si="363"/>
        <v>0</v>
      </c>
      <c r="J1233" s="70">
        <f t="shared" si="364"/>
        <v>0</v>
      </c>
      <c r="K1233" t="str">
        <f t="shared" si="365"/>
        <v>ANUGERAH</v>
      </c>
      <c r="L1233" t="str">
        <f t="shared" si="366"/>
        <v>AUGUST-5-ANUGERAH</v>
      </c>
      <c r="M1233" s="70">
        <f t="shared" si="367"/>
        <v>0</v>
      </c>
      <c r="N1233" s="70">
        <f t="shared" si="368"/>
        <v>-2.9971130606516017E-2</v>
      </c>
      <c r="O1233" s="13">
        <f t="shared" si="369"/>
        <v>2101778</v>
      </c>
      <c r="P1233" s="13">
        <f t="shared" si="370"/>
        <v>2128806</v>
      </c>
      <c r="Q1233" s="13">
        <f t="shared" si="371"/>
        <v>2117221</v>
      </c>
      <c r="R1233" s="33">
        <f t="shared" si="372"/>
        <v>7.3475885654907813E-3</v>
      </c>
      <c r="S1233" s="33">
        <f t="shared" si="373"/>
        <v>-5.4420177320055885E-3</v>
      </c>
      <c r="T1233" t="str">
        <f t="shared" si="374"/>
        <v>AUGUST-ANUGERAH</v>
      </c>
      <c r="U1233">
        <f t="shared" si="375"/>
        <v>346060</v>
      </c>
      <c r="V1233">
        <f t="shared" si="376"/>
        <v>348415</v>
      </c>
      <c r="W1233">
        <f t="shared" si="377"/>
        <v>345884</v>
      </c>
      <c r="X1233" s="33">
        <f t="shared" si="378"/>
        <v>-5.0858232676409543E-4</v>
      </c>
      <c r="Y1233" s="33">
        <f t="shared" si="379"/>
        <v>-7.2643255887375746E-3</v>
      </c>
    </row>
    <row r="1234" spans="1:25" x14ac:dyDescent="0.25">
      <c r="A1234" t="s">
        <v>42</v>
      </c>
      <c r="B1234">
        <v>5</v>
      </c>
      <c r="C1234" t="s">
        <v>70</v>
      </c>
      <c r="D1234" s="66">
        <v>3600</v>
      </c>
      <c r="E1234" s="68">
        <v>3673</v>
      </c>
      <c r="F1234" s="68">
        <v>3600</v>
      </c>
      <c r="G1234" s="13">
        <f t="shared" si="361"/>
        <v>-73</v>
      </c>
      <c r="H1234" s="13">
        <f t="shared" si="362"/>
        <v>0</v>
      </c>
      <c r="I1234" s="70">
        <f t="shared" si="363"/>
        <v>0</v>
      </c>
      <c r="J1234" s="70">
        <f t="shared" si="364"/>
        <v>-1.9874761775115712E-2</v>
      </c>
      <c r="K1234" t="str">
        <f t="shared" si="365"/>
        <v>GM1</v>
      </c>
      <c r="L1234" t="str">
        <f t="shared" si="366"/>
        <v>AUGUST-5-GM1</v>
      </c>
      <c r="M1234" s="70">
        <f t="shared" si="367"/>
        <v>-1.3473053892215536E-2</v>
      </c>
      <c r="N1234" s="70">
        <f t="shared" si="368"/>
        <v>-8.9996124085899298E-2</v>
      </c>
      <c r="O1234" s="13">
        <f t="shared" si="369"/>
        <v>2101778</v>
      </c>
      <c r="P1234" s="13">
        <f t="shared" si="370"/>
        <v>2128806</v>
      </c>
      <c r="Q1234" s="13">
        <f t="shared" si="371"/>
        <v>2117221</v>
      </c>
      <c r="R1234" s="33">
        <f t="shared" si="372"/>
        <v>7.3475885654907813E-3</v>
      </c>
      <c r="S1234" s="33">
        <f t="shared" si="373"/>
        <v>-5.4420177320055885E-3</v>
      </c>
      <c r="T1234" t="str">
        <f t="shared" si="374"/>
        <v>AUGUST-GM1</v>
      </c>
      <c r="U1234">
        <f t="shared" si="375"/>
        <v>190598</v>
      </c>
      <c r="V1234">
        <f t="shared" si="376"/>
        <v>193790</v>
      </c>
      <c r="W1234">
        <f t="shared" si="377"/>
        <v>191663</v>
      </c>
      <c r="X1234" s="33">
        <f t="shared" si="378"/>
        <v>5.5876766807625433E-3</v>
      </c>
      <c r="Y1234" s="33">
        <f t="shared" si="379"/>
        <v>-1.0975798544816562E-2</v>
      </c>
    </row>
    <row r="1235" spans="1:25" x14ac:dyDescent="0.25">
      <c r="A1235" t="s">
        <v>42</v>
      </c>
      <c r="B1235">
        <v>5</v>
      </c>
      <c r="C1235" t="s">
        <v>70</v>
      </c>
      <c r="D1235" s="66">
        <v>3600</v>
      </c>
      <c r="E1235" s="68">
        <v>3720</v>
      </c>
      <c r="F1235" s="68">
        <v>3600</v>
      </c>
      <c r="G1235" s="13">
        <f t="shared" si="361"/>
        <v>-120</v>
      </c>
      <c r="H1235" s="13">
        <f t="shared" si="362"/>
        <v>0</v>
      </c>
      <c r="I1235" s="70">
        <f t="shared" si="363"/>
        <v>0</v>
      </c>
      <c r="J1235" s="70">
        <f t="shared" si="364"/>
        <v>-3.2258064516129004E-2</v>
      </c>
      <c r="K1235" t="str">
        <f t="shared" si="365"/>
        <v>GM1</v>
      </c>
      <c r="L1235" t="str">
        <f t="shared" si="366"/>
        <v>AUGUST-5-GM1</v>
      </c>
      <c r="M1235" s="70">
        <f t="shared" si="367"/>
        <v>-1.3473053892215536E-2</v>
      </c>
      <c r="N1235" s="70">
        <f t="shared" si="368"/>
        <v>-8.9996124085899298E-2</v>
      </c>
      <c r="O1235" s="13">
        <f t="shared" si="369"/>
        <v>2101778</v>
      </c>
      <c r="P1235" s="13">
        <f t="shared" si="370"/>
        <v>2128806</v>
      </c>
      <c r="Q1235" s="13">
        <f t="shared" si="371"/>
        <v>2117221</v>
      </c>
      <c r="R1235" s="33">
        <f t="shared" si="372"/>
        <v>7.3475885654907813E-3</v>
      </c>
      <c r="S1235" s="33">
        <f t="shared" si="373"/>
        <v>-5.4420177320055885E-3</v>
      </c>
      <c r="T1235" t="str">
        <f t="shared" si="374"/>
        <v>AUGUST-GM1</v>
      </c>
      <c r="U1235">
        <f t="shared" si="375"/>
        <v>190598</v>
      </c>
      <c r="V1235">
        <f t="shared" si="376"/>
        <v>193790</v>
      </c>
      <c r="W1235">
        <f t="shared" si="377"/>
        <v>191663</v>
      </c>
      <c r="X1235" s="33">
        <f t="shared" si="378"/>
        <v>5.5876766807625433E-3</v>
      </c>
      <c r="Y1235" s="33">
        <f t="shared" si="379"/>
        <v>-1.0975798544816562E-2</v>
      </c>
    </row>
    <row r="1236" spans="1:25" x14ac:dyDescent="0.25">
      <c r="A1236" t="s">
        <v>42</v>
      </c>
      <c r="B1236">
        <v>5</v>
      </c>
      <c r="C1236" t="s">
        <v>15</v>
      </c>
      <c r="D1236" s="66">
        <v>2000</v>
      </c>
      <c r="E1236" s="68">
        <v>2065</v>
      </c>
      <c r="F1236" s="68">
        <v>2000</v>
      </c>
      <c r="G1236" s="13">
        <f t="shared" si="361"/>
        <v>-65</v>
      </c>
      <c r="H1236" s="13">
        <f t="shared" si="362"/>
        <v>0</v>
      </c>
      <c r="I1236" s="70">
        <f t="shared" si="363"/>
        <v>0</v>
      </c>
      <c r="J1236" s="70">
        <f t="shared" si="364"/>
        <v>-3.1476997578692489E-2</v>
      </c>
      <c r="K1236" t="str">
        <f t="shared" si="365"/>
        <v>CHAWAN</v>
      </c>
      <c r="L1236" t="str">
        <f t="shared" si="366"/>
        <v>AUGUST-5-CHAWAN</v>
      </c>
      <c r="M1236" s="70">
        <f t="shared" si="367"/>
        <v>0</v>
      </c>
      <c r="N1236" s="70">
        <f t="shared" si="368"/>
        <v>-4.4291621551884042E-2</v>
      </c>
      <c r="O1236" s="13">
        <f t="shared" si="369"/>
        <v>2101778</v>
      </c>
      <c r="P1236" s="13">
        <f t="shared" si="370"/>
        <v>2128806</v>
      </c>
      <c r="Q1236" s="13">
        <f t="shared" si="371"/>
        <v>2117221</v>
      </c>
      <c r="R1236" s="33">
        <f t="shared" si="372"/>
        <v>7.3475885654907813E-3</v>
      </c>
      <c r="S1236" s="33">
        <f t="shared" si="373"/>
        <v>-5.4420177320055885E-3</v>
      </c>
      <c r="T1236" t="str">
        <f t="shared" si="374"/>
        <v>AUGUST-CHAWAN</v>
      </c>
      <c r="U1236">
        <f t="shared" si="375"/>
        <v>35954</v>
      </c>
      <c r="V1236">
        <f t="shared" si="376"/>
        <v>36120</v>
      </c>
      <c r="W1236">
        <f t="shared" si="377"/>
        <v>35955</v>
      </c>
      <c r="X1236" s="33">
        <f t="shared" si="378"/>
        <v>2.7813317016178729E-5</v>
      </c>
      <c r="Y1236" s="33">
        <f t="shared" si="379"/>
        <v>-4.5681063122923193E-3</v>
      </c>
    </row>
    <row r="1237" spans="1:25" x14ac:dyDescent="0.25">
      <c r="A1237" t="s">
        <v>42</v>
      </c>
      <c r="B1237">
        <v>5</v>
      </c>
      <c r="C1237" t="s">
        <v>15</v>
      </c>
      <c r="D1237" s="66">
        <v>4800</v>
      </c>
      <c r="E1237" s="68">
        <v>4846</v>
      </c>
      <c r="F1237" s="68">
        <v>4800</v>
      </c>
      <c r="G1237" s="13">
        <f t="shared" si="361"/>
        <v>-46</v>
      </c>
      <c r="H1237" s="13">
        <f t="shared" si="362"/>
        <v>0</v>
      </c>
      <c r="I1237" s="70">
        <f t="shared" si="363"/>
        <v>0</v>
      </c>
      <c r="J1237" s="70">
        <f t="shared" si="364"/>
        <v>-9.492364836978906E-3</v>
      </c>
      <c r="K1237" t="str">
        <f t="shared" si="365"/>
        <v>CHAWAN</v>
      </c>
      <c r="L1237" t="str">
        <f t="shared" si="366"/>
        <v>AUGUST-5-CHAWAN</v>
      </c>
      <c r="M1237" s="70">
        <f t="shared" si="367"/>
        <v>0</v>
      </c>
      <c r="N1237" s="70">
        <f t="shared" si="368"/>
        <v>-4.4291621551884042E-2</v>
      </c>
      <c r="O1237" s="13">
        <f t="shared" si="369"/>
        <v>2101778</v>
      </c>
      <c r="P1237" s="13">
        <f t="shared" si="370"/>
        <v>2128806</v>
      </c>
      <c r="Q1237" s="13">
        <f t="shared" si="371"/>
        <v>2117221</v>
      </c>
      <c r="R1237" s="33">
        <f t="shared" si="372"/>
        <v>7.3475885654907813E-3</v>
      </c>
      <c r="S1237" s="33">
        <f t="shared" si="373"/>
        <v>-5.4420177320055885E-3</v>
      </c>
      <c r="T1237" t="str">
        <f t="shared" si="374"/>
        <v>AUGUST-CHAWAN</v>
      </c>
      <c r="U1237">
        <f t="shared" si="375"/>
        <v>35954</v>
      </c>
      <c r="V1237">
        <f t="shared" si="376"/>
        <v>36120</v>
      </c>
      <c r="W1237">
        <f t="shared" si="377"/>
        <v>35955</v>
      </c>
      <c r="X1237" s="33">
        <f t="shared" si="378"/>
        <v>2.7813317016178729E-5</v>
      </c>
      <c r="Y1237" s="33">
        <f t="shared" si="379"/>
        <v>-4.5681063122923193E-3</v>
      </c>
    </row>
    <row r="1238" spans="1:25" x14ac:dyDescent="0.25">
      <c r="A1238" t="s">
        <v>42</v>
      </c>
      <c r="B1238">
        <v>5</v>
      </c>
      <c r="C1238" t="s">
        <v>15</v>
      </c>
      <c r="D1238" s="66">
        <v>3600</v>
      </c>
      <c r="E1238" s="68">
        <v>3612</v>
      </c>
      <c r="F1238" s="68">
        <v>3600</v>
      </c>
      <c r="G1238" s="13">
        <f t="shared" si="361"/>
        <v>-12</v>
      </c>
      <c r="H1238" s="13">
        <f t="shared" si="362"/>
        <v>0</v>
      </c>
      <c r="I1238" s="70">
        <f t="shared" si="363"/>
        <v>0</v>
      </c>
      <c r="J1238" s="70">
        <f t="shared" si="364"/>
        <v>-3.3222591362126463E-3</v>
      </c>
      <c r="K1238" t="str">
        <f t="shared" si="365"/>
        <v>CHAWAN</v>
      </c>
      <c r="L1238" t="str">
        <f t="shared" si="366"/>
        <v>AUGUST-5-CHAWAN</v>
      </c>
      <c r="M1238" s="70">
        <f t="shared" si="367"/>
        <v>0</v>
      </c>
      <c r="N1238" s="70">
        <f t="shared" si="368"/>
        <v>-4.4291621551884042E-2</v>
      </c>
      <c r="O1238" s="13">
        <f t="shared" si="369"/>
        <v>2101778</v>
      </c>
      <c r="P1238" s="13">
        <f t="shared" si="370"/>
        <v>2128806</v>
      </c>
      <c r="Q1238" s="13">
        <f t="shared" si="371"/>
        <v>2117221</v>
      </c>
      <c r="R1238" s="33">
        <f t="shared" si="372"/>
        <v>7.3475885654907813E-3</v>
      </c>
      <c r="S1238" s="33">
        <f t="shared" si="373"/>
        <v>-5.4420177320055885E-3</v>
      </c>
      <c r="T1238" t="str">
        <f t="shared" si="374"/>
        <v>AUGUST-CHAWAN</v>
      </c>
      <c r="U1238">
        <f t="shared" si="375"/>
        <v>35954</v>
      </c>
      <c r="V1238">
        <f t="shared" si="376"/>
        <v>36120</v>
      </c>
      <c r="W1238">
        <f t="shared" si="377"/>
        <v>35955</v>
      </c>
      <c r="X1238" s="33">
        <f t="shared" si="378"/>
        <v>2.7813317016178729E-5</v>
      </c>
      <c r="Y1238" s="33">
        <f t="shared" si="379"/>
        <v>-4.5681063122923193E-3</v>
      </c>
    </row>
    <row r="1239" spans="1:25" x14ac:dyDescent="0.25">
      <c r="A1239" t="s">
        <v>42</v>
      </c>
      <c r="B1239">
        <v>5</v>
      </c>
      <c r="C1239" t="s">
        <v>13</v>
      </c>
      <c r="D1239" s="68">
        <v>13824</v>
      </c>
      <c r="E1239" s="68">
        <v>14100</v>
      </c>
      <c r="F1239" s="68">
        <v>14067</v>
      </c>
      <c r="G1239" s="13">
        <f t="shared" si="361"/>
        <v>-33</v>
      </c>
      <c r="H1239" s="13">
        <f t="shared" si="362"/>
        <v>243</v>
      </c>
      <c r="I1239" s="70">
        <f t="shared" si="363"/>
        <v>1.7578125E-2</v>
      </c>
      <c r="J1239" s="70">
        <f t="shared" si="364"/>
        <v>-2.3404255319149359E-3</v>
      </c>
      <c r="K1239" t="str">
        <f t="shared" si="365"/>
        <v>KALIBENDA</v>
      </c>
      <c r="L1239" t="str">
        <f t="shared" si="366"/>
        <v>AUGUST-5-KALIBENDA</v>
      </c>
      <c r="M1239" s="70">
        <f t="shared" si="367"/>
        <v>0.13216021118030252</v>
      </c>
      <c r="N1239" s="70">
        <f t="shared" si="368"/>
        <v>-1.9637953916919026E-2</v>
      </c>
      <c r="O1239" s="13">
        <f t="shared" si="369"/>
        <v>2101778</v>
      </c>
      <c r="P1239" s="13">
        <f t="shared" si="370"/>
        <v>2128806</v>
      </c>
      <c r="Q1239" s="13">
        <f t="shared" si="371"/>
        <v>2117221</v>
      </c>
      <c r="R1239" s="33">
        <f t="shared" si="372"/>
        <v>7.3475885654907813E-3</v>
      </c>
      <c r="S1239" s="33">
        <f t="shared" si="373"/>
        <v>-5.4420177320055885E-3</v>
      </c>
      <c r="T1239" t="str">
        <f t="shared" si="374"/>
        <v>AUGUST-KALIBENDA</v>
      </c>
      <c r="U1239">
        <f t="shared" si="375"/>
        <v>431892</v>
      </c>
      <c r="V1239">
        <f t="shared" si="376"/>
        <v>436209</v>
      </c>
      <c r="W1239">
        <f t="shared" si="377"/>
        <v>435478</v>
      </c>
      <c r="X1239" s="33">
        <f t="shared" si="378"/>
        <v>8.3030016763450121E-3</v>
      </c>
      <c r="Y1239" s="33">
        <f t="shared" si="379"/>
        <v>-1.6758021957364866E-3</v>
      </c>
    </row>
    <row r="1240" spans="1:25" x14ac:dyDescent="0.25">
      <c r="A1240" t="s">
        <v>42</v>
      </c>
      <c r="B1240">
        <v>5</v>
      </c>
      <c r="C1240" t="s">
        <v>13</v>
      </c>
      <c r="D1240" s="68">
        <v>1080</v>
      </c>
      <c r="E1240" s="68">
        <v>1101</v>
      </c>
      <c r="F1240" s="68">
        <v>1101</v>
      </c>
      <c r="G1240" s="13">
        <f t="shared" si="361"/>
        <v>0</v>
      </c>
      <c r="H1240" s="13">
        <f t="shared" si="362"/>
        <v>21</v>
      </c>
      <c r="I1240" s="70">
        <f t="shared" si="363"/>
        <v>1.9444444444444375E-2</v>
      </c>
      <c r="J1240" s="70">
        <f t="shared" si="364"/>
        <v>0</v>
      </c>
      <c r="K1240" t="str">
        <f t="shared" si="365"/>
        <v>KALIBENDA</v>
      </c>
      <c r="L1240" t="str">
        <f t="shared" si="366"/>
        <v>AUGUST-5-KALIBENDA</v>
      </c>
      <c r="M1240" s="70">
        <f t="shared" si="367"/>
        <v>0.13216021118030252</v>
      </c>
      <c r="N1240" s="70">
        <f t="shared" si="368"/>
        <v>-1.9637953916919026E-2</v>
      </c>
      <c r="O1240" s="13">
        <f t="shared" si="369"/>
        <v>2101778</v>
      </c>
      <c r="P1240" s="13">
        <f t="shared" si="370"/>
        <v>2128806</v>
      </c>
      <c r="Q1240" s="13">
        <f t="shared" si="371"/>
        <v>2117221</v>
      </c>
      <c r="R1240" s="33">
        <f t="shared" si="372"/>
        <v>7.3475885654907813E-3</v>
      </c>
      <c r="S1240" s="33">
        <f t="shared" si="373"/>
        <v>-5.4420177320055885E-3</v>
      </c>
      <c r="T1240" t="str">
        <f t="shared" si="374"/>
        <v>AUGUST-KALIBENDA</v>
      </c>
      <c r="U1240">
        <f t="shared" si="375"/>
        <v>431892</v>
      </c>
      <c r="V1240">
        <f t="shared" si="376"/>
        <v>436209</v>
      </c>
      <c r="W1240">
        <f t="shared" si="377"/>
        <v>435478</v>
      </c>
      <c r="X1240" s="33">
        <f t="shared" si="378"/>
        <v>8.3030016763450121E-3</v>
      </c>
      <c r="Y1240" s="33">
        <f t="shared" si="379"/>
        <v>-1.6758021957364866E-3</v>
      </c>
    </row>
    <row r="1241" spans="1:25" x14ac:dyDescent="0.25">
      <c r="A1241" t="s">
        <v>42</v>
      </c>
      <c r="B1241">
        <v>5</v>
      </c>
      <c r="C1241" t="s">
        <v>13</v>
      </c>
      <c r="D1241" s="68">
        <v>22140</v>
      </c>
      <c r="E1241" s="68">
        <v>22590</v>
      </c>
      <c r="F1241" s="68">
        <v>22539</v>
      </c>
      <c r="G1241" s="13">
        <f t="shared" si="361"/>
        <v>-51</v>
      </c>
      <c r="H1241" s="13">
        <f t="shared" si="362"/>
        <v>399</v>
      </c>
      <c r="I1241" s="70">
        <f t="shared" si="363"/>
        <v>1.8021680216802061E-2</v>
      </c>
      <c r="J1241" s="70">
        <f t="shared" si="364"/>
        <v>-2.2576361221779973E-3</v>
      </c>
      <c r="K1241" t="str">
        <f t="shared" si="365"/>
        <v>KALIBENDA</v>
      </c>
      <c r="L1241" t="str">
        <f t="shared" si="366"/>
        <v>AUGUST-5-KALIBENDA</v>
      </c>
      <c r="M1241" s="70">
        <f t="shared" si="367"/>
        <v>0.13216021118030252</v>
      </c>
      <c r="N1241" s="70">
        <f t="shared" si="368"/>
        <v>-1.9637953916919026E-2</v>
      </c>
      <c r="O1241" s="13">
        <f t="shared" si="369"/>
        <v>2101778</v>
      </c>
      <c r="P1241" s="13">
        <f t="shared" si="370"/>
        <v>2128806</v>
      </c>
      <c r="Q1241" s="13">
        <f t="shared" si="371"/>
        <v>2117221</v>
      </c>
      <c r="R1241" s="33">
        <f t="shared" si="372"/>
        <v>7.3475885654907813E-3</v>
      </c>
      <c r="S1241" s="33">
        <f t="shared" si="373"/>
        <v>-5.4420177320055885E-3</v>
      </c>
      <c r="T1241" t="str">
        <f t="shared" si="374"/>
        <v>AUGUST-KALIBENDA</v>
      </c>
      <c r="U1241">
        <f t="shared" si="375"/>
        <v>431892</v>
      </c>
      <c r="V1241">
        <f t="shared" si="376"/>
        <v>436209</v>
      </c>
      <c r="W1241">
        <f t="shared" si="377"/>
        <v>435478</v>
      </c>
      <c r="X1241" s="33">
        <f t="shared" si="378"/>
        <v>8.3030016763450121E-3</v>
      </c>
      <c r="Y1241" s="33">
        <f t="shared" si="379"/>
        <v>-1.6758021957364866E-3</v>
      </c>
    </row>
    <row r="1242" spans="1:25" x14ac:dyDescent="0.25">
      <c r="A1242" t="s">
        <v>42</v>
      </c>
      <c r="B1242">
        <v>5</v>
      </c>
      <c r="C1242" t="s">
        <v>13</v>
      </c>
      <c r="D1242" s="68">
        <v>1620</v>
      </c>
      <c r="E1242" s="68">
        <v>1653</v>
      </c>
      <c r="F1242" s="68">
        <v>1650</v>
      </c>
      <c r="G1242" s="13">
        <f t="shared" si="361"/>
        <v>-3</v>
      </c>
      <c r="H1242" s="13">
        <f t="shared" si="362"/>
        <v>30</v>
      </c>
      <c r="I1242" s="70">
        <f t="shared" si="363"/>
        <v>1.8518518518518601E-2</v>
      </c>
      <c r="J1242" s="70">
        <f t="shared" si="364"/>
        <v>-1.8148820326678861E-3</v>
      </c>
      <c r="K1242" t="str">
        <f t="shared" si="365"/>
        <v>KALIBENDA</v>
      </c>
      <c r="L1242" t="str">
        <f t="shared" si="366"/>
        <v>AUGUST-5-KALIBENDA</v>
      </c>
      <c r="M1242" s="70">
        <f t="shared" si="367"/>
        <v>0.13216021118030252</v>
      </c>
      <c r="N1242" s="70">
        <f t="shared" si="368"/>
        <v>-1.9637953916919026E-2</v>
      </c>
      <c r="O1242" s="13">
        <f t="shared" si="369"/>
        <v>2101778</v>
      </c>
      <c r="P1242" s="13">
        <f t="shared" si="370"/>
        <v>2128806</v>
      </c>
      <c r="Q1242" s="13">
        <f t="shared" si="371"/>
        <v>2117221</v>
      </c>
      <c r="R1242" s="33">
        <f t="shared" si="372"/>
        <v>7.3475885654907813E-3</v>
      </c>
      <c r="S1242" s="33">
        <f t="shared" si="373"/>
        <v>-5.4420177320055885E-3</v>
      </c>
      <c r="T1242" t="str">
        <f t="shared" si="374"/>
        <v>AUGUST-KALIBENDA</v>
      </c>
      <c r="U1242">
        <f t="shared" si="375"/>
        <v>431892</v>
      </c>
      <c r="V1242">
        <f t="shared" si="376"/>
        <v>436209</v>
      </c>
      <c r="W1242">
        <f t="shared" si="377"/>
        <v>435478</v>
      </c>
      <c r="X1242" s="33">
        <f t="shared" si="378"/>
        <v>8.3030016763450121E-3</v>
      </c>
      <c r="Y1242" s="33">
        <f t="shared" si="379"/>
        <v>-1.6758021957364866E-3</v>
      </c>
    </row>
    <row r="1243" spans="1:25" x14ac:dyDescent="0.25">
      <c r="A1243" t="s">
        <v>42</v>
      </c>
      <c r="B1243">
        <v>5</v>
      </c>
      <c r="C1243" t="s">
        <v>13</v>
      </c>
      <c r="D1243" s="68">
        <v>22896</v>
      </c>
      <c r="E1243" s="68">
        <v>23193</v>
      </c>
      <c r="F1243" s="68">
        <v>23157</v>
      </c>
      <c r="G1243" s="13">
        <f t="shared" si="361"/>
        <v>-36</v>
      </c>
      <c r="H1243" s="13">
        <f t="shared" si="362"/>
        <v>261</v>
      </c>
      <c r="I1243" s="70">
        <f t="shared" si="363"/>
        <v>1.1399371069182429E-2</v>
      </c>
      <c r="J1243" s="70">
        <f t="shared" si="364"/>
        <v>-1.5521924718665536E-3</v>
      </c>
      <c r="K1243" t="str">
        <f t="shared" si="365"/>
        <v>KALIBENDA</v>
      </c>
      <c r="L1243" t="str">
        <f t="shared" si="366"/>
        <v>AUGUST-5-KALIBENDA</v>
      </c>
      <c r="M1243" s="70">
        <f t="shared" si="367"/>
        <v>0.13216021118030252</v>
      </c>
      <c r="N1243" s="70">
        <f t="shared" si="368"/>
        <v>-1.9637953916919026E-2</v>
      </c>
      <c r="O1243" s="13">
        <f t="shared" si="369"/>
        <v>2101778</v>
      </c>
      <c r="P1243" s="13">
        <f t="shared" si="370"/>
        <v>2128806</v>
      </c>
      <c r="Q1243" s="13">
        <f t="shared" si="371"/>
        <v>2117221</v>
      </c>
      <c r="R1243" s="33">
        <f t="shared" si="372"/>
        <v>7.3475885654907813E-3</v>
      </c>
      <c r="S1243" s="33">
        <f t="shared" si="373"/>
        <v>-5.4420177320055885E-3</v>
      </c>
      <c r="T1243" t="str">
        <f t="shared" si="374"/>
        <v>AUGUST-KALIBENDA</v>
      </c>
      <c r="U1243">
        <f t="shared" si="375"/>
        <v>431892</v>
      </c>
      <c r="V1243">
        <f t="shared" si="376"/>
        <v>436209</v>
      </c>
      <c r="W1243">
        <f t="shared" si="377"/>
        <v>435478</v>
      </c>
      <c r="X1243" s="33">
        <f t="shared" si="378"/>
        <v>8.3030016763450121E-3</v>
      </c>
      <c r="Y1243" s="33">
        <f t="shared" si="379"/>
        <v>-1.6758021957364866E-3</v>
      </c>
    </row>
    <row r="1244" spans="1:25" x14ac:dyDescent="0.25">
      <c r="A1244" t="s">
        <v>42</v>
      </c>
      <c r="B1244">
        <v>5</v>
      </c>
      <c r="C1244" t="s">
        <v>13</v>
      </c>
      <c r="D1244" s="68">
        <v>1080</v>
      </c>
      <c r="E1244" s="68">
        <v>1101</v>
      </c>
      <c r="F1244" s="68">
        <v>1098</v>
      </c>
      <c r="G1244" s="13">
        <f t="shared" si="361"/>
        <v>-3</v>
      </c>
      <c r="H1244" s="13">
        <f t="shared" si="362"/>
        <v>18</v>
      </c>
      <c r="I1244" s="70">
        <f t="shared" si="363"/>
        <v>1.6666666666666607E-2</v>
      </c>
      <c r="J1244" s="70">
        <f t="shared" si="364"/>
        <v>-2.7247956403270157E-3</v>
      </c>
      <c r="K1244" t="str">
        <f t="shared" si="365"/>
        <v>KALIBENDA</v>
      </c>
      <c r="L1244" t="str">
        <f t="shared" si="366"/>
        <v>AUGUST-5-KALIBENDA</v>
      </c>
      <c r="M1244" s="70">
        <f t="shared" si="367"/>
        <v>0.13216021118030252</v>
      </c>
      <c r="N1244" s="70">
        <f t="shared" si="368"/>
        <v>-1.9637953916919026E-2</v>
      </c>
      <c r="O1244" s="13">
        <f t="shared" si="369"/>
        <v>2101778</v>
      </c>
      <c r="P1244" s="13">
        <f t="shared" si="370"/>
        <v>2128806</v>
      </c>
      <c r="Q1244" s="13">
        <f t="shared" si="371"/>
        <v>2117221</v>
      </c>
      <c r="R1244" s="33">
        <f t="shared" si="372"/>
        <v>7.3475885654907813E-3</v>
      </c>
      <c r="S1244" s="33">
        <f t="shared" si="373"/>
        <v>-5.4420177320055885E-3</v>
      </c>
      <c r="T1244" t="str">
        <f t="shared" si="374"/>
        <v>AUGUST-KALIBENDA</v>
      </c>
      <c r="U1244">
        <f t="shared" si="375"/>
        <v>431892</v>
      </c>
      <c r="V1244">
        <f t="shared" si="376"/>
        <v>436209</v>
      </c>
      <c r="W1244">
        <f t="shared" si="377"/>
        <v>435478</v>
      </c>
      <c r="X1244" s="33">
        <f t="shared" si="378"/>
        <v>8.3030016763450121E-3</v>
      </c>
      <c r="Y1244" s="33">
        <f t="shared" si="379"/>
        <v>-1.6758021957364866E-3</v>
      </c>
    </row>
    <row r="1245" spans="1:25" x14ac:dyDescent="0.25">
      <c r="A1245" t="s">
        <v>42</v>
      </c>
      <c r="B1245">
        <v>5</v>
      </c>
      <c r="C1245" t="s">
        <v>13</v>
      </c>
      <c r="D1245" s="68">
        <v>21060</v>
      </c>
      <c r="E1245" s="68">
        <v>21483</v>
      </c>
      <c r="F1245" s="68">
        <v>21429</v>
      </c>
      <c r="G1245" s="13">
        <f t="shared" si="361"/>
        <v>-54</v>
      </c>
      <c r="H1245" s="13">
        <f t="shared" si="362"/>
        <v>369</v>
      </c>
      <c r="I1245" s="70">
        <f t="shared" si="363"/>
        <v>1.7521367521367459E-2</v>
      </c>
      <c r="J1245" s="70">
        <f t="shared" si="364"/>
        <v>-2.5136154168412528E-3</v>
      </c>
      <c r="K1245" t="str">
        <f t="shared" si="365"/>
        <v>KALIBENDA</v>
      </c>
      <c r="L1245" t="str">
        <f t="shared" si="366"/>
        <v>AUGUST-5-KALIBENDA</v>
      </c>
      <c r="M1245" s="70">
        <f t="shared" si="367"/>
        <v>0.13216021118030252</v>
      </c>
      <c r="N1245" s="70">
        <f t="shared" si="368"/>
        <v>-1.9637953916919026E-2</v>
      </c>
      <c r="O1245" s="13">
        <f t="shared" si="369"/>
        <v>2101778</v>
      </c>
      <c r="P1245" s="13">
        <f t="shared" si="370"/>
        <v>2128806</v>
      </c>
      <c r="Q1245" s="13">
        <f t="shared" si="371"/>
        <v>2117221</v>
      </c>
      <c r="R1245" s="33">
        <f t="shared" si="372"/>
        <v>7.3475885654907813E-3</v>
      </c>
      <c r="S1245" s="33">
        <f t="shared" si="373"/>
        <v>-5.4420177320055885E-3</v>
      </c>
      <c r="T1245" t="str">
        <f t="shared" si="374"/>
        <v>AUGUST-KALIBENDA</v>
      </c>
      <c r="U1245">
        <f t="shared" si="375"/>
        <v>431892</v>
      </c>
      <c r="V1245">
        <f t="shared" si="376"/>
        <v>436209</v>
      </c>
      <c r="W1245">
        <f t="shared" si="377"/>
        <v>435478</v>
      </c>
      <c r="X1245" s="33">
        <f t="shared" si="378"/>
        <v>8.3030016763450121E-3</v>
      </c>
      <c r="Y1245" s="33">
        <f t="shared" si="379"/>
        <v>-1.6758021957364866E-3</v>
      </c>
    </row>
    <row r="1246" spans="1:25" x14ac:dyDescent="0.25">
      <c r="A1246" t="s">
        <v>42</v>
      </c>
      <c r="B1246">
        <v>5</v>
      </c>
      <c r="C1246" t="s">
        <v>13</v>
      </c>
      <c r="D1246" s="68">
        <v>33264</v>
      </c>
      <c r="E1246" s="68">
        <v>33264</v>
      </c>
      <c r="F1246" s="68">
        <v>33189</v>
      </c>
      <c r="G1246" s="13">
        <f t="shared" si="361"/>
        <v>-75</v>
      </c>
      <c r="H1246" s="13">
        <f t="shared" si="362"/>
        <v>-75</v>
      </c>
      <c r="I1246" s="70">
        <f t="shared" si="363"/>
        <v>-2.2546897546897871E-3</v>
      </c>
      <c r="J1246" s="70">
        <f t="shared" si="364"/>
        <v>-2.2546897546897871E-3</v>
      </c>
      <c r="K1246" t="str">
        <f t="shared" si="365"/>
        <v>KALIBENDA</v>
      </c>
      <c r="L1246" t="str">
        <f t="shared" si="366"/>
        <v>AUGUST-5-KALIBENDA</v>
      </c>
      <c r="M1246" s="70">
        <f t="shared" si="367"/>
        <v>0.13216021118030252</v>
      </c>
      <c r="N1246" s="70">
        <f t="shared" si="368"/>
        <v>-1.9637953916919026E-2</v>
      </c>
      <c r="O1246" s="13">
        <f t="shared" si="369"/>
        <v>2101778</v>
      </c>
      <c r="P1246" s="13">
        <f t="shared" si="370"/>
        <v>2128806</v>
      </c>
      <c r="Q1246" s="13">
        <f t="shared" si="371"/>
        <v>2117221</v>
      </c>
      <c r="R1246" s="33">
        <f t="shared" si="372"/>
        <v>7.3475885654907813E-3</v>
      </c>
      <c r="S1246" s="33">
        <f t="shared" si="373"/>
        <v>-5.4420177320055885E-3</v>
      </c>
      <c r="T1246" t="str">
        <f t="shared" si="374"/>
        <v>AUGUST-KALIBENDA</v>
      </c>
      <c r="U1246">
        <f t="shared" si="375"/>
        <v>431892</v>
      </c>
      <c r="V1246">
        <f t="shared" si="376"/>
        <v>436209</v>
      </c>
      <c r="W1246">
        <f t="shared" si="377"/>
        <v>435478</v>
      </c>
      <c r="X1246" s="33">
        <f t="shared" si="378"/>
        <v>8.3030016763450121E-3</v>
      </c>
      <c r="Y1246" s="33">
        <f t="shared" si="379"/>
        <v>-1.6758021957364866E-3</v>
      </c>
    </row>
    <row r="1247" spans="1:25" x14ac:dyDescent="0.25">
      <c r="A1247" t="s">
        <v>42</v>
      </c>
      <c r="B1247">
        <v>5</v>
      </c>
      <c r="C1247" t="s">
        <v>13</v>
      </c>
      <c r="D1247" s="68">
        <v>1080</v>
      </c>
      <c r="E1247" s="68">
        <v>1101</v>
      </c>
      <c r="F1247" s="68">
        <v>1101</v>
      </c>
      <c r="G1247" s="13">
        <f t="shared" si="361"/>
        <v>0</v>
      </c>
      <c r="H1247" s="13">
        <f t="shared" si="362"/>
        <v>21</v>
      </c>
      <c r="I1247" s="70">
        <f t="shared" si="363"/>
        <v>1.9444444444444375E-2</v>
      </c>
      <c r="J1247" s="70">
        <f t="shared" si="364"/>
        <v>0</v>
      </c>
      <c r="K1247" t="str">
        <f t="shared" si="365"/>
        <v>KALIBENDA</v>
      </c>
      <c r="L1247" t="str">
        <f t="shared" si="366"/>
        <v>AUGUST-5-KALIBENDA</v>
      </c>
      <c r="M1247" s="70">
        <f t="shared" si="367"/>
        <v>0.13216021118030252</v>
      </c>
      <c r="N1247" s="70">
        <f t="shared" si="368"/>
        <v>-1.9637953916919026E-2</v>
      </c>
      <c r="O1247" s="13">
        <f t="shared" si="369"/>
        <v>2101778</v>
      </c>
      <c r="P1247" s="13">
        <f t="shared" si="370"/>
        <v>2128806</v>
      </c>
      <c r="Q1247" s="13">
        <f t="shared" si="371"/>
        <v>2117221</v>
      </c>
      <c r="R1247" s="33">
        <f t="shared" si="372"/>
        <v>7.3475885654907813E-3</v>
      </c>
      <c r="S1247" s="33">
        <f t="shared" si="373"/>
        <v>-5.4420177320055885E-3</v>
      </c>
      <c r="T1247" t="str">
        <f t="shared" si="374"/>
        <v>AUGUST-KALIBENDA</v>
      </c>
      <c r="U1247">
        <f t="shared" si="375"/>
        <v>431892</v>
      </c>
      <c r="V1247">
        <f t="shared" si="376"/>
        <v>436209</v>
      </c>
      <c r="W1247">
        <f t="shared" si="377"/>
        <v>435478</v>
      </c>
      <c r="X1247" s="33">
        <f t="shared" si="378"/>
        <v>8.3030016763450121E-3</v>
      </c>
      <c r="Y1247" s="33">
        <f t="shared" si="379"/>
        <v>-1.6758021957364866E-3</v>
      </c>
    </row>
    <row r="1248" spans="1:25" x14ac:dyDescent="0.25">
      <c r="A1248" t="s">
        <v>42</v>
      </c>
      <c r="B1248">
        <v>5</v>
      </c>
      <c r="C1248" t="s">
        <v>13</v>
      </c>
      <c r="D1248" s="68">
        <v>15228</v>
      </c>
      <c r="E1248" s="68">
        <v>15228</v>
      </c>
      <c r="F1248" s="68">
        <v>15201</v>
      </c>
      <c r="G1248" s="13">
        <f t="shared" si="361"/>
        <v>-27</v>
      </c>
      <c r="H1248" s="13">
        <f t="shared" si="362"/>
        <v>-27</v>
      </c>
      <c r="I1248" s="70">
        <f t="shared" si="363"/>
        <v>-1.7730496453900457E-3</v>
      </c>
      <c r="J1248" s="70">
        <f t="shared" si="364"/>
        <v>-1.7730496453900457E-3</v>
      </c>
      <c r="K1248" t="str">
        <f t="shared" si="365"/>
        <v>KALIBENDA</v>
      </c>
      <c r="L1248" t="str">
        <f t="shared" si="366"/>
        <v>AUGUST-5-KALIBENDA</v>
      </c>
      <c r="M1248" s="70">
        <f t="shared" si="367"/>
        <v>0.13216021118030252</v>
      </c>
      <c r="N1248" s="70">
        <f t="shared" si="368"/>
        <v>-1.9637953916919026E-2</v>
      </c>
      <c r="O1248" s="13">
        <f t="shared" si="369"/>
        <v>2101778</v>
      </c>
      <c r="P1248" s="13">
        <f t="shared" si="370"/>
        <v>2128806</v>
      </c>
      <c r="Q1248" s="13">
        <f t="shared" si="371"/>
        <v>2117221</v>
      </c>
      <c r="R1248" s="33">
        <f t="shared" si="372"/>
        <v>7.3475885654907813E-3</v>
      </c>
      <c r="S1248" s="33">
        <f t="shared" si="373"/>
        <v>-5.4420177320055885E-3</v>
      </c>
      <c r="T1248" t="str">
        <f t="shared" si="374"/>
        <v>AUGUST-KALIBENDA</v>
      </c>
      <c r="U1248">
        <f t="shared" si="375"/>
        <v>431892</v>
      </c>
      <c r="V1248">
        <f t="shared" si="376"/>
        <v>436209</v>
      </c>
      <c r="W1248">
        <f t="shared" si="377"/>
        <v>435478</v>
      </c>
      <c r="X1248" s="33">
        <f t="shared" si="378"/>
        <v>8.3030016763450121E-3</v>
      </c>
      <c r="Y1248" s="33">
        <f t="shared" si="379"/>
        <v>-1.6758021957364866E-3</v>
      </c>
    </row>
    <row r="1249" spans="1:25" x14ac:dyDescent="0.25">
      <c r="A1249" t="s">
        <v>42</v>
      </c>
      <c r="B1249">
        <v>5</v>
      </c>
      <c r="C1249" t="s">
        <v>13</v>
      </c>
      <c r="D1249" s="68">
        <v>24408</v>
      </c>
      <c r="E1249" s="68">
        <v>24408</v>
      </c>
      <c r="F1249" s="68">
        <v>24393</v>
      </c>
      <c r="G1249" s="13">
        <f t="shared" si="361"/>
        <v>-15</v>
      </c>
      <c r="H1249" s="13">
        <f t="shared" si="362"/>
        <v>-15</v>
      </c>
      <c r="I1249" s="70">
        <f t="shared" si="363"/>
        <v>-6.1455260570308923E-4</v>
      </c>
      <c r="J1249" s="70">
        <f t="shared" si="364"/>
        <v>-6.1455260570308923E-4</v>
      </c>
      <c r="K1249" t="str">
        <f t="shared" si="365"/>
        <v>KALIBENDA</v>
      </c>
      <c r="L1249" t="str">
        <f t="shared" si="366"/>
        <v>AUGUST-5-KALIBENDA</v>
      </c>
      <c r="M1249" s="70">
        <f t="shared" si="367"/>
        <v>0.13216021118030252</v>
      </c>
      <c r="N1249" s="70">
        <f t="shared" si="368"/>
        <v>-1.9637953916919026E-2</v>
      </c>
      <c r="O1249" s="13">
        <f t="shared" si="369"/>
        <v>2101778</v>
      </c>
      <c r="P1249" s="13">
        <f t="shared" si="370"/>
        <v>2128806</v>
      </c>
      <c r="Q1249" s="13">
        <f t="shared" si="371"/>
        <v>2117221</v>
      </c>
      <c r="R1249" s="33">
        <f t="shared" si="372"/>
        <v>7.3475885654907813E-3</v>
      </c>
      <c r="S1249" s="33">
        <f t="shared" si="373"/>
        <v>-5.4420177320055885E-3</v>
      </c>
      <c r="T1249" t="str">
        <f t="shared" si="374"/>
        <v>AUGUST-KALIBENDA</v>
      </c>
      <c r="U1249">
        <f t="shared" si="375"/>
        <v>431892</v>
      </c>
      <c r="V1249">
        <f t="shared" si="376"/>
        <v>436209</v>
      </c>
      <c r="W1249">
        <f t="shared" si="377"/>
        <v>435478</v>
      </c>
      <c r="X1249" s="33">
        <f t="shared" si="378"/>
        <v>8.3030016763450121E-3</v>
      </c>
      <c r="Y1249" s="33">
        <f t="shared" si="379"/>
        <v>-1.6758021957364866E-3</v>
      </c>
    </row>
    <row r="1250" spans="1:25" x14ac:dyDescent="0.25">
      <c r="A1250" t="s">
        <v>42</v>
      </c>
      <c r="B1250">
        <v>5</v>
      </c>
      <c r="C1250" t="s">
        <v>13</v>
      </c>
      <c r="D1250" s="68">
        <v>6696</v>
      </c>
      <c r="E1250" s="68">
        <v>6696</v>
      </c>
      <c r="F1250" s="68">
        <v>6684</v>
      </c>
      <c r="G1250" s="13">
        <f t="shared" si="361"/>
        <v>-12</v>
      </c>
      <c r="H1250" s="13">
        <f t="shared" si="362"/>
        <v>-12</v>
      </c>
      <c r="I1250" s="70">
        <f t="shared" si="363"/>
        <v>-1.7921146953404632E-3</v>
      </c>
      <c r="J1250" s="70">
        <f t="shared" si="364"/>
        <v>-1.7921146953404632E-3</v>
      </c>
      <c r="K1250" t="str">
        <f t="shared" si="365"/>
        <v>KALIBENDA</v>
      </c>
      <c r="L1250" t="str">
        <f t="shared" si="366"/>
        <v>AUGUST-5-KALIBENDA</v>
      </c>
      <c r="M1250" s="70">
        <f t="shared" si="367"/>
        <v>0.13216021118030252</v>
      </c>
      <c r="N1250" s="70">
        <f t="shared" si="368"/>
        <v>-1.9637953916919026E-2</v>
      </c>
      <c r="O1250" s="13">
        <f t="shared" si="369"/>
        <v>2101778</v>
      </c>
      <c r="P1250" s="13">
        <f t="shared" si="370"/>
        <v>2128806</v>
      </c>
      <c r="Q1250" s="13">
        <f t="shared" si="371"/>
        <v>2117221</v>
      </c>
      <c r="R1250" s="33">
        <f t="shared" si="372"/>
        <v>7.3475885654907813E-3</v>
      </c>
      <c r="S1250" s="33">
        <f t="shared" si="373"/>
        <v>-5.4420177320055885E-3</v>
      </c>
      <c r="T1250" t="str">
        <f t="shared" si="374"/>
        <v>AUGUST-KALIBENDA</v>
      </c>
      <c r="U1250">
        <f t="shared" si="375"/>
        <v>431892</v>
      </c>
      <c r="V1250">
        <f t="shared" si="376"/>
        <v>436209</v>
      </c>
      <c r="W1250">
        <f t="shared" si="377"/>
        <v>435478</v>
      </c>
      <c r="X1250" s="33">
        <f t="shared" si="378"/>
        <v>8.3030016763450121E-3</v>
      </c>
      <c r="Y1250" s="33">
        <f t="shared" si="379"/>
        <v>-1.6758021957364866E-3</v>
      </c>
    </row>
    <row r="1251" spans="1:25" x14ac:dyDescent="0.25">
      <c r="A1251" t="s">
        <v>42</v>
      </c>
      <c r="B1251">
        <v>5</v>
      </c>
      <c r="C1251" t="s">
        <v>28</v>
      </c>
      <c r="D1251" s="66">
        <v>57744</v>
      </c>
      <c r="E1251" s="68">
        <v>58907</v>
      </c>
      <c r="F1251" s="68">
        <v>58712</v>
      </c>
      <c r="G1251" s="13">
        <f t="shared" si="361"/>
        <v>-195</v>
      </c>
      <c r="H1251" s="13">
        <f t="shared" si="362"/>
        <v>968</v>
      </c>
      <c r="I1251" s="70">
        <f t="shared" si="363"/>
        <v>1.6763646439456936E-2</v>
      </c>
      <c r="J1251" s="70">
        <f t="shared" si="364"/>
        <v>-3.3103026804963687E-3</v>
      </c>
      <c r="K1251" t="str">
        <f t="shared" si="365"/>
        <v>GM2</v>
      </c>
      <c r="L1251" t="str">
        <f t="shared" si="366"/>
        <v>AUGUST-5-GM2</v>
      </c>
      <c r="M1251" s="70">
        <f t="shared" si="367"/>
        <v>0.42100071685859808</v>
      </c>
      <c r="N1251" s="70">
        <f t="shared" si="368"/>
        <v>-8.6402803887488666E-2</v>
      </c>
      <c r="O1251" s="13">
        <f t="shared" si="369"/>
        <v>2101778</v>
      </c>
      <c r="P1251" s="13">
        <f t="shared" si="370"/>
        <v>2128806</v>
      </c>
      <c r="Q1251" s="13">
        <f t="shared" si="371"/>
        <v>2117221</v>
      </c>
      <c r="R1251" s="33">
        <f t="shared" si="372"/>
        <v>7.3475885654907813E-3</v>
      </c>
      <c r="S1251" s="33">
        <f t="shared" si="373"/>
        <v>-5.4420177320055885E-3</v>
      </c>
      <c r="T1251" t="str">
        <f t="shared" si="374"/>
        <v>AUGUST-GM2</v>
      </c>
      <c r="U1251">
        <f t="shared" si="375"/>
        <v>983664</v>
      </c>
      <c r="V1251">
        <f t="shared" si="376"/>
        <v>999531</v>
      </c>
      <c r="W1251">
        <f t="shared" si="377"/>
        <v>994649</v>
      </c>
      <c r="X1251" s="33">
        <f t="shared" si="378"/>
        <v>1.1167431155353791E-2</v>
      </c>
      <c r="Y1251" s="33">
        <f t="shared" si="379"/>
        <v>-4.8842907323535245E-3</v>
      </c>
    </row>
    <row r="1252" spans="1:25" x14ac:dyDescent="0.25">
      <c r="A1252" t="s">
        <v>42</v>
      </c>
      <c r="B1252">
        <v>5</v>
      </c>
      <c r="C1252" t="s">
        <v>28</v>
      </c>
      <c r="D1252" s="66">
        <v>47232</v>
      </c>
      <c r="E1252" s="68">
        <v>48194</v>
      </c>
      <c r="F1252" s="68">
        <v>47936</v>
      </c>
      <c r="G1252" s="13">
        <f t="shared" si="361"/>
        <v>-258</v>
      </c>
      <c r="H1252" s="13">
        <f t="shared" si="362"/>
        <v>704</v>
      </c>
      <c r="I1252" s="70">
        <f t="shared" si="363"/>
        <v>1.4905149051490429E-2</v>
      </c>
      <c r="J1252" s="70">
        <f t="shared" si="364"/>
        <v>-5.3533634892309889E-3</v>
      </c>
      <c r="K1252" t="str">
        <f t="shared" si="365"/>
        <v>GM2</v>
      </c>
      <c r="L1252" t="str">
        <f t="shared" si="366"/>
        <v>AUGUST-5-GM2</v>
      </c>
      <c r="M1252" s="70">
        <f t="shared" si="367"/>
        <v>0.42100071685859808</v>
      </c>
      <c r="N1252" s="70">
        <f t="shared" si="368"/>
        <v>-8.6402803887488666E-2</v>
      </c>
      <c r="O1252" s="13">
        <f t="shared" si="369"/>
        <v>2101778</v>
      </c>
      <c r="P1252" s="13">
        <f t="shared" si="370"/>
        <v>2128806</v>
      </c>
      <c r="Q1252" s="13">
        <f t="shared" si="371"/>
        <v>2117221</v>
      </c>
      <c r="R1252" s="33">
        <f t="shared" si="372"/>
        <v>7.3475885654907813E-3</v>
      </c>
      <c r="S1252" s="33">
        <f t="shared" si="373"/>
        <v>-5.4420177320055885E-3</v>
      </c>
      <c r="T1252" t="str">
        <f t="shared" si="374"/>
        <v>AUGUST-GM2</v>
      </c>
      <c r="U1252">
        <f t="shared" si="375"/>
        <v>983664</v>
      </c>
      <c r="V1252">
        <f t="shared" si="376"/>
        <v>999531</v>
      </c>
      <c r="W1252">
        <f t="shared" si="377"/>
        <v>994649</v>
      </c>
      <c r="X1252" s="33">
        <f t="shared" si="378"/>
        <v>1.1167431155353791E-2</v>
      </c>
      <c r="Y1252" s="33">
        <f t="shared" si="379"/>
        <v>-4.8842907323535245E-3</v>
      </c>
    </row>
    <row r="1253" spans="1:25" x14ac:dyDescent="0.25">
      <c r="A1253" t="s">
        <v>42</v>
      </c>
      <c r="B1253">
        <v>5</v>
      </c>
      <c r="C1253" t="s">
        <v>28</v>
      </c>
      <c r="D1253" s="66">
        <v>24048</v>
      </c>
      <c r="E1253" s="68">
        <v>24538</v>
      </c>
      <c r="F1253" s="68">
        <v>24404</v>
      </c>
      <c r="G1253" s="13">
        <f t="shared" si="361"/>
        <v>-134</v>
      </c>
      <c r="H1253" s="13">
        <f t="shared" si="362"/>
        <v>356</v>
      </c>
      <c r="I1253" s="70">
        <f t="shared" si="363"/>
        <v>1.4803725881570085E-2</v>
      </c>
      <c r="J1253" s="70">
        <f t="shared" si="364"/>
        <v>-5.4609177602086278E-3</v>
      </c>
      <c r="K1253" t="str">
        <f t="shared" si="365"/>
        <v>GM2</v>
      </c>
      <c r="L1253" t="str">
        <f t="shared" si="366"/>
        <v>AUGUST-5-GM2</v>
      </c>
      <c r="M1253" s="70">
        <f t="shared" si="367"/>
        <v>0.42100071685859808</v>
      </c>
      <c r="N1253" s="70">
        <f t="shared" si="368"/>
        <v>-8.6402803887488666E-2</v>
      </c>
      <c r="O1253" s="13">
        <f t="shared" si="369"/>
        <v>2101778</v>
      </c>
      <c r="P1253" s="13">
        <f t="shared" si="370"/>
        <v>2128806</v>
      </c>
      <c r="Q1253" s="13">
        <f t="shared" si="371"/>
        <v>2117221</v>
      </c>
      <c r="R1253" s="33">
        <f t="shared" si="372"/>
        <v>7.3475885654907813E-3</v>
      </c>
      <c r="S1253" s="33">
        <f t="shared" si="373"/>
        <v>-5.4420177320055885E-3</v>
      </c>
      <c r="T1253" t="str">
        <f t="shared" si="374"/>
        <v>AUGUST-GM2</v>
      </c>
      <c r="U1253">
        <f t="shared" si="375"/>
        <v>983664</v>
      </c>
      <c r="V1253">
        <f t="shared" si="376"/>
        <v>999531</v>
      </c>
      <c r="W1253">
        <f t="shared" si="377"/>
        <v>994649</v>
      </c>
      <c r="X1253" s="33">
        <f t="shared" si="378"/>
        <v>1.1167431155353791E-2</v>
      </c>
      <c r="Y1253" s="33">
        <f t="shared" si="379"/>
        <v>-4.8842907323535245E-3</v>
      </c>
    </row>
    <row r="1254" spans="1:25" x14ac:dyDescent="0.25">
      <c r="A1254" t="s">
        <v>42</v>
      </c>
      <c r="B1254">
        <v>5</v>
      </c>
      <c r="C1254" t="s">
        <v>28</v>
      </c>
      <c r="D1254" s="66">
        <v>6048</v>
      </c>
      <c r="E1254" s="68">
        <v>6055</v>
      </c>
      <c r="F1254" s="68">
        <v>6048</v>
      </c>
      <c r="G1254" s="13">
        <f t="shared" si="361"/>
        <v>-7</v>
      </c>
      <c r="H1254" s="13">
        <f t="shared" si="362"/>
        <v>0</v>
      </c>
      <c r="I1254" s="70">
        <f t="shared" si="363"/>
        <v>0</v>
      </c>
      <c r="J1254" s="70">
        <f t="shared" si="364"/>
        <v>-1.1560693641619046E-3</v>
      </c>
      <c r="K1254" t="str">
        <f t="shared" si="365"/>
        <v>GM2</v>
      </c>
      <c r="L1254" t="str">
        <f t="shared" si="366"/>
        <v>AUGUST-5-GM2</v>
      </c>
      <c r="M1254" s="70">
        <f t="shared" si="367"/>
        <v>0.42100071685859808</v>
      </c>
      <c r="N1254" s="70">
        <f t="shared" si="368"/>
        <v>-8.6402803887488666E-2</v>
      </c>
      <c r="O1254" s="13">
        <f t="shared" si="369"/>
        <v>2101778</v>
      </c>
      <c r="P1254" s="13">
        <f t="shared" si="370"/>
        <v>2128806</v>
      </c>
      <c r="Q1254" s="13">
        <f t="shared" si="371"/>
        <v>2117221</v>
      </c>
      <c r="R1254" s="33">
        <f t="shared" si="372"/>
        <v>7.3475885654907813E-3</v>
      </c>
      <c r="S1254" s="33">
        <f t="shared" si="373"/>
        <v>-5.4420177320055885E-3</v>
      </c>
      <c r="T1254" t="str">
        <f t="shared" si="374"/>
        <v>AUGUST-GM2</v>
      </c>
      <c r="U1254">
        <f t="shared" si="375"/>
        <v>983664</v>
      </c>
      <c r="V1254">
        <f t="shared" si="376"/>
        <v>999531</v>
      </c>
      <c r="W1254">
        <f t="shared" si="377"/>
        <v>994649</v>
      </c>
      <c r="X1254" s="33">
        <f t="shared" si="378"/>
        <v>1.1167431155353791E-2</v>
      </c>
      <c r="Y1254" s="33">
        <f t="shared" si="379"/>
        <v>-4.8842907323535245E-3</v>
      </c>
    </row>
    <row r="1255" spans="1:25" x14ac:dyDescent="0.25">
      <c r="A1255" t="s">
        <v>42</v>
      </c>
      <c r="B1255">
        <v>5</v>
      </c>
      <c r="C1255" t="s">
        <v>28</v>
      </c>
      <c r="D1255" s="66">
        <v>11376</v>
      </c>
      <c r="E1255" s="68">
        <v>11662</v>
      </c>
      <c r="F1255" s="68">
        <v>11596</v>
      </c>
      <c r="G1255" s="13">
        <f t="shared" si="361"/>
        <v>-66</v>
      </c>
      <c r="H1255" s="13">
        <f t="shared" si="362"/>
        <v>220</v>
      </c>
      <c r="I1255" s="70">
        <f t="shared" si="363"/>
        <v>1.9338959212376938E-2</v>
      </c>
      <c r="J1255" s="70">
        <f t="shared" si="364"/>
        <v>-5.6594066197908077E-3</v>
      </c>
      <c r="K1255" t="str">
        <f t="shared" si="365"/>
        <v>GM2</v>
      </c>
      <c r="L1255" t="str">
        <f t="shared" si="366"/>
        <v>AUGUST-5-GM2</v>
      </c>
      <c r="M1255" s="70">
        <f t="shared" si="367"/>
        <v>0.42100071685859808</v>
      </c>
      <c r="N1255" s="70">
        <f t="shared" si="368"/>
        <v>-8.6402803887488666E-2</v>
      </c>
      <c r="O1255" s="13">
        <f t="shared" si="369"/>
        <v>2101778</v>
      </c>
      <c r="P1255" s="13">
        <f t="shared" si="370"/>
        <v>2128806</v>
      </c>
      <c r="Q1255" s="13">
        <f t="shared" si="371"/>
        <v>2117221</v>
      </c>
      <c r="R1255" s="33">
        <f t="shared" si="372"/>
        <v>7.3475885654907813E-3</v>
      </c>
      <c r="S1255" s="33">
        <f t="shared" si="373"/>
        <v>-5.4420177320055885E-3</v>
      </c>
      <c r="T1255" t="str">
        <f t="shared" si="374"/>
        <v>AUGUST-GM2</v>
      </c>
      <c r="U1255">
        <f t="shared" si="375"/>
        <v>983664</v>
      </c>
      <c r="V1255">
        <f t="shared" si="376"/>
        <v>999531</v>
      </c>
      <c r="W1255">
        <f t="shared" si="377"/>
        <v>994649</v>
      </c>
      <c r="X1255" s="33">
        <f t="shared" si="378"/>
        <v>1.1167431155353791E-2</v>
      </c>
      <c r="Y1255" s="33">
        <f t="shared" si="379"/>
        <v>-4.8842907323535245E-3</v>
      </c>
    </row>
    <row r="1256" spans="1:25" x14ac:dyDescent="0.25">
      <c r="A1256" t="s">
        <v>42</v>
      </c>
      <c r="B1256">
        <v>5</v>
      </c>
      <c r="C1256" t="s">
        <v>28</v>
      </c>
      <c r="D1256" s="66">
        <v>3888</v>
      </c>
      <c r="E1256" s="68">
        <v>4116</v>
      </c>
      <c r="F1256" s="68">
        <v>4080</v>
      </c>
      <c r="G1256" s="13">
        <f t="shared" si="361"/>
        <v>-36</v>
      </c>
      <c r="H1256" s="13">
        <f t="shared" si="362"/>
        <v>192</v>
      </c>
      <c r="I1256" s="70">
        <f t="shared" si="363"/>
        <v>4.9382716049382713E-2</v>
      </c>
      <c r="J1256" s="70">
        <f t="shared" si="364"/>
        <v>-8.7463556851311575E-3</v>
      </c>
      <c r="K1256" t="str">
        <f t="shared" si="365"/>
        <v>GM2</v>
      </c>
      <c r="L1256" t="str">
        <f t="shared" si="366"/>
        <v>AUGUST-5-GM2</v>
      </c>
      <c r="M1256" s="70">
        <f t="shared" si="367"/>
        <v>0.42100071685859808</v>
      </c>
      <c r="N1256" s="70">
        <f t="shared" si="368"/>
        <v>-8.6402803887488666E-2</v>
      </c>
      <c r="O1256" s="13">
        <f t="shared" si="369"/>
        <v>2101778</v>
      </c>
      <c r="P1256" s="13">
        <f t="shared" si="370"/>
        <v>2128806</v>
      </c>
      <c r="Q1256" s="13">
        <f t="shared" si="371"/>
        <v>2117221</v>
      </c>
      <c r="R1256" s="33">
        <f t="shared" si="372"/>
        <v>7.3475885654907813E-3</v>
      </c>
      <c r="S1256" s="33">
        <f t="shared" si="373"/>
        <v>-5.4420177320055885E-3</v>
      </c>
      <c r="T1256" t="str">
        <f t="shared" si="374"/>
        <v>AUGUST-GM2</v>
      </c>
      <c r="U1256">
        <f t="shared" si="375"/>
        <v>983664</v>
      </c>
      <c r="V1256">
        <f t="shared" si="376"/>
        <v>999531</v>
      </c>
      <c r="W1256">
        <f t="shared" si="377"/>
        <v>994649</v>
      </c>
      <c r="X1256" s="33">
        <f t="shared" si="378"/>
        <v>1.1167431155353791E-2</v>
      </c>
      <c r="Y1256" s="33">
        <f t="shared" si="379"/>
        <v>-4.8842907323535245E-3</v>
      </c>
    </row>
    <row r="1257" spans="1:25" x14ac:dyDescent="0.25">
      <c r="A1257" t="s">
        <v>42</v>
      </c>
      <c r="B1257">
        <v>5</v>
      </c>
      <c r="C1257" t="s">
        <v>28</v>
      </c>
      <c r="D1257" s="66">
        <v>3672</v>
      </c>
      <c r="E1257" s="68">
        <v>3867</v>
      </c>
      <c r="F1257" s="68">
        <v>3843</v>
      </c>
      <c r="G1257" s="13">
        <f t="shared" si="361"/>
        <v>-24</v>
      </c>
      <c r="H1257" s="13">
        <f t="shared" si="362"/>
        <v>171</v>
      </c>
      <c r="I1257" s="70">
        <f t="shared" si="363"/>
        <v>4.6568627450980449E-2</v>
      </c>
      <c r="J1257" s="70">
        <f t="shared" si="364"/>
        <v>-6.2063615205585343E-3</v>
      </c>
      <c r="K1257" t="str">
        <f t="shared" si="365"/>
        <v>GM2</v>
      </c>
      <c r="L1257" t="str">
        <f t="shared" si="366"/>
        <v>AUGUST-5-GM2</v>
      </c>
      <c r="M1257" s="70">
        <f t="shared" si="367"/>
        <v>0.42100071685859808</v>
      </c>
      <c r="N1257" s="70">
        <f t="shared" si="368"/>
        <v>-8.6402803887488666E-2</v>
      </c>
      <c r="O1257" s="13">
        <f t="shared" si="369"/>
        <v>2101778</v>
      </c>
      <c r="P1257" s="13">
        <f t="shared" si="370"/>
        <v>2128806</v>
      </c>
      <c r="Q1257" s="13">
        <f t="shared" si="371"/>
        <v>2117221</v>
      </c>
      <c r="R1257" s="33">
        <f t="shared" si="372"/>
        <v>7.3475885654907813E-3</v>
      </c>
      <c r="S1257" s="33">
        <f t="shared" si="373"/>
        <v>-5.4420177320055885E-3</v>
      </c>
      <c r="T1257" t="str">
        <f t="shared" si="374"/>
        <v>AUGUST-GM2</v>
      </c>
      <c r="U1257">
        <f t="shared" si="375"/>
        <v>983664</v>
      </c>
      <c r="V1257">
        <f t="shared" si="376"/>
        <v>999531</v>
      </c>
      <c r="W1257">
        <f t="shared" si="377"/>
        <v>994649</v>
      </c>
      <c r="X1257" s="33">
        <f t="shared" si="378"/>
        <v>1.1167431155353791E-2</v>
      </c>
      <c r="Y1257" s="33">
        <f t="shared" si="379"/>
        <v>-4.8842907323535245E-3</v>
      </c>
    </row>
    <row r="1258" spans="1:25" x14ac:dyDescent="0.25">
      <c r="A1258" t="s">
        <v>42</v>
      </c>
      <c r="B1258">
        <v>5</v>
      </c>
      <c r="C1258" t="s">
        <v>28</v>
      </c>
      <c r="D1258" s="66">
        <v>31104</v>
      </c>
      <c r="E1258" s="68">
        <v>31125</v>
      </c>
      <c r="F1258" s="68">
        <v>31104</v>
      </c>
      <c r="G1258" s="13">
        <f t="shared" si="361"/>
        <v>-21</v>
      </c>
      <c r="H1258" s="13">
        <f t="shared" si="362"/>
        <v>0</v>
      </c>
      <c r="I1258" s="70">
        <f t="shared" si="363"/>
        <v>0</v>
      </c>
      <c r="J1258" s="70">
        <f t="shared" si="364"/>
        <v>-6.7469879518067266E-4</v>
      </c>
      <c r="K1258" t="str">
        <f t="shared" si="365"/>
        <v>GM2</v>
      </c>
      <c r="L1258" t="str">
        <f t="shared" si="366"/>
        <v>AUGUST-5-GM2</v>
      </c>
      <c r="M1258" s="70">
        <f t="shared" si="367"/>
        <v>0.42100071685859808</v>
      </c>
      <c r="N1258" s="70">
        <f t="shared" si="368"/>
        <v>-8.6402803887488666E-2</v>
      </c>
      <c r="O1258" s="13">
        <f t="shared" si="369"/>
        <v>2101778</v>
      </c>
      <c r="P1258" s="13">
        <f t="shared" si="370"/>
        <v>2128806</v>
      </c>
      <c r="Q1258" s="13">
        <f t="shared" si="371"/>
        <v>2117221</v>
      </c>
      <c r="R1258" s="33">
        <f t="shared" si="372"/>
        <v>7.3475885654907813E-3</v>
      </c>
      <c r="S1258" s="33">
        <f t="shared" si="373"/>
        <v>-5.4420177320055885E-3</v>
      </c>
      <c r="T1258" t="str">
        <f t="shared" si="374"/>
        <v>AUGUST-GM2</v>
      </c>
      <c r="U1258">
        <f t="shared" si="375"/>
        <v>983664</v>
      </c>
      <c r="V1258">
        <f t="shared" si="376"/>
        <v>999531</v>
      </c>
      <c r="W1258">
        <f t="shared" si="377"/>
        <v>994649</v>
      </c>
      <c r="X1258" s="33">
        <f t="shared" si="378"/>
        <v>1.1167431155353791E-2</v>
      </c>
      <c r="Y1258" s="33">
        <f t="shared" si="379"/>
        <v>-4.8842907323535245E-3</v>
      </c>
    </row>
    <row r="1259" spans="1:25" x14ac:dyDescent="0.25">
      <c r="A1259" t="s">
        <v>42</v>
      </c>
      <c r="B1259">
        <v>5</v>
      </c>
      <c r="C1259" t="s">
        <v>28</v>
      </c>
      <c r="D1259" s="66">
        <v>19008</v>
      </c>
      <c r="E1259" s="68">
        <v>18894</v>
      </c>
      <c r="F1259" s="68">
        <v>19008</v>
      </c>
      <c r="G1259" s="13">
        <f t="shared" si="361"/>
        <v>114</v>
      </c>
      <c r="H1259" s="13">
        <f t="shared" si="362"/>
        <v>0</v>
      </c>
      <c r="I1259" s="70">
        <f t="shared" si="363"/>
        <v>0</v>
      </c>
      <c r="J1259" s="70">
        <f t="shared" si="364"/>
        <v>6.033661479834862E-3</v>
      </c>
      <c r="K1259" t="str">
        <f t="shared" si="365"/>
        <v>GM2</v>
      </c>
      <c r="L1259" t="str">
        <f t="shared" si="366"/>
        <v>AUGUST-5-GM2</v>
      </c>
      <c r="M1259" s="70">
        <f t="shared" si="367"/>
        <v>0.42100071685859808</v>
      </c>
      <c r="N1259" s="70">
        <f t="shared" si="368"/>
        <v>-8.6402803887488666E-2</v>
      </c>
      <c r="O1259" s="13">
        <f t="shared" si="369"/>
        <v>2101778</v>
      </c>
      <c r="P1259" s="13">
        <f t="shared" si="370"/>
        <v>2128806</v>
      </c>
      <c r="Q1259" s="13">
        <f t="shared" si="371"/>
        <v>2117221</v>
      </c>
      <c r="R1259" s="33">
        <f t="shared" si="372"/>
        <v>7.3475885654907813E-3</v>
      </c>
      <c r="S1259" s="33">
        <f t="shared" si="373"/>
        <v>-5.4420177320055885E-3</v>
      </c>
      <c r="T1259" t="str">
        <f t="shared" si="374"/>
        <v>AUGUST-GM2</v>
      </c>
      <c r="U1259">
        <f t="shared" si="375"/>
        <v>983664</v>
      </c>
      <c r="V1259">
        <f t="shared" si="376"/>
        <v>999531</v>
      </c>
      <c r="W1259">
        <f t="shared" si="377"/>
        <v>994649</v>
      </c>
      <c r="X1259" s="33">
        <f t="shared" si="378"/>
        <v>1.1167431155353791E-2</v>
      </c>
      <c r="Y1259" s="33">
        <f t="shared" si="379"/>
        <v>-4.8842907323535245E-3</v>
      </c>
    </row>
    <row r="1260" spans="1:25" x14ac:dyDescent="0.25">
      <c r="A1260" t="s">
        <v>42</v>
      </c>
      <c r="B1260">
        <v>5</v>
      </c>
      <c r="C1260" t="s">
        <v>28</v>
      </c>
      <c r="D1260" s="66">
        <v>13392</v>
      </c>
      <c r="E1260" s="68">
        <v>13394</v>
      </c>
      <c r="F1260" s="68">
        <v>13392</v>
      </c>
      <c r="G1260" s="13">
        <f t="shared" si="361"/>
        <v>-2</v>
      </c>
      <c r="H1260" s="13">
        <f t="shared" si="362"/>
        <v>0</v>
      </c>
      <c r="I1260" s="70">
        <f t="shared" si="363"/>
        <v>0</v>
      </c>
      <c r="J1260" s="70">
        <f t="shared" si="364"/>
        <v>-1.4932059130956521E-4</v>
      </c>
      <c r="K1260" t="str">
        <f t="shared" si="365"/>
        <v>GM2</v>
      </c>
      <c r="L1260" t="str">
        <f t="shared" si="366"/>
        <v>AUGUST-5-GM2</v>
      </c>
      <c r="M1260" s="70">
        <f t="shared" si="367"/>
        <v>0.42100071685859808</v>
      </c>
      <c r="N1260" s="70">
        <f t="shared" si="368"/>
        <v>-8.6402803887488666E-2</v>
      </c>
      <c r="O1260" s="13">
        <f t="shared" si="369"/>
        <v>2101778</v>
      </c>
      <c r="P1260" s="13">
        <f t="shared" si="370"/>
        <v>2128806</v>
      </c>
      <c r="Q1260" s="13">
        <f t="shared" si="371"/>
        <v>2117221</v>
      </c>
      <c r="R1260" s="33">
        <f t="shared" si="372"/>
        <v>7.3475885654907813E-3</v>
      </c>
      <c r="S1260" s="33">
        <f t="shared" si="373"/>
        <v>-5.4420177320055885E-3</v>
      </c>
      <c r="T1260" t="str">
        <f t="shared" si="374"/>
        <v>AUGUST-GM2</v>
      </c>
      <c r="U1260">
        <f t="shared" si="375"/>
        <v>983664</v>
      </c>
      <c r="V1260">
        <f t="shared" si="376"/>
        <v>999531</v>
      </c>
      <c r="W1260">
        <f t="shared" si="377"/>
        <v>994649</v>
      </c>
      <c r="X1260" s="33">
        <f t="shared" si="378"/>
        <v>1.1167431155353791E-2</v>
      </c>
      <c r="Y1260" s="33">
        <f t="shared" si="379"/>
        <v>-4.8842907323535245E-3</v>
      </c>
    </row>
    <row r="1261" spans="1:25" x14ac:dyDescent="0.25">
      <c r="A1261" t="s">
        <v>42</v>
      </c>
      <c r="B1261">
        <v>5</v>
      </c>
      <c r="C1261" t="s">
        <v>28</v>
      </c>
      <c r="D1261" s="66">
        <v>6480</v>
      </c>
      <c r="E1261" s="68">
        <v>6698</v>
      </c>
      <c r="F1261" s="68">
        <v>6678</v>
      </c>
      <c r="G1261" s="13">
        <f t="shared" si="361"/>
        <v>-20</v>
      </c>
      <c r="H1261" s="13">
        <f t="shared" si="362"/>
        <v>198</v>
      </c>
      <c r="I1261" s="70">
        <f t="shared" si="363"/>
        <v>3.0555555555555447E-2</v>
      </c>
      <c r="J1261" s="70">
        <f t="shared" si="364"/>
        <v>-2.9859659599880128E-3</v>
      </c>
      <c r="K1261" t="str">
        <f t="shared" si="365"/>
        <v>GM2</v>
      </c>
      <c r="L1261" t="str">
        <f t="shared" si="366"/>
        <v>AUGUST-5-GM2</v>
      </c>
      <c r="M1261" s="70">
        <f t="shared" si="367"/>
        <v>0.42100071685859808</v>
      </c>
      <c r="N1261" s="70">
        <f t="shared" si="368"/>
        <v>-8.6402803887488666E-2</v>
      </c>
      <c r="O1261" s="13">
        <f t="shared" si="369"/>
        <v>2101778</v>
      </c>
      <c r="P1261" s="13">
        <f t="shared" si="370"/>
        <v>2128806</v>
      </c>
      <c r="Q1261" s="13">
        <f t="shared" si="371"/>
        <v>2117221</v>
      </c>
      <c r="R1261" s="33">
        <f t="shared" si="372"/>
        <v>7.3475885654907813E-3</v>
      </c>
      <c r="S1261" s="33">
        <f t="shared" si="373"/>
        <v>-5.4420177320055885E-3</v>
      </c>
      <c r="T1261" t="str">
        <f t="shared" si="374"/>
        <v>AUGUST-GM2</v>
      </c>
      <c r="U1261">
        <f t="shared" si="375"/>
        <v>983664</v>
      </c>
      <c r="V1261">
        <f t="shared" si="376"/>
        <v>999531</v>
      </c>
      <c r="W1261">
        <f t="shared" si="377"/>
        <v>994649</v>
      </c>
      <c r="X1261" s="33">
        <f t="shared" si="378"/>
        <v>1.1167431155353791E-2</v>
      </c>
      <c r="Y1261" s="33">
        <f t="shared" si="379"/>
        <v>-4.8842907323535245E-3</v>
      </c>
    </row>
    <row r="1262" spans="1:25" x14ac:dyDescent="0.25">
      <c r="A1262" t="s">
        <v>42</v>
      </c>
      <c r="B1262">
        <v>5</v>
      </c>
      <c r="C1262" t="s">
        <v>28</v>
      </c>
      <c r="D1262" s="66">
        <v>7236</v>
      </c>
      <c r="E1262" s="68">
        <v>7416</v>
      </c>
      <c r="F1262" s="68">
        <v>7362</v>
      </c>
      <c r="G1262" s="13">
        <f t="shared" si="361"/>
        <v>-54</v>
      </c>
      <c r="H1262" s="13">
        <f t="shared" si="362"/>
        <v>126</v>
      </c>
      <c r="I1262" s="70">
        <f t="shared" si="363"/>
        <v>1.7412935323383172E-2</v>
      </c>
      <c r="J1262" s="70">
        <f t="shared" si="364"/>
        <v>-7.2815533980582492E-3</v>
      </c>
      <c r="K1262" t="str">
        <f t="shared" si="365"/>
        <v>GM2</v>
      </c>
      <c r="L1262" t="str">
        <f t="shared" si="366"/>
        <v>AUGUST-5-GM2</v>
      </c>
      <c r="M1262" s="70">
        <f t="shared" si="367"/>
        <v>0.42100071685859808</v>
      </c>
      <c r="N1262" s="70">
        <f t="shared" si="368"/>
        <v>-8.6402803887488666E-2</v>
      </c>
      <c r="O1262" s="13">
        <f t="shared" si="369"/>
        <v>2101778</v>
      </c>
      <c r="P1262" s="13">
        <f t="shared" si="370"/>
        <v>2128806</v>
      </c>
      <c r="Q1262" s="13">
        <f t="shared" si="371"/>
        <v>2117221</v>
      </c>
      <c r="R1262" s="33">
        <f t="shared" si="372"/>
        <v>7.3475885654907813E-3</v>
      </c>
      <c r="S1262" s="33">
        <f t="shared" si="373"/>
        <v>-5.4420177320055885E-3</v>
      </c>
      <c r="T1262" t="str">
        <f t="shared" si="374"/>
        <v>AUGUST-GM2</v>
      </c>
      <c r="U1262">
        <f t="shared" si="375"/>
        <v>983664</v>
      </c>
      <c r="V1262">
        <f t="shared" si="376"/>
        <v>999531</v>
      </c>
      <c r="W1262">
        <f t="shared" si="377"/>
        <v>994649</v>
      </c>
      <c r="X1262" s="33">
        <f t="shared" si="378"/>
        <v>1.1167431155353791E-2</v>
      </c>
      <c r="Y1262" s="33">
        <f t="shared" si="379"/>
        <v>-4.8842907323535245E-3</v>
      </c>
    </row>
    <row r="1263" spans="1:25" x14ac:dyDescent="0.25">
      <c r="A1263" t="s">
        <v>42</v>
      </c>
      <c r="B1263">
        <v>5</v>
      </c>
      <c r="C1263" t="s">
        <v>28</v>
      </c>
      <c r="D1263" s="66">
        <v>1620</v>
      </c>
      <c r="E1263" s="68">
        <v>1656</v>
      </c>
      <c r="F1263" s="68">
        <v>1653</v>
      </c>
      <c r="G1263" s="13">
        <f t="shared" si="361"/>
        <v>-3</v>
      </c>
      <c r="H1263" s="13">
        <f t="shared" si="362"/>
        <v>33</v>
      </c>
      <c r="I1263" s="70">
        <f t="shared" si="363"/>
        <v>2.0370370370370372E-2</v>
      </c>
      <c r="J1263" s="70">
        <f t="shared" si="364"/>
        <v>-1.8115942028985588E-3</v>
      </c>
      <c r="K1263" t="str">
        <f t="shared" si="365"/>
        <v>GM2</v>
      </c>
      <c r="L1263" t="str">
        <f t="shared" si="366"/>
        <v>AUGUST-5-GM2</v>
      </c>
      <c r="M1263" s="70">
        <f t="shared" si="367"/>
        <v>0.42100071685859808</v>
      </c>
      <c r="N1263" s="70">
        <f t="shared" si="368"/>
        <v>-8.6402803887488666E-2</v>
      </c>
      <c r="O1263" s="13">
        <f t="shared" si="369"/>
        <v>2101778</v>
      </c>
      <c r="P1263" s="13">
        <f t="shared" si="370"/>
        <v>2128806</v>
      </c>
      <c r="Q1263" s="13">
        <f t="shared" si="371"/>
        <v>2117221</v>
      </c>
      <c r="R1263" s="33">
        <f t="shared" si="372"/>
        <v>7.3475885654907813E-3</v>
      </c>
      <c r="S1263" s="33">
        <f t="shared" si="373"/>
        <v>-5.4420177320055885E-3</v>
      </c>
      <c r="T1263" t="str">
        <f t="shared" si="374"/>
        <v>AUGUST-GM2</v>
      </c>
      <c r="U1263">
        <f t="shared" si="375"/>
        <v>983664</v>
      </c>
      <c r="V1263">
        <f t="shared" si="376"/>
        <v>999531</v>
      </c>
      <c r="W1263">
        <f t="shared" si="377"/>
        <v>994649</v>
      </c>
      <c r="X1263" s="33">
        <f t="shared" si="378"/>
        <v>1.1167431155353791E-2</v>
      </c>
      <c r="Y1263" s="33">
        <f t="shared" si="379"/>
        <v>-4.8842907323535245E-3</v>
      </c>
    </row>
    <row r="1264" spans="1:25" x14ac:dyDescent="0.25">
      <c r="A1264" t="s">
        <v>42</v>
      </c>
      <c r="B1264">
        <v>5</v>
      </c>
      <c r="C1264" t="s">
        <v>28</v>
      </c>
      <c r="D1264" s="66">
        <v>8316</v>
      </c>
      <c r="E1264" s="68">
        <v>8506</v>
      </c>
      <c r="F1264" s="68">
        <v>8487</v>
      </c>
      <c r="G1264" s="13">
        <f t="shared" si="361"/>
        <v>-19</v>
      </c>
      <c r="H1264" s="13">
        <f t="shared" si="362"/>
        <v>171</v>
      </c>
      <c r="I1264" s="70">
        <f t="shared" si="363"/>
        <v>2.0562770562770671E-2</v>
      </c>
      <c r="J1264" s="70">
        <f t="shared" si="364"/>
        <v>-2.2337173759698903E-3</v>
      </c>
      <c r="K1264" t="str">
        <f t="shared" si="365"/>
        <v>GM2</v>
      </c>
      <c r="L1264" t="str">
        <f t="shared" si="366"/>
        <v>AUGUST-5-GM2</v>
      </c>
      <c r="M1264" s="70">
        <f t="shared" si="367"/>
        <v>0.42100071685859808</v>
      </c>
      <c r="N1264" s="70">
        <f t="shared" si="368"/>
        <v>-8.6402803887488666E-2</v>
      </c>
      <c r="O1264" s="13">
        <f t="shared" si="369"/>
        <v>2101778</v>
      </c>
      <c r="P1264" s="13">
        <f t="shared" si="370"/>
        <v>2128806</v>
      </c>
      <c r="Q1264" s="13">
        <f t="shared" si="371"/>
        <v>2117221</v>
      </c>
      <c r="R1264" s="33">
        <f t="shared" si="372"/>
        <v>7.3475885654907813E-3</v>
      </c>
      <c r="S1264" s="33">
        <f t="shared" si="373"/>
        <v>-5.4420177320055885E-3</v>
      </c>
      <c r="T1264" t="str">
        <f t="shared" si="374"/>
        <v>AUGUST-GM2</v>
      </c>
      <c r="U1264">
        <f t="shared" si="375"/>
        <v>983664</v>
      </c>
      <c r="V1264">
        <f t="shared" si="376"/>
        <v>999531</v>
      </c>
      <c r="W1264">
        <f t="shared" si="377"/>
        <v>994649</v>
      </c>
      <c r="X1264" s="33">
        <f t="shared" si="378"/>
        <v>1.1167431155353791E-2</v>
      </c>
      <c r="Y1264" s="33">
        <f t="shared" si="379"/>
        <v>-4.8842907323535245E-3</v>
      </c>
    </row>
    <row r="1265" spans="1:25" x14ac:dyDescent="0.25">
      <c r="A1265" t="s">
        <v>42</v>
      </c>
      <c r="B1265">
        <v>5</v>
      </c>
      <c r="C1265" t="s">
        <v>28</v>
      </c>
      <c r="D1265" s="66">
        <v>1080</v>
      </c>
      <c r="E1265" s="68">
        <v>1109</v>
      </c>
      <c r="F1265" s="68">
        <v>1104</v>
      </c>
      <c r="G1265" s="13">
        <f t="shared" si="361"/>
        <v>-5</v>
      </c>
      <c r="H1265" s="13">
        <f t="shared" si="362"/>
        <v>24</v>
      </c>
      <c r="I1265" s="70">
        <f t="shared" si="363"/>
        <v>2.2222222222222143E-2</v>
      </c>
      <c r="J1265" s="70">
        <f t="shared" si="364"/>
        <v>-4.5085662759242195E-3</v>
      </c>
      <c r="K1265" t="str">
        <f t="shared" si="365"/>
        <v>GM2</v>
      </c>
      <c r="L1265" t="str">
        <f t="shared" si="366"/>
        <v>AUGUST-5-GM2</v>
      </c>
      <c r="M1265" s="70">
        <f t="shared" si="367"/>
        <v>0.42100071685859808</v>
      </c>
      <c r="N1265" s="70">
        <f t="shared" si="368"/>
        <v>-8.6402803887488666E-2</v>
      </c>
      <c r="O1265" s="13">
        <f t="shared" si="369"/>
        <v>2101778</v>
      </c>
      <c r="P1265" s="13">
        <f t="shared" si="370"/>
        <v>2128806</v>
      </c>
      <c r="Q1265" s="13">
        <f t="shared" si="371"/>
        <v>2117221</v>
      </c>
      <c r="R1265" s="33">
        <f t="shared" si="372"/>
        <v>7.3475885654907813E-3</v>
      </c>
      <c r="S1265" s="33">
        <f t="shared" si="373"/>
        <v>-5.4420177320055885E-3</v>
      </c>
      <c r="T1265" t="str">
        <f t="shared" si="374"/>
        <v>AUGUST-GM2</v>
      </c>
      <c r="U1265">
        <f t="shared" si="375"/>
        <v>983664</v>
      </c>
      <c r="V1265">
        <f t="shared" si="376"/>
        <v>999531</v>
      </c>
      <c r="W1265">
        <f t="shared" si="377"/>
        <v>994649</v>
      </c>
      <c r="X1265" s="33">
        <f t="shared" si="378"/>
        <v>1.1167431155353791E-2</v>
      </c>
      <c r="Y1265" s="33">
        <f t="shared" si="379"/>
        <v>-4.8842907323535245E-3</v>
      </c>
    </row>
    <row r="1266" spans="1:25" x14ac:dyDescent="0.25">
      <c r="A1266" t="s">
        <v>42</v>
      </c>
      <c r="B1266">
        <v>5</v>
      </c>
      <c r="C1266" t="s">
        <v>28</v>
      </c>
      <c r="D1266" s="66">
        <v>7128</v>
      </c>
      <c r="E1266" s="66">
        <v>7362</v>
      </c>
      <c r="F1266" s="66">
        <v>7371</v>
      </c>
      <c r="G1266" s="13">
        <f t="shared" si="361"/>
        <v>9</v>
      </c>
      <c r="H1266" s="13">
        <f t="shared" si="362"/>
        <v>243</v>
      </c>
      <c r="I1266" s="70">
        <f t="shared" si="363"/>
        <v>3.4090909090909172E-2</v>
      </c>
      <c r="J1266" s="70">
        <f t="shared" si="364"/>
        <v>1.2224938875304847E-3</v>
      </c>
      <c r="K1266" t="str">
        <f t="shared" si="365"/>
        <v>GM2</v>
      </c>
      <c r="L1266" t="str">
        <f t="shared" si="366"/>
        <v>AUGUST-5-GM2</v>
      </c>
      <c r="M1266" s="70">
        <f t="shared" si="367"/>
        <v>0.42100071685859808</v>
      </c>
      <c r="N1266" s="70">
        <f t="shared" si="368"/>
        <v>-8.6402803887488666E-2</v>
      </c>
      <c r="O1266" s="13">
        <f t="shared" si="369"/>
        <v>2101778</v>
      </c>
      <c r="P1266" s="13">
        <f t="shared" si="370"/>
        <v>2128806</v>
      </c>
      <c r="Q1266" s="13">
        <f t="shared" si="371"/>
        <v>2117221</v>
      </c>
      <c r="R1266" s="33">
        <f t="shared" si="372"/>
        <v>7.3475885654907813E-3</v>
      </c>
      <c r="S1266" s="33">
        <f t="shared" si="373"/>
        <v>-5.4420177320055885E-3</v>
      </c>
      <c r="T1266" t="str">
        <f t="shared" si="374"/>
        <v>AUGUST-GM2</v>
      </c>
      <c r="U1266">
        <f t="shared" si="375"/>
        <v>983664</v>
      </c>
      <c r="V1266">
        <f t="shared" si="376"/>
        <v>999531</v>
      </c>
      <c r="W1266">
        <f t="shared" si="377"/>
        <v>994649</v>
      </c>
      <c r="X1266" s="33">
        <f t="shared" si="378"/>
        <v>1.1167431155353791E-2</v>
      </c>
      <c r="Y1266" s="33">
        <f t="shared" si="379"/>
        <v>-4.8842907323535245E-3</v>
      </c>
    </row>
    <row r="1267" spans="1:25" x14ac:dyDescent="0.25">
      <c r="A1267" t="s">
        <v>42</v>
      </c>
      <c r="B1267">
        <v>5</v>
      </c>
      <c r="C1267" t="s">
        <v>28</v>
      </c>
      <c r="D1267" s="66">
        <v>1080</v>
      </c>
      <c r="E1267" s="66">
        <v>1117</v>
      </c>
      <c r="F1267" s="66">
        <v>1113</v>
      </c>
      <c r="G1267" s="13">
        <f t="shared" si="361"/>
        <v>-4</v>
      </c>
      <c r="H1267" s="13">
        <f t="shared" si="362"/>
        <v>33</v>
      </c>
      <c r="I1267" s="70">
        <f t="shared" si="363"/>
        <v>3.0555555555555447E-2</v>
      </c>
      <c r="J1267" s="70">
        <f t="shared" si="364"/>
        <v>-3.5810205908684001E-3</v>
      </c>
      <c r="K1267" t="str">
        <f t="shared" si="365"/>
        <v>GM2</v>
      </c>
      <c r="L1267" t="str">
        <f t="shared" si="366"/>
        <v>AUGUST-5-GM2</v>
      </c>
      <c r="M1267" s="70">
        <f t="shared" si="367"/>
        <v>0.42100071685859808</v>
      </c>
      <c r="N1267" s="70">
        <f t="shared" si="368"/>
        <v>-8.6402803887488666E-2</v>
      </c>
      <c r="O1267" s="13">
        <f t="shared" si="369"/>
        <v>2101778</v>
      </c>
      <c r="P1267" s="13">
        <f t="shared" si="370"/>
        <v>2128806</v>
      </c>
      <c r="Q1267" s="13">
        <f t="shared" si="371"/>
        <v>2117221</v>
      </c>
      <c r="R1267" s="33">
        <f t="shared" si="372"/>
        <v>7.3475885654907813E-3</v>
      </c>
      <c r="S1267" s="33">
        <f t="shared" si="373"/>
        <v>-5.4420177320055885E-3</v>
      </c>
      <c r="T1267" t="str">
        <f t="shared" si="374"/>
        <v>AUGUST-GM2</v>
      </c>
      <c r="U1267">
        <f t="shared" si="375"/>
        <v>983664</v>
      </c>
      <c r="V1267">
        <f t="shared" si="376"/>
        <v>999531</v>
      </c>
      <c r="W1267">
        <f t="shared" si="377"/>
        <v>994649</v>
      </c>
      <c r="X1267" s="33">
        <f t="shared" si="378"/>
        <v>1.1167431155353791E-2</v>
      </c>
      <c r="Y1267" s="33">
        <f t="shared" si="379"/>
        <v>-4.8842907323535245E-3</v>
      </c>
    </row>
    <row r="1268" spans="1:25" x14ac:dyDescent="0.25">
      <c r="A1268" t="s">
        <v>42</v>
      </c>
      <c r="B1268">
        <v>5</v>
      </c>
      <c r="C1268" t="s">
        <v>28</v>
      </c>
      <c r="D1268" s="66">
        <v>6480</v>
      </c>
      <c r="E1268" s="66">
        <v>6486</v>
      </c>
      <c r="F1268" s="66">
        <v>6480</v>
      </c>
      <c r="G1268" s="13">
        <f t="shared" si="361"/>
        <v>-6</v>
      </c>
      <c r="H1268" s="13">
        <f t="shared" si="362"/>
        <v>0</v>
      </c>
      <c r="I1268" s="70">
        <f t="shared" si="363"/>
        <v>0</v>
      </c>
      <c r="J1268" s="70">
        <f t="shared" si="364"/>
        <v>-9.2506938020353591E-4</v>
      </c>
      <c r="K1268" t="str">
        <f t="shared" si="365"/>
        <v>GM2</v>
      </c>
      <c r="L1268" t="str">
        <f t="shared" si="366"/>
        <v>AUGUST-5-GM2</v>
      </c>
      <c r="M1268" s="70">
        <f t="shared" si="367"/>
        <v>0.42100071685859808</v>
      </c>
      <c r="N1268" s="70">
        <f t="shared" si="368"/>
        <v>-8.6402803887488666E-2</v>
      </c>
      <c r="O1268" s="13">
        <f t="shared" si="369"/>
        <v>2101778</v>
      </c>
      <c r="P1268" s="13">
        <f t="shared" si="370"/>
        <v>2128806</v>
      </c>
      <c r="Q1268" s="13">
        <f t="shared" si="371"/>
        <v>2117221</v>
      </c>
      <c r="R1268" s="33">
        <f t="shared" si="372"/>
        <v>7.3475885654907813E-3</v>
      </c>
      <c r="S1268" s="33">
        <f t="shared" si="373"/>
        <v>-5.4420177320055885E-3</v>
      </c>
      <c r="T1268" t="str">
        <f t="shared" si="374"/>
        <v>AUGUST-GM2</v>
      </c>
      <c r="U1268">
        <f t="shared" si="375"/>
        <v>983664</v>
      </c>
      <c r="V1268">
        <f t="shared" si="376"/>
        <v>999531</v>
      </c>
      <c r="W1268">
        <f t="shared" si="377"/>
        <v>994649</v>
      </c>
      <c r="X1268" s="33">
        <f t="shared" si="378"/>
        <v>1.1167431155353791E-2</v>
      </c>
      <c r="Y1268" s="33">
        <f t="shared" si="379"/>
        <v>-4.8842907323535245E-3</v>
      </c>
    </row>
    <row r="1269" spans="1:25" x14ac:dyDescent="0.25">
      <c r="A1269" t="s">
        <v>42</v>
      </c>
      <c r="B1269">
        <v>5</v>
      </c>
      <c r="C1269" t="s">
        <v>28</v>
      </c>
      <c r="D1269" s="66">
        <v>11088</v>
      </c>
      <c r="E1269" s="68">
        <v>11428</v>
      </c>
      <c r="F1269" s="68">
        <v>11412</v>
      </c>
      <c r="G1269" s="13">
        <f t="shared" si="361"/>
        <v>-16</v>
      </c>
      <c r="H1269" s="13">
        <f t="shared" si="362"/>
        <v>324</v>
      </c>
      <c r="I1269" s="70">
        <f t="shared" si="363"/>
        <v>2.9220779220779258E-2</v>
      </c>
      <c r="J1269" s="70">
        <f t="shared" si="364"/>
        <v>-1.4000700035001756E-3</v>
      </c>
      <c r="K1269" t="str">
        <f t="shared" si="365"/>
        <v>GM2</v>
      </c>
      <c r="L1269" t="str">
        <f t="shared" si="366"/>
        <v>AUGUST-5-GM2</v>
      </c>
      <c r="M1269" s="70">
        <f t="shared" si="367"/>
        <v>0.42100071685859808</v>
      </c>
      <c r="N1269" s="70">
        <f t="shared" si="368"/>
        <v>-8.6402803887488666E-2</v>
      </c>
      <c r="O1269" s="13">
        <f t="shared" si="369"/>
        <v>2101778</v>
      </c>
      <c r="P1269" s="13">
        <f t="shared" si="370"/>
        <v>2128806</v>
      </c>
      <c r="Q1269" s="13">
        <f t="shared" si="371"/>
        <v>2117221</v>
      </c>
      <c r="R1269" s="33">
        <f t="shared" si="372"/>
        <v>7.3475885654907813E-3</v>
      </c>
      <c r="S1269" s="33">
        <f t="shared" si="373"/>
        <v>-5.4420177320055885E-3</v>
      </c>
      <c r="T1269" t="str">
        <f t="shared" si="374"/>
        <v>AUGUST-GM2</v>
      </c>
      <c r="U1269">
        <f t="shared" si="375"/>
        <v>983664</v>
      </c>
      <c r="V1269">
        <f t="shared" si="376"/>
        <v>999531</v>
      </c>
      <c r="W1269">
        <f t="shared" si="377"/>
        <v>994649</v>
      </c>
      <c r="X1269" s="33">
        <f t="shared" si="378"/>
        <v>1.1167431155353791E-2</v>
      </c>
      <c r="Y1269" s="33">
        <f t="shared" si="379"/>
        <v>-4.8842907323535245E-3</v>
      </c>
    </row>
    <row r="1270" spans="1:25" x14ac:dyDescent="0.25">
      <c r="A1270" t="s">
        <v>42</v>
      </c>
      <c r="B1270">
        <v>5</v>
      </c>
      <c r="C1270" t="s">
        <v>28</v>
      </c>
      <c r="D1270" s="66">
        <v>3996</v>
      </c>
      <c r="E1270" s="66">
        <v>4004</v>
      </c>
      <c r="F1270" s="66">
        <v>3996</v>
      </c>
      <c r="G1270" s="13">
        <f t="shared" si="361"/>
        <v>-8</v>
      </c>
      <c r="H1270" s="13">
        <f t="shared" si="362"/>
        <v>0</v>
      </c>
      <c r="I1270" s="70">
        <f t="shared" si="363"/>
        <v>0</v>
      </c>
      <c r="J1270" s="70">
        <f t="shared" si="364"/>
        <v>-1.9980019980020414E-3</v>
      </c>
      <c r="K1270" t="str">
        <f t="shared" si="365"/>
        <v>GM2</v>
      </c>
      <c r="L1270" t="str">
        <f t="shared" si="366"/>
        <v>AUGUST-5-GM2</v>
      </c>
      <c r="M1270" s="70">
        <f t="shared" si="367"/>
        <v>0.42100071685859808</v>
      </c>
      <c r="N1270" s="70">
        <f t="shared" si="368"/>
        <v>-8.6402803887488666E-2</v>
      </c>
      <c r="O1270" s="13">
        <f t="shared" si="369"/>
        <v>2101778</v>
      </c>
      <c r="P1270" s="13">
        <f t="shared" si="370"/>
        <v>2128806</v>
      </c>
      <c r="Q1270" s="13">
        <f t="shared" si="371"/>
        <v>2117221</v>
      </c>
      <c r="R1270" s="33">
        <f t="shared" si="372"/>
        <v>7.3475885654907813E-3</v>
      </c>
      <c r="S1270" s="33">
        <f t="shared" si="373"/>
        <v>-5.4420177320055885E-3</v>
      </c>
      <c r="T1270" t="str">
        <f t="shared" si="374"/>
        <v>AUGUST-GM2</v>
      </c>
      <c r="U1270">
        <f t="shared" si="375"/>
        <v>983664</v>
      </c>
      <c r="V1270">
        <f t="shared" si="376"/>
        <v>999531</v>
      </c>
      <c r="W1270">
        <f t="shared" si="377"/>
        <v>994649</v>
      </c>
      <c r="X1270" s="33">
        <f t="shared" si="378"/>
        <v>1.1167431155353791E-2</v>
      </c>
      <c r="Y1270" s="33">
        <f t="shared" si="379"/>
        <v>-4.8842907323535245E-3</v>
      </c>
    </row>
    <row r="1271" spans="1:25" x14ac:dyDescent="0.25">
      <c r="A1271" t="s">
        <v>42</v>
      </c>
      <c r="B1271">
        <v>5</v>
      </c>
      <c r="C1271" t="s">
        <v>28</v>
      </c>
      <c r="D1271" s="66">
        <v>4320</v>
      </c>
      <c r="E1271" s="66">
        <v>4335</v>
      </c>
      <c r="F1271" s="66">
        <v>4320</v>
      </c>
      <c r="G1271" s="13">
        <f t="shared" si="361"/>
        <v>-15</v>
      </c>
      <c r="H1271" s="13">
        <f t="shared" si="362"/>
        <v>0</v>
      </c>
      <c r="I1271" s="70">
        <f t="shared" si="363"/>
        <v>0</v>
      </c>
      <c r="J1271" s="70">
        <f t="shared" si="364"/>
        <v>-3.4602076124568004E-3</v>
      </c>
      <c r="K1271" t="str">
        <f t="shared" si="365"/>
        <v>GM2</v>
      </c>
      <c r="L1271" t="str">
        <f t="shared" si="366"/>
        <v>AUGUST-5-GM2</v>
      </c>
      <c r="M1271" s="70">
        <f t="shared" si="367"/>
        <v>0.42100071685859808</v>
      </c>
      <c r="N1271" s="70">
        <f t="shared" si="368"/>
        <v>-8.6402803887488666E-2</v>
      </c>
      <c r="O1271" s="13">
        <f t="shared" si="369"/>
        <v>2101778</v>
      </c>
      <c r="P1271" s="13">
        <f t="shared" si="370"/>
        <v>2128806</v>
      </c>
      <c r="Q1271" s="13">
        <f t="shared" si="371"/>
        <v>2117221</v>
      </c>
      <c r="R1271" s="33">
        <f t="shared" si="372"/>
        <v>7.3475885654907813E-3</v>
      </c>
      <c r="S1271" s="33">
        <f t="shared" si="373"/>
        <v>-5.4420177320055885E-3</v>
      </c>
      <c r="T1271" t="str">
        <f t="shared" si="374"/>
        <v>AUGUST-GM2</v>
      </c>
      <c r="U1271">
        <f t="shared" si="375"/>
        <v>983664</v>
      </c>
      <c r="V1271">
        <f t="shared" si="376"/>
        <v>999531</v>
      </c>
      <c r="W1271">
        <f t="shared" si="377"/>
        <v>994649</v>
      </c>
      <c r="X1271" s="33">
        <f t="shared" si="378"/>
        <v>1.1167431155353791E-2</v>
      </c>
      <c r="Y1271" s="33">
        <f t="shared" si="379"/>
        <v>-4.8842907323535245E-3</v>
      </c>
    </row>
    <row r="1272" spans="1:25" x14ac:dyDescent="0.25">
      <c r="A1272" t="s">
        <v>42</v>
      </c>
      <c r="B1272">
        <v>5</v>
      </c>
      <c r="C1272" t="s">
        <v>28</v>
      </c>
      <c r="D1272" s="66">
        <v>1080</v>
      </c>
      <c r="E1272" s="66">
        <v>1089</v>
      </c>
      <c r="F1272" s="66">
        <v>1080</v>
      </c>
      <c r="G1272" s="13">
        <f t="shared" si="361"/>
        <v>-9</v>
      </c>
      <c r="H1272" s="13">
        <f t="shared" si="362"/>
        <v>0</v>
      </c>
      <c r="I1272" s="70">
        <f t="shared" si="363"/>
        <v>0</v>
      </c>
      <c r="J1272" s="70">
        <f t="shared" si="364"/>
        <v>-8.2644628099173278E-3</v>
      </c>
      <c r="K1272" t="str">
        <f t="shared" si="365"/>
        <v>GM2</v>
      </c>
      <c r="L1272" t="str">
        <f t="shared" si="366"/>
        <v>AUGUST-5-GM2</v>
      </c>
      <c r="M1272" s="70">
        <f t="shared" si="367"/>
        <v>0.42100071685859808</v>
      </c>
      <c r="N1272" s="70">
        <f t="shared" si="368"/>
        <v>-8.6402803887488666E-2</v>
      </c>
      <c r="O1272" s="13">
        <f t="shared" si="369"/>
        <v>2101778</v>
      </c>
      <c r="P1272" s="13">
        <f t="shared" si="370"/>
        <v>2128806</v>
      </c>
      <c r="Q1272" s="13">
        <f t="shared" si="371"/>
        <v>2117221</v>
      </c>
      <c r="R1272" s="33">
        <f t="shared" si="372"/>
        <v>7.3475885654907813E-3</v>
      </c>
      <c r="S1272" s="33">
        <f t="shared" si="373"/>
        <v>-5.4420177320055885E-3</v>
      </c>
      <c r="T1272" t="str">
        <f t="shared" si="374"/>
        <v>AUGUST-GM2</v>
      </c>
      <c r="U1272">
        <f t="shared" si="375"/>
        <v>983664</v>
      </c>
      <c r="V1272">
        <f t="shared" si="376"/>
        <v>999531</v>
      </c>
      <c r="W1272">
        <f t="shared" si="377"/>
        <v>994649</v>
      </c>
      <c r="X1272" s="33">
        <f t="shared" si="378"/>
        <v>1.1167431155353791E-2</v>
      </c>
      <c r="Y1272" s="33">
        <f t="shared" si="379"/>
        <v>-4.8842907323535245E-3</v>
      </c>
    </row>
    <row r="1273" spans="1:25" x14ac:dyDescent="0.25">
      <c r="A1273" t="s">
        <v>42</v>
      </c>
      <c r="B1273">
        <v>5</v>
      </c>
      <c r="C1273" t="s">
        <v>28</v>
      </c>
      <c r="D1273" s="66">
        <v>3240</v>
      </c>
      <c r="E1273" s="66">
        <v>3240</v>
      </c>
      <c r="F1273" s="66">
        <v>3240</v>
      </c>
      <c r="G1273" s="13">
        <f t="shared" si="361"/>
        <v>0</v>
      </c>
      <c r="H1273" s="13">
        <f t="shared" si="362"/>
        <v>0</v>
      </c>
      <c r="I1273" s="70">
        <f t="shared" si="363"/>
        <v>0</v>
      </c>
      <c r="J1273" s="70">
        <f t="shared" si="364"/>
        <v>0</v>
      </c>
      <c r="K1273" t="str">
        <f t="shared" si="365"/>
        <v>GM2</v>
      </c>
      <c r="L1273" t="str">
        <f t="shared" si="366"/>
        <v>AUGUST-5-GM2</v>
      </c>
      <c r="M1273" s="70">
        <f t="shared" si="367"/>
        <v>0.42100071685859808</v>
      </c>
      <c r="N1273" s="70">
        <f t="shared" si="368"/>
        <v>-8.6402803887488666E-2</v>
      </c>
      <c r="O1273" s="13">
        <f t="shared" si="369"/>
        <v>2101778</v>
      </c>
      <c r="P1273" s="13">
        <f t="shared" si="370"/>
        <v>2128806</v>
      </c>
      <c r="Q1273" s="13">
        <f t="shared" si="371"/>
        <v>2117221</v>
      </c>
      <c r="R1273" s="33">
        <f t="shared" si="372"/>
        <v>7.3475885654907813E-3</v>
      </c>
      <c r="S1273" s="33">
        <f t="shared" si="373"/>
        <v>-5.4420177320055885E-3</v>
      </c>
      <c r="T1273" t="str">
        <f t="shared" si="374"/>
        <v>AUGUST-GM2</v>
      </c>
      <c r="U1273">
        <f t="shared" si="375"/>
        <v>983664</v>
      </c>
      <c r="V1273">
        <f t="shared" si="376"/>
        <v>999531</v>
      </c>
      <c r="W1273">
        <f t="shared" si="377"/>
        <v>994649</v>
      </c>
      <c r="X1273" s="33">
        <f t="shared" si="378"/>
        <v>1.1167431155353791E-2</v>
      </c>
      <c r="Y1273" s="33">
        <f t="shared" si="379"/>
        <v>-4.8842907323535245E-3</v>
      </c>
    </row>
    <row r="1274" spans="1:25" x14ac:dyDescent="0.25">
      <c r="A1274" t="s">
        <v>42</v>
      </c>
      <c r="B1274">
        <v>5</v>
      </c>
      <c r="C1274" t="s">
        <v>28</v>
      </c>
      <c r="D1274" s="66">
        <v>4320</v>
      </c>
      <c r="E1274" s="66">
        <v>4460</v>
      </c>
      <c r="F1274" s="66">
        <v>4413</v>
      </c>
      <c r="G1274" s="13">
        <f t="shared" si="361"/>
        <v>-47</v>
      </c>
      <c r="H1274" s="13">
        <f t="shared" si="362"/>
        <v>93</v>
      </c>
      <c r="I1274" s="70">
        <f t="shared" si="363"/>
        <v>2.1527777777777812E-2</v>
      </c>
      <c r="J1274" s="70">
        <f t="shared" si="364"/>
        <v>-1.053811659192827E-2</v>
      </c>
      <c r="K1274" t="str">
        <f t="shared" si="365"/>
        <v>GM2</v>
      </c>
      <c r="L1274" t="str">
        <f t="shared" si="366"/>
        <v>AUGUST-5-GM2</v>
      </c>
      <c r="M1274" s="70">
        <f t="shared" si="367"/>
        <v>0.42100071685859808</v>
      </c>
      <c r="N1274" s="70">
        <f t="shared" si="368"/>
        <v>-8.6402803887488666E-2</v>
      </c>
      <c r="O1274" s="13">
        <f t="shared" si="369"/>
        <v>2101778</v>
      </c>
      <c r="P1274" s="13">
        <f t="shared" si="370"/>
        <v>2128806</v>
      </c>
      <c r="Q1274" s="13">
        <f t="shared" si="371"/>
        <v>2117221</v>
      </c>
      <c r="R1274" s="33">
        <f t="shared" si="372"/>
        <v>7.3475885654907813E-3</v>
      </c>
      <c r="S1274" s="33">
        <f t="shared" si="373"/>
        <v>-5.4420177320055885E-3</v>
      </c>
      <c r="T1274" t="str">
        <f t="shared" si="374"/>
        <v>AUGUST-GM2</v>
      </c>
      <c r="U1274">
        <f t="shared" si="375"/>
        <v>983664</v>
      </c>
      <c r="V1274">
        <f t="shared" si="376"/>
        <v>999531</v>
      </c>
      <c r="W1274">
        <f t="shared" si="377"/>
        <v>994649</v>
      </c>
      <c r="X1274" s="33">
        <f t="shared" si="378"/>
        <v>1.1167431155353791E-2</v>
      </c>
      <c r="Y1274" s="33">
        <f t="shared" si="379"/>
        <v>-4.8842907323535245E-3</v>
      </c>
    </row>
    <row r="1275" spans="1:25" x14ac:dyDescent="0.25">
      <c r="A1275" t="s">
        <v>42</v>
      </c>
      <c r="B1275">
        <v>5</v>
      </c>
      <c r="C1275" t="s">
        <v>28</v>
      </c>
      <c r="D1275" s="66">
        <v>22464</v>
      </c>
      <c r="E1275" s="66">
        <v>23385</v>
      </c>
      <c r="F1275" s="66">
        <v>23199</v>
      </c>
      <c r="G1275" s="13">
        <f t="shared" si="361"/>
        <v>-186</v>
      </c>
      <c r="H1275" s="13">
        <f t="shared" si="362"/>
        <v>735</v>
      </c>
      <c r="I1275" s="70">
        <f t="shared" si="363"/>
        <v>3.2719017094017033E-2</v>
      </c>
      <c r="J1275" s="70">
        <f t="shared" si="364"/>
        <v>-7.9538165490699031E-3</v>
      </c>
      <c r="K1275" t="str">
        <f t="shared" si="365"/>
        <v>GM2</v>
      </c>
      <c r="L1275" t="str">
        <f t="shared" si="366"/>
        <v>AUGUST-5-GM2</v>
      </c>
      <c r="M1275" s="70">
        <f t="shared" si="367"/>
        <v>0.42100071685859808</v>
      </c>
      <c r="N1275" s="70">
        <f t="shared" si="368"/>
        <v>-8.6402803887488666E-2</v>
      </c>
      <c r="O1275" s="13">
        <f t="shared" si="369"/>
        <v>2101778</v>
      </c>
      <c r="P1275" s="13">
        <f t="shared" si="370"/>
        <v>2128806</v>
      </c>
      <c r="Q1275" s="13">
        <f t="shared" si="371"/>
        <v>2117221</v>
      </c>
      <c r="R1275" s="33">
        <f t="shared" si="372"/>
        <v>7.3475885654907813E-3</v>
      </c>
      <c r="S1275" s="33">
        <f t="shared" si="373"/>
        <v>-5.4420177320055885E-3</v>
      </c>
      <c r="T1275" t="str">
        <f t="shared" si="374"/>
        <v>AUGUST-GM2</v>
      </c>
      <c r="U1275">
        <f t="shared" si="375"/>
        <v>983664</v>
      </c>
      <c r="V1275">
        <f t="shared" si="376"/>
        <v>999531</v>
      </c>
      <c r="W1275">
        <f t="shared" si="377"/>
        <v>994649</v>
      </c>
      <c r="X1275" s="33">
        <f t="shared" si="378"/>
        <v>1.1167431155353791E-2</v>
      </c>
      <c r="Y1275" s="33">
        <f t="shared" si="379"/>
        <v>-4.8842907323535245E-3</v>
      </c>
    </row>
    <row r="1276" spans="1:25" x14ac:dyDescent="0.25">
      <c r="A1276" t="s">
        <v>43</v>
      </c>
      <c r="B1276" s="66">
        <v>1</v>
      </c>
      <c r="C1276" t="s">
        <v>16</v>
      </c>
      <c r="D1276" s="66">
        <v>15260</v>
      </c>
      <c r="E1276" s="68">
        <v>15266</v>
      </c>
      <c r="F1276" s="68">
        <v>15124</v>
      </c>
      <c r="G1276" s="13">
        <f t="shared" si="361"/>
        <v>-142</v>
      </c>
      <c r="H1276" s="13">
        <f t="shared" si="362"/>
        <v>-136</v>
      </c>
      <c r="I1276" s="70">
        <f t="shared" si="363"/>
        <v>-8.9121887287024748E-3</v>
      </c>
      <c r="J1276" s="70">
        <f t="shared" si="364"/>
        <v>-9.3017162321499258E-3</v>
      </c>
      <c r="K1276" t="str">
        <f t="shared" si="365"/>
        <v>ANUGERAH</v>
      </c>
      <c r="L1276" t="str">
        <f t="shared" si="366"/>
        <v>SEPTEMBER-1-ANUGERAH</v>
      </c>
      <c r="M1276" s="70">
        <f t="shared" si="367"/>
        <v>-8.9121887287024748E-3</v>
      </c>
      <c r="N1276" s="70">
        <f t="shared" si="368"/>
        <v>-9.3017162321499258E-3</v>
      </c>
      <c r="O1276" s="13">
        <f t="shared" si="369"/>
        <v>1013903</v>
      </c>
      <c r="P1276" s="13">
        <f t="shared" si="370"/>
        <v>1020738</v>
      </c>
      <c r="Q1276" s="13">
        <f t="shared" si="371"/>
        <v>1015819</v>
      </c>
      <c r="R1276" s="33">
        <f t="shared" si="372"/>
        <v>1.8897271237978686E-3</v>
      </c>
      <c r="S1276" s="33">
        <f t="shared" si="373"/>
        <v>-4.8190622863065746E-3</v>
      </c>
      <c r="T1276" t="str">
        <f t="shared" si="374"/>
        <v>SEPTEMBER-ANUGERAH</v>
      </c>
      <c r="U1276">
        <f t="shared" si="375"/>
        <v>23760</v>
      </c>
      <c r="V1276">
        <f t="shared" si="376"/>
        <v>23773</v>
      </c>
      <c r="W1276">
        <f t="shared" si="377"/>
        <v>22325</v>
      </c>
      <c r="X1276" s="33">
        <f t="shared" si="378"/>
        <v>-6.0395622895622947E-2</v>
      </c>
      <c r="Y1276" s="33">
        <f t="shared" si="379"/>
        <v>-6.0909435073402629E-2</v>
      </c>
    </row>
    <row r="1277" spans="1:25" x14ac:dyDescent="0.25">
      <c r="A1277" t="s">
        <v>43</v>
      </c>
      <c r="B1277">
        <v>1</v>
      </c>
      <c r="C1277" t="s">
        <v>70</v>
      </c>
      <c r="D1277">
        <v>140</v>
      </c>
      <c r="E1277">
        <v>140</v>
      </c>
      <c r="F1277">
        <v>140</v>
      </c>
      <c r="G1277" s="13">
        <f t="shared" si="361"/>
        <v>0</v>
      </c>
      <c r="H1277" s="13">
        <f t="shared" si="362"/>
        <v>0</v>
      </c>
      <c r="I1277" s="70">
        <f t="shared" si="363"/>
        <v>0</v>
      </c>
      <c r="J1277" s="70">
        <f t="shared" si="364"/>
        <v>0</v>
      </c>
      <c r="K1277" t="str">
        <f t="shared" si="365"/>
        <v>GM1</v>
      </c>
      <c r="L1277" t="str">
        <f t="shared" si="366"/>
        <v>SEPTEMBER-1-GM1</v>
      </c>
      <c r="M1277" s="70">
        <f t="shared" si="367"/>
        <v>6.6154263326694274E-3</v>
      </c>
      <c r="N1277" s="70">
        <f t="shared" si="368"/>
        <v>-2.1010032449772287E-2</v>
      </c>
      <c r="O1277" s="13">
        <f t="shared" si="369"/>
        <v>1013903</v>
      </c>
      <c r="P1277" s="13">
        <f t="shared" si="370"/>
        <v>1020738</v>
      </c>
      <c r="Q1277" s="13">
        <f t="shared" si="371"/>
        <v>1015819</v>
      </c>
      <c r="R1277" s="33">
        <f t="shared" si="372"/>
        <v>1.8897271237978686E-3</v>
      </c>
      <c r="S1277" s="33">
        <f t="shared" si="373"/>
        <v>-4.8190622863065746E-3</v>
      </c>
      <c r="T1277" t="str">
        <f t="shared" si="374"/>
        <v>SEPTEMBER-GM1</v>
      </c>
      <c r="U1277">
        <f t="shared" si="375"/>
        <v>212900</v>
      </c>
      <c r="V1277">
        <f t="shared" si="376"/>
        <v>216174</v>
      </c>
      <c r="W1277">
        <f t="shared" si="377"/>
        <v>214613</v>
      </c>
      <c r="X1277" s="33">
        <f t="shared" si="378"/>
        <v>8.0460310004697444E-3</v>
      </c>
      <c r="Y1277" s="33">
        <f t="shared" si="379"/>
        <v>-7.2210349070656044E-3</v>
      </c>
    </row>
    <row r="1278" spans="1:25" x14ac:dyDescent="0.25">
      <c r="A1278" t="s">
        <v>43</v>
      </c>
      <c r="B1278">
        <v>1</v>
      </c>
      <c r="C1278" t="s">
        <v>70</v>
      </c>
      <c r="D1278">
        <v>160</v>
      </c>
      <c r="E1278">
        <v>160</v>
      </c>
      <c r="F1278">
        <v>160</v>
      </c>
      <c r="G1278" s="13">
        <f t="shared" si="361"/>
        <v>0</v>
      </c>
      <c r="H1278" s="13">
        <f t="shared" si="362"/>
        <v>0</v>
      </c>
      <c r="I1278" s="70">
        <f t="shared" si="363"/>
        <v>0</v>
      </c>
      <c r="J1278" s="70">
        <f t="shared" si="364"/>
        <v>0</v>
      </c>
      <c r="K1278" t="str">
        <f t="shared" si="365"/>
        <v>GM1</v>
      </c>
      <c r="L1278" t="str">
        <f t="shared" si="366"/>
        <v>SEPTEMBER-1-GM1</v>
      </c>
      <c r="M1278" s="70">
        <f t="shared" si="367"/>
        <v>6.6154263326694274E-3</v>
      </c>
      <c r="N1278" s="70">
        <f t="shared" si="368"/>
        <v>-2.1010032449772287E-2</v>
      </c>
      <c r="O1278" s="13">
        <f t="shared" si="369"/>
        <v>1013903</v>
      </c>
      <c r="P1278" s="13">
        <f t="shared" si="370"/>
        <v>1020738</v>
      </c>
      <c r="Q1278" s="13">
        <f t="shared" si="371"/>
        <v>1015819</v>
      </c>
      <c r="R1278" s="33">
        <f t="shared" si="372"/>
        <v>1.8897271237978686E-3</v>
      </c>
      <c r="S1278" s="33">
        <f t="shared" si="373"/>
        <v>-4.8190622863065746E-3</v>
      </c>
      <c r="T1278" t="str">
        <f t="shared" si="374"/>
        <v>SEPTEMBER-GM1</v>
      </c>
      <c r="U1278">
        <f t="shared" si="375"/>
        <v>212900</v>
      </c>
      <c r="V1278">
        <f t="shared" si="376"/>
        <v>216174</v>
      </c>
      <c r="W1278">
        <f t="shared" si="377"/>
        <v>214613</v>
      </c>
      <c r="X1278" s="33">
        <f t="shared" si="378"/>
        <v>8.0460310004697444E-3</v>
      </c>
      <c r="Y1278" s="33">
        <f t="shared" si="379"/>
        <v>-7.2210349070656044E-3</v>
      </c>
    </row>
    <row r="1279" spans="1:25" x14ac:dyDescent="0.25">
      <c r="A1279" t="s">
        <v>43</v>
      </c>
      <c r="B1279">
        <v>1</v>
      </c>
      <c r="C1279" t="s">
        <v>70</v>
      </c>
      <c r="D1279">
        <v>500</v>
      </c>
      <c r="E1279">
        <v>500</v>
      </c>
      <c r="F1279">
        <v>500</v>
      </c>
      <c r="G1279" s="13">
        <f t="shared" si="361"/>
        <v>0</v>
      </c>
      <c r="H1279" s="13">
        <f t="shared" si="362"/>
        <v>0</v>
      </c>
      <c r="I1279" s="70">
        <f t="shared" si="363"/>
        <v>0</v>
      </c>
      <c r="J1279" s="70">
        <f t="shared" si="364"/>
        <v>0</v>
      </c>
      <c r="K1279" t="str">
        <f t="shared" si="365"/>
        <v>GM1</v>
      </c>
      <c r="L1279" t="str">
        <f t="shared" si="366"/>
        <v>SEPTEMBER-1-GM1</v>
      </c>
      <c r="M1279" s="70">
        <f t="shared" si="367"/>
        <v>6.6154263326694274E-3</v>
      </c>
      <c r="N1279" s="70">
        <f t="shared" si="368"/>
        <v>-2.1010032449772287E-2</v>
      </c>
      <c r="O1279" s="13">
        <f t="shared" si="369"/>
        <v>1013903</v>
      </c>
      <c r="P1279" s="13">
        <f t="shared" si="370"/>
        <v>1020738</v>
      </c>
      <c r="Q1279" s="13">
        <f t="shared" si="371"/>
        <v>1015819</v>
      </c>
      <c r="R1279" s="33">
        <f t="shared" si="372"/>
        <v>1.8897271237978686E-3</v>
      </c>
      <c r="S1279" s="33">
        <f t="shared" si="373"/>
        <v>-4.8190622863065746E-3</v>
      </c>
      <c r="T1279" t="str">
        <f t="shared" si="374"/>
        <v>SEPTEMBER-GM1</v>
      </c>
      <c r="U1279">
        <f t="shared" si="375"/>
        <v>212900</v>
      </c>
      <c r="V1279">
        <f t="shared" si="376"/>
        <v>216174</v>
      </c>
      <c r="W1279">
        <f t="shared" si="377"/>
        <v>214613</v>
      </c>
      <c r="X1279" s="33">
        <f t="shared" si="378"/>
        <v>8.0460310004697444E-3</v>
      </c>
      <c r="Y1279" s="33">
        <f t="shared" si="379"/>
        <v>-7.2210349070656044E-3</v>
      </c>
    </row>
    <row r="1280" spans="1:25" x14ac:dyDescent="0.25">
      <c r="A1280" t="s">
        <v>43</v>
      </c>
      <c r="B1280">
        <v>1</v>
      </c>
      <c r="C1280" t="s">
        <v>70</v>
      </c>
      <c r="D1280">
        <v>500</v>
      </c>
      <c r="E1280">
        <v>504</v>
      </c>
      <c r="F1280">
        <v>500</v>
      </c>
      <c r="G1280" s="13">
        <f t="shared" si="361"/>
        <v>-4</v>
      </c>
      <c r="H1280" s="13">
        <f t="shared" si="362"/>
        <v>0</v>
      </c>
      <c r="I1280" s="70">
        <f t="shared" si="363"/>
        <v>0</v>
      </c>
      <c r="J1280" s="70">
        <f t="shared" si="364"/>
        <v>-7.9365079365079083E-3</v>
      </c>
      <c r="K1280" t="str">
        <f t="shared" si="365"/>
        <v>GM1</v>
      </c>
      <c r="L1280" t="str">
        <f t="shared" si="366"/>
        <v>SEPTEMBER-1-GM1</v>
      </c>
      <c r="M1280" s="70">
        <f t="shared" si="367"/>
        <v>6.6154263326694274E-3</v>
      </c>
      <c r="N1280" s="70">
        <f t="shared" si="368"/>
        <v>-2.1010032449772287E-2</v>
      </c>
      <c r="O1280" s="13">
        <f t="shared" si="369"/>
        <v>1013903</v>
      </c>
      <c r="P1280" s="13">
        <f t="shared" si="370"/>
        <v>1020738</v>
      </c>
      <c r="Q1280" s="13">
        <f t="shared" si="371"/>
        <v>1015819</v>
      </c>
      <c r="R1280" s="33">
        <f t="shared" si="372"/>
        <v>1.8897271237978686E-3</v>
      </c>
      <c r="S1280" s="33">
        <f t="shared" si="373"/>
        <v>-4.8190622863065746E-3</v>
      </c>
      <c r="T1280" t="str">
        <f t="shared" si="374"/>
        <v>SEPTEMBER-GM1</v>
      </c>
      <c r="U1280">
        <f t="shared" si="375"/>
        <v>212900</v>
      </c>
      <c r="V1280">
        <f t="shared" si="376"/>
        <v>216174</v>
      </c>
      <c r="W1280">
        <f t="shared" si="377"/>
        <v>214613</v>
      </c>
      <c r="X1280" s="33">
        <f t="shared" si="378"/>
        <v>8.0460310004697444E-3</v>
      </c>
      <c r="Y1280" s="33">
        <f t="shared" si="379"/>
        <v>-7.2210349070656044E-3</v>
      </c>
    </row>
    <row r="1281" spans="1:25" x14ac:dyDescent="0.25">
      <c r="A1281" t="s">
        <v>43</v>
      </c>
      <c r="B1281">
        <v>1</v>
      </c>
      <c r="C1281" t="s">
        <v>70</v>
      </c>
      <c r="D1281">
        <v>40</v>
      </c>
      <c r="E1281">
        <v>40</v>
      </c>
      <c r="F1281">
        <v>40</v>
      </c>
      <c r="G1281" s="13">
        <f t="shared" si="361"/>
        <v>0</v>
      </c>
      <c r="H1281" s="13">
        <f t="shared" si="362"/>
        <v>0</v>
      </c>
      <c r="I1281" s="70">
        <f t="shared" si="363"/>
        <v>0</v>
      </c>
      <c r="J1281" s="70">
        <f t="shared" si="364"/>
        <v>0</v>
      </c>
      <c r="K1281" t="str">
        <f t="shared" si="365"/>
        <v>GM1</v>
      </c>
      <c r="L1281" t="str">
        <f t="shared" si="366"/>
        <v>SEPTEMBER-1-GM1</v>
      </c>
      <c r="M1281" s="70">
        <f t="shared" si="367"/>
        <v>6.6154263326694274E-3</v>
      </c>
      <c r="N1281" s="70">
        <f t="shared" si="368"/>
        <v>-2.1010032449772287E-2</v>
      </c>
      <c r="O1281" s="13">
        <f t="shared" si="369"/>
        <v>1013903</v>
      </c>
      <c r="P1281" s="13">
        <f t="shared" si="370"/>
        <v>1020738</v>
      </c>
      <c r="Q1281" s="13">
        <f t="shared" si="371"/>
        <v>1015819</v>
      </c>
      <c r="R1281" s="33">
        <f t="shared" si="372"/>
        <v>1.8897271237978686E-3</v>
      </c>
      <c r="S1281" s="33">
        <f t="shared" si="373"/>
        <v>-4.8190622863065746E-3</v>
      </c>
      <c r="T1281" t="str">
        <f t="shared" si="374"/>
        <v>SEPTEMBER-GM1</v>
      </c>
      <c r="U1281">
        <f t="shared" si="375"/>
        <v>212900</v>
      </c>
      <c r="V1281">
        <f t="shared" si="376"/>
        <v>216174</v>
      </c>
      <c r="W1281">
        <f t="shared" si="377"/>
        <v>214613</v>
      </c>
      <c r="X1281" s="33">
        <f t="shared" si="378"/>
        <v>8.0460310004697444E-3</v>
      </c>
      <c r="Y1281" s="33">
        <f t="shared" si="379"/>
        <v>-7.2210349070656044E-3</v>
      </c>
    </row>
    <row r="1282" spans="1:25" x14ac:dyDescent="0.25">
      <c r="A1282" t="s">
        <v>43</v>
      </c>
      <c r="B1282">
        <v>1</v>
      </c>
      <c r="C1282" t="s">
        <v>70</v>
      </c>
      <c r="D1282">
        <v>140</v>
      </c>
      <c r="E1282">
        <v>140</v>
      </c>
      <c r="F1282">
        <v>140</v>
      </c>
      <c r="G1282" s="13">
        <f t="shared" ref="G1282:G1345" si="380">F1282-E1282</f>
        <v>0</v>
      </c>
      <c r="H1282" s="13">
        <f t="shared" ref="H1282:H1345" si="381">F1282-D1282</f>
        <v>0</v>
      </c>
      <c r="I1282" s="70">
        <f t="shared" ref="I1282:I1345" si="382">F1282/D1282-1</f>
        <v>0</v>
      </c>
      <c r="J1282" s="70">
        <f t="shared" ref="J1282:J1345" si="383">F1282/E1282-1</f>
        <v>0</v>
      </c>
      <c r="K1282" t="str">
        <f t="shared" ref="K1282:K1345" si="384">CLEAN(SUBSTITUTE(C1282," ",""))</f>
        <v>GM1</v>
      </c>
      <c r="L1282" t="str">
        <f t="shared" ref="L1282:L1345" si="385">A1282&amp;"-"&amp;B1282&amp;"-"&amp;K1282</f>
        <v>SEPTEMBER-1-GM1</v>
      </c>
      <c r="M1282" s="70">
        <f t="shared" ref="M1282:M1345" si="386">SUMIF($L$2:$L$1396,L1282,$I$2:$I$1396)</f>
        <v>6.6154263326694274E-3</v>
      </c>
      <c r="N1282" s="70">
        <f t="shared" ref="N1282:N1345" si="387">SUMIF($L$2:$L$1396,L1282,$J$2:$J$1396)</f>
        <v>-2.1010032449772287E-2</v>
      </c>
      <c r="O1282" s="13">
        <f t="shared" ref="O1282:O1345" si="388">SUMIF($A$2:$A$1396,A1282,$D$2:$D$1396)</f>
        <v>1013903</v>
      </c>
      <c r="P1282" s="13">
        <f t="shared" ref="P1282:P1345" si="389">SUMIF($A$2:$A$1396,A1282,$E$2:$E$1396)</f>
        <v>1020738</v>
      </c>
      <c r="Q1282" s="13">
        <f t="shared" ref="Q1282:Q1345" si="390">SUMIF($A$2:$A$1396,A1282,$F$2:$F$1396)</f>
        <v>1015819</v>
      </c>
      <c r="R1282" s="33">
        <f t="shared" ref="R1282:R1345" si="391">Q1282/O1282-1</f>
        <v>1.8897271237978686E-3</v>
      </c>
      <c r="S1282" s="33">
        <f t="shared" ref="S1282:S1345" si="392">Q1282/P1282-1</f>
        <v>-4.8190622863065746E-3</v>
      </c>
      <c r="T1282" t="str">
        <f t="shared" si="374"/>
        <v>SEPTEMBER-GM1</v>
      </c>
      <c r="U1282">
        <f t="shared" si="375"/>
        <v>212900</v>
      </c>
      <c r="V1282">
        <f t="shared" si="376"/>
        <v>216174</v>
      </c>
      <c r="W1282">
        <f t="shared" si="377"/>
        <v>214613</v>
      </c>
      <c r="X1282" s="33">
        <f t="shared" si="378"/>
        <v>8.0460310004697444E-3</v>
      </c>
      <c r="Y1282" s="33">
        <f t="shared" si="379"/>
        <v>-7.2210349070656044E-3</v>
      </c>
    </row>
    <row r="1283" spans="1:25" x14ac:dyDescent="0.25">
      <c r="A1283" t="s">
        <v>43</v>
      </c>
      <c r="B1283">
        <v>1</v>
      </c>
      <c r="C1283" t="s">
        <v>70</v>
      </c>
      <c r="D1283">
        <v>1000</v>
      </c>
      <c r="E1283">
        <v>1000</v>
      </c>
      <c r="F1283">
        <v>1000</v>
      </c>
      <c r="G1283" s="13">
        <f t="shared" si="380"/>
        <v>0</v>
      </c>
      <c r="H1283" s="13">
        <f t="shared" si="381"/>
        <v>0</v>
      </c>
      <c r="I1283" s="70">
        <f t="shared" si="382"/>
        <v>0</v>
      </c>
      <c r="J1283" s="70">
        <f t="shared" si="383"/>
        <v>0</v>
      </c>
      <c r="K1283" t="str">
        <f t="shared" si="384"/>
        <v>GM1</v>
      </c>
      <c r="L1283" t="str">
        <f t="shared" si="385"/>
        <v>SEPTEMBER-1-GM1</v>
      </c>
      <c r="M1283" s="70">
        <f t="shared" si="386"/>
        <v>6.6154263326694274E-3</v>
      </c>
      <c r="N1283" s="70">
        <f t="shared" si="387"/>
        <v>-2.1010032449772287E-2</v>
      </c>
      <c r="O1283" s="13">
        <f t="shared" si="388"/>
        <v>1013903</v>
      </c>
      <c r="P1283" s="13">
        <f t="shared" si="389"/>
        <v>1020738</v>
      </c>
      <c r="Q1283" s="13">
        <f t="shared" si="390"/>
        <v>1015819</v>
      </c>
      <c r="R1283" s="33">
        <f t="shared" si="391"/>
        <v>1.8897271237978686E-3</v>
      </c>
      <c r="S1283" s="33">
        <f t="shared" si="392"/>
        <v>-4.8190622863065746E-3</v>
      </c>
      <c r="T1283" t="str">
        <f t="shared" ref="T1283:T1346" si="393">A1283&amp;"-"&amp;K1283</f>
        <v>SEPTEMBER-GM1</v>
      </c>
      <c r="U1283">
        <f t="shared" ref="U1283:U1346" si="394">SUMIF($T$2:$T$1396,T1283,$D$2:$D$1396)</f>
        <v>212900</v>
      </c>
      <c r="V1283">
        <f t="shared" ref="V1283:V1346" si="395">SUMIF($T$2:$T$1396,T1283,$E$2:$E$1396)</f>
        <v>216174</v>
      </c>
      <c r="W1283">
        <f t="shared" ref="W1283:W1346" si="396">SUMIF($T$2:$T$1396,T1283,$F$2:$F$1396)</f>
        <v>214613</v>
      </c>
      <c r="X1283" s="33">
        <f t="shared" ref="X1283:X1346" si="397">W1283/U1283-1</f>
        <v>8.0460310004697444E-3</v>
      </c>
      <c r="Y1283" s="33">
        <f t="shared" ref="Y1283:Y1346" si="398">W1283/V1283-1</f>
        <v>-7.2210349070656044E-3</v>
      </c>
    </row>
    <row r="1284" spans="1:25" x14ac:dyDescent="0.25">
      <c r="A1284" t="s">
        <v>43</v>
      </c>
      <c r="B1284">
        <v>1</v>
      </c>
      <c r="C1284" t="s">
        <v>28</v>
      </c>
      <c r="D1284" s="66">
        <v>38243</v>
      </c>
      <c r="E1284" s="68">
        <v>38243</v>
      </c>
      <c r="F1284" s="68">
        <v>38148</v>
      </c>
      <c r="G1284" s="13">
        <f t="shared" si="380"/>
        <v>-95</v>
      </c>
      <c r="H1284" s="13">
        <f t="shared" si="381"/>
        <v>-95</v>
      </c>
      <c r="I1284" s="70">
        <f t="shared" si="382"/>
        <v>-2.4841147399523589E-3</v>
      </c>
      <c r="J1284" s="70">
        <f t="shared" si="383"/>
        <v>-2.4841147399523589E-3</v>
      </c>
      <c r="K1284" t="str">
        <f t="shared" si="384"/>
        <v>GM2</v>
      </c>
      <c r="L1284" t="str">
        <f t="shared" si="385"/>
        <v>SEPTEMBER-1-GM2</v>
      </c>
      <c r="M1284" s="70">
        <f t="shared" si="386"/>
        <v>-1.587457080265442E-2</v>
      </c>
      <c r="N1284" s="70">
        <f t="shared" si="387"/>
        <v>-1.6513255718329845E-2</v>
      </c>
      <c r="O1284" s="13">
        <f t="shared" si="388"/>
        <v>1013903</v>
      </c>
      <c r="P1284" s="13">
        <f t="shared" si="389"/>
        <v>1020738</v>
      </c>
      <c r="Q1284" s="13">
        <f t="shared" si="390"/>
        <v>1015819</v>
      </c>
      <c r="R1284" s="33">
        <f t="shared" si="391"/>
        <v>1.8897271237978686E-3</v>
      </c>
      <c r="S1284" s="33">
        <f t="shared" si="392"/>
        <v>-4.8190622863065746E-3</v>
      </c>
      <c r="T1284" t="str">
        <f t="shared" si="393"/>
        <v>SEPTEMBER-GM2</v>
      </c>
      <c r="U1284">
        <f t="shared" si="394"/>
        <v>196394</v>
      </c>
      <c r="V1284">
        <f t="shared" si="395"/>
        <v>196401</v>
      </c>
      <c r="W1284">
        <f t="shared" si="396"/>
        <v>195982</v>
      </c>
      <c r="X1284" s="33">
        <f t="shared" si="397"/>
        <v>-2.0978237624367235E-3</v>
      </c>
      <c r="Y1284" s="33">
        <f t="shared" si="398"/>
        <v>-2.133390359519538E-3</v>
      </c>
    </row>
    <row r="1285" spans="1:25" x14ac:dyDescent="0.25">
      <c r="A1285" t="s">
        <v>43</v>
      </c>
      <c r="B1285">
        <v>1</v>
      </c>
      <c r="C1285" t="s">
        <v>13</v>
      </c>
      <c r="D1285" s="68">
        <v>68976</v>
      </c>
      <c r="E1285" s="68">
        <v>69668</v>
      </c>
      <c r="F1285" s="67">
        <v>69604</v>
      </c>
      <c r="G1285" s="13">
        <f t="shared" si="380"/>
        <v>-64</v>
      </c>
      <c r="H1285" s="13">
        <f t="shared" si="381"/>
        <v>628</v>
      </c>
      <c r="I1285" s="70">
        <f t="shared" si="382"/>
        <v>9.1046160983530022E-3</v>
      </c>
      <c r="J1285" s="70">
        <f t="shared" si="383"/>
        <v>-9.1864270540276127E-4</v>
      </c>
      <c r="K1285" t="str">
        <f t="shared" si="384"/>
        <v>KALIBENDA</v>
      </c>
      <c r="L1285" t="str">
        <f t="shared" si="385"/>
        <v>SEPTEMBER-1-KALIBENDA</v>
      </c>
      <c r="M1285" s="70">
        <f t="shared" si="386"/>
        <v>9.1046160983530022E-3</v>
      </c>
      <c r="N1285" s="70">
        <f t="shared" si="387"/>
        <v>-9.1864270540276127E-4</v>
      </c>
      <c r="O1285" s="13">
        <f t="shared" si="388"/>
        <v>1013903</v>
      </c>
      <c r="P1285" s="13">
        <f t="shared" si="389"/>
        <v>1020738</v>
      </c>
      <c r="Q1285" s="13">
        <f t="shared" si="390"/>
        <v>1015819</v>
      </c>
      <c r="R1285" s="33">
        <f t="shared" si="391"/>
        <v>1.8897271237978686E-3</v>
      </c>
      <c r="S1285" s="33">
        <f t="shared" si="392"/>
        <v>-4.8190622863065746E-3</v>
      </c>
      <c r="T1285" t="str">
        <f t="shared" si="393"/>
        <v>SEPTEMBER-KALIBENDA</v>
      </c>
      <c r="U1285">
        <f t="shared" si="394"/>
        <v>205812</v>
      </c>
      <c r="V1285">
        <f t="shared" si="395"/>
        <v>207532</v>
      </c>
      <c r="W1285">
        <f t="shared" si="396"/>
        <v>207278</v>
      </c>
      <c r="X1285" s="33">
        <f t="shared" si="397"/>
        <v>7.1230054612947402E-3</v>
      </c>
      <c r="Y1285" s="33">
        <f t="shared" si="398"/>
        <v>-1.2239076383401271E-3</v>
      </c>
    </row>
    <row r="1286" spans="1:25" x14ac:dyDescent="0.25">
      <c r="A1286" t="s">
        <v>43</v>
      </c>
      <c r="B1286">
        <v>1</v>
      </c>
      <c r="C1286" t="s">
        <v>28</v>
      </c>
      <c r="D1286" s="66">
        <v>19497</v>
      </c>
      <c r="E1286" s="68">
        <v>19497</v>
      </c>
      <c r="F1286" s="68">
        <v>19460</v>
      </c>
      <c r="G1286" s="13">
        <f t="shared" si="380"/>
        <v>-37</v>
      </c>
      <c r="H1286" s="13">
        <f t="shared" si="381"/>
        <v>-37</v>
      </c>
      <c r="I1286" s="70">
        <f t="shared" si="382"/>
        <v>-1.8977278555675214E-3</v>
      </c>
      <c r="J1286" s="70">
        <f t="shared" si="383"/>
        <v>-1.8977278555675214E-3</v>
      </c>
      <c r="K1286" t="str">
        <f t="shared" si="384"/>
        <v>GM2</v>
      </c>
      <c r="L1286" t="str">
        <f t="shared" si="385"/>
        <v>SEPTEMBER-1-GM2</v>
      </c>
      <c r="M1286" s="70">
        <f t="shared" si="386"/>
        <v>-1.587457080265442E-2</v>
      </c>
      <c r="N1286" s="70">
        <f t="shared" si="387"/>
        <v>-1.6513255718329845E-2</v>
      </c>
      <c r="O1286" s="13">
        <f t="shared" si="388"/>
        <v>1013903</v>
      </c>
      <c r="P1286" s="13">
        <f t="shared" si="389"/>
        <v>1020738</v>
      </c>
      <c r="Q1286" s="13">
        <f t="shared" si="390"/>
        <v>1015819</v>
      </c>
      <c r="R1286" s="33">
        <f t="shared" si="391"/>
        <v>1.8897271237978686E-3</v>
      </c>
      <c r="S1286" s="33">
        <f t="shared" si="392"/>
        <v>-4.8190622863065746E-3</v>
      </c>
      <c r="T1286" t="str">
        <f t="shared" si="393"/>
        <v>SEPTEMBER-GM2</v>
      </c>
      <c r="U1286">
        <f t="shared" si="394"/>
        <v>196394</v>
      </c>
      <c r="V1286">
        <f t="shared" si="395"/>
        <v>196401</v>
      </c>
      <c r="W1286">
        <f t="shared" si="396"/>
        <v>195982</v>
      </c>
      <c r="X1286" s="33">
        <f t="shared" si="397"/>
        <v>-2.0978237624367235E-3</v>
      </c>
      <c r="Y1286" s="33">
        <f t="shared" si="398"/>
        <v>-2.133390359519538E-3</v>
      </c>
    </row>
    <row r="1287" spans="1:25" x14ac:dyDescent="0.25">
      <c r="A1287" t="s">
        <v>43</v>
      </c>
      <c r="B1287">
        <v>1</v>
      </c>
      <c r="C1287" t="s">
        <v>28</v>
      </c>
      <c r="D1287" s="66">
        <v>28232</v>
      </c>
      <c r="E1287" s="68">
        <v>28232</v>
      </c>
      <c r="F1287" s="68">
        <v>28196</v>
      </c>
      <c r="G1287" s="13">
        <f t="shared" si="380"/>
        <v>-36</v>
      </c>
      <c r="H1287" s="13">
        <f t="shared" si="381"/>
        <v>-36</v>
      </c>
      <c r="I1287" s="70">
        <f t="shared" si="382"/>
        <v>-1.2751487673562378E-3</v>
      </c>
      <c r="J1287" s="70">
        <f t="shared" si="383"/>
        <v>-1.2751487673562378E-3</v>
      </c>
      <c r="K1287" t="str">
        <f t="shared" si="384"/>
        <v>GM2</v>
      </c>
      <c r="L1287" t="str">
        <f t="shared" si="385"/>
        <v>SEPTEMBER-1-GM2</v>
      </c>
      <c r="M1287" s="70">
        <f t="shared" si="386"/>
        <v>-1.587457080265442E-2</v>
      </c>
      <c r="N1287" s="70">
        <f t="shared" si="387"/>
        <v>-1.6513255718329845E-2</v>
      </c>
      <c r="O1287" s="13">
        <f t="shared" si="388"/>
        <v>1013903</v>
      </c>
      <c r="P1287" s="13">
        <f t="shared" si="389"/>
        <v>1020738</v>
      </c>
      <c r="Q1287" s="13">
        <f t="shared" si="390"/>
        <v>1015819</v>
      </c>
      <c r="R1287" s="33">
        <f t="shared" si="391"/>
        <v>1.8897271237978686E-3</v>
      </c>
      <c r="S1287" s="33">
        <f t="shared" si="392"/>
        <v>-4.8190622863065746E-3</v>
      </c>
      <c r="T1287" t="str">
        <f t="shared" si="393"/>
        <v>SEPTEMBER-GM2</v>
      </c>
      <c r="U1287">
        <f t="shared" si="394"/>
        <v>196394</v>
      </c>
      <c r="V1287">
        <f t="shared" si="395"/>
        <v>196401</v>
      </c>
      <c r="W1287">
        <f t="shared" si="396"/>
        <v>195982</v>
      </c>
      <c r="X1287" s="33">
        <f t="shared" si="397"/>
        <v>-2.0978237624367235E-3</v>
      </c>
      <c r="Y1287" s="33">
        <f t="shared" si="398"/>
        <v>-2.133390359519538E-3</v>
      </c>
    </row>
    <row r="1288" spans="1:25" x14ac:dyDescent="0.25">
      <c r="A1288" t="s">
        <v>43</v>
      </c>
      <c r="B1288">
        <v>1</v>
      </c>
      <c r="C1288" t="s">
        <v>70</v>
      </c>
      <c r="D1288" s="66">
        <v>67104</v>
      </c>
      <c r="E1288" s="66">
        <v>67776</v>
      </c>
      <c r="F1288" s="67">
        <v>67420</v>
      </c>
      <c r="G1288" s="13">
        <f t="shared" si="380"/>
        <v>-356</v>
      </c>
      <c r="H1288" s="13">
        <f t="shared" si="381"/>
        <v>316</v>
      </c>
      <c r="I1288" s="70">
        <f t="shared" si="382"/>
        <v>4.7091082498806891E-3</v>
      </c>
      <c r="J1288" s="70">
        <f t="shared" si="383"/>
        <v>-5.2525967894240244E-3</v>
      </c>
      <c r="K1288" t="str">
        <f t="shared" si="384"/>
        <v>GM1</v>
      </c>
      <c r="L1288" t="str">
        <f t="shared" si="385"/>
        <v>SEPTEMBER-1-GM1</v>
      </c>
      <c r="M1288" s="70">
        <f t="shared" si="386"/>
        <v>6.6154263326694274E-3</v>
      </c>
      <c r="N1288" s="70">
        <f t="shared" si="387"/>
        <v>-2.1010032449772287E-2</v>
      </c>
      <c r="O1288" s="13">
        <f t="shared" si="388"/>
        <v>1013903</v>
      </c>
      <c r="P1288" s="13">
        <f t="shared" si="389"/>
        <v>1020738</v>
      </c>
      <c r="Q1288" s="13">
        <f t="shared" si="390"/>
        <v>1015819</v>
      </c>
      <c r="R1288" s="33">
        <f t="shared" si="391"/>
        <v>1.8897271237978686E-3</v>
      </c>
      <c r="S1288" s="33">
        <f t="shared" si="392"/>
        <v>-4.8190622863065746E-3</v>
      </c>
      <c r="T1288" t="str">
        <f t="shared" si="393"/>
        <v>SEPTEMBER-GM1</v>
      </c>
      <c r="U1288">
        <f t="shared" si="394"/>
        <v>212900</v>
      </c>
      <c r="V1288">
        <f t="shared" si="395"/>
        <v>216174</v>
      </c>
      <c r="W1288">
        <f t="shared" si="396"/>
        <v>214613</v>
      </c>
      <c r="X1288" s="33">
        <f t="shared" si="397"/>
        <v>8.0460310004697444E-3</v>
      </c>
      <c r="Y1288" s="33">
        <f t="shared" si="398"/>
        <v>-7.2210349070656044E-3</v>
      </c>
    </row>
    <row r="1289" spans="1:25" x14ac:dyDescent="0.25">
      <c r="A1289" t="s">
        <v>43</v>
      </c>
      <c r="B1289">
        <v>1</v>
      </c>
      <c r="C1289" t="s">
        <v>70</v>
      </c>
      <c r="D1289" s="66">
        <v>11016</v>
      </c>
      <c r="E1289" s="64">
        <v>11124</v>
      </c>
      <c r="F1289" s="64">
        <v>11037</v>
      </c>
      <c r="G1289" s="13">
        <f t="shared" si="380"/>
        <v>-87</v>
      </c>
      <c r="H1289" s="13">
        <f t="shared" si="381"/>
        <v>21</v>
      </c>
      <c r="I1289" s="70">
        <f t="shared" si="382"/>
        <v>1.9063180827887383E-3</v>
      </c>
      <c r="J1289" s="70">
        <f t="shared" si="383"/>
        <v>-7.8209277238403541E-3</v>
      </c>
      <c r="K1289" t="str">
        <f t="shared" si="384"/>
        <v>GM1</v>
      </c>
      <c r="L1289" t="str">
        <f t="shared" si="385"/>
        <v>SEPTEMBER-1-GM1</v>
      </c>
      <c r="M1289" s="70">
        <f t="shared" si="386"/>
        <v>6.6154263326694274E-3</v>
      </c>
      <c r="N1289" s="70">
        <f t="shared" si="387"/>
        <v>-2.1010032449772287E-2</v>
      </c>
      <c r="O1289" s="13">
        <f t="shared" si="388"/>
        <v>1013903</v>
      </c>
      <c r="P1289" s="13">
        <f t="shared" si="389"/>
        <v>1020738</v>
      </c>
      <c r="Q1289" s="13">
        <f t="shared" si="390"/>
        <v>1015819</v>
      </c>
      <c r="R1289" s="33">
        <f t="shared" si="391"/>
        <v>1.8897271237978686E-3</v>
      </c>
      <c r="S1289" s="33">
        <f t="shared" si="392"/>
        <v>-4.8190622863065746E-3</v>
      </c>
      <c r="T1289" t="str">
        <f t="shared" si="393"/>
        <v>SEPTEMBER-GM1</v>
      </c>
      <c r="U1289">
        <f t="shared" si="394"/>
        <v>212900</v>
      </c>
      <c r="V1289">
        <f t="shared" si="395"/>
        <v>216174</v>
      </c>
      <c r="W1289">
        <f t="shared" si="396"/>
        <v>214613</v>
      </c>
      <c r="X1289" s="33">
        <f t="shared" si="397"/>
        <v>8.0460310004697444E-3</v>
      </c>
      <c r="Y1289" s="33">
        <f t="shared" si="398"/>
        <v>-7.2210349070656044E-3</v>
      </c>
    </row>
    <row r="1290" spans="1:25" x14ac:dyDescent="0.25">
      <c r="A1290" t="s">
        <v>43</v>
      </c>
      <c r="B1290">
        <v>1</v>
      </c>
      <c r="C1290" t="s">
        <v>28</v>
      </c>
      <c r="D1290" s="66">
        <v>11349</v>
      </c>
      <c r="E1290" s="68">
        <v>11349</v>
      </c>
      <c r="F1290" s="68">
        <v>11322</v>
      </c>
      <c r="G1290" s="13">
        <f t="shared" si="380"/>
        <v>-27</v>
      </c>
      <c r="H1290" s="13">
        <f t="shared" si="381"/>
        <v>-27</v>
      </c>
      <c r="I1290" s="70">
        <f t="shared" si="382"/>
        <v>-2.3790642347343294E-3</v>
      </c>
      <c r="J1290" s="70">
        <f t="shared" si="383"/>
        <v>-2.3790642347343294E-3</v>
      </c>
      <c r="K1290" t="str">
        <f t="shared" si="384"/>
        <v>GM2</v>
      </c>
      <c r="L1290" t="str">
        <f t="shared" si="385"/>
        <v>SEPTEMBER-1-GM2</v>
      </c>
      <c r="M1290" s="70">
        <f t="shared" si="386"/>
        <v>-1.587457080265442E-2</v>
      </c>
      <c r="N1290" s="70">
        <f t="shared" si="387"/>
        <v>-1.6513255718329845E-2</v>
      </c>
      <c r="O1290" s="13">
        <f t="shared" si="388"/>
        <v>1013903</v>
      </c>
      <c r="P1290" s="13">
        <f t="shared" si="389"/>
        <v>1020738</v>
      </c>
      <c r="Q1290" s="13">
        <f t="shared" si="390"/>
        <v>1015819</v>
      </c>
      <c r="R1290" s="33">
        <f t="shared" si="391"/>
        <v>1.8897271237978686E-3</v>
      </c>
      <c r="S1290" s="33">
        <f t="shared" si="392"/>
        <v>-4.8190622863065746E-3</v>
      </c>
      <c r="T1290" t="str">
        <f t="shared" si="393"/>
        <v>SEPTEMBER-GM2</v>
      </c>
      <c r="U1290">
        <f t="shared" si="394"/>
        <v>196394</v>
      </c>
      <c r="V1290">
        <f t="shared" si="395"/>
        <v>196401</v>
      </c>
      <c r="W1290">
        <f t="shared" si="396"/>
        <v>195982</v>
      </c>
      <c r="X1290" s="33">
        <f t="shared" si="397"/>
        <v>-2.0978237624367235E-3</v>
      </c>
      <c r="Y1290" s="33">
        <f t="shared" si="398"/>
        <v>-2.133390359519538E-3</v>
      </c>
    </row>
    <row r="1291" spans="1:25" x14ac:dyDescent="0.25">
      <c r="A1291" t="s">
        <v>43</v>
      </c>
      <c r="B1291">
        <v>1</v>
      </c>
      <c r="C1291" t="s">
        <v>28</v>
      </c>
      <c r="D1291" s="66">
        <v>10941</v>
      </c>
      <c r="E1291" s="68">
        <v>10948</v>
      </c>
      <c r="F1291" s="68">
        <v>10929</v>
      </c>
      <c r="G1291" s="13">
        <f t="shared" si="380"/>
        <v>-19</v>
      </c>
      <c r="H1291" s="13">
        <f t="shared" si="381"/>
        <v>-12</v>
      </c>
      <c r="I1291" s="70">
        <f t="shared" si="382"/>
        <v>-1.0967918837400115E-3</v>
      </c>
      <c r="J1291" s="70">
        <f t="shared" si="383"/>
        <v>-1.7354767994154363E-3</v>
      </c>
      <c r="K1291" t="str">
        <f t="shared" si="384"/>
        <v>GM2</v>
      </c>
      <c r="L1291" t="str">
        <f t="shared" si="385"/>
        <v>SEPTEMBER-1-GM2</v>
      </c>
      <c r="M1291" s="70">
        <f t="shared" si="386"/>
        <v>-1.587457080265442E-2</v>
      </c>
      <c r="N1291" s="70">
        <f t="shared" si="387"/>
        <v>-1.6513255718329845E-2</v>
      </c>
      <c r="O1291" s="13">
        <f t="shared" si="388"/>
        <v>1013903</v>
      </c>
      <c r="P1291" s="13">
        <f t="shared" si="389"/>
        <v>1020738</v>
      </c>
      <c r="Q1291" s="13">
        <f t="shared" si="390"/>
        <v>1015819</v>
      </c>
      <c r="R1291" s="33">
        <f t="shared" si="391"/>
        <v>1.8897271237978686E-3</v>
      </c>
      <c r="S1291" s="33">
        <f t="shared" si="392"/>
        <v>-4.8190622863065746E-3</v>
      </c>
      <c r="T1291" t="str">
        <f t="shared" si="393"/>
        <v>SEPTEMBER-GM2</v>
      </c>
      <c r="U1291">
        <f t="shared" si="394"/>
        <v>196394</v>
      </c>
      <c r="V1291">
        <f t="shared" si="395"/>
        <v>196401</v>
      </c>
      <c r="W1291">
        <f t="shared" si="396"/>
        <v>195982</v>
      </c>
      <c r="X1291" s="33">
        <f t="shared" si="397"/>
        <v>-2.0978237624367235E-3</v>
      </c>
      <c r="Y1291" s="33">
        <f t="shared" si="398"/>
        <v>-2.133390359519538E-3</v>
      </c>
    </row>
    <row r="1292" spans="1:25" x14ac:dyDescent="0.25">
      <c r="A1292" t="s">
        <v>43</v>
      </c>
      <c r="B1292">
        <v>1</v>
      </c>
      <c r="C1292" t="s">
        <v>28</v>
      </c>
      <c r="D1292" s="66">
        <v>54593</v>
      </c>
      <c r="E1292" s="68">
        <v>54593</v>
      </c>
      <c r="F1292" s="68">
        <v>54462</v>
      </c>
      <c r="G1292" s="13">
        <f t="shared" si="380"/>
        <v>-131</v>
      </c>
      <c r="H1292" s="13">
        <f t="shared" si="381"/>
        <v>-131</v>
      </c>
      <c r="I1292" s="70">
        <f t="shared" si="382"/>
        <v>-2.3995750370926494E-3</v>
      </c>
      <c r="J1292" s="70">
        <f t="shared" si="383"/>
        <v>-2.3995750370926494E-3</v>
      </c>
      <c r="K1292" t="str">
        <f t="shared" si="384"/>
        <v>GM2</v>
      </c>
      <c r="L1292" t="str">
        <f t="shared" si="385"/>
        <v>SEPTEMBER-1-GM2</v>
      </c>
      <c r="M1292" s="70">
        <f t="shared" si="386"/>
        <v>-1.587457080265442E-2</v>
      </c>
      <c r="N1292" s="70">
        <f t="shared" si="387"/>
        <v>-1.6513255718329845E-2</v>
      </c>
      <c r="O1292" s="13">
        <f t="shared" si="388"/>
        <v>1013903</v>
      </c>
      <c r="P1292" s="13">
        <f t="shared" si="389"/>
        <v>1020738</v>
      </c>
      <c r="Q1292" s="13">
        <f t="shared" si="390"/>
        <v>1015819</v>
      </c>
      <c r="R1292" s="33">
        <f t="shared" si="391"/>
        <v>1.8897271237978686E-3</v>
      </c>
      <c r="S1292" s="33">
        <f t="shared" si="392"/>
        <v>-4.8190622863065746E-3</v>
      </c>
      <c r="T1292" t="str">
        <f t="shared" si="393"/>
        <v>SEPTEMBER-GM2</v>
      </c>
      <c r="U1292">
        <f t="shared" si="394"/>
        <v>196394</v>
      </c>
      <c r="V1292">
        <f t="shared" si="395"/>
        <v>196401</v>
      </c>
      <c r="W1292">
        <f t="shared" si="396"/>
        <v>195982</v>
      </c>
      <c r="X1292" s="33">
        <f t="shared" si="397"/>
        <v>-2.0978237624367235E-3</v>
      </c>
      <c r="Y1292" s="33">
        <f t="shared" si="398"/>
        <v>-2.133390359519538E-3</v>
      </c>
    </row>
    <row r="1293" spans="1:25" x14ac:dyDescent="0.25">
      <c r="A1293" t="s">
        <v>43</v>
      </c>
      <c r="B1293">
        <v>1</v>
      </c>
      <c r="C1293" t="s">
        <v>28</v>
      </c>
      <c r="D1293" s="66">
        <v>1200</v>
      </c>
      <c r="E1293" s="68">
        <v>1200</v>
      </c>
      <c r="F1293" s="68">
        <v>1200</v>
      </c>
      <c r="G1293" s="13">
        <f t="shared" si="380"/>
        <v>0</v>
      </c>
      <c r="H1293" s="13">
        <f t="shared" si="381"/>
        <v>0</v>
      </c>
      <c r="I1293" s="70">
        <f t="shared" si="382"/>
        <v>0</v>
      </c>
      <c r="J1293" s="70">
        <f t="shared" si="383"/>
        <v>0</v>
      </c>
      <c r="K1293" t="str">
        <f t="shared" si="384"/>
        <v>GM2</v>
      </c>
      <c r="L1293" t="str">
        <f t="shared" si="385"/>
        <v>SEPTEMBER-1-GM2</v>
      </c>
      <c r="M1293" s="70">
        <f t="shared" si="386"/>
        <v>-1.587457080265442E-2</v>
      </c>
      <c r="N1293" s="70">
        <f t="shared" si="387"/>
        <v>-1.6513255718329845E-2</v>
      </c>
      <c r="O1293" s="13">
        <f t="shared" si="388"/>
        <v>1013903</v>
      </c>
      <c r="P1293" s="13">
        <f t="shared" si="389"/>
        <v>1020738</v>
      </c>
      <c r="Q1293" s="13">
        <f t="shared" si="390"/>
        <v>1015819</v>
      </c>
      <c r="R1293" s="33">
        <f t="shared" si="391"/>
        <v>1.8897271237978686E-3</v>
      </c>
      <c r="S1293" s="33">
        <f t="shared" si="392"/>
        <v>-4.8190622863065746E-3</v>
      </c>
      <c r="T1293" t="str">
        <f t="shared" si="393"/>
        <v>SEPTEMBER-GM2</v>
      </c>
      <c r="U1293">
        <f t="shared" si="394"/>
        <v>196394</v>
      </c>
      <c r="V1293">
        <f t="shared" si="395"/>
        <v>196401</v>
      </c>
      <c r="W1293">
        <f t="shared" si="396"/>
        <v>195982</v>
      </c>
      <c r="X1293" s="33">
        <f t="shared" si="397"/>
        <v>-2.0978237624367235E-3</v>
      </c>
      <c r="Y1293" s="33">
        <f t="shared" si="398"/>
        <v>-2.133390359519538E-3</v>
      </c>
    </row>
    <row r="1294" spans="1:25" x14ac:dyDescent="0.25">
      <c r="A1294" t="s">
        <v>43</v>
      </c>
      <c r="B1294">
        <v>1</v>
      </c>
      <c r="C1294" t="s">
        <v>28</v>
      </c>
      <c r="D1294" s="66">
        <v>30376</v>
      </c>
      <c r="E1294" s="68">
        <v>30376</v>
      </c>
      <c r="F1294" s="68">
        <v>30306</v>
      </c>
      <c r="G1294" s="13">
        <f t="shared" si="380"/>
        <v>-70</v>
      </c>
      <c r="H1294" s="13">
        <f t="shared" si="381"/>
        <v>-70</v>
      </c>
      <c r="I1294" s="70">
        <f t="shared" si="382"/>
        <v>-2.3044508822754883E-3</v>
      </c>
      <c r="J1294" s="70">
        <f t="shared" si="383"/>
        <v>-2.3044508822754883E-3</v>
      </c>
      <c r="K1294" t="str">
        <f t="shared" si="384"/>
        <v>GM2</v>
      </c>
      <c r="L1294" t="str">
        <f t="shared" si="385"/>
        <v>SEPTEMBER-1-GM2</v>
      </c>
      <c r="M1294" s="70">
        <f t="shared" si="386"/>
        <v>-1.587457080265442E-2</v>
      </c>
      <c r="N1294" s="70">
        <f t="shared" si="387"/>
        <v>-1.6513255718329845E-2</v>
      </c>
      <c r="O1294" s="13">
        <f t="shared" si="388"/>
        <v>1013903</v>
      </c>
      <c r="P1294" s="13">
        <f t="shared" si="389"/>
        <v>1020738</v>
      </c>
      <c r="Q1294" s="13">
        <f t="shared" si="390"/>
        <v>1015819</v>
      </c>
      <c r="R1294" s="33">
        <f t="shared" si="391"/>
        <v>1.8897271237978686E-3</v>
      </c>
      <c r="S1294" s="33">
        <f t="shared" si="392"/>
        <v>-4.8190622863065746E-3</v>
      </c>
      <c r="T1294" t="str">
        <f t="shared" si="393"/>
        <v>SEPTEMBER-GM2</v>
      </c>
      <c r="U1294">
        <f t="shared" si="394"/>
        <v>196394</v>
      </c>
      <c r="V1294">
        <f t="shared" si="395"/>
        <v>196401</v>
      </c>
      <c r="W1294">
        <f t="shared" si="396"/>
        <v>195982</v>
      </c>
      <c r="X1294" s="33">
        <f t="shared" si="397"/>
        <v>-2.0978237624367235E-3</v>
      </c>
      <c r="Y1294" s="33">
        <f t="shared" si="398"/>
        <v>-2.133390359519538E-3</v>
      </c>
    </row>
    <row r="1295" spans="1:25" x14ac:dyDescent="0.25">
      <c r="A1295" t="s">
        <v>43</v>
      </c>
      <c r="B1295">
        <v>1</v>
      </c>
      <c r="C1295" t="s">
        <v>28</v>
      </c>
      <c r="D1295" s="66">
        <v>1963</v>
      </c>
      <c r="E1295" s="68">
        <v>1963</v>
      </c>
      <c r="F1295" s="68">
        <v>1959</v>
      </c>
      <c r="G1295" s="13">
        <f t="shared" si="380"/>
        <v>-4</v>
      </c>
      <c r="H1295" s="13">
        <f t="shared" si="381"/>
        <v>-4</v>
      </c>
      <c r="I1295" s="70">
        <f t="shared" si="382"/>
        <v>-2.0376974019358229E-3</v>
      </c>
      <c r="J1295" s="70">
        <f t="shared" si="383"/>
        <v>-2.0376974019358229E-3</v>
      </c>
      <c r="K1295" t="str">
        <f t="shared" si="384"/>
        <v>GM2</v>
      </c>
      <c r="L1295" t="str">
        <f t="shared" si="385"/>
        <v>SEPTEMBER-1-GM2</v>
      </c>
      <c r="M1295" s="70">
        <f t="shared" si="386"/>
        <v>-1.587457080265442E-2</v>
      </c>
      <c r="N1295" s="70">
        <f t="shared" si="387"/>
        <v>-1.6513255718329845E-2</v>
      </c>
      <c r="O1295" s="13">
        <f t="shared" si="388"/>
        <v>1013903</v>
      </c>
      <c r="P1295" s="13">
        <f t="shared" si="389"/>
        <v>1020738</v>
      </c>
      <c r="Q1295" s="13">
        <f t="shared" si="390"/>
        <v>1015819</v>
      </c>
      <c r="R1295" s="33">
        <f t="shared" si="391"/>
        <v>1.8897271237978686E-3</v>
      </c>
      <c r="S1295" s="33">
        <f t="shared" si="392"/>
        <v>-4.8190622863065746E-3</v>
      </c>
      <c r="T1295" t="str">
        <f t="shared" si="393"/>
        <v>SEPTEMBER-GM2</v>
      </c>
      <c r="U1295">
        <f t="shared" si="394"/>
        <v>196394</v>
      </c>
      <c r="V1295">
        <f t="shared" si="395"/>
        <v>196401</v>
      </c>
      <c r="W1295">
        <f t="shared" si="396"/>
        <v>195982</v>
      </c>
      <c r="X1295" s="33">
        <f t="shared" si="397"/>
        <v>-2.0978237624367235E-3</v>
      </c>
      <c r="Y1295" s="33">
        <f t="shared" si="398"/>
        <v>-2.133390359519538E-3</v>
      </c>
    </row>
    <row r="1296" spans="1:25" x14ac:dyDescent="0.25">
      <c r="A1296" t="s">
        <v>43</v>
      </c>
      <c r="B1296">
        <v>1</v>
      </c>
      <c r="C1296" t="s">
        <v>15</v>
      </c>
      <c r="D1296" s="68">
        <v>3929</v>
      </c>
      <c r="E1296" s="68">
        <v>3955</v>
      </c>
      <c r="F1296" s="68">
        <v>3937</v>
      </c>
      <c r="G1296" s="13">
        <f t="shared" si="380"/>
        <v>-18</v>
      </c>
      <c r="H1296" s="13">
        <f t="shared" si="381"/>
        <v>8</v>
      </c>
      <c r="I1296" s="70">
        <f t="shared" si="382"/>
        <v>2.0361415118350656E-3</v>
      </c>
      <c r="J1296" s="70">
        <f t="shared" si="383"/>
        <v>-4.5512010113779588E-3</v>
      </c>
      <c r="K1296" t="str">
        <f t="shared" si="384"/>
        <v>CHAWAN</v>
      </c>
      <c r="L1296" t="str">
        <f t="shared" si="385"/>
        <v>SEPTEMBER-1-CHAWAN</v>
      </c>
      <c r="M1296" s="70">
        <f t="shared" si="386"/>
        <v>3.7832379224227886E-2</v>
      </c>
      <c r="N1296" s="70">
        <f t="shared" si="387"/>
        <v>-0.13083774433361517</v>
      </c>
      <c r="O1296" s="13">
        <f t="shared" si="388"/>
        <v>1013903</v>
      </c>
      <c r="P1296" s="13">
        <f t="shared" si="389"/>
        <v>1020738</v>
      </c>
      <c r="Q1296" s="13">
        <f t="shared" si="390"/>
        <v>1015819</v>
      </c>
      <c r="R1296" s="33">
        <f t="shared" si="391"/>
        <v>1.8897271237978686E-3</v>
      </c>
      <c r="S1296" s="33">
        <f t="shared" si="392"/>
        <v>-4.8190622863065746E-3</v>
      </c>
      <c r="T1296" t="str">
        <f t="shared" si="393"/>
        <v>SEPTEMBER-CHAWAN</v>
      </c>
      <c r="U1296">
        <f t="shared" si="394"/>
        <v>11263</v>
      </c>
      <c r="V1296">
        <f t="shared" si="395"/>
        <v>11665</v>
      </c>
      <c r="W1296">
        <f t="shared" si="396"/>
        <v>11358</v>
      </c>
      <c r="X1296" s="33">
        <f t="shared" si="397"/>
        <v>8.4346976826779052E-3</v>
      </c>
      <c r="Y1296" s="33">
        <f t="shared" si="398"/>
        <v>-2.631804543506211E-2</v>
      </c>
    </row>
    <row r="1297" spans="1:25" x14ac:dyDescent="0.25">
      <c r="A1297" t="s">
        <v>43</v>
      </c>
      <c r="B1297" s="66">
        <v>1</v>
      </c>
      <c r="C1297" t="s">
        <v>15</v>
      </c>
      <c r="D1297" s="68">
        <v>866</v>
      </c>
      <c r="E1297" s="68">
        <v>878</v>
      </c>
      <c r="F1297" s="68">
        <v>872</v>
      </c>
      <c r="G1297" s="13">
        <f t="shared" si="380"/>
        <v>-6</v>
      </c>
      <c r="H1297" s="13">
        <f t="shared" si="381"/>
        <v>6</v>
      </c>
      <c r="I1297" s="70">
        <f t="shared" si="382"/>
        <v>6.9284064665127154E-3</v>
      </c>
      <c r="J1297" s="70">
        <f t="shared" si="383"/>
        <v>-6.8337129840546629E-3</v>
      </c>
      <c r="K1297" t="str">
        <f t="shared" si="384"/>
        <v>CHAWAN</v>
      </c>
      <c r="L1297" t="str">
        <f t="shared" si="385"/>
        <v>SEPTEMBER-1-CHAWAN</v>
      </c>
      <c r="M1297" s="70">
        <f t="shared" si="386"/>
        <v>3.7832379224227886E-2</v>
      </c>
      <c r="N1297" s="70">
        <f t="shared" si="387"/>
        <v>-0.13083774433361517</v>
      </c>
      <c r="O1297" s="13">
        <f t="shared" si="388"/>
        <v>1013903</v>
      </c>
      <c r="P1297" s="13">
        <f t="shared" si="389"/>
        <v>1020738</v>
      </c>
      <c r="Q1297" s="13">
        <f t="shared" si="390"/>
        <v>1015819</v>
      </c>
      <c r="R1297" s="33">
        <f t="shared" si="391"/>
        <v>1.8897271237978686E-3</v>
      </c>
      <c r="S1297" s="33">
        <f t="shared" si="392"/>
        <v>-4.8190622863065746E-3</v>
      </c>
      <c r="T1297" t="str">
        <f t="shared" si="393"/>
        <v>SEPTEMBER-CHAWAN</v>
      </c>
      <c r="U1297">
        <f t="shared" si="394"/>
        <v>11263</v>
      </c>
      <c r="V1297">
        <f t="shared" si="395"/>
        <v>11665</v>
      </c>
      <c r="W1297">
        <f t="shared" si="396"/>
        <v>11358</v>
      </c>
      <c r="X1297" s="33">
        <f t="shared" si="397"/>
        <v>8.4346976826779052E-3</v>
      </c>
      <c r="Y1297" s="33">
        <f t="shared" si="398"/>
        <v>-2.631804543506211E-2</v>
      </c>
    </row>
    <row r="1298" spans="1:25" x14ac:dyDescent="0.25">
      <c r="A1298" t="s">
        <v>43</v>
      </c>
      <c r="B1298">
        <v>1</v>
      </c>
      <c r="C1298" t="s">
        <v>15</v>
      </c>
      <c r="D1298" s="68">
        <v>3034</v>
      </c>
      <c r="E1298" s="68">
        <v>3180</v>
      </c>
      <c r="F1298" s="68">
        <v>3074</v>
      </c>
      <c r="G1298" s="13">
        <f t="shared" si="380"/>
        <v>-106</v>
      </c>
      <c r="H1298" s="13">
        <f t="shared" si="381"/>
        <v>40</v>
      </c>
      <c r="I1298" s="70">
        <f t="shared" si="382"/>
        <v>1.3183915622940079E-2</v>
      </c>
      <c r="J1298" s="70">
        <f t="shared" si="383"/>
        <v>-3.3333333333333326E-2</v>
      </c>
      <c r="K1298" t="str">
        <f t="shared" si="384"/>
        <v>CHAWAN</v>
      </c>
      <c r="L1298" t="str">
        <f t="shared" si="385"/>
        <v>SEPTEMBER-1-CHAWAN</v>
      </c>
      <c r="M1298" s="70">
        <f t="shared" si="386"/>
        <v>3.7832379224227886E-2</v>
      </c>
      <c r="N1298" s="70">
        <f t="shared" si="387"/>
        <v>-0.13083774433361517</v>
      </c>
      <c r="O1298" s="13">
        <f t="shared" si="388"/>
        <v>1013903</v>
      </c>
      <c r="P1298" s="13">
        <f t="shared" si="389"/>
        <v>1020738</v>
      </c>
      <c r="Q1298" s="13">
        <f t="shared" si="390"/>
        <v>1015819</v>
      </c>
      <c r="R1298" s="33">
        <f t="shared" si="391"/>
        <v>1.8897271237978686E-3</v>
      </c>
      <c r="S1298" s="33">
        <f t="shared" si="392"/>
        <v>-4.8190622863065746E-3</v>
      </c>
      <c r="T1298" t="str">
        <f t="shared" si="393"/>
        <v>SEPTEMBER-CHAWAN</v>
      </c>
      <c r="U1298">
        <f t="shared" si="394"/>
        <v>11263</v>
      </c>
      <c r="V1298">
        <f t="shared" si="395"/>
        <v>11665</v>
      </c>
      <c r="W1298">
        <f t="shared" si="396"/>
        <v>11358</v>
      </c>
      <c r="X1298" s="33">
        <f t="shared" si="397"/>
        <v>8.4346976826779052E-3</v>
      </c>
      <c r="Y1298" s="33">
        <f t="shared" si="398"/>
        <v>-2.631804543506211E-2</v>
      </c>
    </row>
    <row r="1299" spans="1:25" x14ac:dyDescent="0.25">
      <c r="A1299" t="s">
        <v>43</v>
      </c>
      <c r="B1299">
        <v>1</v>
      </c>
      <c r="C1299" t="s">
        <v>15</v>
      </c>
      <c r="D1299" s="68">
        <v>3034</v>
      </c>
      <c r="E1299" s="68">
        <v>3236</v>
      </c>
      <c r="F1299" s="68">
        <v>3074</v>
      </c>
      <c r="G1299" s="13">
        <f t="shared" si="380"/>
        <v>-162</v>
      </c>
      <c r="H1299" s="13">
        <f t="shared" si="381"/>
        <v>40</v>
      </c>
      <c r="I1299" s="70">
        <f t="shared" si="382"/>
        <v>1.3183915622940079E-2</v>
      </c>
      <c r="J1299" s="70">
        <f t="shared" si="383"/>
        <v>-5.0061804697156931E-2</v>
      </c>
      <c r="K1299" t="str">
        <f t="shared" si="384"/>
        <v>CHAWAN</v>
      </c>
      <c r="L1299" t="str">
        <f t="shared" si="385"/>
        <v>SEPTEMBER-1-CHAWAN</v>
      </c>
      <c r="M1299" s="70">
        <f t="shared" si="386"/>
        <v>3.7832379224227886E-2</v>
      </c>
      <c r="N1299" s="70">
        <f t="shared" si="387"/>
        <v>-0.13083774433361517</v>
      </c>
      <c r="O1299" s="13">
        <f t="shared" si="388"/>
        <v>1013903</v>
      </c>
      <c r="P1299" s="13">
        <f t="shared" si="389"/>
        <v>1020738</v>
      </c>
      <c r="Q1299" s="13">
        <f t="shared" si="390"/>
        <v>1015819</v>
      </c>
      <c r="R1299" s="33">
        <f t="shared" si="391"/>
        <v>1.8897271237978686E-3</v>
      </c>
      <c r="S1299" s="33">
        <f t="shared" si="392"/>
        <v>-4.8190622863065746E-3</v>
      </c>
      <c r="T1299" t="str">
        <f t="shared" si="393"/>
        <v>SEPTEMBER-CHAWAN</v>
      </c>
      <c r="U1299">
        <f t="shared" si="394"/>
        <v>11263</v>
      </c>
      <c r="V1299">
        <f t="shared" si="395"/>
        <v>11665</v>
      </c>
      <c r="W1299">
        <f t="shared" si="396"/>
        <v>11358</v>
      </c>
      <c r="X1299" s="33">
        <f t="shared" si="397"/>
        <v>8.4346976826779052E-3</v>
      </c>
      <c r="Y1299" s="33">
        <f t="shared" si="398"/>
        <v>-2.631804543506211E-2</v>
      </c>
    </row>
    <row r="1300" spans="1:25" x14ac:dyDescent="0.25">
      <c r="A1300" t="s">
        <v>43</v>
      </c>
      <c r="B1300">
        <v>1</v>
      </c>
      <c r="C1300" t="s">
        <v>15</v>
      </c>
      <c r="D1300" s="68">
        <v>400</v>
      </c>
      <c r="E1300" s="68">
        <v>416</v>
      </c>
      <c r="F1300" s="68">
        <v>401</v>
      </c>
      <c r="G1300" s="13">
        <f t="shared" si="380"/>
        <v>-15</v>
      </c>
      <c r="H1300" s="13">
        <f t="shared" si="381"/>
        <v>1</v>
      </c>
      <c r="I1300" s="70">
        <f t="shared" si="382"/>
        <v>2.4999999999999467E-3</v>
      </c>
      <c r="J1300" s="70">
        <f t="shared" si="383"/>
        <v>-3.6057692307692291E-2</v>
      </c>
      <c r="K1300" t="str">
        <f t="shared" si="384"/>
        <v>CHAWAN</v>
      </c>
      <c r="L1300" t="str">
        <f t="shared" si="385"/>
        <v>SEPTEMBER-1-CHAWAN</v>
      </c>
      <c r="M1300" s="70">
        <f t="shared" si="386"/>
        <v>3.7832379224227886E-2</v>
      </c>
      <c r="N1300" s="70">
        <f t="shared" si="387"/>
        <v>-0.13083774433361517</v>
      </c>
      <c r="O1300" s="13">
        <f t="shared" si="388"/>
        <v>1013903</v>
      </c>
      <c r="P1300" s="13">
        <f t="shared" si="389"/>
        <v>1020738</v>
      </c>
      <c r="Q1300" s="13">
        <f t="shared" si="390"/>
        <v>1015819</v>
      </c>
      <c r="R1300" s="33">
        <f t="shared" si="391"/>
        <v>1.8897271237978686E-3</v>
      </c>
      <c r="S1300" s="33">
        <f t="shared" si="392"/>
        <v>-4.8190622863065746E-3</v>
      </c>
      <c r="T1300" t="str">
        <f t="shared" si="393"/>
        <v>SEPTEMBER-CHAWAN</v>
      </c>
      <c r="U1300">
        <f t="shared" si="394"/>
        <v>11263</v>
      </c>
      <c r="V1300">
        <f t="shared" si="395"/>
        <v>11665</v>
      </c>
      <c r="W1300">
        <f t="shared" si="396"/>
        <v>11358</v>
      </c>
      <c r="X1300" s="33">
        <f t="shared" si="397"/>
        <v>8.4346976826779052E-3</v>
      </c>
      <c r="Y1300" s="33">
        <f t="shared" si="398"/>
        <v>-2.631804543506211E-2</v>
      </c>
    </row>
    <row r="1301" spans="1:25" x14ac:dyDescent="0.25">
      <c r="A1301" t="s">
        <v>43</v>
      </c>
      <c r="B1301">
        <v>2</v>
      </c>
      <c r="C1301" t="s">
        <v>16</v>
      </c>
      <c r="D1301" s="66">
        <v>3450</v>
      </c>
      <c r="E1301" s="66">
        <v>3398</v>
      </c>
      <c r="F1301" s="66">
        <v>3183</v>
      </c>
      <c r="G1301" s="13">
        <f t="shared" si="380"/>
        <v>-215</v>
      </c>
      <c r="H1301" s="13">
        <f t="shared" si="381"/>
        <v>-267</v>
      </c>
      <c r="I1301" s="70">
        <f t="shared" si="382"/>
        <v>-7.739130434782604E-2</v>
      </c>
      <c r="J1301" s="70">
        <f t="shared" si="383"/>
        <v>-6.3272513243084139E-2</v>
      </c>
      <c r="K1301" t="str">
        <f t="shared" si="384"/>
        <v>ANUGERAH</v>
      </c>
      <c r="L1301" t="str">
        <f t="shared" si="385"/>
        <v>SEPTEMBER-2-ANUGERAH</v>
      </c>
      <c r="M1301" s="70">
        <f t="shared" si="386"/>
        <v>-0.38456521739130434</v>
      </c>
      <c r="N1301" s="70">
        <f t="shared" si="387"/>
        <v>-0.38891247775485172</v>
      </c>
      <c r="O1301" s="13">
        <f t="shared" si="388"/>
        <v>1013903</v>
      </c>
      <c r="P1301" s="13">
        <f t="shared" si="389"/>
        <v>1020738</v>
      </c>
      <c r="Q1301" s="13">
        <f t="shared" si="390"/>
        <v>1015819</v>
      </c>
      <c r="R1301" s="33">
        <f t="shared" si="391"/>
        <v>1.8897271237978686E-3</v>
      </c>
      <c r="S1301" s="33">
        <f t="shared" si="392"/>
        <v>-4.8190622863065746E-3</v>
      </c>
      <c r="T1301" t="str">
        <f t="shared" si="393"/>
        <v>SEPTEMBER-ANUGERAH</v>
      </c>
      <c r="U1301">
        <f t="shared" si="394"/>
        <v>23760</v>
      </c>
      <c r="V1301">
        <f t="shared" si="395"/>
        <v>23773</v>
      </c>
      <c r="W1301">
        <f t="shared" si="396"/>
        <v>22325</v>
      </c>
      <c r="X1301" s="33">
        <f t="shared" si="397"/>
        <v>-6.0395622895622947E-2</v>
      </c>
      <c r="Y1301" s="33">
        <f t="shared" si="398"/>
        <v>-6.0909435073402629E-2</v>
      </c>
    </row>
    <row r="1302" spans="1:25" x14ac:dyDescent="0.25">
      <c r="A1302" t="s">
        <v>43</v>
      </c>
      <c r="B1302">
        <v>2</v>
      </c>
      <c r="C1302" t="s">
        <v>16</v>
      </c>
      <c r="D1302" s="66">
        <v>1600</v>
      </c>
      <c r="E1302" s="66">
        <v>1616</v>
      </c>
      <c r="F1302" s="66">
        <v>1576</v>
      </c>
      <c r="G1302" s="13">
        <f t="shared" si="380"/>
        <v>-40</v>
      </c>
      <c r="H1302" s="13">
        <f t="shared" si="381"/>
        <v>-24</v>
      </c>
      <c r="I1302" s="70">
        <f t="shared" si="382"/>
        <v>-1.5000000000000013E-2</v>
      </c>
      <c r="J1302" s="70">
        <f t="shared" si="383"/>
        <v>-2.4752475247524774E-2</v>
      </c>
      <c r="K1302" t="str">
        <f t="shared" si="384"/>
        <v>ANUGERAH</v>
      </c>
      <c r="L1302" t="str">
        <f t="shared" si="385"/>
        <v>SEPTEMBER-2-ANUGERAH</v>
      </c>
      <c r="M1302" s="70">
        <f t="shared" si="386"/>
        <v>-0.38456521739130434</v>
      </c>
      <c r="N1302" s="70">
        <f t="shared" si="387"/>
        <v>-0.38891247775485172</v>
      </c>
      <c r="O1302" s="13">
        <f t="shared" si="388"/>
        <v>1013903</v>
      </c>
      <c r="P1302" s="13">
        <f t="shared" si="389"/>
        <v>1020738</v>
      </c>
      <c r="Q1302" s="13">
        <f t="shared" si="390"/>
        <v>1015819</v>
      </c>
      <c r="R1302" s="33">
        <f t="shared" si="391"/>
        <v>1.8897271237978686E-3</v>
      </c>
      <c r="S1302" s="33">
        <f t="shared" si="392"/>
        <v>-4.8190622863065746E-3</v>
      </c>
      <c r="T1302" t="str">
        <f t="shared" si="393"/>
        <v>SEPTEMBER-ANUGERAH</v>
      </c>
      <c r="U1302">
        <f t="shared" si="394"/>
        <v>23760</v>
      </c>
      <c r="V1302">
        <f t="shared" si="395"/>
        <v>23773</v>
      </c>
      <c r="W1302">
        <f t="shared" si="396"/>
        <v>22325</v>
      </c>
      <c r="X1302" s="33">
        <f t="shared" si="397"/>
        <v>-6.0395622895622947E-2</v>
      </c>
      <c r="Y1302" s="33">
        <f t="shared" si="398"/>
        <v>-6.0909435073402629E-2</v>
      </c>
    </row>
    <row r="1303" spans="1:25" x14ac:dyDescent="0.25">
      <c r="A1303" t="s">
        <v>43</v>
      </c>
      <c r="B1303">
        <v>2</v>
      </c>
      <c r="C1303" t="s">
        <v>16</v>
      </c>
      <c r="D1303" s="66">
        <v>3450</v>
      </c>
      <c r="E1303" s="66">
        <v>3493</v>
      </c>
      <c r="F1303" s="66">
        <v>2442</v>
      </c>
      <c r="G1303" s="13">
        <f t="shared" si="380"/>
        <v>-1051</v>
      </c>
      <c r="H1303" s="13">
        <f t="shared" si="381"/>
        <v>-1008</v>
      </c>
      <c r="I1303" s="70">
        <f t="shared" si="382"/>
        <v>-0.29217391304347828</v>
      </c>
      <c r="J1303" s="70">
        <f t="shared" si="383"/>
        <v>-0.3008874892642428</v>
      </c>
      <c r="K1303" t="str">
        <f t="shared" si="384"/>
        <v>ANUGERAH</v>
      </c>
      <c r="L1303" t="str">
        <f t="shared" si="385"/>
        <v>SEPTEMBER-2-ANUGERAH</v>
      </c>
      <c r="M1303" s="70">
        <f t="shared" si="386"/>
        <v>-0.38456521739130434</v>
      </c>
      <c r="N1303" s="70">
        <f t="shared" si="387"/>
        <v>-0.38891247775485172</v>
      </c>
      <c r="O1303" s="13">
        <f t="shared" si="388"/>
        <v>1013903</v>
      </c>
      <c r="P1303" s="13">
        <f t="shared" si="389"/>
        <v>1020738</v>
      </c>
      <c r="Q1303" s="13">
        <f t="shared" si="390"/>
        <v>1015819</v>
      </c>
      <c r="R1303" s="33">
        <f t="shared" si="391"/>
        <v>1.8897271237978686E-3</v>
      </c>
      <c r="S1303" s="33">
        <f t="shared" si="392"/>
        <v>-4.8190622863065746E-3</v>
      </c>
      <c r="T1303" t="str">
        <f t="shared" si="393"/>
        <v>SEPTEMBER-ANUGERAH</v>
      </c>
      <c r="U1303">
        <f t="shared" si="394"/>
        <v>23760</v>
      </c>
      <c r="V1303">
        <f t="shared" si="395"/>
        <v>23773</v>
      </c>
      <c r="W1303">
        <f t="shared" si="396"/>
        <v>22325</v>
      </c>
      <c r="X1303" s="33">
        <f t="shared" si="397"/>
        <v>-6.0395622895622947E-2</v>
      </c>
      <c r="Y1303" s="33">
        <f t="shared" si="398"/>
        <v>-6.0909435073402629E-2</v>
      </c>
    </row>
    <row r="1304" spans="1:25" x14ac:dyDescent="0.25">
      <c r="A1304" t="s">
        <v>43</v>
      </c>
      <c r="B1304">
        <v>2</v>
      </c>
      <c r="C1304" t="s">
        <v>17</v>
      </c>
      <c r="D1304" s="66">
        <v>2185</v>
      </c>
      <c r="E1304" s="68">
        <v>2185</v>
      </c>
      <c r="F1304" s="68">
        <v>2177</v>
      </c>
      <c r="G1304" s="13">
        <f t="shared" si="380"/>
        <v>-8</v>
      </c>
      <c r="H1304" s="13">
        <f t="shared" si="381"/>
        <v>-8</v>
      </c>
      <c r="I1304" s="70">
        <f t="shared" si="382"/>
        <v>-3.6613272311213363E-3</v>
      </c>
      <c r="J1304" s="70">
        <f t="shared" si="383"/>
        <v>-3.6613272311213363E-3</v>
      </c>
      <c r="K1304" t="str">
        <f t="shared" si="384"/>
        <v>CBA</v>
      </c>
      <c r="L1304" t="str">
        <f t="shared" si="385"/>
        <v>SEPTEMBER-2-CBA</v>
      </c>
      <c r="M1304" s="70">
        <f t="shared" si="386"/>
        <v>-9.902747416636215E-2</v>
      </c>
      <c r="N1304" s="70">
        <f t="shared" si="387"/>
        <v>-3.8753284204966376E-2</v>
      </c>
      <c r="O1304" s="13">
        <f t="shared" si="388"/>
        <v>1013903</v>
      </c>
      <c r="P1304" s="13">
        <f t="shared" si="389"/>
        <v>1020738</v>
      </c>
      <c r="Q1304" s="13">
        <f t="shared" si="390"/>
        <v>1015819</v>
      </c>
      <c r="R1304" s="33">
        <f t="shared" si="391"/>
        <v>1.8897271237978686E-3</v>
      </c>
      <c r="S1304" s="33">
        <f t="shared" si="392"/>
        <v>-4.8190622863065746E-3</v>
      </c>
      <c r="T1304" t="str">
        <f t="shared" si="393"/>
        <v>SEPTEMBER-CBA</v>
      </c>
      <c r="U1304">
        <f t="shared" si="394"/>
        <v>14832</v>
      </c>
      <c r="V1304">
        <f t="shared" si="395"/>
        <v>14821</v>
      </c>
      <c r="W1304">
        <f t="shared" si="396"/>
        <v>14660</v>
      </c>
      <c r="X1304" s="33">
        <f t="shared" si="397"/>
        <v>-1.1596548004314977E-2</v>
      </c>
      <c r="Y1304" s="33">
        <f t="shared" si="398"/>
        <v>-1.0862964712232692E-2</v>
      </c>
    </row>
    <row r="1305" spans="1:25" x14ac:dyDescent="0.25">
      <c r="A1305" t="s">
        <v>43</v>
      </c>
      <c r="B1305">
        <v>2</v>
      </c>
      <c r="C1305" t="s">
        <v>17</v>
      </c>
      <c r="D1305" s="66">
        <v>1301</v>
      </c>
      <c r="E1305" s="68">
        <v>1285</v>
      </c>
      <c r="F1305" s="68">
        <v>1298</v>
      </c>
      <c r="G1305" s="13">
        <f t="shared" si="380"/>
        <v>13</v>
      </c>
      <c r="H1305" s="13">
        <f t="shared" si="381"/>
        <v>-3</v>
      </c>
      <c r="I1305" s="70">
        <f t="shared" si="382"/>
        <v>-2.3059185242121361E-3</v>
      </c>
      <c r="J1305" s="70">
        <f t="shared" si="383"/>
        <v>1.0116731517509692E-2</v>
      </c>
      <c r="K1305" t="str">
        <f t="shared" si="384"/>
        <v>CBA</v>
      </c>
      <c r="L1305" t="str">
        <f t="shared" si="385"/>
        <v>SEPTEMBER-2-CBA</v>
      </c>
      <c r="M1305" s="70">
        <f t="shared" si="386"/>
        <v>-9.902747416636215E-2</v>
      </c>
      <c r="N1305" s="70">
        <f t="shared" si="387"/>
        <v>-3.8753284204966376E-2</v>
      </c>
      <c r="O1305" s="13">
        <f t="shared" si="388"/>
        <v>1013903</v>
      </c>
      <c r="P1305" s="13">
        <f t="shared" si="389"/>
        <v>1020738</v>
      </c>
      <c r="Q1305" s="13">
        <f t="shared" si="390"/>
        <v>1015819</v>
      </c>
      <c r="R1305" s="33">
        <f t="shared" si="391"/>
        <v>1.8897271237978686E-3</v>
      </c>
      <c r="S1305" s="33">
        <f t="shared" si="392"/>
        <v>-4.8190622863065746E-3</v>
      </c>
      <c r="T1305" t="str">
        <f t="shared" si="393"/>
        <v>SEPTEMBER-CBA</v>
      </c>
      <c r="U1305">
        <f t="shared" si="394"/>
        <v>14832</v>
      </c>
      <c r="V1305">
        <f t="shared" si="395"/>
        <v>14821</v>
      </c>
      <c r="W1305">
        <f t="shared" si="396"/>
        <v>14660</v>
      </c>
      <c r="X1305" s="33">
        <f t="shared" si="397"/>
        <v>-1.1596548004314977E-2</v>
      </c>
      <c r="Y1305" s="33">
        <f t="shared" si="398"/>
        <v>-1.0862964712232692E-2</v>
      </c>
    </row>
    <row r="1306" spans="1:25" x14ac:dyDescent="0.25">
      <c r="A1306" t="s">
        <v>43</v>
      </c>
      <c r="B1306">
        <v>2</v>
      </c>
      <c r="C1306" t="s">
        <v>17</v>
      </c>
      <c r="D1306" s="66">
        <v>1001</v>
      </c>
      <c r="E1306" s="68">
        <v>992</v>
      </c>
      <c r="F1306" s="68">
        <v>985</v>
      </c>
      <c r="G1306" s="13">
        <f t="shared" si="380"/>
        <v>-7</v>
      </c>
      <c r="H1306" s="13">
        <f t="shared" si="381"/>
        <v>-16</v>
      </c>
      <c r="I1306" s="70">
        <f t="shared" si="382"/>
        <v>-1.5984015984015998E-2</v>
      </c>
      <c r="J1306" s="70">
        <f t="shared" si="383"/>
        <v>-7.0564516129032473E-3</v>
      </c>
      <c r="K1306" t="str">
        <f t="shared" si="384"/>
        <v>CBA</v>
      </c>
      <c r="L1306" t="str">
        <f t="shared" si="385"/>
        <v>SEPTEMBER-2-CBA</v>
      </c>
      <c r="M1306" s="70">
        <f t="shared" si="386"/>
        <v>-9.902747416636215E-2</v>
      </c>
      <c r="N1306" s="70">
        <f t="shared" si="387"/>
        <v>-3.8753284204966376E-2</v>
      </c>
      <c r="O1306" s="13">
        <f t="shared" si="388"/>
        <v>1013903</v>
      </c>
      <c r="P1306" s="13">
        <f t="shared" si="389"/>
        <v>1020738</v>
      </c>
      <c r="Q1306" s="13">
        <f t="shared" si="390"/>
        <v>1015819</v>
      </c>
      <c r="R1306" s="33">
        <f t="shared" si="391"/>
        <v>1.8897271237978686E-3</v>
      </c>
      <c r="S1306" s="33">
        <f t="shared" si="392"/>
        <v>-4.8190622863065746E-3</v>
      </c>
      <c r="T1306" t="str">
        <f t="shared" si="393"/>
        <v>SEPTEMBER-CBA</v>
      </c>
      <c r="U1306">
        <f t="shared" si="394"/>
        <v>14832</v>
      </c>
      <c r="V1306">
        <f t="shared" si="395"/>
        <v>14821</v>
      </c>
      <c r="W1306">
        <f t="shared" si="396"/>
        <v>14660</v>
      </c>
      <c r="X1306" s="33">
        <f t="shared" si="397"/>
        <v>-1.1596548004314977E-2</v>
      </c>
      <c r="Y1306" s="33">
        <f t="shared" si="398"/>
        <v>-1.0862964712232692E-2</v>
      </c>
    </row>
    <row r="1307" spans="1:25" x14ac:dyDescent="0.25">
      <c r="A1307" t="s">
        <v>43</v>
      </c>
      <c r="B1307">
        <v>2</v>
      </c>
      <c r="C1307" t="s">
        <v>17</v>
      </c>
      <c r="D1307" s="66">
        <v>2050</v>
      </c>
      <c r="E1307" s="68">
        <v>2050</v>
      </c>
      <c r="F1307" s="68">
        <v>2039</v>
      </c>
      <c r="G1307" s="13">
        <f t="shared" si="380"/>
        <v>-11</v>
      </c>
      <c r="H1307" s="13">
        <f t="shared" si="381"/>
        <v>-11</v>
      </c>
      <c r="I1307" s="70">
        <f t="shared" si="382"/>
        <v>-5.3658536585365901E-3</v>
      </c>
      <c r="J1307" s="70">
        <f t="shared" si="383"/>
        <v>-5.3658536585365901E-3</v>
      </c>
      <c r="K1307" t="str">
        <f t="shared" si="384"/>
        <v>CBA</v>
      </c>
      <c r="L1307" t="str">
        <f t="shared" si="385"/>
        <v>SEPTEMBER-2-CBA</v>
      </c>
      <c r="M1307" s="70">
        <f t="shared" si="386"/>
        <v>-9.902747416636215E-2</v>
      </c>
      <c r="N1307" s="70">
        <f t="shared" si="387"/>
        <v>-3.8753284204966376E-2</v>
      </c>
      <c r="O1307" s="13">
        <f t="shared" si="388"/>
        <v>1013903</v>
      </c>
      <c r="P1307" s="13">
        <f t="shared" si="389"/>
        <v>1020738</v>
      </c>
      <c r="Q1307" s="13">
        <f t="shared" si="390"/>
        <v>1015819</v>
      </c>
      <c r="R1307" s="33">
        <f t="shared" si="391"/>
        <v>1.8897271237978686E-3</v>
      </c>
      <c r="S1307" s="33">
        <f t="shared" si="392"/>
        <v>-4.8190622863065746E-3</v>
      </c>
      <c r="T1307" t="str">
        <f t="shared" si="393"/>
        <v>SEPTEMBER-CBA</v>
      </c>
      <c r="U1307">
        <f t="shared" si="394"/>
        <v>14832</v>
      </c>
      <c r="V1307">
        <f t="shared" si="395"/>
        <v>14821</v>
      </c>
      <c r="W1307">
        <f t="shared" si="396"/>
        <v>14660</v>
      </c>
      <c r="X1307" s="33">
        <f t="shared" si="397"/>
        <v>-1.1596548004314977E-2</v>
      </c>
      <c r="Y1307" s="33">
        <f t="shared" si="398"/>
        <v>-1.0862964712232692E-2</v>
      </c>
    </row>
    <row r="1308" spans="1:25" x14ac:dyDescent="0.25">
      <c r="A1308" t="s">
        <v>43</v>
      </c>
      <c r="B1308">
        <v>2</v>
      </c>
      <c r="C1308" t="s">
        <v>17</v>
      </c>
      <c r="D1308" s="66">
        <v>2350</v>
      </c>
      <c r="E1308" s="68">
        <v>2280</v>
      </c>
      <c r="F1308" s="68">
        <v>2270</v>
      </c>
      <c r="G1308" s="13">
        <f t="shared" si="380"/>
        <v>-10</v>
      </c>
      <c r="H1308" s="13">
        <f t="shared" si="381"/>
        <v>-80</v>
      </c>
      <c r="I1308" s="70">
        <f t="shared" si="382"/>
        <v>-3.4042553191489411E-2</v>
      </c>
      <c r="J1308" s="70">
        <f t="shared" si="383"/>
        <v>-4.3859649122807154E-3</v>
      </c>
      <c r="K1308" t="str">
        <f t="shared" si="384"/>
        <v>CBA</v>
      </c>
      <c r="L1308" t="str">
        <f t="shared" si="385"/>
        <v>SEPTEMBER-2-CBA</v>
      </c>
      <c r="M1308" s="70">
        <f t="shared" si="386"/>
        <v>-9.902747416636215E-2</v>
      </c>
      <c r="N1308" s="70">
        <f t="shared" si="387"/>
        <v>-3.8753284204966376E-2</v>
      </c>
      <c r="O1308" s="13">
        <f t="shared" si="388"/>
        <v>1013903</v>
      </c>
      <c r="P1308" s="13">
        <f t="shared" si="389"/>
        <v>1020738</v>
      </c>
      <c r="Q1308" s="13">
        <f t="shared" si="390"/>
        <v>1015819</v>
      </c>
      <c r="R1308" s="33">
        <f t="shared" si="391"/>
        <v>1.8897271237978686E-3</v>
      </c>
      <c r="S1308" s="33">
        <f t="shared" si="392"/>
        <v>-4.8190622863065746E-3</v>
      </c>
      <c r="T1308" t="str">
        <f t="shared" si="393"/>
        <v>SEPTEMBER-CBA</v>
      </c>
      <c r="U1308">
        <f t="shared" si="394"/>
        <v>14832</v>
      </c>
      <c r="V1308">
        <f t="shared" si="395"/>
        <v>14821</v>
      </c>
      <c r="W1308">
        <f t="shared" si="396"/>
        <v>14660</v>
      </c>
      <c r="X1308" s="33">
        <f t="shared" si="397"/>
        <v>-1.1596548004314977E-2</v>
      </c>
      <c r="Y1308" s="33">
        <f t="shared" si="398"/>
        <v>-1.0862964712232692E-2</v>
      </c>
    </row>
    <row r="1309" spans="1:25" x14ac:dyDescent="0.25">
      <c r="A1309" t="s">
        <v>43</v>
      </c>
      <c r="B1309">
        <v>2</v>
      </c>
      <c r="C1309" t="s">
        <v>17</v>
      </c>
      <c r="D1309" s="66">
        <v>2150</v>
      </c>
      <c r="E1309" s="68">
        <v>2130</v>
      </c>
      <c r="F1309" s="68">
        <v>2122</v>
      </c>
      <c r="G1309" s="13">
        <f t="shared" si="380"/>
        <v>-8</v>
      </c>
      <c r="H1309" s="13">
        <f t="shared" si="381"/>
        <v>-28</v>
      </c>
      <c r="I1309" s="70">
        <f t="shared" si="382"/>
        <v>-1.3023255813953472E-2</v>
      </c>
      <c r="J1309" s="70">
        <f t="shared" si="383"/>
        <v>-3.755868544600971E-3</v>
      </c>
      <c r="K1309" t="str">
        <f t="shared" si="384"/>
        <v>CBA</v>
      </c>
      <c r="L1309" t="str">
        <f t="shared" si="385"/>
        <v>SEPTEMBER-2-CBA</v>
      </c>
      <c r="M1309" s="70">
        <f t="shared" si="386"/>
        <v>-9.902747416636215E-2</v>
      </c>
      <c r="N1309" s="70">
        <f t="shared" si="387"/>
        <v>-3.8753284204966376E-2</v>
      </c>
      <c r="O1309" s="13">
        <f t="shared" si="388"/>
        <v>1013903</v>
      </c>
      <c r="P1309" s="13">
        <f t="shared" si="389"/>
        <v>1020738</v>
      </c>
      <c r="Q1309" s="13">
        <f t="shared" si="390"/>
        <v>1015819</v>
      </c>
      <c r="R1309" s="33">
        <f t="shared" si="391"/>
        <v>1.8897271237978686E-3</v>
      </c>
      <c r="S1309" s="33">
        <f t="shared" si="392"/>
        <v>-4.8190622863065746E-3</v>
      </c>
      <c r="T1309" t="str">
        <f t="shared" si="393"/>
        <v>SEPTEMBER-CBA</v>
      </c>
      <c r="U1309">
        <f t="shared" si="394"/>
        <v>14832</v>
      </c>
      <c r="V1309">
        <f t="shared" si="395"/>
        <v>14821</v>
      </c>
      <c r="W1309">
        <f t="shared" si="396"/>
        <v>14660</v>
      </c>
      <c r="X1309" s="33">
        <f t="shared" si="397"/>
        <v>-1.1596548004314977E-2</v>
      </c>
      <c r="Y1309" s="33">
        <f t="shared" si="398"/>
        <v>-1.0862964712232692E-2</v>
      </c>
    </row>
    <row r="1310" spans="1:25" x14ac:dyDescent="0.25">
      <c r="A1310" t="s">
        <v>43</v>
      </c>
      <c r="B1310">
        <v>2</v>
      </c>
      <c r="C1310" t="s">
        <v>17</v>
      </c>
      <c r="D1310" s="66">
        <v>1055</v>
      </c>
      <c r="E1310" s="68">
        <v>1055</v>
      </c>
      <c r="F1310" s="68">
        <v>1029</v>
      </c>
      <c r="G1310" s="13">
        <f t="shared" si="380"/>
        <v>-26</v>
      </c>
      <c r="H1310" s="13">
        <f t="shared" si="381"/>
        <v>-26</v>
      </c>
      <c r="I1310" s="70">
        <f t="shared" si="382"/>
        <v>-2.4644549763033208E-2</v>
      </c>
      <c r="J1310" s="70">
        <f t="shared" si="383"/>
        <v>-2.4644549763033208E-2</v>
      </c>
      <c r="K1310" t="str">
        <f t="shared" si="384"/>
        <v>CBA</v>
      </c>
      <c r="L1310" t="str">
        <f t="shared" si="385"/>
        <v>SEPTEMBER-2-CBA</v>
      </c>
      <c r="M1310" s="70">
        <f t="shared" si="386"/>
        <v>-9.902747416636215E-2</v>
      </c>
      <c r="N1310" s="70">
        <f t="shared" si="387"/>
        <v>-3.8753284204966376E-2</v>
      </c>
      <c r="O1310" s="13">
        <f t="shared" si="388"/>
        <v>1013903</v>
      </c>
      <c r="P1310" s="13">
        <f t="shared" si="389"/>
        <v>1020738</v>
      </c>
      <c r="Q1310" s="13">
        <f t="shared" si="390"/>
        <v>1015819</v>
      </c>
      <c r="R1310" s="33">
        <f t="shared" si="391"/>
        <v>1.8897271237978686E-3</v>
      </c>
      <c r="S1310" s="33">
        <f t="shared" si="392"/>
        <v>-4.8190622863065746E-3</v>
      </c>
      <c r="T1310" t="str">
        <f t="shared" si="393"/>
        <v>SEPTEMBER-CBA</v>
      </c>
      <c r="U1310">
        <f t="shared" si="394"/>
        <v>14832</v>
      </c>
      <c r="V1310">
        <f t="shared" si="395"/>
        <v>14821</v>
      </c>
      <c r="W1310">
        <f t="shared" si="396"/>
        <v>14660</v>
      </c>
      <c r="X1310" s="33">
        <f t="shared" si="397"/>
        <v>-1.1596548004314977E-2</v>
      </c>
      <c r="Y1310" s="33">
        <f t="shared" si="398"/>
        <v>-1.0862964712232692E-2</v>
      </c>
    </row>
    <row r="1311" spans="1:25" x14ac:dyDescent="0.25">
      <c r="A1311" t="s">
        <v>43</v>
      </c>
      <c r="B1311">
        <v>2</v>
      </c>
      <c r="C1311" t="s">
        <v>27</v>
      </c>
      <c r="D1311" s="66">
        <v>1001</v>
      </c>
      <c r="E1311" s="68">
        <v>1001</v>
      </c>
      <c r="F1311" s="68">
        <v>997</v>
      </c>
      <c r="G1311" s="13">
        <f t="shared" si="380"/>
        <v>-4</v>
      </c>
      <c r="H1311" s="13">
        <f t="shared" si="381"/>
        <v>-4</v>
      </c>
      <c r="I1311" s="70">
        <f t="shared" si="382"/>
        <v>-3.9960039960039717E-3</v>
      </c>
      <c r="J1311" s="70">
        <f t="shared" si="383"/>
        <v>-3.9960039960039717E-3</v>
      </c>
      <c r="K1311" t="str">
        <f t="shared" si="384"/>
        <v>CNJ2</v>
      </c>
      <c r="L1311" t="str">
        <f t="shared" si="385"/>
        <v>SEPTEMBER-2-CNJ2</v>
      </c>
      <c r="M1311" s="70">
        <f t="shared" si="386"/>
        <v>-7.4259792964828875E-2</v>
      </c>
      <c r="N1311" s="70">
        <f t="shared" si="387"/>
        <v>-1.0242250242250228E-2</v>
      </c>
      <c r="O1311" s="13">
        <f t="shared" si="388"/>
        <v>1013903</v>
      </c>
      <c r="P1311" s="13">
        <f t="shared" si="389"/>
        <v>1020738</v>
      </c>
      <c r="Q1311" s="13">
        <f t="shared" si="390"/>
        <v>1015819</v>
      </c>
      <c r="R1311" s="33">
        <f t="shared" si="391"/>
        <v>1.8897271237978686E-3</v>
      </c>
      <c r="S1311" s="33">
        <f t="shared" si="392"/>
        <v>-4.8190622863065746E-3</v>
      </c>
      <c r="T1311" t="str">
        <f t="shared" si="393"/>
        <v>SEPTEMBER-CNJ2</v>
      </c>
      <c r="U1311">
        <f t="shared" si="394"/>
        <v>44391</v>
      </c>
      <c r="V1311">
        <f t="shared" si="395"/>
        <v>45141</v>
      </c>
      <c r="W1311">
        <f t="shared" si="396"/>
        <v>44297</v>
      </c>
      <c r="X1311" s="33">
        <f t="shared" si="397"/>
        <v>-2.1175463494852442E-3</v>
      </c>
      <c r="Y1311" s="33">
        <f t="shared" si="398"/>
        <v>-1.8696971710861487E-2</v>
      </c>
    </row>
    <row r="1312" spans="1:25" x14ac:dyDescent="0.25">
      <c r="A1312" t="s">
        <v>43</v>
      </c>
      <c r="B1312">
        <v>2</v>
      </c>
      <c r="C1312" t="s">
        <v>27</v>
      </c>
      <c r="D1312" s="66">
        <v>1200</v>
      </c>
      <c r="E1312" s="68">
        <v>1125</v>
      </c>
      <c r="F1312" s="68">
        <v>1120</v>
      </c>
      <c r="G1312" s="13">
        <f t="shared" si="380"/>
        <v>-5</v>
      </c>
      <c r="H1312" s="13">
        <f t="shared" si="381"/>
        <v>-80</v>
      </c>
      <c r="I1312" s="70">
        <f t="shared" si="382"/>
        <v>-6.6666666666666652E-2</v>
      </c>
      <c r="J1312" s="70">
        <f t="shared" si="383"/>
        <v>-4.4444444444444731E-3</v>
      </c>
      <c r="K1312" t="str">
        <f t="shared" si="384"/>
        <v>CNJ2</v>
      </c>
      <c r="L1312" t="str">
        <f t="shared" si="385"/>
        <v>SEPTEMBER-2-CNJ2</v>
      </c>
      <c r="M1312" s="70">
        <f t="shared" si="386"/>
        <v>-7.4259792964828875E-2</v>
      </c>
      <c r="N1312" s="70">
        <f t="shared" si="387"/>
        <v>-1.0242250242250228E-2</v>
      </c>
      <c r="O1312" s="13">
        <f t="shared" si="388"/>
        <v>1013903</v>
      </c>
      <c r="P1312" s="13">
        <f t="shared" si="389"/>
        <v>1020738</v>
      </c>
      <c r="Q1312" s="13">
        <f t="shared" si="390"/>
        <v>1015819</v>
      </c>
      <c r="R1312" s="33">
        <f t="shared" si="391"/>
        <v>1.8897271237978686E-3</v>
      </c>
      <c r="S1312" s="33">
        <f t="shared" si="392"/>
        <v>-4.8190622863065746E-3</v>
      </c>
      <c r="T1312" t="str">
        <f t="shared" si="393"/>
        <v>SEPTEMBER-CNJ2</v>
      </c>
      <c r="U1312">
        <f t="shared" si="394"/>
        <v>44391</v>
      </c>
      <c r="V1312">
        <f t="shared" si="395"/>
        <v>45141</v>
      </c>
      <c r="W1312">
        <f t="shared" si="396"/>
        <v>44297</v>
      </c>
      <c r="X1312" s="33">
        <f t="shared" si="397"/>
        <v>-2.1175463494852442E-3</v>
      </c>
      <c r="Y1312" s="33">
        <f t="shared" si="398"/>
        <v>-1.8696971710861487E-2</v>
      </c>
    </row>
    <row r="1313" spans="1:25" x14ac:dyDescent="0.25">
      <c r="A1313" t="s">
        <v>43</v>
      </c>
      <c r="B1313">
        <v>2</v>
      </c>
      <c r="C1313" t="s">
        <v>27</v>
      </c>
      <c r="D1313" s="66">
        <v>2780</v>
      </c>
      <c r="E1313" s="68">
        <v>2775</v>
      </c>
      <c r="F1313" s="68">
        <v>2770</v>
      </c>
      <c r="G1313" s="13">
        <f t="shared" si="380"/>
        <v>-5</v>
      </c>
      <c r="H1313" s="13">
        <f t="shared" si="381"/>
        <v>-10</v>
      </c>
      <c r="I1313" s="70">
        <f t="shared" si="382"/>
        <v>-3.597122302158251E-3</v>
      </c>
      <c r="J1313" s="70">
        <f t="shared" si="383"/>
        <v>-1.8018018018017834E-3</v>
      </c>
      <c r="K1313" t="str">
        <f t="shared" si="384"/>
        <v>CNJ2</v>
      </c>
      <c r="L1313" t="str">
        <f t="shared" si="385"/>
        <v>SEPTEMBER-2-CNJ2</v>
      </c>
      <c r="M1313" s="70">
        <f t="shared" si="386"/>
        <v>-7.4259792964828875E-2</v>
      </c>
      <c r="N1313" s="70">
        <f t="shared" si="387"/>
        <v>-1.0242250242250228E-2</v>
      </c>
      <c r="O1313" s="13">
        <f t="shared" si="388"/>
        <v>1013903</v>
      </c>
      <c r="P1313" s="13">
        <f t="shared" si="389"/>
        <v>1020738</v>
      </c>
      <c r="Q1313" s="13">
        <f t="shared" si="390"/>
        <v>1015819</v>
      </c>
      <c r="R1313" s="33">
        <f t="shared" si="391"/>
        <v>1.8897271237978686E-3</v>
      </c>
      <c r="S1313" s="33">
        <f t="shared" si="392"/>
        <v>-4.8190622863065746E-3</v>
      </c>
      <c r="T1313" t="str">
        <f t="shared" si="393"/>
        <v>SEPTEMBER-CNJ2</v>
      </c>
      <c r="U1313">
        <f t="shared" si="394"/>
        <v>44391</v>
      </c>
      <c r="V1313">
        <f t="shared" si="395"/>
        <v>45141</v>
      </c>
      <c r="W1313">
        <f t="shared" si="396"/>
        <v>44297</v>
      </c>
      <c r="X1313" s="33">
        <f t="shared" si="397"/>
        <v>-2.1175463494852442E-3</v>
      </c>
      <c r="Y1313" s="33">
        <f t="shared" si="398"/>
        <v>-1.8696971710861487E-2</v>
      </c>
    </row>
    <row r="1314" spans="1:25" x14ac:dyDescent="0.25">
      <c r="A1314" t="s">
        <v>43</v>
      </c>
      <c r="B1314">
        <v>2</v>
      </c>
      <c r="C1314" t="s">
        <v>70</v>
      </c>
      <c r="D1314">
        <v>270</v>
      </c>
      <c r="E1314">
        <v>270</v>
      </c>
      <c r="F1314" s="68">
        <v>270</v>
      </c>
      <c r="G1314" s="13">
        <f t="shared" si="380"/>
        <v>0</v>
      </c>
      <c r="H1314" s="13">
        <f t="shared" si="381"/>
        <v>0</v>
      </c>
      <c r="I1314" s="70">
        <f t="shared" si="382"/>
        <v>0</v>
      </c>
      <c r="J1314" s="70">
        <f t="shared" si="383"/>
        <v>0</v>
      </c>
      <c r="K1314" t="str">
        <f t="shared" si="384"/>
        <v>GM1</v>
      </c>
      <c r="L1314" t="str">
        <f t="shared" si="385"/>
        <v>SEPTEMBER-2-GM1</v>
      </c>
      <c r="M1314" s="70">
        <f t="shared" si="386"/>
        <v>0.13547943696496711</v>
      </c>
      <c r="N1314" s="70">
        <f t="shared" si="387"/>
        <v>-8.3591640412952972E-2</v>
      </c>
      <c r="O1314" s="13">
        <f t="shared" si="388"/>
        <v>1013903</v>
      </c>
      <c r="P1314" s="13">
        <f t="shared" si="389"/>
        <v>1020738</v>
      </c>
      <c r="Q1314" s="13">
        <f t="shared" si="390"/>
        <v>1015819</v>
      </c>
      <c r="R1314" s="33">
        <f t="shared" si="391"/>
        <v>1.8897271237978686E-3</v>
      </c>
      <c r="S1314" s="33">
        <f t="shared" si="392"/>
        <v>-4.8190622863065746E-3</v>
      </c>
      <c r="T1314" t="str">
        <f t="shared" si="393"/>
        <v>SEPTEMBER-GM1</v>
      </c>
      <c r="U1314">
        <f t="shared" si="394"/>
        <v>212900</v>
      </c>
      <c r="V1314">
        <f t="shared" si="395"/>
        <v>216174</v>
      </c>
      <c r="W1314">
        <f t="shared" si="396"/>
        <v>214613</v>
      </c>
      <c r="X1314" s="33">
        <f t="shared" si="397"/>
        <v>8.0460310004697444E-3</v>
      </c>
      <c r="Y1314" s="33">
        <f t="shared" si="398"/>
        <v>-7.2210349070656044E-3</v>
      </c>
    </row>
    <row r="1315" spans="1:25" x14ac:dyDescent="0.25">
      <c r="A1315" t="s">
        <v>43</v>
      </c>
      <c r="B1315">
        <v>2</v>
      </c>
      <c r="C1315" t="s">
        <v>70</v>
      </c>
      <c r="D1315">
        <v>60</v>
      </c>
      <c r="E1315">
        <v>60</v>
      </c>
      <c r="F1315" s="68">
        <v>60</v>
      </c>
      <c r="G1315" s="13">
        <f t="shared" si="380"/>
        <v>0</v>
      </c>
      <c r="H1315" s="13">
        <f t="shared" si="381"/>
        <v>0</v>
      </c>
      <c r="I1315" s="70">
        <f t="shared" si="382"/>
        <v>0</v>
      </c>
      <c r="J1315" s="70">
        <f t="shared" si="383"/>
        <v>0</v>
      </c>
      <c r="K1315" t="str">
        <f t="shared" si="384"/>
        <v>GM1</v>
      </c>
      <c r="L1315" t="str">
        <f t="shared" si="385"/>
        <v>SEPTEMBER-2-GM1</v>
      </c>
      <c r="M1315" s="70">
        <f t="shared" si="386"/>
        <v>0.13547943696496711</v>
      </c>
      <c r="N1315" s="70">
        <f t="shared" si="387"/>
        <v>-8.3591640412952972E-2</v>
      </c>
      <c r="O1315" s="13">
        <f t="shared" si="388"/>
        <v>1013903</v>
      </c>
      <c r="P1315" s="13">
        <f t="shared" si="389"/>
        <v>1020738</v>
      </c>
      <c r="Q1315" s="13">
        <f t="shared" si="390"/>
        <v>1015819</v>
      </c>
      <c r="R1315" s="33">
        <f t="shared" si="391"/>
        <v>1.8897271237978686E-3</v>
      </c>
      <c r="S1315" s="33">
        <f t="shared" si="392"/>
        <v>-4.8190622863065746E-3</v>
      </c>
      <c r="T1315" t="str">
        <f t="shared" si="393"/>
        <v>SEPTEMBER-GM1</v>
      </c>
      <c r="U1315">
        <f t="shared" si="394"/>
        <v>212900</v>
      </c>
      <c r="V1315">
        <f t="shared" si="395"/>
        <v>216174</v>
      </c>
      <c r="W1315">
        <f t="shared" si="396"/>
        <v>214613</v>
      </c>
      <c r="X1315" s="33">
        <f t="shared" si="397"/>
        <v>8.0460310004697444E-3</v>
      </c>
      <c r="Y1315" s="33">
        <f t="shared" si="398"/>
        <v>-7.2210349070656044E-3</v>
      </c>
    </row>
    <row r="1316" spans="1:25" x14ac:dyDescent="0.25">
      <c r="A1316" t="s">
        <v>43</v>
      </c>
      <c r="B1316">
        <v>2</v>
      </c>
      <c r="C1316" t="s">
        <v>70</v>
      </c>
      <c r="D1316">
        <v>410</v>
      </c>
      <c r="E1316">
        <v>410</v>
      </c>
      <c r="F1316" s="68">
        <v>410</v>
      </c>
      <c r="G1316" s="13">
        <f t="shared" si="380"/>
        <v>0</v>
      </c>
      <c r="H1316" s="13">
        <f t="shared" si="381"/>
        <v>0</v>
      </c>
      <c r="I1316" s="70">
        <f t="shared" si="382"/>
        <v>0</v>
      </c>
      <c r="J1316" s="70">
        <f t="shared" si="383"/>
        <v>0</v>
      </c>
      <c r="K1316" t="str">
        <f t="shared" si="384"/>
        <v>GM1</v>
      </c>
      <c r="L1316" t="str">
        <f t="shared" si="385"/>
        <v>SEPTEMBER-2-GM1</v>
      </c>
      <c r="M1316" s="70">
        <f t="shared" si="386"/>
        <v>0.13547943696496711</v>
      </c>
      <c r="N1316" s="70">
        <f t="shared" si="387"/>
        <v>-8.3591640412952972E-2</v>
      </c>
      <c r="O1316" s="13">
        <f t="shared" si="388"/>
        <v>1013903</v>
      </c>
      <c r="P1316" s="13">
        <f t="shared" si="389"/>
        <v>1020738</v>
      </c>
      <c r="Q1316" s="13">
        <f t="shared" si="390"/>
        <v>1015819</v>
      </c>
      <c r="R1316" s="33">
        <f t="shared" si="391"/>
        <v>1.8897271237978686E-3</v>
      </c>
      <c r="S1316" s="33">
        <f t="shared" si="392"/>
        <v>-4.8190622863065746E-3</v>
      </c>
      <c r="T1316" t="str">
        <f t="shared" si="393"/>
        <v>SEPTEMBER-GM1</v>
      </c>
      <c r="U1316">
        <f t="shared" si="394"/>
        <v>212900</v>
      </c>
      <c r="V1316">
        <f t="shared" si="395"/>
        <v>216174</v>
      </c>
      <c r="W1316">
        <f t="shared" si="396"/>
        <v>214613</v>
      </c>
      <c r="X1316" s="33">
        <f t="shared" si="397"/>
        <v>8.0460310004697444E-3</v>
      </c>
      <c r="Y1316" s="33">
        <f t="shared" si="398"/>
        <v>-7.2210349070656044E-3</v>
      </c>
    </row>
    <row r="1317" spans="1:25" x14ac:dyDescent="0.25">
      <c r="A1317" t="s">
        <v>43</v>
      </c>
      <c r="B1317">
        <v>2</v>
      </c>
      <c r="C1317" t="s">
        <v>70</v>
      </c>
      <c r="D1317">
        <v>120</v>
      </c>
      <c r="E1317">
        <v>120</v>
      </c>
      <c r="F1317" s="66">
        <v>120</v>
      </c>
      <c r="G1317" s="13">
        <f t="shared" si="380"/>
        <v>0</v>
      </c>
      <c r="H1317" s="13">
        <f t="shared" si="381"/>
        <v>0</v>
      </c>
      <c r="I1317" s="70">
        <f t="shared" si="382"/>
        <v>0</v>
      </c>
      <c r="J1317" s="70">
        <f t="shared" si="383"/>
        <v>0</v>
      </c>
      <c r="K1317" t="str">
        <f t="shared" si="384"/>
        <v>GM1</v>
      </c>
      <c r="L1317" t="str">
        <f t="shared" si="385"/>
        <v>SEPTEMBER-2-GM1</v>
      </c>
      <c r="M1317" s="70">
        <f t="shared" si="386"/>
        <v>0.13547943696496711</v>
      </c>
      <c r="N1317" s="70">
        <f t="shared" si="387"/>
        <v>-8.3591640412952972E-2</v>
      </c>
      <c r="O1317" s="13">
        <f t="shared" si="388"/>
        <v>1013903</v>
      </c>
      <c r="P1317" s="13">
        <f t="shared" si="389"/>
        <v>1020738</v>
      </c>
      <c r="Q1317" s="13">
        <f t="shared" si="390"/>
        <v>1015819</v>
      </c>
      <c r="R1317" s="33">
        <f t="shared" si="391"/>
        <v>1.8897271237978686E-3</v>
      </c>
      <c r="S1317" s="33">
        <f t="shared" si="392"/>
        <v>-4.8190622863065746E-3</v>
      </c>
      <c r="T1317" t="str">
        <f t="shared" si="393"/>
        <v>SEPTEMBER-GM1</v>
      </c>
      <c r="U1317">
        <f t="shared" si="394"/>
        <v>212900</v>
      </c>
      <c r="V1317">
        <f t="shared" si="395"/>
        <v>216174</v>
      </c>
      <c r="W1317">
        <f t="shared" si="396"/>
        <v>214613</v>
      </c>
      <c r="X1317" s="33">
        <f t="shared" si="397"/>
        <v>8.0460310004697444E-3</v>
      </c>
      <c r="Y1317" s="33">
        <f t="shared" si="398"/>
        <v>-7.2210349070656044E-3</v>
      </c>
    </row>
    <row r="1318" spans="1:25" x14ac:dyDescent="0.25">
      <c r="A1318" t="s">
        <v>43</v>
      </c>
      <c r="B1318">
        <v>2</v>
      </c>
      <c r="C1318" t="s">
        <v>13</v>
      </c>
      <c r="D1318" s="66">
        <v>50976</v>
      </c>
      <c r="E1318" s="67">
        <v>51485</v>
      </c>
      <c r="F1318" s="67">
        <v>51412</v>
      </c>
      <c r="G1318" s="13">
        <f t="shared" si="380"/>
        <v>-73</v>
      </c>
      <c r="H1318" s="13">
        <f t="shared" si="381"/>
        <v>436</v>
      </c>
      <c r="I1318" s="70">
        <f t="shared" si="382"/>
        <v>8.5530445699937285E-3</v>
      </c>
      <c r="J1318" s="70">
        <f t="shared" si="383"/>
        <v>-1.4178887054482336E-3</v>
      </c>
      <c r="K1318" t="str">
        <f t="shared" si="384"/>
        <v>KALIBENDA</v>
      </c>
      <c r="L1318" t="str">
        <f t="shared" si="385"/>
        <v>SEPTEMBER-2-KALIBENDA</v>
      </c>
      <c r="M1318" s="70">
        <f t="shared" si="386"/>
        <v>1.6778503038170633E-2</v>
      </c>
      <c r="N1318" s="70">
        <f t="shared" si="387"/>
        <v>-3.2867980633444205E-3</v>
      </c>
      <c r="O1318" s="13">
        <f t="shared" si="388"/>
        <v>1013903</v>
      </c>
      <c r="P1318" s="13">
        <f t="shared" si="389"/>
        <v>1020738</v>
      </c>
      <c r="Q1318" s="13">
        <f t="shared" si="390"/>
        <v>1015819</v>
      </c>
      <c r="R1318" s="33">
        <f t="shared" si="391"/>
        <v>1.8897271237978686E-3</v>
      </c>
      <c r="S1318" s="33">
        <f t="shared" si="392"/>
        <v>-4.8190622863065746E-3</v>
      </c>
      <c r="T1318" t="str">
        <f t="shared" si="393"/>
        <v>SEPTEMBER-KALIBENDA</v>
      </c>
      <c r="U1318">
        <f t="shared" si="394"/>
        <v>205812</v>
      </c>
      <c r="V1318">
        <f t="shared" si="395"/>
        <v>207532</v>
      </c>
      <c r="W1318">
        <f t="shared" si="396"/>
        <v>207278</v>
      </c>
      <c r="X1318" s="33">
        <f t="shared" si="397"/>
        <v>7.1230054612947402E-3</v>
      </c>
      <c r="Y1318" s="33">
        <f t="shared" si="398"/>
        <v>-1.2239076383401271E-3</v>
      </c>
    </row>
    <row r="1319" spans="1:25" x14ac:dyDescent="0.25">
      <c r="A1319" t="s">
        <v>43</v>
      </c>
      <c r="B1319">
        <v>2</v>
      </c>
      <c r="C1319" t="s">
        <v>72</v>
      </c>
      <c r="D1319" s="66">
        <v>19054</v>
      </c>
      <c r="E1319" s="66">
        <v>18818</v>
      </c>
      <c r="F1319" s="66">
        <v>19056</v>
      </c>
      <c r="G1319" s="13">
        <f t="shared" si="380"/>
        <v>238</v>
      </c>
      <c r="H1319" s="13">
        <f t="shared" si="381"/>
        <v>2</v>
      </c>
      <c r="I1319" s="70">
        <f t="shared" si="382"/>
        <v>1.0496483677968627E-4</v>
      </c>
      <c r="J1319" s="70">
        <f t="shared" si="383"/>
        <v>1.2647465192900498E-2</v>
      </c>
      <c r="K1319" t="str">
        <f t="shared" si="384"/>
        <v>MAJA2</v>
      </c>
      <c r="L1319" t="str">
        <f t="shared" si="385"/>
        <v>SEPTEMBER-2-MAJA2</v>
      </c>
      <c r="M1319" s="70">
        <f t="shared" si="386"/>
        <v>0.21929783293367289</v>
      </c>
      <c r="N1319" s="70">
        <f t="shared" si="387"/>
        <v>-1.3766389954398495E-2</v>
      </c>
      <c r="O1319" s="13">
        <f t="shared" si="388"/>
        <v>1013903</v>
      </c>
      <c r="P1319" s="13">
        <f t="shared" si="389"/>
        <v>1020738</v>
      </c>
      <c r="Q1319" s="13">
        <f t="shared" si="390"/>
        <v>1015819</v>
      </c>
      <c r="R1319" s="33">
        <f t="shared" si="391"/>
        <v>1.8897271237978686E-3</v>
      </c>
      <c r="S1319" s="33">
        <f t="shared" si="392"/>
        <v>-4.8190622863065746E-3</v>
      </c>
      <c r="T1319" t="str">
        <f t="shared" si="393"/>
        <v>SEPTEMBER-MAJA2</v>
      </c>
      <c r="U1319">
        <f t="shared" si="394"/>
        <v>304551</v>
      </c>
      <c r="V1319">
        <f t="shared" si="395"/>
        <v>305231</v>
      </c>
      <c r="W1319">
        <f t="shared" si="396"/>
        <v>305306</v>
      </c>
      <c r="X1319" s="33">
        <f t="shared" si="397"/>
        <v>2.4790593365315861E-3</v>
      </c>
      <c r="Y1319" s="33">
        <f t="shared" si="398"/>
        <v>2.4571554003371965E-4</v>
      </c>
    </row>
    <row r="1320" spans="1:25" x14ac:dyDescent="0.25">
      <c r="A1320" t="s">
        <v>43</v>
      </c>
      <c r="B1320">
        <v>2</v>
      </c>
      <c r="C1320" t="s">
        <v>72</v>
      </c>
      <c r="D1320" s="66">
        <v>17585</v>
      </c>
      <c r="E1320" s="66">
        <v>17373</v>
      </c>
      <c r="F1320" s="66">
        <v>17544</v>
      </c>
      <c r="G1320" s="13">
        <f t="shared" si="380"/>
        <v>171</v>
      </c>
      <c r="H1320" s="13">
        <f t="shared" si="381"/>
        <v>-41</v>
      </c>
      <c r="I1320" s="70">
        <f t="shared" si="382"/>
        <v>-2.3315325561558131E-3</v>
      </c>
      <c r="J1320" s="70">
        <f t="shared" si="383"/>
        <v>9.8428596097392962E-3</v>
      </c>
      <c r="K1320" t="str">
        <f t="shared" si="384"/>
        <v>MAJA2</v>
      </c>
      <c r="L1320" t="str">
        <f t="shared" si="385"/>
        <v>SEPTEMBER-2-MAJA2</v>
      </c>
      <c r="M1320" s="70">
        <f t="shared" si="386"/>
        <v>0.21929783293367289</v>
      </c>
      <c r="N1320" s="70">
        <f t="shared" si="387"/>
        <v>-1.3766389954398495E-2</v>
      </c>
      <c r="O1320" s="13">
        <f t="shared" si="388"/>
        <v>1013903</v>
      </c>
      <c r="P1320" s="13">
        <f t="shared" si="389"/>
        <v>1020738</v>
      </c>
      <c r="Q1320" s="13">
        <f t="shared" si="390"/>
        <v>1015819</v>
      </c>
      <c r="R1320" s="33">
        <f t="shared" si="391"/>
        <v>1.8897271237978686E-3</v>
      </c>
      <c r="S1320" s="33">
        <f t="shared" si="392"/>
        <v>-4.8190622863065746E-3</v>
      </c>
      <c r="T1320" t="str">
        <f t="shared" si="393"/>
        <v>SEPTEMBER-MAJA2</v>
      </c>
      <c r="U1320">
        <f t="shared" si="394"/>
        <v>304551</v>
      </c>
      <c r="V1320">
        <f t="shared" si="395"/>
        <v>305231</v>
      </c>
      <c r="W1320">
        <f t="shared" si="396"/>
        <v>305306</v>
      </c>
      <c r="X1320" s="33">
        <f t="shared" si="397"/>
        <v>2.4790593365315861E-3</v>
      </c>
      <c r="Y1320" s="33">
        <f t="shared" si="398"/>
        <v>2.4571554003371965E-4</v>
      </c>
    </row>
    <row r="1321" spans="1:25" x14ac:dyDescent="0.25">
      <c r="A1321" t="s">
        <v>43</v>
      </c>
      <c r="B1321">
        <v>2</v>
      </c>
      <c r="C1321" t="s">
        <v>72</v>
      </c>
      <c r="D1321" s="66">
        <v>6372</v>
      </c>
      <c r="E1321" s="68">
        <v>6709</v>
      </c>
      <c r="F1321" s="68">
        <v>6693</v>
      </c>
      <c r="G1321" s="13">
        <f t="shared" si="380"/>
        <v>-16</v>
      </c>
      <c r="H1321" s="13">
        <f t="shared" si="381"/>
        <v>321</v>
      </c>
      <c r="I1321" s="70">
        <f t="shared" si="382"/>
        <v>5.0376647834274868E-2</v>
      </c>
      <c r="J1321" s="70">
        <f t="shared" si="383"/>
        <v>-2.384856163362592E-3</v>
      </c>
      <c r="K1321" t="str">
        <f t="shared" si="384"/>
        <v>MAJA2</v>
      </c>
      <c r="L1321" t="str">
        <f t="shared" si="385"/>
        <v>SEPTEMBER-2-MAJA2</v>
      </c>
      <c r="M1321" s="70">
        <f t="shared" si="386"/>
        <v>0.21929783293367289</v>
      </c>
      <c r="N1321" s="70">
        <f t="shared" si="387"/>
        <v>-1.3766389954398495E-2</v>
      </c>
      <c r="O1321" s="13">
        <f t="shared" si="388"/>
        <v>1013903</v>
      </c>
      <c r="P1321" s="13">
        <f t="shared" si="389"/>
        <v>1020738</v>
      </c>
      <c r="Q1321" s="13">
        <f t="shared" si="390"/>
        <v>1015819</v>
      </c>
      <c r="R1321" s="33">
        <f t="shared" si="391"/>
        <v>1.8897271237978686E-3</v>
      </c>
      <c r="S1321" s="33">
        <f t="shared" si="392"/>
        <v>-4.8190622863065746E-3</v>
      </c>
      <c r="T1321" t="str">
        <f t="shared" si="393"/>
        <v>SEPTEMBER-MAJA2</v>
      </c>
      <c r="U1321">
        <f t="shared" si="394"/>
        <v>304551</v>
      </c>
      <c r="V1321">
        <f t="shared" si="395"/>
        <v>305231</v>
      </c>
      <c r="W1321">
        <f t="shared" si="396"/>
        <v>305306</v>
      </c>
      <c r="X1321" s="33">
        <f t="shared" si="397"/>
        <v>2.4790593365315861E-3</v>
      </c>
      <c r="Y1321" s="33">
        <f t="shared" si="398"/>
        <v>2.4571554003371965E-4</v>
      </c>
    </row>
    <row r="1322" spans="1:25" x14ac:dyDescent="0.25">
      <c r="A1322" t="s">
        <v>43</v>
      </c>
      <c r="B1322">
        <v>2</v>
      </c>
      <c r="C1322" t="s">
        <v>72</v>
      </c>
      <c r="D1322" s="66">
        <v>1080</v>
      </c>
      <c r="E1322" s="68">
        <v>1136</v>
      </c>
      <c r="F1322" s="68">
        <v>1134</v>
      </c>
      <c r="G1322" s="13">
        <f t="shared" si="380"/>
        <v>-2</v>
      </c>
      <c r="H1322" s="13">
        <f t="shared" si="381"/>
        <v>54</v>
      </c>
      <c r="I1322" s="70">
        <f t="shared" si="382"/>
        <v>5.0000000000000044E-2</v>
      </c>
      <c r="J1322" s="70">
        <f t="shared" si="383"/>
        <v>-1.7605633802817433E-3</v>
      </c>
      <c r="K1322" t="str">
        <f t="shared" si="384"/>
        <v>MAJA2</v>
      </c>
      <c r="L1322" t="str">
        <f t="shared" si="385"/>
        <v>SEPTEMBER-2-MAJA2</v>
      </c>
      <c r="M1322" s="70">
        <f t="shared" si="386"/>
        <v>0.21929783293367289</v>
      </c>
      <c r="N1322" s="70">
        <f t="shared" si="387"/>
        <v>-1.3766389954398495E-2</v>
      </c>
      <c r="O1322" s="13">
        <f t="shared" si="388"/>
        <v>1013903</v>
      </c>
      <c r="P1322" s="13">
        <f t="shared" si="389"/>
        <v>1020738</v>
      </c>
      <c r="Q1322" s="13">
        <f t="shared" si="390"/>
        <v>1015819</v>
      </c>
      <c r="R1322" s="33">
        <f t="shared" si="391"/>
        <v>1.8897271237978686E-3</v>
      </c>
      <c r="S1322" s="33">
        <f t="shared" si="392"/>
        <v>-4.8190622863065746E-3</v>
      </c>
      <c r="T1322" t="str">
        <f t="shared" si="393"/>
        <v>SEPTEMBER-MAJA2</v>
      </c>
      <c r="U1322">
        <f t="shared" si="394"/>
        <v>304551</v>
      </c>
      <c r="V1322">
        <f t="shared" si="395"/>
        <v>305231</v>
      </c>
      <c r="W1322">
        <f t="shared" si="396"/>
        <v>305306</v>
      </c>
      <c r="X1322" s="33">
        <f t="shared" si="397"/>
        <v>2.4790593365315861E-3</v>
      </c>
      <c r="Y1322" s="33">
        <f t="shared" si="398"/>
        <v>2.4571554003371965E-4</v>
      </c>
    </row>
    <row r="1323" spans="1:25" x14ac:dyDescent="0.25">
      <c r="A1323" t="s">
        <v>43</v>
      </c>
      <c r="B1323">
        <v>2</v>
      </c>
      <c r="C1323" t="s">
        <v>72</v>
      </c>
      <c r="D1323" s="66">
        <v>1224</v>
      </c>
      <c r="E1323" s="68">
        <v>1299</v>
      </c>
      <c r="F1323" s="68">
        <v>1282</v>
      </c>
      <c r="G1323" s="13">
        <f t="shared" si="380"/>
        <v>-17</v>
      </c>
      <c r="H1323" s="13">
        <f t="shared" si="381"/>
        <v>58</v>
      </c>
      <c r="I1323" s="70">
        <f t="shared" si="382"/>
        <v>4.7385620915032733E-2</v>
      </c>
      <c r="J1323" s="70">
        <f t="shared" si="383"/>
        <v>-1.3086989992301734E-2</v>
      </c>
      <c r="K1323" t="str">
        <f t="shared" si="384"/>
        <v>MAJA2</v>
      </c>
      <c r="L1323" t="str">
        <f t="shared" si="385"/>
        <v>SEPTEMBER-2-MAJA2</v>
      </c>
      <c r="M1323" s="70">
        <f t="shared" si="386"/>
        <v>0.21929783293367289</v>
      </c>
      <c r="N1323" s="70">
        <f t="shared" si="387"/>
        <v>-1.3766389954398495E-2</v>
      </c>
      <c r="O1323" s="13">
        <f t="shared" si="388"/>
        <v>1013903</v>
      </c>
      <c r="P1323" s="13">
        <f t="shared" si="389"/>
        <v>1020738</v>
      </c>
      <c r="Q1323" s="13">
        <f t="shared" si="390"/>
        <v>1015819</v>
      </c>
      <c r="R1323" s="33">
        <f t="shared" si="391"/>
        <v>1.8897271237978686E-3</v>
      </c>
      <c r="S1323" s="33">
        <f t="shared" si="392"/>
        <v>-4.8190622863065746E-3</v>
      </c>
      <c r="T1323" t="str">
        <f t="shared" si="393"/>
        <v>SEPTEMBER-MAJA2</v>
      </c>
      <c r="U1323">
        <f t="shared" si="394"/>
        <v>304551</v>
      </c>
      <c r="V1323">
        <f t="shared" si="395"/>
        <v>305231</v>
      </c>
      <c r="W1323">
        <f t="shared" si="396"/>
        <v>305306</v>
      </c>
      <c r="X1323" s="33">
        <f t="shared" si="397"/>
        <v>2.4790593365315861E-3</v>
      </c>
      <c r="Y1323" s="33">
        <f t="shared" si="398"/>
        <v>2.4571554003371965E-4</v>
      </c>
    </row>
    <row r="1324" spans="1:25" x14ac:dyDescent="0.25">
      <c r="A1324" t="s">
        <v>43</v>
      </c>
      <c r="B1324">
        <v>2</v>
      </c>
      <c r="C1324" t="s">
        <v>72</v>
      </c>
      <c r="D1324" s="66">
        <v>10044</v>
      </c>
      <c r="E1324" s="68">
        <v>10126</v>
      </c>
      <c r="F1324" s="68">
        <v>10137</v>
      </c>
      <c r="G1324" s="13">
        <f t="shared" si="380"/>
        <v>11</v>
      </c>
      <c r="H1324" s="13">
        <f t="shared" si="381"/>
        <v>93</v>
      </c>
      <c r="I1324" s="70">
        <f t="shared" si="382"/>
        <v>9.2592592592593004E-3</v>
      </c>
      <c r="J1324" s="70">
        <f t="shared" si="383"/>
        <v>1.0863124629665322E-3</v>
      </c>
      <c r="K1324" t="str">
        <f t="shared" si="384"/>
        <v>MAJA2</v>
      </c>
      <c r="L1324" t="str">
        <f t="shared" si="385"/>
        <v>SEPTEMBER-2-MAJA2</v>
      </c>
      <c r="M1324" s="70">
        <f t="shared" si="386"/>
        <v>0.21929783293367289</v>
      </c>
      <c r="N1324" s="70">
        <f t="shared" si="387"/>
        <v>-1.3766389954398495E-2</v>
      </c>
      <c r="O1324" s="13">
        <f t="shared" si="388"/>
        <v>1013903</v>
      </c>
      <c r="P1324" s="13">
        <f t="shared" si="389"/>
        <v>1020738</v>
      </c>
      <c r="Q1324" s="13">
        <f t="shared" si="390"/>
        <v>1015819</v>
      </c>
      <c r="R1324" s="33">
        <f t="shared" si="391"/>
        <v>1.8897271237978686E-3</v>
      </c>
      <c r="S1324" s="33">
        <f t="shared" si="392"/>
        <v>-4.8190622863065746E-3</v>
      </c>
      <c r="T1324" t="str">
        <f t="shared" si="393"/>
        <v>SEPTEMBER-MAJA2</v>
      </c>
      <c r="U1324">
        <f t="shared" si="394"/>
        <v>304551</v>
      </c>
      <c r="V1324">
        <f t="shared" si="395"/>
        <v>305231</v>
      </c>
      <c r="W1324">
        <f t="shared" si="396"/>
        <v>305306</v>
      </c>
      <c r="X1324" s="33">
        <f t="shared" si="397"/>
        <v>2.4790593365315861E-3</v>
      </c>
      <c r="Y1324" s="33">
        <f t="shared" si="398"/>
        <v>2.4571554003371965E-4</v>
      </c>
    </row>
    <row r="1325" spans="1:25" x14ac:dyDescent="0.25">
      <c r="A1325" t="s">
        <v>43</v>
      </c>
      <c r="B1325">
        <v>2</v>
      </c>
      <c r="C1325" t="s">
        <v>72</v>
      </c>
      <c r="D1325" s="66">
        <v>6048</v>
      </c>
      <c r="E1325" s="68">
        <v>6120</v>
      </c>
      <c r="F1325" s="68">
        <v>6105</v>
      </c>
      <c r="G1325" s="13">
        <f t="shared" si="380"/>
        <v>-15</v>
      </c>
      <c r="H1325" s="13">
        <f t="shared" si="381"/>
        <v>57</v>
      </c>
      <c r="I1325" s="70">
        <f t="shared" si="382"/>
        <v>9.4246031746032521E-3</v>
      </c>
      <c r="J1325" s="70">
        <f t="shared" si="383"/>
        <v>-2.450980392156854E-3</v>
      </c>
      <c r="K1325" t="str">
        <f t="shared" si="384"/>
        <v>MAJA2</v>
      </c>
      <c r="L1325" t="str">
        <f t="shared" si="385"/>
        <v>SEPTEMBER-2-MAJA2</v>
      </c>
      <c r="M1325" s="70">
        <f t="shared" si="386"/>
        <v>0.21929783293367289</v>
      </c>
      <c r="N1325" s="70">
        <f t="shared" si="387"/>
        <v>-1.3766389954398495E-2</v>
      </c>
      <c r="O1325" s="13">
        <f t="shared" si="388"/>
        <v>1013903</v>
      </c>
      <c r="P1325" s="13">
        <f t="shared" si="389"/>
        <v>1020738</v>
      </c>
      <c r="Q1325" s="13">
        <f t="shared" si="390"/>
        <v>1015819</v>
      </c>
      <c r="R1325" s="33">
        <f t="shared" si="391"/>
        <v>1.8897271237978686E-3</v>
      </c>
      <c r="S1325" s="33">
        <f t="shared" si="392"/>
        <v>-4.8190622863065746E-3</v>
      </c>
      <c r="T1325" t="str">
        <f t="shared" si="393"/>
        <v>SEPTEMBER-MAJA2</v>
      </c>
      <c r="U1325">
        <f t="shared" si="394"/>
        <v>304551</v>
      </c>
      <c r="V1325">
        <f t="shared" si="395"/>
        <v>305231</v>
      </c>
      <c r="W1325">
        <f t="shared" si="396"/>
        <v>305306</v>
      </c>
      <c r="X1325" s="33">
        <f t="shared" si="397"/>
        <v>2.4790593365315861E-3</v>
      </c>
      <c r="Y1325" s="33">
        <f t="shared" si="398"/>
        <v>2.4571554003371965E-4</v>
      </c>
    </row>
    <row r="1326" spans="1:25" x14ac:dyDescent="0.25">
      <c r="A1326" t="s">
        <v>43</v>
      </c>
      <c r="B1326">
        <v>2</v>
      </c>
      <c r="C1326" t="s">
        <v>72</v>
      </c>
      <c r="D1326" s="66">
        <v>4752</v>
      </c>
      <c r="E1326" s="68">
        <v>4814</v>
      </c>
      <c r="F1326" s="68">
        <v>4803</v>
      </c>
      <c r="G1326" s="13">
        <f t="shared" si="380"/>
        <v>-11</v>
      </c>
      <c r="H1326" s="13">
        <f t="shared" si="381"/>
        <v>51</v>
      </c>
      <c r="I1326" s="70">
        <f t="shared" si="382"/>
        <v>1.0732323232323315E-2</v>
      </c>
      <c r="J1326" s="70">
        <f t="shared" si="383"/>
        <v>-2.2850020772746671E-3</v>
      </c>
      <c r="K1326" t="str">
        <f t="shared" si="384"/>
        <v>MAJA2</v>
      </c>
      <c r="L1326" t="str">
        <f t="shared" si="385"/>
        <v>SEPTEMBER-2-MAJA2</v>
      </c>
      <c r="M1326" s="70">
        <f t="shared" si="386"/>
        <v>0.21929783293367289</v>
      </c>
      <c r="N1326" s="70">
        <f t="shared" si="387"/>
        <v>-1.3766389954398495E-2</v>
      </c>
      <c r="O1326" s="13">
        <f t="shared" si="388"/>
        <v>1013903</v>
      </c>
      <c r="P1326" s="13">
        <f t="shared" si="389"/>
        <v>1020738</v>
      </c>
      <c r="Q1326" s="13">
        <f t="shared" si="390"/>
        <v>1015819</v>
      </c>
      <c r="R1326" s="33">
        <f t="shared" si="391"/>
        <v>1.8897271237978686E-3</v>
      </c>
      <c r="S1326" s="33">
        <f t="shared" si="392"/>
        <v>-4.8190622863065746E-3</v>
      </c>
      <c r="T1326" t="str">
        <f t="shared" si="393"/>
        <v>SEPTEMBER-MAJA2</v>
      </c>
      <c r="U1326">
        <f t="shared" si="394"/>
        <v>304551</v>
      </c>
      <c r="V1326">
        <f t="shared" si="395"/>
        <v>305231</v>
      </c>
      <c r="W1326">
        <f t="shared" si="396"/>
        <v>305306</v>
      </c>
      <c r="X1326" s="33">
        <f t="shared" si="397"/>
        <v>2.4790593365315861E-3</v>
      </c>
      <c r="Y1326" s="33">
        <f t="shared" si="398"/>
        <v>2.4571554003371965E-4</v>
      </c>
    </row>
    <row r="1327" spans="1:25" x14ac:dyDescent="0.25">
      <c r="A1327" t="s">
        <v>43</v>
      </c>
      <c r="B1327">
        <v>2</v>
      </c>
      <c r="C1327" t="s">
        <v>72</v>
      </c>
      <c r="D1327" s="66">
        <v>8640</v>
      </c>
      <c r="E1327" s="68">
        <v>8733</v>
      </c>
      <c r="F1327" s="68">
        <v>8736</v>
      </c>
      <c r="G1327" s="13">
        <f t="shared" si="380"/>
        <v>3</v>
      </c>
      <c r="H1327" s="13">
        <f t="shared" si="381"/>
        <v>96</v>
      </c>
      <c r="I1327" s="70">
        <f t="shared" si="382"/>
        <v>1.1111111111111072E-2</v>
      </c>
      <c r="J1327" s="70">
        <f t="shared" si="383"/>
        <v>3.435245620062588E-4</v>
      </c>
      <c r="K1327" t="str">
        <f t="shared" si="384"/>
        <v>MAJA2</v>
      </c>
      <c r="L1327" t="str">
        <f t="shared" si="385"/>
        <v>SEPTEMBER-2-MAJA2</v>
      </c>
      <c r="M1327" s="70">
        <f t="shared" si="386"/>
        <v>0.21929783293367289</v>
      </c>
      <c r="N1327" s="70">
        <f t="shared" si="387"/>
        <v>-1.3766389954398495E-2</v>
      </c>
      <c r="O1327" s="13">
        <f t="shared" si="388"/>
        <v>1013903</v>
      </c>
      <c r="P1327" s="13">
        <f t="shared" si="389"/>
        <v>1020738</v>
      </c>
      <c r="Q1327" s="13">
        <f t="shared" si="390"/>
        <v>1015819</v>
      </c>
      <c r="R1327" s="33">
        <f t="shared" si="391"/>
        <v>1.8897271237978686E-3</v>
      </c>
      <c r="S1327" s="33">
        <f t="shared" si="392"/>
        <v>-4.8190622863065746E-3</v>
      </c>
      <c r="T1327" t="str">
        <f t="shared" si="393"/>
        <v>SEPTEMBER-MAJA2</v>
      </c>
      <c r="U1327">
        <f t="shared" si="394"/>
        <v>304551</v>
      </c>
      <c r="V1327">
        <f t="shared" si="395"/>
        <v>305231</v>
      </c>
      <c r="W1327">
        <f t="shared" si="396"/>
        <v>305306</v>
      </c>
      <c r="X1327" s="33">
        <f t="shared" si="397"/>
        <v>2.4790593365315861E-3</v>
      </c>
      <c r="Y1327" s="33">
        <f t="shared" si="398"/>
        <v>2.4571554003371965E-4</v>
      </c>
    </row>
    <row r="1328" spans="1:25" x14ac:dyDescent="0.25">
      <c r="A1328" t="s">
        <v>43</v>
      </c>
      <c r="B1328">
        <v>2</v>
      </c>
      <c r="C1328" t="s">
        <v>72</v>
      </c>
      <c r="D1328" s="66">
        <v>1836</v>
      </c>
      <c r="E1328" s="68">
        <v>1855</v>
      </c>
      <c r="F1328" s="68">
        <v>1851</v>
      </c>
      <c r="G1328" s="13">
        <f t="shared" si="380"/>
        <v>-4</v>
      </c>
      <c r="H1328" s="13">
        <f t="shared" si="381"/>
        <v>15</v>
      </c>
      <c r="I1328" s="70">
        <f t="shared" si="382"/>
        <v>8.1699346405228468E-3</v>
      </c>
      <c r="J1328" s="70">
        <f t="shared" si="383"/>
        <v>-2.1563342318059453E-3</v>
      </c>
      <c r="K1328" t="str">
        <f t="shared" si="384"/>
        <v>MAJA2</v>
      </c>
      <c r="L1328" t="str">
        <f t="shared" si="385"/>
        <v>SEPTEMBER-2-MAJA2</v>
      </c>
      <c r="M1328" s="70">
        <f t="shared" si="386"/>
        <v>0.21929783293367289</v>
      </c>
      <c r="N1328" s="70">
        <f t="shared" si="387"/>
        <v>-1.3766389954398495E-2</v>
      </c>
      <c r="O1328" s="13">
        <f t="shared" si="388"/>
        <v>1013903</v>
      </c>
      <c r="P1328" s="13">
        <f t="shared" si="389"/>
        <v>1020738</v>
      </c>
      <c r="Q1328" s="13">
        <f t="shared" si="390"/>
        <v>1015819</v>
      </c>
      <c r="R1328" s="33">
        <f t="shared" si="391"/>
        <v>1.8897271237978686E-3</v>
      </c>
      <c r="S1328" s="33">
        <f t="shared" si="392"/>
        <v>-4.8190622863065746E-3</v>
      </c>
      <c r="T1328" t="str">
        <f t="shared" si="393"/>
        <v>SEPTEMBER-MAJA2</v>
      </c>
      <c r="U1328">
        <f t="shared" si="394"/>
        <v>304551</v>
      </c>
      <c r="V1328">
        <f t="shared" si="395"/>
        <v>305231</v>
      </c>
      <c r="W1328">
        <f t="shared" si="396"/>
        <v>305306</v>
      </c>
      <c r="X1328" s="33">
        <f t="shared" si="397"/>
        <v>2.4790593365315861E-3</v>
      </c>
      <c r="Y1328" s="33">
        <f t="shared" si="398"/>
        <v>2.4571554003371965E-4</v>
      </c>
    </row>
    <row r="1329" spans="1:25" x14ac:dyDescent="0.25">
      <c r="A1329" t="s">
        <v>43</v>
      </c>
      <c r="B1329">
        <v>2</v>
      </c>
      <c r="C1329" t="s">
        <v>72</v>
      </c>
      <c r="D1329" s="66">
        <v>44820</v>
      </c>
      <c r="E1329" s="68">
        <v>45244</v>
      </c>
      <c r="F1329" s="68">
        <v>45129</v>
      </c>
      <c r="G1329" s="13">
        <f t="shared" si="380"/>
        <v>-115</v>
      </c>
      <c r="H1329" s="13">
        <f t="shared" si="381"/>
        <v>309</v>
      </c>
      <c r="I1329" s="70">
        <f t="shared" si="382"/>
        <v>6.8942436412315899E-3</v>
      </c>
      <c r="J1329" s="70">
        <f t="shared" si="383"/>
        <v>-2.5417734948280923E-3</v>
      </c>
      <c r="K1329" t="str">
        <f t="shared" si="384"/>
        <v>MAJA2</v>
      </c>
      <c r="L1329" t="str">
        <f t="shared" si="385"/>
        <v>SEPTEMBER-2-MAJA2</v>
      </c>
      <c r="M1329" s="70">
        <f t="shared" si="386"/>
        <v>0.21929783293367289</v>
      </c>
      <c r="N1329" s="70">
        <f t="shared" si="387"/>
        <v>-1.3766389954398495E-2</v>
      </c>
      <c r="O1329" s="13">
        <f t="shared" si="388"/>
        <v>1013903</v>
      </c>
      <c r="P1329" s="13">
        <f t="shared" si="389"/>
        <v>1020738</v>
      </c>
      <c r="Q1329" s="13">
        <f t="shared" si="390"/>
        <v>1015819</v>
      </c>
      <c r="R1329" s="33">
        <f t="shared" si="391"/>
        <v>1.8897271237978686E-3</v>
      </c>
      <c r="S1329" s="33">
        <f t="shared" si="392"/>
        <v>-4.8190622863065746E-3</v>
      </c>
      <c r="T1329" t="str">
        <f t="shared" si="393"/>
        <v>SEPTEMBER-MAJA2</v>
      </c>
      <c r="U1329">
        <f t="shared" si="394"/>
        <v>304551</v>
      </c>
      <c r="V1329">
        <f t="shared" si="395"/>
        <v>305231</v>
      </c>
      <c r="W1329">
        <f t="shared" si="396"/>
        <v>305306</v>
      </c>
      <c r="X1329" s="33">
        <f t="shared" si="397"/>
        <v>2.4790593365315861E-3</v>
      </c>
      <c r="Y1329" s="33">
        <f t="shared" si="398"/>
        <v>2.4571554003371965E-4</v>
      </c>
    </row>
    <row r="1330" spans="1:25" x14ac:dyDescent="0.25">
      <c r="A1330" t="s">
        <v>43</v>
      </c>
      <c r="B1330">
        <v>2</v>
      </c>
      <c r="C1330" t="s">
        <v>72</v>
      </c>
      <c r="D1330" s="66">
        <v>19548</v>
      </c>
      <c r="E1330" s="68">
        <v>19730</v>
      </c>
      <c r="F1330" s="68">
        <v>19686</v>
      </c>
      <c r="G1330" s="13">
        <f t="shared" si="380"/>
        <v>-44</v>
      </c>
      <c r="H1330" s="13">
        <f t="shared" si="381"/>
        <v>138</v>
      </c>
      <c r="I1330" s="70">
        <f t="shared" si="382"/>
        <v>7.0595457335789202E-3</v>
      </c>
      <c r="J1330" s="70">
        <f t="shared" si="383"/>
        <v>-2.2301064368981383E-3</v>
      </c>
      <c r="K1330" t="str">
        <f t="shared" si="384"/>
        <v>MAJA2</v>
      </c>
      <c r="L1330" t="str">
        <f t="shared" si="385"/>
        <v>SEPTEMBER-2-MAJA2</v>
      </c>
      <c r="M1330" s="70">
        <f t="shared" si="386"/>
        <v>0.21929783293367289</v>
      </c>
      <c r="N1330" s="70">
        <f t="shared" si="387"/>
        <v>-1.3766389954398495E-2</v>
      </c>
      <c r="O1330" s="13">
        <f t="shared" si="388"/>
        <v>1013903</v>
      </c>
      <c r="P1330" s="13">
        <f t="shared" si="389"/>
        <v>1020738</v>
      </c>
      <c r="Q1330" s="13">
        <f t="shared" si="390"/>
        <v>1015819</v>
      </c>
      <c r="R1330" s="33">
        <f t="shared" si="391"/>
        <v>1.8897271237978686E-3</v>
      </c>
      <c r="S1330" s="33">
        <f t="shared" si="392"/>
        <v>-4.8190622863065746E-3</v>
      </c>
      <c r="T1330" t="str">
        <f t="shared" si="393"/>
        <v>SEPTEMBER-MAJA2</v>
      </c>
      <c r="U1330">
        <f t="shared" si="394"/>
        <v>304551</v>
      </c>
      <c r="V1330">
        <f t="shared" si="395"/>
        <v>305231</v>
      </c>
      <c r="W1330">
        <f t="shared" si="396"/>
        <v>305306</v>
      </c>
      <c r="X1330" s="33">
        <f t="shared" si="397"/>
        <v>2.4790593365315861E-3</v>
      </c>
      <c r="Y1330" s="33">
        <f t="shared" si="398"/>
        <v>2.4571554003371965E-4</v>
      </c>
    </row>
    <row r="1331" spans="1:25" x14ac:dyDescent="0.25">
      <c r="A1331" t="s">
        <v>43</v>
      </c>
      <c r="B1331">
        <v>2</v>
      </c>
      <c r="C1331" t="s">
        <v>72</v>
      </c>
      <c r="D1331" s="66">
        <v>1080</v>
      </c>
      <c r="E1331" s="68">
        <v>1094</v>
      </c>
      <c r="F1331" s="68">
        <v>1092</v>
      </c>
      <c r="G1331" s="13">
        <f t="shared" si="380"/>
        <v>-2</v>
      </c>
      <c r="H1331" s="13">
        <f t="shared" si="381"/>
        <v>12</v>
      </c>
      <c r="I1331" s="70">
        <f t="shared" si="382"/>
        <v>1.1111111111111072E-2</v>
      </c>
      <c r="J1331" s="70">
        <f t="shared" si="383"/>
        <v>-1.8281535648994041E-3</v>
      </c>
      <c r="K1331" t="str">
        <f t="shared" si="384"/>
        <v>MAJA2</v>
      </c>
      <c r="L1331" t="str">
        <f t="shared" si="385"/>
        <v>SEPTEMBER-2-MAJA2</v>
      </c>
      <c r="M1331" s="70">
        <f t="shared" si="386"/>
        <v>0.21929783293367289</v>
      </c>
      <c r="N1331" s="70">
        <f t="shared" si="387"/>
        <v>-1.3766389954398495E-2</v>
      </c>
      <c r="O1331" s="13">
        <f t="shared" si="388"/>
        <v>1013903</v>
      </c>
      <c r="P1331" s="13">
        <f t="shared" si="389"/>
        <v>1020738</v>
      </c>
      <c r="Q1331" s="13">
        <f t="shared" si="390"/>
        <v>1015819</v>
      </c>
      <c r="R1331" s="33">
        <f t="shared" si="391"/>
        <v>1.8897271237978686E-3</v>
      </c>
      <c r="S1331" s="33">
        <f t="shared" si="392"/>
        <v>-4.8190622863065746E-3</v>
      </c>
      <c r="T1331" t="str">
        <f t="shared" si="393"/>
        <v>SEPTEMBER-MAJA2</v>
      </c>
      <c r="U1331">
        <f t="shared" si="394"/>
        <v>304551</v>
      </c>
      <c r="V1331">
        <f t="shared" si="395"/>
        <v>305231</v>
      </c>
      <c r="W1331">
        <f t="shared" si="396"/>
        <v>305306</v>
      </c>
      <c r="X1331" s="33">
        <f t="shared" si="397"/>
        <v>2.4790593365315861E-3</v>
      </c>
      <c r="Y1331" s="33">
        <f t="shared" si="398"/>
        <v>2.4571554003371965E-4</v>
      </c>
    </row>
    <row r="1332" spans="1:25" x14ac:dyDescent="0.25">
      <c r="A1332" t="s">
        <v>43</v>
      </c>
      <c r="B1332">
        <v>2</v>
      </c>
      <c r="C1332" t="s">
        <v>72</v>
      </c>
      <c r="D1332" s="66">
        <v>4104</v>
      </c>
      <c r="E1332" s="68">
        <v>4112</v>
      </c>
      <c r="F1332" s="68">
        <v>4104</v>
      </c>
      <c r="G1332" s="13">
        <f t="shared" si="380"/>
        <v>-8</v>
      </c>
      <c r="H1332" s="13">
        <f t="shared" si="381"/>
        <v>0</v>
      </c>
      <c r="I1332" s="70">
        <f t="shared" si="382"/>
        <v>0</v>
      </c>
      <c r="J1332" s="70">
        <f t="shared" si="383"/>
        <v>-1.9455252918287869E-3</v>
      </c>
      <c r="K1332" t="str">
        <f t="shared" si="384"/>
        <v>MAJA2</v>
      </c>
      <c r="L1332" t="str">
        <f t="shared" si="385"/>
        <v>SEPTEMBER-2-MAJA2</v>
      </c>
      <c r="M1332" s="70">
        <f t="shared" si="386"/>
        <v>0.21929783293367289</v>
      </c>
      <c r="N1332" s="70">
        <f t="shared" si="387"/>
        <v>-1.3766389954398495E-2</v>
      </c>
      <c r="O1332" s="13">
        <f t="shared" si="388"/>
        <v>1013903</v>
      </c>
      <c r="P1332" s="13">
        <f t="shared" si="389"/>
        <v>1020738</v>
      </c>
      <c r="Q1332" s="13">
        <f t="shared" si="390"/>
        <v>1015819</v>
      </c>
      <c r="R1332" s="33">
        <f t="shared" si="391"/>
        <v>1.8897271237978686E-3</v>
      </c>
      <c r="S1332" s="33">
        <f t="shared" si="392"/>
        <v>-4.8190622863065746E-3</v>
      </c>
      <c r="T1332" t="str">
        <f t="shared" si="393"/>
        <v>SEPTEMBER-MAJA2</v>
      </c>
      <c r="U1332">
        <f t="shared" si="394"/>
        <v>304551</v>
      </c>
      <c r="V1332">
        <f t="shared" si="395"/>
        <v>305231</v>
      </c>
      <c r="W1332">
        <f t="shared" si="396"/>
        <v>305306</v>
      </c>
      <c r="X1332" s="33">
        <f t="shared" si="397"/>
        <v>2.4790593365315861E-3</v>
      </c>
      <c r="Y1332" s="33">
        <f t="shared" si="398"/>
        <v>2.4571554003371965E-4</v>
      </c>
    </row>
    <row r="1333" spans="1:25" x14ac:dyDescent="0.25">
      <c r="A1333" t="s">
        <v>43</v>
      </c>
      <c r="B1333">
        <v>2</v>
      </c>
      <c r="C1333" t="s">
        <v>72</v>
      </c>
      <c r="D1333" s="66">
        <v>3888</v>
      </c>
      <c r="E1333" s="68">
        <v>3897</v>
      </c>
      <c r="F1333" s="68">
        <v>3888</v>
      </c>
      <c r="G1333" s="13">
        <f t="shared" si="380"/>
        <v>-9</v>
      </c>
      <c r="H1333" s="13">
        <f t="shared" si="381"/>
        <v>0</v>
      </c>
      <c r="I1333" s="70">
        <f t="shared" si="382"/>
        <v>0</v>
      </c>
      <c r="J1333" s="70">
        <f t="shared" si="383"/>
        <v>-2.3094688221708681E-3</v>
      </c>
      <c r="K1333" t="str">
        <f t="shared" si="384"/>
        <v>MAJA2</v>
      </c>
      <c r="L1333" t="str">
        <f t="shared" si="385"/>
        <v>SEPTEMBER-2-MAJA2</v>
      </c>
      <c r="M1333" s="70">
        <f t="shared" si="386"/>
        <v>0.21929783293367289</v>
      </c>
      <c r="N1333" s="70">
        <f t="shared" si="387"/>
        <v>-1.3766389954398495E-2</v>
      </c>
      <c r="O1333" s="13">
        <f t="shared" si="388"/>
        <v>1013903</v>
      </c>
      <c r="P1333" s="13">
        <f t="shared" si="389"/>
        <v>1020738</v>
      </c>
      <c r="Q1333" s="13">
        <f t="shared" si="390"/>
        <v>1015819</v>
      </c>
      <c r="R1333" s="33">
        <f t="shared" si="391"/>
        <v>1.8897271237978686E-3</v>
      </c>
      <c r="S1333" s="33">
        <f t="shared" si="392"/>
        <v>-4.8190622863065746E-3</v>
      </c>
      <c r="T1333" t="str">
        <f t="shared" si="393"/>
        <v>SEPTEMBER-MAJA2</v>
      </c>
      <c r="U1333">
        <f t="shared" si="394"/>
        <v>304551</v>
      </c>
      <c r="V1333">
        <f t="shared" si="395"/>
        <v>305231</v>
      </c>
      <c r="W1333">
        <f t="shared" si="396"/>
        <v>305306</v>
      </c>
      <c r="X1333" s="33">
        <f t="shared" si="397"/>
        <v>2.4790593365315861E-3</v>
      </c>
      <c r="Y1333" s="33">
        <f t="shared" si="398"/>
        <v>2.4571554003371965E-4</v>
      </c>
    </row>
    <row r="1334" spans="1:25" x14ac:dyDescent="0.25">
      <c r="A1334" t="s">
        <v>43</v>
      </c>
      <c r="B1334">
        <v>2</v>
      </c>
      <c r="C1334" t="s">
        <v>72</v>
      </c>
      <c r="D1334" s="66">
        <v>4860</v>
      </c>
      <c r="E1334" s="68">
        <v>4869</v>
      </c>
      <c r="F1334" s="68">
        <v>4860</v>
      </c>
      <c r="G1334" s="13">
        <f t="shared" si="380"/>
        <v>-9</v>
      </c>
      <c r="H1334" s="13">
        <f t="shared" si="381"/>
        <v>0</v>
      </c>
      <c r="I1334" s="70">
        <f t="shared" si="382"/>
        <v>0</v>
      </c>
      <c r="J1334" s="70">
        <f t="shared" si="383"/>
        <v>-1.848428835489857E-3</v>
      </c>
      <c r="K1334" t="str">
        <f t="shared" si="384"/>
        <v>MAJA2</v>
      </c>
      <c r="L1334" t="str">
        <f t="shared" si="385"/>
        <v>SEPTEMBER-2-MAJA2</v>
      </c>
      <c r="M1334" s="70">
        <f t="shared" si="386"/>
        <v>0.21929783293367289</v>
      </c>
      <c r="N1334" s="70">
        <f t="shared" si="387"/>
        <v>-1.3766389954398495E-2</v>
      </c>
      <c r="O1334" s="13">
        <f t="shared" si="388"/>
        <v>1013903</v>
      </c>
      <c r="P1334" s="13">
        <f t="shared" si="389"/>
        <v>1020738</v>
      </c>
      <c r="Q1334" s="13">
        <f t="shared" si="390"/>
        <v>1015819</v>
      </c>
      <c r="R1334" s="33">
        <f t="shared" si="391"/>
        <v>1.8897271237978686E-3</v>
      </c>
      <c r="S1334" s="33">
        <f t="shared" si="392"/>
        <v>-4.8190622863065746E-3</v>
      </c>
      <c r="T1334" t="str">
        <f t="shared" si="393"/>
        <v>SEPTEMBER-MAJA2</v>
      </c>
      <c r="U1334">
        <f t="shared" si="394"/>
        <v>304551</v>
      </c>
      <c r="V1334">
        <f t="shared" si="395"/>
        <v>305231</v>
      </c>
      <c r="W1334">
        <f t="shared" si="396"/>
        <v>305306</v>
      </c>
      <c r="X1334" s="33">
        <f t="shared" si="397"/>
        <v>2.4790593365315861E-3</v>
      </c>
      <c r="Y1334" s="33">
        <f t="shared" si="398"/>
        <v>2.4571554003371965E-4</v>
      </c>
    </row>
    <row r="1335" spans="1:25" x14ac:dyDescent="0.25">
      <c r="A1335" t="s">
        <v>43</v>
      </c>
      <c r="B1335">
        <v>2</v>
      </c>
      <c r="C1335" t="s">
        <v>72</v>
      </c>
      <c r="D1335" s="66">
        <v>1080</v>
      </c>
      <c r="E1335" s="68">
        <v>1080</v>
      </c>
      <c r="F1335" s="68">
        <v>1080</v>
      </c>
      <c r="G1335" s="13">
        <f t="shared" si="380"/>
        <v>0</v>
      </c>
      <c r="H1335" s="13">
        <f t="shared" si="381"/>
        <v>0</v>
      </c>
      <c r="I1335" s="70">
        <f t="shared" si="382"/>
        <v>0</v>
      </c>
      <c r="J1335" s="70">
        <f t="shared" si="383"/>
        <v>0</v>
      </c>
      <c r="K1335" t="str">
        <f t="shared" si="384"/>
        <v>MAJA2</v>
      </c>
      <c r="L1335" t="str">
        <f t="shared" si="385"/>
        <v>SEPTEMBER-2-MAJA2</v>
      </c>
      <c r="M1335" s="70">
        <f t="shared" si="386"/>
        <v>0.21929783293367289</v>
      </c>
      <c r="N1335" s="70">
        <f t="shared" si="387"/>
        <v>-1.3766389954398495E-2</v>
      </c>
      <c r="O1335" s="13">
        <f t="shared" si="388"/>
        <v>1013903</v>
      </c>
      <c r="P1335" s="13">
        <f t="shared" si="389"/>
        <v>1020738</v>
      </c>
      <c r="Q1335" s="13">
        <f t="shared" si="390"/>
        <v>1015819</v>
      </c>
      <c r="R1335" s="33">
        <f t="shared" si="391"/>
        <v>1.8897271237978686E-3</v>
      </c>
      <c r="S1335" s="33">
        <f t="shared" si="392"/>
        <v>-4.8190622863065746E-3</v>
      </c>
      <c r="T1335" t="str">
        <f t="shared" si="393"/>
        <v>SEPTEMBER-MAJA2</v>
      </c>
      <c r="U1335">
        <f t="shared" si="394"/>
        <v>304551</v>
      </c>
      <c r="V1335">
        <f t="shared" si="395"/>
        <v>305231</v>
      </c>
      <c r="W1335">
        <f t="shared" si="396"/>
        <v>305306</v>
      </c>
      <c r="X1335" s="33">
        <f t="shared" si="397"/>
        <v>2.4790593365315861E-3</v>
      </c>
      <c r="Y1335" s="33">
        <f t="shared" si="398"/>
        <v>2.4571554003371965E-4</v>
      </c>
    </row>
    <row r="1336" spans="1:25" x14ac:dyDescent="0.25">
      <c r="A1336" t="s">
        <v>43</v>
      </c>
      <c r="B1336">
        <v>2</v>
      </c>
      <c r="C1336" t="s">
        <v>72</v>
      </c>
      <c r="D1336" s="66">
        <v>10476</v>
      </c>
      <c r="E1336" s="68">
        <v>10485</v>
      </c>
      <c r="F1336" s="68">
        <v>10476</v>
      </c>
      <c r="G1336" s="13">
        <f t="shared" si="380"/>
        <v>-9</v>
      </c>
      <c r="H1336" s="13">
        <f t="shared" si="381"/>
        <v>0</v>
      </c>
      <c r="I1336" s="70">
        <f t="shared" si="382"/>
        <v>0</v>
      </c>
      <c r="J1336" s="70">
        <f t="shared" si="383"/>
        <v>-8.5836909871239708E-4</v>
      </c>
      <c r="K1336" t="str">
        <f t="shared" si="384"/>
        <v>MAJA2</v>
      </c>
      <c r="L1336" t="str">
        <f t="shared" si="385"/>
        <v>SEPTEMBER-2-MAJA2</v>
      </c>
      <c r="M1336" s="70">
        <f t="shared" si="386"/>
        <v>0.21929783293367289</v>
      </c>
      <c r="N1336" s="70">
        <f t="shared" si="387"/>
        <v>-1.3766389954398495E-2</v>
      </c>
      <c r="O1336" s="13">
        <f t="shared" si="388"/>
        <v>1013903</v>
      </c>
      <c r="P1336" s="13">
        <f t="shared" si="389"/>
        <v>1020738</v>
      </c>
      <c r="Q1336" s="13">
        <f t="shared" si="390"/>
        <v>1015819</v>
      </c>
      <c r="R1336" s="33">
        <f t="shared" si="391"/>
        <v>1.8897271237978686E-3</v>
      </c>
      <c r="S1336" s="33">
        <f t="shared" si="392"/>
        <v>-4.8190622863065746E-3</v>
      </c>
      <c r="T1336" t="str">
        <f t="shared" si="393"/>
        <v>SEPTEMBER-MAJA2</v>
      </c>
      <c r="U1336">
        <f t="shared" si="394"/>
        <v>304551</v>
      </c>
      <c r="V1336">
        <f t="shared" si="395"/>
        <v>305231</v>
      </c>
      <c r="W1336">
        <f t="shared" si="396"/>
        <v>305306</v>
      </c>
      <c r="X1336" s="33">
        <f t="shared" si="397"/>
        <v>2.4790593365315861E-3</v>
      </c>
      <c r="Y1336" s="33">
        <f t="shared" si="398"/>
        <v>2.4571554003371965E-4</v>
      </c>
    </row>
    <row r="1337" spans="1:25" x14ac:dyDescent="0.25">
      <c r="A1337" t="s">
        <v>43</v>
      </c>
      <c r="B1337">
        <v>2</v>
      </c>
      <c r="C1337" t="s">
        <v>13</v>
      </c>
      <c r="D1337" s="66">
        <v>3780</v>
      </c>
      <c r="E1337" s="67">
        <v>3780</v>
      </c>
      <c r="F1337" s="67">
        <v>3780</v>
      </c>
      <c r="G1337" s="13">
        <f t="shared" si="380"/>
        <v>0</v>
      </c>
      <c r="H1337" s="13">
        <f t="shared" si="381"/>
        <v>0</v>
      </c>
      <c r="I1337" s="70">
        <f t="shared" si="382"/>
        <v>0</v>
      </c>
      <c r="J1337" s="70">
        <f t="shared" si="383"/>
        <v>0</v>
      </c>
      <c r="K1337" t="str">
        <f t="shared" si="384"/>
        <v>KALIBENDA</v>
      </c>
      <c r="L1337" t="str">
        <f t="shared" si="385"/>
        <v>SEPTEMBER-2-KALIBENDA</v>
      </c>
      <c r="M1337" s="70">
        <f t="shared" si="386"/>
        <v>1.6778503038170633E-2</v>
      </c>
      <c r="N1337" s="70">
        <f t="shared" si="387"/>
        <v>-3.2867980633444205E-3</v>
      </c>
      <c r="O1337" s="13">
        <f t="shared" si="388"/>
        <v>1013903</v>
      </c>
      <c r="P1337" s="13">
        <f t="shared" si="389"/>
        <v>1020738</v>
      </c>
      <c r="Q1337" s="13">
        <f t="shared" si="390"/>
        <v>1015819</v>
      </c>
      <c r="R1337" s="33">
        <f t="shared" si="391"/>
        <v>1.8897271237978686E-3</v>
      </c>
      <c r="S1337" s="33">
        <f t="shared" si="392"/>
        <v>-4.8190622863065746E-3</v>
      </c>
      <c r="T1337" t="str">
        <f t="shared" si="393"/>
        <v>SEPTEMBER-KALIBENDA</v>
      </c>
      <c r="U1337">
        <f t="shared" si="394"/>
        <v>205812</v>
      </c>
      <c r="V1337">
        <f t="shared" si="395"/>
        <v>207532</v>
      </c>
      <c r="W1337">
        <f t="shared" si="396"/>
        <v>207278</v>
      </c>
      <c r="X1337" s="33">
        <f t="shared" si="397"/>
        <v>7.1230054612947402E-3</v>
      </c>
      <c r="Y1337" s="33">
        <f t="shared" si="398"/>
        <v>-1.2239076383401271E-3</v>
      </c>
    </row>
    <row r="1338" spans="1:25" x14ac:dyDescent="0.25">
      <c r="A1338" t="s">
        <v>43</v>
      </c>
      <c r="B1338">
        <v>2</v>
      </c>
      <c r="C1338" t="s">
        <v>13</v>
      </c>
      <c r="D1338" s="66">
        <v>22248</v>
      </c>
      <c r="E1338" s="67">
        <v>22473</v>
      </c>
      <c r="F1338" s="67">
        <v>22431</v>
      </c>
      <c r="G1338" s="13">
        <f t="shared" si="380"/>
        <v>-42</v>
      </c>
      <c r="H1338" s="13">
        <f t="shared" si="381"/>
        <v>183</v>
      </c>
      <c r="I1338" s="70">
        <f t="shared" si="382"/>
        <v>8.225458468176905E-3</v>
      </c>
      <c r="J1338" s="70">
        <f t="shared" si="383"/>
        <v>-1.8689093578961868E-3</v>
      </c>
      <c r="K1338" t="str">
        <f t="shared" si="384"/>
        <v>KALIBENDA</v>
      </c>
      <c r="L1338" t="str">
        <f t="shared" si="385"/>
        <v>SEPTEMBER-2-KALIBENDA</v>
      </c>
      <c r="M1338" s="70">
        <f t="shared" si="386"/>
        <v>1.6778503038170633E-2</v>
      </c>
      <c r="N1338" s="70">
        <f t="shared" si="387"/>
        <v>-3.2867980633444205E-3</v>
      </c>
      <c r="O1338" s="13">
        <f t="shared" si="388"/>
        <v>1013903</v>
      </c>
      <c r="P1338" s="13">
        <f t="shared" si="389"/>
        <v>1020738</v>
      </c>
      <c r="Q1338" s="13">
        <f t="shared" si="390"/>
        <v>1015819</v>
      </c>
      <c r="R1338" s="33">
        <f t="shared" si="391"/>
        <v>1.8897271237978686E-3</v>
      </c>
      <c r="S1338" s="33">
        <f t="shared" si="392"/>
        <v>-4.8190622863065746E-3</v>
      </c>
      <c r="T1338" t="str">
        <f t="shared" si="393"/>
        <v>SEPTEMBER-KALIBENDA</v>
      </c>
      <c r="U1338">
        <f t="shared" si="394"/>
        <v>205812</v>
      </c>
      <c r="V1338">
        <f t="shared" si="395"/>
        <v>207532</v>
      </c>
      <c r="W1338">
        <f t="shared" si="396"/>
        <v>207278</v>
      </c>
      <c r="X1338" s="33">
        <f t="shared" si="397"/>
        <v>7.1230054612947402E-3</v>
      </c>
      <c r="Y1338" s="33">
        <f t="shared" si="398"/>
        <v>-1.2239076383401271E-3</v>
      </c>
    </row>
    <row r="1339" spans="1:25" x14ac:dyDescent="0.25">
      <c r="A1339" t="s">
        <v>43</v>
      </c>
      <c r="B1339">
        <v>2</v>
      </c>
      <c r="C1339" t="s">
        <v>70</v>
      </c>
      <c r="D1339" s="66">
        <v>3888</v>
      </c>
      <c r="E1339" s="66">
        <v>3888</v>
      </c>
      <c r="F1339" s="67">
        <v>3912</v>
      </c>
      <c r="G1339" s="13">
        <f t="shared" si="380"/>
        <v>24</v>
      </c>
      <c r="H1339" s="13">
        <f t="shared" si="381"/>
        <v>24</v>
      </c>
      <c r="I1339" s="70">
        <f t="shared" si="382"/>
        <v>6.1728395061728669E-3</v>
      </c>
      <c r="J1339" s="70">
        <f t="shared" si="383"/>
        <v>6.1728395061728669E-3</v>
      </c>
      <c r="K1339" t="str">
        <f t="shared" si="384"/>
        <v>GM1</v>
      </c>
      <c r="L1339" t="str">
        <f t="shared" si="385"/>
        <v>SEPTEMBER-2-GM1</v>
      </c>
      <c r="M1339" s="70">
        <f t="shared" si="386"/>
        <v>0.13547943696496711</v>
      </c>
      <c r="N1339" s="70">
        <f t="shared" si="387"/>
        <v>-8.3591640412952972E-2</v>
      </c>
      <c r="O1339" s="13">
        <f t="shared" si="388"/>
        <v>1013903</v>
      </c>
      <c r="P1339" s="13">
        <f t="shared" si="389"/>
        <v>1020738</v>
      </c>
      <c r="Q1339" s="13">
        <f t="shared" si="390"/>
        <v>1015819</v>
      </c>
      <c r="R1339" s="33">
        <f t="shared" si="391"/>
        <v>1.8897271237978686E-3</v>
      </c>
      <c r="S1339" s="33">
        <f t="shared" si="392"/>
        <v>-4.8190622863065746E-3</v>
      </c>
      <c r="T1339" t="str">
        <f t="shared" si="393"/>
        <v>SEPTEMBER-GM1</v>
      </c>
      <c r="U1339">
        <f t="shared" si="394"/>
        <v>212900</v>
      </c>
      <c r="V1339">
        <f t="shared" si="395"/>
        <v>216174</v>
      </c>
      <c r="W1339">
        <f t="shared" si="396"/>
        <v>214613</v>
      </c>
      <c r="X1339" s="33">
        <f t="shared" si="397"/>
        <v>8.0460310004697444E-3</v>
      </c>
      <c r="Y1339" s="33">
        <f t="shared" si="398"/>
        <v>-7.2210349070656044E-3</v>
      </c>
    </row>
    <row r="1340" spans="1:25" x14ac:dyDescent="0.25">
      <c r="A1340" t="s">
        <v>43</v>
      </c>
      <c r="B1340">
        <v>2</v>
      </c>
      <c r="C1340" t="s">
        <v>70</v>
      </c>
      <c r="D1340" s="66">
        <v>3096</v>
      </c>
      <c r="E1340" s="66">
        <v>3096</v>
      </c>
      <c r="F1340" s="67">
        <v>3112</v>
      </c>
      <c r="G1340" s="13">
        <f t="shared" si="380"/>
        <v>16</v>
      </c>
      <c r="H1340" s="13">
        <f t="shared" si="381"/>
        <v>16</v>
      </c>
      <c r="I1340" s="70">
        <f t="shared" si="382"/>
        <v>5.1679586563306845E-3</v>
      </c>
      <c r="J1340" s="70">
        <f t="shared" si="383"/>
        <v>5.1679586563306845E-3</v>
      </c>
      <c r="K1340" t="str">
        <f t="shared" si="384"/>
        <v>GM1</v>
      </c>
      <c r="L1340" t="str">
        <f t="shared" si="385"/>
        <v>SEPTEMBER-2-GM1</v>
      </c>
      <c r="M1340" s="70">
        <f t="shared" si="386"/>
        <v>0.13547943696496711</v>
      </c>
      <c r="N1340" s="70">
        <f t="shared" si="387"/>
        <v>-8.3591640412952972E-2</v>
      </c>
      <c r="O1340" s="13">
        <f t="shared" si="388"/>
        <v>1013903</v>
      </c>
      <c r="P1340" s="13">
        <f t="shared" si="389"/>
        <v>1020738</v>
      </c>
      <c r="Q1340" s="13">
        <f t="shared" si="390"/>
        <v>1015819</v>
      </c>
      <c r="R1340" s="33">
        <f t="shared" si="391"/>
        <v>1.8897271237978686E-3</v>
      </c>
      <c r="S1340" s="33">
        <f t="shared" si="392"/>
        <v>-4.8190622863065746E-3</v>
      </c>
      <c r="T1340" t="str">
        <f t="shared" si="393"/>
        <v>SEPTEMBER-GM1</v>
      </c>
      <c r="U1340">
        <f t="shared" si="394"/>
        <v>212900</v>
      </c>
      <c r="V1340">
        <f t="shared" si="395"/>
        <v>216174</v>
      </c>
      <c r="W1340">
        <f t="shared" si="396"/>
        <v>214613</v>
      </c>
      <c r="X1340" s="33">
        <f t="shared" si="397"/>
        <v>8.0460310004697444E-3</v>
      </c>
      <c r="Y1340" s="33">
        <f t="shared" si="398"/>
        <v>-7.2210349070656044E-3</v>
      </c>
    </row>
    <row r="1341" spans="1:25" x14ac:dyDescent="0.25">
      <c r="A1341" t="s">
        <v>43</v>
      </c>
      <c r="B1341">
        <v>2</v>
      </c>
      <c r="C1341" t="s">
        <v>70</v>
      </c>
      <c r="D1341" s="66">
        <v>16092</v>
      </c>
      <c r="E1341" s="66">
        <v>16421</v>
      </c>
      <c r="F1341" s="66">
        <v>16320</v>
      </c>
      <c r="G1341" s="13">
        <f t="shared" si="380"/>
        <v>-101</v>
      </c>
      <c r="H1341" s="13">
        <f t="shared" si="381"/>
        <v>228</v>
      </c>
      <c r="I1341" s="70">
        <f t="shared" si="382"/>
        <v>1.4168530947054503E-2</v>
      </c>
      <c r="J1341" s="70">
        <f t="shared" si="383"/>
        <v>-6.1506607392972645E-3</v>
      </c>
      <c r="K1341" t="str">
        <f t="shared" si="384"/>
        <v>GM1</v>
      </c>
      <c r="L1341" t="str">
        <f t="shared" si="385"/>
        <v>SEPTEMBER-2-GM1</v>
      </c>
      <c r="M1341" s="70">
        <f t="shared" si="386"/>
        <v>0.13547943696496711</v>
      </c>
      <c r="N1341" s="70">
        <f t="shared" si="387"/>
        <v>-8.3591640412952972E-2</v>
      </c>
      <c r="O1341" s="13">
        <f t="shared" si="388"/>
        <v>1013903</v>
      </c>
      <c r="P1341" s="13">
        <f t="shared" si="389"/>
        <v>1020738</v>
      </c>
      <c r="Q1341" s="13">
        <f t="shared" si="390"/>
        <v>1015819</v>
      </c>
      <c r="R1341" s="33">
        <f t="shared" si="391"/>
        <v>1.8897271237978686E-3</v>
      </c>
      <c r="S1341" s="33">
        <f t="shared" si="392"/>
        <v>-4.8190622863065746E-3</v>
      </c>
      <c r="T1341" t="str">
        <f t="shared" si="393"/>
        <v>SEPTEMBER-GM1</v>
      </c>
      <c r="U1341">
        <f t="shared" si="394"/>
        <v>212900</v>
      </c>
      <c r="V1341">
        <f t="shared" si="395"/>
        <v>216174</v>
      </c>
      <c r="W1341">
        <f t="shared" si="396"/>
        <v>214613</v>
      </c>
      <c r="X1341" s="33">
        <f t="shared" si="397"/>
        <v>8.0460310004697444E-3</v>
      </c>
      <c r="Y1341" s="33">
        <f t="shared" si="398"/>
        <v>-7.2210349070656044E-3</v>
      </c>
    </row>
    <row r="1342" spans="1:25" x14ac:dyDescent="0.25">
      <c r="A1342" t="s">
        <v>43</v>
      </c>
      <c r="B1342">
        <v>2</v>
      </c>
      <c r="C1342" t="s">
        <v>70</v>
      </c>
      <c r="D1342" s="66">
        <v>1512</v>
      </c>
      <c r="E1342" s="66">
        <v>1542</v>
      </c>
      <c r="F1342" s="66">
        <v>1512</v>
      </c>
      <c r="G1342" s="13">
        <f t="shared" si="380"/>
        <v>-30</v>
      </c>
      <c r="H1342" s="13">
        <f t="shared" si="381"/>
        <v>0</v>
      </c>
      <c r="I1342" s="70">
        <f t="shared" si="382"/>
        <v>0</v>
      </c>
      <c r="J1342" s="70">
        <f t="shared" si="383"/>
        <v>-1.945525291828798E-2</v>
      </c>
      <c r="K1342" t="str">
        <f t="shared" si="384"/>
        <v>GM1</v>
      </c>
      <c r="L1342" t="str">
        <f t="shared" si="385"/>
        <v>SEPTEMBER-2-GM1</v>
      </c>
      <c r="M1342" s="70">
        <f t="shared" si="386"/>
        <v>0.13547943696496711</v>
      </c>
      <c r="N1342" s="70">
        <f t="shared" si="387"/>
        <v>-8.3591640412952972E-2</v>
      </c>
      <c r="O1342" s="13">
        <f t="shared" si="388"/>
        <v>1013903</v>
      </c>
      <c r="P1342" s="13">
        <f t="shared" si="389"/>
        <v>1020738</v>
      </c>
      <c r="Q1342" s="13">
        <f t="shared" si="390"/>
        <v>1015819</v>
      </c>
      <c r="R1342" s="33">
        <f t="shared" si="391"/>
        <v>1.8897271237978686E-3</v>
      </c>
      <c r="S1342" s="33">
        <f t="shared" si="392"/>
        <v>-4.8190622863065746E-3</v>
      </c>
      <c r="T1342" t="str">
        <f t="shared" si="393"/>
        <v>SEPTEMBER-GM1</v>
      </c>
      <c r="U1342">
        <f t="shared" si="394"/>
        <v>212900</v>
      </c>
      <c r="V1342">
        <f t="shared" si="395"/>
        <v>216174</v>
      </c>
      <c r="W1342">
        <f t="shared" si="396"/>
        <v>214613</v>
      </c>
      <c r="X1342" s="33">
        <f t="shared" si="397"/>
        <v>8.0460310004697444E-3</v>
      </c>
      <c r="Y1342" s="33">
        <f t="shared" si="398"/>
        <v>-7.2210349070656044E-3</v>
      </c>
    </row>
    <row r="1343" spans="1:25" x14ac:dyDescent="0.25">
      <c r="A1343" t="s">
        <v>43</v>
      </c>
      <c r="B1343">
        <v>2</v>
      </c>
      <c r="C1343" t="s">
        <v>70</v>
      </c>
      <c r="D1343" s="66">
        <v>12096</v>
      </c>
      <c r="E1343" s="66">
        <v>12381</v>
      </c>
      <c r="F1343" s="66">
        <v>12369</v>
      </c>
      <c r="G1343" s="13">
        <f t="shared" si="380"/>
        <v>-12</v>
      </c>
      <c r="H1343" s="13">
        <f t="shared" si="381"/>
        <v>273</v>
      </c>
      <c r="I1343" s="70">
        <f t="shared" si="382"/>
        <v>2.256944444444442E-2</v>
      </c>
      <c r="J1343" s="70">
        <f t="shared" si="383"/>
        <v>-9.6922704143442839E-4</v>
      </c>
      <c r="K1343" t="str">
        <f t="shared" si="384"/>
        <v>GM1</v>
      </c>
      <c r="L1343" t="str">
        <f t="shared" si="385"/>
        <v>SEPTEMBER-2-GM1</v>
      </c>
      <c r="M1343" s="70">
        <f t="shared" si="386"/>
        <v>0.13547943696496711</v>
      </c>
      <c r="N1343" s="70">
        <f t="shared" si="387"/>
        <v>-8.3591640412952972E-2</v>
      </c>
      <c r="O1343" s="13">
        <f t="shared" si="388"/>
        <v>1013903</v>
      </c>
      <c r="P1343" s="13">
        <f t="shared" si="389"/>
        <v>1020738</v>
      </c>
      <c r="Q1343" s="13">
        <f t="shared" si="390"/>
        <v>1015819</v>
      </c>
      <c r="R1343" s="33">
        <f t="shared" si="391"/>
        <v>1.8897271237978686E-3</v>
      </c>
      <c r="S1343" s="33">
        <f t="shared" si="392"/>
        <v>-4.8190622863065746E-3</v>
      </c>
      <c r="T1343" t="str">
        <f t="shared" si="393"/>
        <v>SEPTEMBER-GM1</v>
      </c>
      <c r="U1343">
        <f t="shared" si="394"/>
        <v>212900</v>
      </c>
      <c r="V1343">
        <f t="shared" si="395"/>
        <v>216174</v>
      </c>
      <c r="W1343">
        <f t="shared" si="396"/>
        <v>214613</v>
      </c>
      <c r="X1343" s="33">
        <f t="shared" si="397"/>
        <v>8.0460310004697444E-3</v>
      </c>
      <c r="Y1343" s="33">
        <f t="shared" si="398"/>
        <v>-7.2210349070656044E-3</v>
      </c>
    </row>
    <row r="1344" spans="1:25" x14ac:dyDescent="0.25">
      <c r="A1344" t="s">
        <v>43</v>
      </c>
      <c r="B1344">
        <v>2</v>
      </c>
      <c r="C1344" t="s">
        <v>70</v>
      </c>
      <c r="D1344" s="66">
        <v>1512</v>
      </c>
      <c r="E1344" s="66">
        <v>1542</v>
      </c>
      <c r="F1344" s="66">
        <v>1542</v>
      </c>
      <c r="G1344" s="13">
        <f t="shared" si="380"/>
        <v>0</v>
      </c>
      <c r="H1344" s="13">
        <f t="shared" si="381"/>
        <v>30</v>
      </c>
      <c r="I1344" s="70">
        <f t="shared" si="382"/>
        <v>1.9841269841269771E-2</v>
      </c>
      <c r="J1344" s="70">
        <f t="shared" si="383"/>
        <v>0</v>
      </c>
      <c r="K1344" t="str">
        <f t="shared" si="384"/>
        <v>GM1</v>
      </c>
      <c r="L1344" t="str">
        <f t="shared" si="385"/>
        <v>SEPTEMBER-2-GM1</v>
      </c>
      <c r="M1344" s="70">
        <f t="shared" si="386"/>
        <v>0.13547943696496711</v>
      </c>
      <c r="N1344" s="70">
        <f t="shared" si="387"/>
        <v>-8.3591640412952972E-2</v>
      </c>
      <c r="O1344" s="13">
        <f t="shared" si="388"/>
        <v>1013903</v>
      </c>
      <c r="P1344" s="13">
        <f t="shared" si="389"/>
        <v>1020738</v>
      </c>
      <c r="Q1344" s="13">
        <f t="shared" si="390"/>
        <v>1015819</v>
      </c>
      <c r="R1344" s="33">
        <f t="shared" si="391"/>
        <v>1.8897271237978686E-3</v>
      </c>
      <c r="S1344" s="33">
        <f t="shared" si="392"/>
        <v>-4.8190622863065746E-3</v>
      </c>
      <c r="T1344" t="str">
        <f t="shared" si="393"/>
        <v>SEPTEMBER-GM1</v>
      </c>
      <c r="U1344">
        <f t="shared" si="394"/>
        <v>212900</v>
      </c>
      <c r="V1344">
        <f t="shared" si="395"/>
        <v>216174</v>
      </c>
      <c r="W1344">
        <f t="shared" si="396"/>
        <v>214613</v>
      </c>
      <c r="X1344" s="33">
        <f t="shared" si="397"/>
        <v>8.0460310004697444E-3</v>
      </c>
      <c r="Y1344" s="33">
        <f t="shared" si="398"/>
        <v>-7.2210349070656044E-3</v>
      </c>
    </row>
    <row r="1345" spans="1:25" x14ac:dyDescent="0.25">
      <c r="A1345" t="s">
        <v>43</v>
      </c>
      <c r="B1345">
        <v>2</v>
      </c>
      <c r="C1345" t="s">
        <v>70</v>
      </c>
      <c r="D1345" s="66">
        <v>8748</v>
      </c>
      <c r="E1345" s="66">
        <v>8931</v>
      </c>
      <c r="F1345" s="66">
        <v>8859</v>
      </c>
      <c r="G1345" s="13">
        <f t="shared" si="380"/>
        <v>-72</v>
      </c>
      <c r="H1345" s="13">
        <f t="shared" si="381"/>
        <v>111</v>
      </c>
      <c r="I1345" s="70">
        <f t="shared" si="382"/>
        <v>1.2688614540466325E-2</v>
      </c>
      <c r="J1345" s="70">
        <f t="shared" si="383"/>
        <v>-8.0618071884447362E-3</v>
      </c>
      <c r="K1345" t="str">
        <f t="shared" si="384"/>
        <v>GM1</v>
      </c>
      <c r="L1345" t="str">
        <f t="shared" si="385"/>
        <v>SEPTEMBER-2-GM1</v>
      </c>
      <c r="M1345" s="70">
        <f t="shared" si="386"/>
        <v>0.13547943696496711</v>
      </c>
      <c r="N1345" s="70">
        <f t="shared" si="387"/>
        <v>-8.3591640412952972E-2</v>
      </c>
      <c r="O1345" s="13">
        <f t="shared" si="388"/>
        <v>1013903</v>
      </c>
      <c r="P1345" s="13">
        <f t="shared" si="389"/>
        <v>1020738</v>
      </c>
      <c r="Q1345" s="13">
        <f t="shared" si="390"/>
        <v>1015819</v>
      </c>
      <c r="R1345" s="33">
        <f t="shared" si="391"/>
        <v>1.8897271237978686E-3</v>
      </c>
      <c r="S1345" s="33">
        <f t="shared" si="392"/>
        <v>-4.8190622863065746E-3</v>
      </c>
      <c r="T1345" t="str">
        <f t="shared" si="393"/>
        <v>SEPTEMBER-GM1</v>
      </c>
      <c r="U1345">
        <f t="shared" si="394"/>
        <v>212900</v>
      </c>
      <c r="V1345">
        <f t="shared" si="395"/>
        <v>216174</v>
      </c>
      <c r="W1345">
        <f t="shared" si="396"/>
        <v>214613</v>
      </c>
      <c r="X1345" s="33">
        <f t="shared" si="397"/>
        <v>8.0460310004697444E-3</v>
      </c>
      <c r="Y1345" s="33">
        <f t="shared" si="398"/>
        <v>-7.2210349070656044E-3</v>
      </c>
    </row>
    <row r="1346" spans="1:25" x14ac:dyDescent="0.25">
      <c r="A1346" t="s">
        <v>43</v>
      </c>
      <c r="B1346">
        <v>2</v>
      </c>
      <c r="C1346" t="s">
        <v>70</v>
      </c>
      <c r="D1346" s="66">
        <v>1080</v>
      </c>
      <c r="E1346" s="66">
        <v>1104</v>
      </c>
      <c r="F1346" s="66">
        <v>1098</v>
      </c>
      <c r="G1346" s="13">
        <f t="shared" ref="G1346:G1396" si="399">F1346-E1346</f>
        <v>-6</v>
      </c>
      <c r="H1346" s="13">
        <f t="shared" ref="H1346:H1396" si="400">F1346-D1346</f>
        <v>18</v>
      </c>
      <c r="I1346" s="70">
        <f t="shared" ref="I1346:I1396" si="401">F1346/D1346-1</f>
        <v>1.6666666666666607E-2</v>
      </c>
      <c r="J1346" s="70">
        <f t="shared" ref="J1346:J1396" si="402">F1346/E1346-1</f>
        <v>-5.4347826086956763E-3</v>
      </c>
      <c r="K1346" t="str">
        <f t="shared" ref="K1346:K1396" si="403">CLEAN(SUBSTITUTE(C1346," ",""))</f>
        <v>GM1</v>
      </c>
      <c r="L1346" t="str">
        <f t="shared" ref="L1346:L1396" si="404">A1346&amp;"-"&amp;B1346&amp;"-"&amp;K1346</f>
        <v>SEPTEMBER-2-GM1</v>
      </c>
      <c r="M1346" s="70">
        <f t="shared" ref="M1346:M1396" si="405">SUMIF($L$2:$L$1396,L1346,$I$2:$I$1396)</f>
        <v>0.13547943696496711</v>
      </c>
      <c r="N1346" s="70">
        <f t="shared" ref="N1346:N1396" si="406">SUMIF($L$2:$L$1396,L1346,$J$2:$J$1396)</f>
        <v>-8.3591640412952972E-2</v>
      </c>
      <c r="O1346" s="13">
        <f t="shared" ref="O1346:O1396" si="407">SUMIF($A$2:$A$1396,A1346,$D$2:$D$1396)</f>
        <v>1013903</v>
      </c>
      <c r="P1346" s="13">
        <f t="shared" ref="P1346:P1396" si="408">SUMIF($A$2:$A$1396,A1346,$E$2:$E$1396)</f>
        <v>1020738</v>
      </c>
      <c r="Q1346" s="13">
        <f t="shared" ref="Q1346:Q1396" si="409">SUMIF($A$2:$A$1396,A1346,$F$2:$F$1396)</f>
        <v>1015819</v>
      </c>
      <c r="R1346" s="33">
        <f t="shared" ref="R1346:R1396" si="410">Q1346/O1346-1</f>
        <v>1.8897271237978686E-3</v>
      </c>
      <c r="S1346" s="33">
        <f t="shared" ref="S1346:S1396" si="411">Q1346/P1346-1</f>
        <v>-4.8190622863065746E-3</v>
      </c>
      <c r="T1346" t="str">
        <f t="shared" si="393"/>
        <v>SEPTEMBER-GM1</v>
      </c>
      <c r="U1346">
        <f t="shared" si="394"/>
        <v>212900</v>
      </c>
      <c r="V1346">
        <f t="shared" si="395"/>
        <v>216174</v>
      </c>
      <c r="W1346">
        <f t="shared" si="396"/>
        <v>214613</v>
      </c>
      <c r="X1346" s="33">
        <f t="shared" si="397"/>
        <v>8.0460310004697444E-3</v>
      </c>
      <c r="Y1346" s="33">
        <f t="shared" si="398"/>
        <v>-7.2210349070656044E-3</v>
      </c>
    </row>
    <row r="1347" spans="1:25" x14ac:dyDescent="0.25">
      <c r="A1347" t="s">
        <v>43</v>
      </c>
      <c r="B1347">
        <v>2</v>
      </c>
      <c r="C1347" t="s">
        <v>70</v>
      </c>
      <c r="D1347" s="66">
        <v>12528</v>
      </c>
      <c r="E1347" s="66">
        <v>13134</v>
      </c>
      <c r="F1347" s="66">
        <v>12798</v>
      </c>
      <c r="G1347" s="13">
        <f t="shared" si="399"/>
        <v>-336</v>
      </c>
      <c r="H1347" s="13">
        <f t="shared" si="400"/>
        <v>270</v>
      </c>
      <c r="I1347" s="70">
        <f t="shared" si="401"/>
        <v>2.155172413793105E-2</v>
      </c>
      <c r="J1347" s="70">
        <f t="shared" si="402"/>
        <v>-2.5582457743261733E-2</v>
      </c>
      <c r="K1347" t="str">
        <f t="shared" si="403"/>
        <v>GM1</v>
      </c>
      <c r="L1347" t="str">
        <f t="shared" si="404"/>
        <v>SEPTEMBER-2-GM1</v>
      </c>
      <c r="M1347" s="70">
        <f t="shared" si="405"/>
        <v>0.13547943696496711</v>
      </c>
      <c r="N1347" s="70">
        <f t="shared" si="406"/>
        <v>-8.3591640412952972E-2</v>
      </c>
      <c r="O1347" s="13">
        <f t="shared" si="407"/>
        <v>1013903</v>
      </c>
      <c r="P1347" s="13">
        <f t="shared" si="408"/>
        <v>1020738</v>
      </c>
      <c r="Q1347" s="13">
        <f t="shared" si="409"/>
        <v>1015819</v>
      </c>
      <c r="R1347" s="33">
        <f t="shared" si="410"/>
        <v>1.8897271237978686E-3</v>
      </c>
      <c r="S1347" s="33">
        <f t="shared" si="411"/>
        <v>-4.8190622863065746E-3</v>
      </c>
      <c r="T1347" t="str">
        <f t="shared" ref="T1347:T1396" si="412">A1347&amp;"-"&amp;K1347</f>
        <v>SEPTEMBER-GM1</v>
      </c>
      <c r="U1347">
        <f t="shared" ref="U1347:U1396" si="413">SUMIF($T$2:$T$1396,T1347,$D$2:$D$1396)</f>
        <v>212900</v>
      </c>
      <c r="V1347">
        <f t="shared" ref="V1347:V1396" si="414">SUMIF($T$2:$T$1396,T1347,$E$2:$E$1396)</f>
        <v>216174</v>
      </c>
      <c r="W1347">
        <f t="shared" ref="W1347:W1396" si="415">SUMIF($T$2:$T$1396,T1347,$F$2:$F$1396)</f>
        <v>214613</v>
      </c>
      <c r="X1347" s="33">
        <f t="shared" ref="X1347:X1396" si="416">W1347/U1347-1</f>
        <v>8.0460310004697444E-3</v>
      </c>
      <c r="Y1347" s="33">
        <f t="shared" ref="Y1347:Y1396" si="417">W1347/V1347-1</f>
        <v>-7.2210349070656044E-3</v>
      </c>
    </row>
    <row r="1348" spans="1:25" x14ac:dyDescent="0.25">
      <c r="A1348" t="s">
        <v>43</v>
      </c>
      <c r="B1348">
        <v>2</v>
      </c>
      <c r="C1348" t="s">
        <v>70</v>
      </c>
      <c r="D1348" s="66">
        <v>1620</v>
      </c>
      <c r="E1348" s="66">
        <v>1667</v>
      </c>
      <c r="F1348" s="66">
        <v>1659</v>
      </c>
      <c r="G1348" s="13">
        <f t="shared" si="399"/>
        <v>-8</v>
      </c>
      <c r="H1348" s="13">
        <f t="shared" si="400"/>
        <v>39</v>
      </c>
      <c r="I1348" s="70">
        <f t="shared" si="401"/>
        <v>2.4074074074074137E-2</v>
      </c>
      <c r="J1348" s="70">
        <f t="shared" si="402"/>
        <v>-4.7990401919616454E-3</v>
      </c>
      <c r="K1348" t="str">
        <f t="shared" si="403"/>
        <v>GM1</v>
      </c>
      <c r="L1348" t="str">
        <f t="shared" si="404"/>
        <v>SEPTEMBER-2-GM1</v>
      </c>
      <c r="M1348" s="70">
        <f t="shared" si="405"/>
        <v>0.13547943696496711</v>
      </c>
      <c r="N1348" s="70">
        <f t="shared" si="406"/>
        <v>-8.3591640412952972E-2</v>
      </c>
      <c r="O1348" s="13">
        <f t="shared" si="407"/>
        <v>1013903</v>
      </c>
      <c r="P1348" s="13">
        <f t="shared" si="408"/>
        <v>1020738</v>
      </c>
      <c r="Q1348" s="13">
        <f t="shared" si="409"/>
        <v>1015819</v>
      </c>
      <c r="R1348" s="33">
        <f t="shared" si="410"/>
        <v>1.8897271237978686E-3</v>
      </c>
      <c r="S1348" s="33">
        <f t="shared" si="411"/>
        <v>-4.8190622863065746E-3</v>
      </c>
      <c r="T1348" t="str">
        <f t="shared" si="412"/>
        <v>SEPTEMBER-GM1</v>
      </c>
      <c r="U1348">
        <f t="shared" si="413"/>
        <v>212900</v>
      </c>
      <c r="V1348">
        <f t="shared" si="414"/>
        <v>216174</v>
      </c>
      <c r="W1348">
        <f t="shared" si="415"/>
        <v>214613</v>
      </c>
      <c r="X1348" s="33">
        <f t="shared" si="416"/>
        <v>8.0460310004697444E-3</v>
      </c>
      <c r="Y1348" s="33">
        <f t="shared" si="417"/>
        <v>-7.2210349070656044E-3</v>
      </c>
    </row>
    <row r="1349" spans="1:25" x14ac:dyDescent="0.25">
      <c r="A1349" t="s">
        <v>43</v>
      </c>
      <c r="B1349">
        <v>2</v>
      </c>
      <c r="C1349" t="s">
        <v>70</v>
      </c>
      <c r="D1349" s="66">
        <v>19152</v>
      </c>
      <c r="E1349" s="66">
        <v>19536</v>
      </c>
      <c r="F1349" s="66">
        <v>19264</v>
      </c>
      <c r="G1349" s="13">
        <f t="shared" si="399"/>
        <v>-272</v>
      </c>
      <c r="H1349" s="13">
        <f t="shared" si="400"/>
        <v>112</v>
      </c>
      <c r="I1349" s="70">
        <f t="shared" si="401"/>
        <v>5.8479532163742132E-3</v>
      </c>
      <c r="J1349" s="70">
        <f t="shared" si="402"/>
        <v>-1.3923013923013872E-2</v>
      </c>
      <c r="K1349" t="str">
        <f t="shared" si="403"/>
        <v>GM1</v>
      </c>
      <c r="L1349" t="str">
        <f t="shared" si="404"/>
        <v>SEPTEMBER-2-GM1</v>
      </c>
      <c r="M1349" s="70">
        <f t="shared" si="405"/>
        <v>0.13547943696496711</v>
      </c>
      <c r="N1349" s="70">
        <f t="shared" si="406"/>
        <v>-8.3591640412952972E-2</v>
      </c>
      <c r="O1349" s="13">
        <f t="shared" si="407"/>
        <v>1013903</v>
      </c>
      <c r="P1349" s="13">
        <f t="shared" si="408"/>
        <v>1020738</v>
      </c>
      <c r="Q1349" s="13">
        <f t="shared" si="409"/>
        <v>1015819</v>
      </c>
      <c r="R1349" s="33">
        <f t="shared" si="410"/>
        <v>1.8897271237978686E-3</v>
      </c>
      <c r="S1349" s="33">
        <f t="shared" si="411"/>
        <v>-4.8190622863065746E-3</v>
      </c>
      <c r="T1349" t="str">
        <f t="shared" si="412"/>
        <v>SEPTEMBER-GM1</v>
      </c>
      <c r="U1349">
        <f t="shared" si="413"/>
        <v>212900</v>
      </c>
      <c r="V1349">
        <f t="shared" si="414"/>
        <v>216174</v>
      </c>
      <c r="W1349">
        <f t="shared" si="415"/>
        <v>214613</v>
      </c>
      <c r="X1349" s="33">
        <f t="shared" si="416"/>
        <v>8.0460310004697444E-3</v>
      </c>
      <c r="Y1349" s="33">
        <f t="shared" si="417"/>
        <v>-7.2210349070656044E-3</v>
      </c>
    </row>
    <row r="1350" spans="1:25" x14ac:dyDescent="0.25">
      <c r="A1350" t="s">
        <v>43</v>
      </c>
      <c r="B1350">
        <v>2</v>
      </c>
      <c r="C1350" t="s">
        <v>70</v>
      </c>
      <c r="D1350" s="66">
        <v>22608</v>
      </c>
      <c r="E1350" s="66">
        <v>22546</v>
      </c>
      <c r="F1350" s="66">
        <v>22308</v>
      </c>
      <c r="G1350" s="13">
        <f t="shared" si="399"/>
        <v>-238</v>
      </c>
      <c r="H1350" s="13">
        <f t="shared" si="400"/>
        <v>-300</v>
      </c>
      <c r="I1350" s="70">
        <f t="shared" si="401"/>
        <v>-1.3269639065817462E-2</v>
      </c>
      <c r="J1350" s="70">
        <f t="shared" si="402"/>
        <v>-1.0556196221059189E-2</v>
      </c>
      <c r="K1350" t="str">
        <f t="shared" si="403"/>
        <v>GM1</v>
      </c>
      <c r="L1350" t="str">
        <f t="shared" si="404"/>
        <v>SEPTEMBER-2-GM1</v>
      </c>
      <c r="M1350" s="70">
        <f t="shared" si="405"/>
        <v>0.13547943696496711</v>
      </c>
      <c r="N1350" s="70">
        <f t="shared" si="406"/>
        <v>-8.3591640412952972E-2</v>
      </c>
      <c r="O1350" s="13">
        <f t="shared" si="407"/>
        <v>1013903</v>
      </c>
      <c r="P1350" s="13">
        <f t="shared" si="408"/>
        <v>1020738</v>
      </c>
      <c r="Q1350" s="13">
        <f t="shared" si="409"/>
        <v>1015819</v>
      </c>
      <c r="R1350" s="33">
        <f t="shared" si="410"/>
        <v>1.8897271237978686E-3</v>
      </c>
      <c r="S1350" s="33">
        <f t="shared" si="411"/>
        <v>-4.8190622863065746E-3</v>
      </c>
      <c r="T1350" t="str">
        <f t="shared" si="412"/>
        <v>SEPTEMBER-GM1</v>
      </c>
      <c r="U1350">
        <f t="shared" si="413"/>
        <v>212900</v>
      </c>
      <c r="V1350">
        <f t="shared" si="414"/>
        <v>216174</v>
      </c>
      <c r="W1350">
        <f t="shared" si="415"/>
        <v>214613</v>
      </c>
      <c r="X1350" s="33">
        <f t="shared" si="416"/>
        <v>8.0460310004697444E-3</v>
      </c>
      <c r="Y1350" s="33">
        <f t="shared" si="417"/>
        <v>-7.2210349070656044E-3</v>
      </c>
    </row>
    <row r="1351" spans="1:25" x14ac:dyDescent="0.25">
      <c r="A1351" t="s">
        <v>43</v>
      </c>
      <c r="B1351">
        <v>3</v>
      </c>
      <c r="C1351" t="s">
        <v>27</v>
      </c>
      <c r="D1351" s="66">
        <v>1710</v>
      </c>
      <c r="E1351" s="66">
        <v>1727</v>
      </c>
      <c r="F1351" s="66">
        <v>1710</v>
      </c>
      <c r="G1351" s="13">
        <f t="shared" si="399"/>
        <v>-17</v>
      </c>
      <c r="H1351" s="13">
        <f t="shared" si="400"/>
        <v>0</v>
      </c>
      <c r="I1351" s="70">
        <f t="shared" si="401"/>
        <v>0</v>
      </c>
      <c r="J1351" s="70">
        <f t="shared" si="402"/>
        <v>-9.8436595251881753E-3</v>
      </c>
      <c r="K1351" t="str">
        <f t="shared" si="403"/>
        <v>CNJ2</v>
      </c>
      <c r="L1351" t="str">
        <f t="shared" si="404"/>
        <v>SEPTEMBER-3-CNJ2</v>
      </c>
      <c r="M1351" s="70">
        <f t="shared" si="405"/>
        <v>0</v>
      </c>
      <c r="N1351" s="70">
        <f t="shared" si="406"/>
        <v>-0.30901869970783358</v>
      </c>
      <c r="O1351" s="13">
        <f t="shared" si="407"/>
        <v>1013903</v>
      </c>
      <c r="P1351" s="13">
        <f t="shared" si="408"/>
        <v>1020738</v>
      </c>
      <c r="Q1351" s="13">
        <f t="shared" si="409"/>
        <v>1015819</v>
      </c>
      <c r="R1351" s="33">
        <f t="shared" si="410"/>
        <v>1.8897271237978686E-3</v>
      </c>
      <c r="S1351" s="33">
        <f t="shared" si="411"/>
        <v>-4.8190622863065746E-3</v>
      </c>
      <c r="T1351" t="str">
        <f t="shared" si="412"/>
        <v>SEPTEMBER-CNJ2</v>
      </c>
      <c r="U1351">
        <f t="shared" si="413"/>
        <v>44391</v>
      </c>
      <c r="V1351">
        <f t="shared" si="414"/>
        <v>45141</v>
      </c>
      <c r="W1351">
        <f t="shared" si="415"/>
        <v>44297</v>
      </c>
      <c r="X1351" s="33">
        <f t="shared" si="416"/>
        <v>-2.1175463494852442E-3</v>
      </c>
      <c r="Y1351" s="33">
        <f t="shared" si="417"/>
        <v>-1.8696971710861487E-2</v>
      </c>
    </row>
    <row r="1352" spans="1:25" x14ac:dyDescent="0.25">
      <c r="A1352" t="s">
        <v>43</v>
      </c>
      <c r="B1352">
        <v>3</v>
      </c>
      <c r="C1352" t="s">
        <v>27</v>
      </c>
      <c r="D1352" s="66">
        <v>8000</v>
      </c>
      <c r="E1352" s="66">
        <v>8219</v>
      </c>
      <c r="F1352" s="66">
        <v>8000</v>
      </c>
      <c r="G1352" s="13">
        <f t="shared" si="399"/>
        <v>-219</v>
      </c>
      <c r="H1352" s="13">
        <f t="shared" si="400"/>
        <v>0</v>
      </c>
      <c r="I1352" s="70">
        <f t="shared" si="401"/>
        <v>0</v>
      </c>
      <c r="J1352" s="70">
        <f t="shared" si="402"/>
        <v>-2.664557732084194E-2</v>
      </c>
      <c r="K1352" t="str">
        <f t="shared" si="403"/>
        <v>CNJ2</v>
      </c>
      <c r="L1352" t="str">
        <f t="shared" si="404"/>
        <v>SEPTEMBER-3-CNJ2</v>
      </c>
      <c r="M1352" s="70">
        <f t="shared" si="405"/>
        <v>0</v>
      </c>
      <c r="N1352" s="70">
        <f t="shared" si="406"/>
        <v>-0.30901869970783358</v>
      </c>
      <c r="O1352" s="13">
        <f t="shared" si="407"/>
        <v>1013903</v>
      </c>
      <c r="P1352" s="13">
        <f t="shared" si="408"/>
        <v>1020738</v>
      </c>
      <c r="Q1352" s="13">
        <f t="shared" si="409"/>
        <v>1015819</v>
      </c>
      <c r="R1352" s="33">
        <f t="shared" si="410"/>
        <v>1.8897271237978686E-3</v>
      </c>
      <c r="S1352" s="33">
        <f t="shared" si="411"/>
        <v>-4.8190622863065746E-3</v>
      </c>
      <c r="T1352" t="str">
        <f t="shared" si="412"/>
        <v>SEPTEMBER-CNJ2</v>
      </c>
      <c r="U1352">
        <f t="shared" si="413"/>
        <v>44391</v>
      </c>
      <c r="V1352">
        <f t="shared" si="414"/>
        <v>45141</v>
      </c>
      <c r="W1352">
        <f t="shared" si="415"/>
        <v>44297</v>
      </c>
      <c r="X1352" s="33">
        <f t="shared" si="416"/>
        <v>-2.1175463494852442E-3</v>
      </c>
      <c r="Y1352" s="33">
        <f t="shared" si="417"/>
        <v>-1.8696971710861487E-2</v>
      </c>
    </row>
    <row r="1353" spans="1:25" x14ac:dyDescent="0.25">
      <c r="A1353" t="s">
        <v>43</v>
      </c>
      <c r="B1353">
        <v>3</v>
      </c>
      <c r="C1353" t="s">
        <v>27</v>
      </c>
      <c r="D1353" s="66">
        <v>1500</v>
      </c>
      <c r="E1353" s="66">
        <v>1540</v>
      </c>
      <c r="F1353" s="66">
        <v>1500</v>
      </c>
      <c r="G1353" s="13">
        <f t="shared" si="399"/>
        <v>-40</v>
      </c>
      <c r="H1353" s="13">
        <f t="shared" si="400"/>
        <v>0</v>
      </c>
      <c r="I1353" s="70">
        <f t="shared" si="401"/>
        <v>0</v>
      </c>
      <c r="J1353" s="70">
        <f t="shared" si="402"/>
        <v>-2.5974025974025983E-2</v>
      </c>
      <c r="K1353" t="str">
        <f t="shared" si="403"/>
        <v>CNJ2</v>
      </c>
      <c r="L1353" t="str">
        <f t="shared" si="404"/>
        <v>SEPTEMBER-3-CNJ2</v>
      </c>
      <c r="M1353" s="70">
        <f t="shared" si="405"/>
        <v>0</v>
      </c>
      <c r="N1353" s="70">
        <f t="shared" si="406"/>
        <v>-0.30901869970783358</v>
      </c>
      <c r="O1353" s="13">
        <f t="shared" si="407"/>
        <v>1013903</v>
      </c>
      <c r="P1353" s="13">
        <f t="shared" si="408"/>
        <v>1020738</v>
      </c>
      <c r="Q1353" s="13">
        <f t="shared" si="409"/>
        <v>1015819</v>
      </c>
      <c r="R1353" s="33">
        <f t="shared" si="410"/>
        <v>1.8897271237978686E-3</v>
      </c>
      <c r="S1353" s="33">
        <f t="shared" si="411"/>
        <v>-4.8190622863065746E-3</v>
      </c>
      <c r="T1353" t="str">
        <f t="shared" si="412"/>
        <v>SEPTEMBER-CNJ2</v>
      </c>
      <c r="U1353">
        <f t="shared" si="413"/>
        <v>44391</v>
      </c>
      <c r="V1353">
        <f t="shared" si="414"/>
        <v>45141</v>
      </c>
      <c r="W1353">
        <f t="shared" si="415"/>
        <v>44297</v>
      </c>
      <c r="X1353" s="33">
        <f t="shared" si="416"/>
        <v>-2.1175463494852442E-3</v>
      </c>
      <c r="Y1353" s="33">
        <f t="shared" si="417"/>
        <v>-1.8696971710861487E-2</v>
      </c>
    </row>
    <row r="1354" spans="1:25" x14ac:dyDescent="0.25">
      <c r="A1354" t="s">
        <v>43</v>
      </c>
      <c r="B1354">
        <v>3</v>
      </c>
      <c r="C1354" t="s">
        <v>27</v>
      </c>
      <c r="D1354" s="66">
        <v>2000</v>
      </c>
      <c r="E1354" s="66">
        <v>2077</v>
      </c>
      <c r="F1354" s="66">
        <v>2000</v>
      </c>
      <c r="G1354" s="13">
        <f t="shared" si="399"/>
        <v>-77</v>
      </c>
      <c r="H1354" s="13">
        <f t="shared" si="400"/>
        <v>0</v>
      </c>
      <c r="I1354" s="70">
        <f t="shared" si="401"/>
        <v>0</v>
      </c>
      <c r="J1354" s="70">
        <f t="shared" si="402"/>
        <v>-3.7072701011073628E-2</v>
      </c>
      <c r="K1354" t="str">
        <f t="shared" si="403"/>
        <v>CNJ2</v>
      </c>
      <c r="L1354" t="str">
        <f t="shared" si="404"/>
        <v>SEPTEMBER-3-CNJ2</v>
      </c>
      <c r="M1354" s="70">
        <f t="shared" si="405"/>
        <v>0</v>
      </c>
      <c r="N1354" s="70">
        <f t="shared" si="406"/>
        <v>-0.30901869970783358</v>
      </c>
      <c r="O1354" s="13">
        <f t="shared" si="407"/>
        <v>1013903</v>
      </c>
      <c r="P1354" s="13">
        <f t="shared" si="408"/>
        <v>1020738</v>
      </c>
      <c r="Q1354" s="13">
        <f t="shared" si="409"/>
        <v>1015819</v>
      </c>
      <c r="R1354" s="33">
        <f t="shared" si="410"/>
        <v>1.8897271237978686E-3</v>
      </c>
      <c r="S1354" s="33">
        <f t="shared" si="411"/>
        <v>-4.8190622863065746E-3</v>
      </c>
      <c r="T1354" t="str">
        <f t="shared" si="412"/>
        <v>SEPTEMBER-CNJ2</v>
      </c>
      <c r="U1354">
        <f t="shared" si="413"/>
        <v>44391</v>
      </c>
      <c r="V1354">
        <f t="shared" si="414"/>
        <v>45141</v>
      </c>
      <c r="W1354">
        <f t="shared" si="415"/>
        <v>44297</v>
      </c>
      <c r="X1354" s="33">
        <f t="shared" si="416"/>
        <v>-2.1175463494852442E-3</v>
      </c>
      <c r="Y1354" s="33">
        <f t="shared" si="417"/>
        <v>-1.8696971710861487E-2</v>
      </c>
    </row>
    <row r="1355" spans="1:25" x14ac:dyDescent="0.25">
      <c r="A1355" t="s">
        <v>43</v>
      </c>
      <c r="B1355">
        <v>3</v>
      </c>
      <c r="C1355" t="s">
        <v>27</v>
      </c>
      <c r="D1355" s="66">
        <v>8000</v>
      </c>
      <c r="E1355" s="66">
        <v>8074</v>
      </c>
      <c r="F1355" s="66">
        <v>8000</v>
      </c>
      <c r="G1355" s="13">
        <f t="shared" si="399"/>
        <v>-74</v>
      </c>
      <c r="H1355" s="13">
        <f t="shared" si="400"/>
        <v>0</v>
      </c>
      <c r="I1355" s="70">
        <f t="shared" si="401"/>
        <v>0</v>
      </c>
      <c r="J1355" s="70">
        <f t="shared" si="402"/>
        <v>-9.1652216992816893E-3</v>
      </c>
      <c r="K1355" t="str">
        <f t="shared" si="403"/>
        <v>CNJ2</v>
      </c>
      <c r="L1355" t="str">
        <f t="shared" si="404"/>
        <v>SEPTEMBER-3-CNJ2</v>
      </c>
      <c r="M1355" s="70">
        <f t="shared" si="405"/>
        <v>0</v>
      </c>
      <c r="N1355" s="70">
        <f t="shared" si="406"/>
        <v>-0.30901869970783358</v>
      </c>
      <c r="O1355" s="13">
        <f t="shared" si="407"/>
        <v>1013903</v>
      </c>
      <c r="P1355" s="13">
        <f t="shared" si="408"/>
        <v>1020738</v>
      </c>
      <c r="Q1355" s="13">
        <f t="shared" si="409"/>
        <v>1015819</v>
      </c>
      <c r="R1355" s="33">
        <f t="shared" si="410"/>
        <v>1.8897271237978686E-3</v>
      </c>
      <c r="S1355" s="33">
        <f t="shared" si="411"/>
        <v>-4.8190622863065746E-3</v>
      </c>
      <c r="T1355" t="str">
        <f t="shared" si="412"/>
        <v>SEPTEMBER-CNJ2</v>
      </c>
      <c r="U1355">
        <f t="shared" si="413"/>
        <v>44391</v>
      </c>
      <c r="V1355">
        <f t="shared" si="414"/>
        <v>45141</v>
      </c>
      <c r="W1355">
        <f t="shared" si="415"/>
        <v>44297</v>
      </c>
      <c r="X1355" s="33">
        <f t="shared" si="416"/>
        <v>-2.1175463494852442E-3</v>
      </c>
      <c r="Y1355" s="33">
        <f t="shared" si="417"/>
        <v>-1.8696971710861487E-2</v>
      </c>
    </row>
    <row r="1356" spans="1:25" x14ac:dyDescent="0.25">
      <c r="A1356" t="s">
        <v>43</v>
      </c>
      <c r="B1356">
        <v>3</v>
      </c>
      <c r="C1356" t="s">
        <v>27</v>
      </c>
      <c r="D1356" s="66">
        <v>6000</v>
      </c>
      <c r="E1356" s="66">
        <v>6129</v>
      </c>
      <c r="F1356" s="66">
        <v>6000</v>
      </c>
      <c r="G1356" s="13">
        <f t="shared" si="399"/>
        <v>-129</v>
      </c>
      <c r="H1356" s="13">
        <f t="shared" si="400"/>
        <v>0</v>
      </c>
      <c r="I1356" s="70">
        <f t="shared" si="401"/>
        <v>0</v>
      </c>
      <c r="J1356" s="70">
        <f t="shared" si="402"/>
        <v>-2.1047479197258911E-2</v>
      </c>
      <c r="K1356" t="str">
        <f t="shared" si="403"/>
        <v>CNJ2</v>
      </c>
      <c r="L1356" t="str">
        <f t="shared" si="404"/>
        <v>SEPTEMBER-3-CNJ2</v>
      </c>
      <c r="M1356" s="70">
        <f t="shared" si="405"/>
        <v>0</v>
      </c>
      <c r="N1356" s="70">
        <f t="shared" si="406"/>
        <v>-0.30901869970783358</v>
      </c>
      <c r="O1356" s="13">
        <f t="shared" si="407"/>
        <v>1013903</v>
      </c>
      <c r="P1356" s="13">
        <f t="shared" si="408"/>
        <v>1020738</v>
      </c>
      <c r="Q1356" s="13">
        <f t="shared" si="409"/>
        <v>1015819</v>
      </c>
      <c r="R1356" s="33">
        <f t="shared" si="410"/>
        <v>1.8897271237978686E-3</v>
      </c>
      <c r="S1356" s="33">
        <f t="shared" si="411"/>
        <v>-4.8190622863065746E-3</v>
      </c>
      <c r="T1356" t="str">
        <f t="shared" si="412"/>
        <v>SEPTEMBER-CNJ2</v>
      </c>
      <c r="U1356">
        <f t="shared" si="413"/>
        <v>44391</v>
      </c>
      <c r="V1356">
        <f t="shared" si="414"/>
        <v>45141</v>
      </c>
      <c r="W1356">
        <f t="shared" si="415"/>
        <v>44297</v>
      </c>
      <c r="X1356" s="33">
        <f t="shared" si="416"/>
        <v>-2.1175463494852442E-3</v>
      </c>
      <c r="Y1356" s="33">
        <f t="shared" si="417"/>
        <v>-1.8696971710861487E-2</v>
      </c>
    </row>
    <row r="1357" spans="1:25" x14ac:dyDescent="0.25">
      <c r="A1357" t="s">
        <v>43</v>
      </c>
      <c r="B1357">
        <v>3</v>
      </c>
      <c r="C1357" t="s">
        <v>27</v>
      </c>
      <c r="D1357" s="66">
        <v>2100</v>
      </c>
      <c r="E1357" s="66">
        <v>2121</v>
      </c>
      <c r="F1357" s="66">
        <v>2100</v>
      </c>
      <c r="G1357" s="13">
        <f t="shared" si="399"/>
        <v>-21</v>
      </c>
      <c r="H1357" s="13">
        <f t="shared" si="400"/>
        <v>0</v>
      </c>
      <c r="I1357" s="70">
        <f t="shared" si="401"/>
        <v>0</v>
      </c>
      <c r="J1357" s="70">
        <f t="shared" si="402"/>
        <v>-9.9009900990099098E-3</v>
      </c>
      <c r="K1357" t="str">
        <f t="shared" si="403"/>
        <v>CNJ2</v>
      </c>
      <c r="L1357" t="str">
        <f t="shared" si="404"/>
        <v>SEPTEMBER-3-CNJ2</v>
      </c>
      <c r="M1357" s="70">
        <f t="shared" si="405"/>
        <v>0</v>
      </c>
      <c r="N1357" s="70">
        <f t="shared" si="406"/>
        <v>-0.30901869970783358</v>
      </c>
      <c r="O1357" s="13">
        <f t="shared" si="407"/>
        <v>1013903</v>
      </c>
      <c r="P1357" s="13">
        <f t="shared" si="408"/>
        <v>1020738</v>
      </c>
      <c r="Q1357" s="13">
        <f t="shared" si="409"/>
        <v>1015819</v>
      </c>
      <c r="R1357" s="33">
        <f t="shared" si="410"/>
        <v>1.8897271237978686E-3</v>
      </c>
      <c r="S1357" s="33">
        <f t="shared" si="411"/>
        <v>-4.8190622863065746E-3</v>
      </c>
      <c r="T1357" t="str">
        <f t="shared" si="412"/>
        <v>SEPTEMBER-CNJ2</v>
      </c>
      <c r="U1357">
        <f t="shared" si="413"/>
        <v>44391</v>
      </c>
      <c r="V1357">
        <f t="shared" si="414"/>
        <v>45141</v>
      </c>
      <c r="W1357">
        <f t="shared" si="415"/>
        <v>44297</v>
      </c>
      <c r="X1357" s="33">
        <f t="shared" si="416"/>
        <v>-2.1175463494852442E-3</v>
      </c>
      <c r="Y1357" s="33">
        <f t="shared" si="417"/>
        <v>-1.8696971710861487E-2</v>
      </c>
    </row>
    <row r="1358" spans="1:25" x14ac:dyDescent="0.25">
      <c r="A1358" t="s">
        <v>43</v>
      </c>
      <c r="B1358">
        <v>3</v>
      </c>
      <c r="C1358" t="s">
        <v>17</v>
      </c>
      <c r="D1358" s="66">
        <v>1060</v>
      </c>
      <c r="E1358" s="68">
        <v>1079</v>
      </c>
      <c r="F1358" s="68">
        <v>1060</v>
      </c>
      <c r="G1358" s="13">
        <f t="shared" si="399"/>
        <v>-19</v>
      </c>
      <c r="H1358" s="13">
        <f t="shared" si="400"/>
        <v>0</v>
      </c>
      <c r="I1358" s="70">
        <f t="shared" si="401"/>
        <v>0</v>
      </c>
      <c r="J1358" s="70">
        <f t="shared" si="402"/>
        <v>-1.7608897126969447E-2</v>
      </c>
      <c r="K1358" t="str">
        <f t="shared" si="403"/>
        <v>CBA</v>
      </c>
      <c r="L1358" t="str">
        <f t="shared" si="404"/>
        <v>SEPTEMBER-3-CBA</v>
      </c>
      <c r="M1358" s="70">
        <f t="shared" si="405"/>
        <v>0</v>
      </c>
      <c r="N1358" s="70">
        <f t="shared" si="406"/>
        <v>-9.6977696439523142E-2</v>
      </c>
      <c r="O1358" s="13">
        <f t="shared" si="407"/>
        <v>1013903</v>
      </c>
      <c r="P1358" s="13">
        <f t="shared" si="408"/>
        <v>1020738</v>
      </c>
      <c r="Q1358" s="13">
        <f t="shared" si="409"/>
        <v>1015819</v>
      </c>
      <c r="R1358" s="33">
        <f t="shared" si="410"/>
        <v>1.8897271237978686E-3</v>
      </c>
      <c r="S1358" s="33">
        <f t="shared" si="411"/>
        <v>-4.8190622863065746E-3</v>
      </c>
      <c r="T1358" t="str">
        <f t="shared" si="412"/>
        <v>SEPTEMBER-CBA</v>
      </c>
      <c r="U1358">
        <f t="shared" si="413"/>
        <v>14832</v>
      </c>
      <c r="V1358">
        <f t="shared" si="414"/>
        <v>14821</v>
      </c>
      <c r="W1358">
        <f t="shared" si="415"/>
        <v>14660</v>
      </c>
      <c r="X1358" s="33">
        <f t="shared" si="416"/>
        <v>-1.1596548004314977E-2</v>
      </c>
      <c r="Y1358" s="33">
        <f t="shared" si="417"/>
        <v>-1.0862964712232692E-2</v>
      </c>
    </row>
    <row r="1359" spans="1:25" x14ac:dyDescent="0.25">
      <c r="A1359" t="s">
        <v>43</v>
      </c>
      <c r="B1359">
        <v>3</v>
      </c>
      <c r="C1359" t="s">
        <v>17</v>
      </c>
      <c r="D1359" s="66">
        <v>1180</v>
      </c>
      <c r="E1359" s="68">
        <v>1255</v>
      </c>
      <c r="F1359" s="68">
        <v>1180</v>
      </c>
      <c r="G1359" s="13">
        <f t="shared" si="399"/>
        <v>-75</v>
      </c>
      <c r="H1359" s="13">
        <f t="shared" si="400"/>
        <v>0</v>
      </c>
      <c r="I1359" s="70">
        <f t="shared" si="401"/>
        <v>0</v>
      </c>
      <c r="J1359" s="70">
        <f t="shared" si="402"/>
        <v>-5.9760956175298752E-2</v>
      </c>
      <c r="K1359" t="str">
        <f t="shared" si="403"/>
        <v>CBA</v>
      </c>
      <c r="L1359" t="str">
        <f t="shared" si="404"/>
        <v>SEPTEMBER-3-CBA</v>
      </c>
      <c r="M1359" s="70">
        <f t="shared" si="405"/>
        <v>0</v>
      </c>
      <c r="N1359" s="70">
        <f t="shared" si="406"/>
        <v>-9.6977696439523142E-2</v>
      </c>
      <c r="O1359" s="13">
        <f t="shared" si="407"/>
        <v>1013903</v>
      </c>
      <c r="P1359" s="13">
        <f t="shared" si="408"/>
        <v>1020738</v>
      </c>
      <c r="Q1359" s="13">
        <f t="shared" si="409"/>
        <v>1015819</v>
      </c>
      <c r="R1359" s="33">
        <f t="shared" si="410"/>
        <v>1.8897271237978686E-3</v>
      </c>
      <c r="S1359" s="33">
        <f t="shared" si="411"/>
        <v>-4.8190622863065746E-3</v>
      </c>
      <c r="T1359" t="str">
        <f t="shared" si="412"/>
        <v>SEPTEMBER-CBA</v>
      </c>
      <c r="U1359">
        <f t="shared" si="413"/>
        <v>14832</v>
      </c>
      <c r="V1359">
        <f t="shared" si="414"/>
        <v>14821</v>
      </c>
      <c r="W1359">
        <f t="shared" si="415"/>
        <v>14660</v>
      </c>
      <c r="X1359" s="33">
        <f t="shared" si="416"/>
        <v>-1.1596548004314977E-2</v>
      </c>
      <c r="Y1359" s="33">
        <f t="shared" si="417"/>
        <v>-1.0862964712232692E-2</v>
      </c>
    </row>
    <row r="1360" spans="1:25" x14ac:dyDescent="0.25">
      <c r="A1360" t="s">
        <v>43</v>
      </c>
      <c r="B1360">
        <v>3</v>
      </c>
      <c r="C1360" t="s">
        <v>27</v>
      </c>
      <c r="D1360" s="66">
        <v>1290</v>
      </c>
      <c r="E1360" s="66">
        <v>1333</v>
      </c>
      <c r="F1360" s="66">
        <v>1290</v>
      </c>
      <c r="G1360" s="13">
        <f t="shared" si="399"/>
        <v>-43</v>
      </c>
      <c r="H1360" s="13">
        <f t="shared" si="400"/>
        <v>0</v>
      </c>
      <c r="I1360" s="70">
        <f t="shared" si="401"/>
        <v>0</v>
      </c>
      <c r="J1360" s="70">
        <f t="shared" si="402"/>
        <v>-3.2258064516129004E-2</v>
      </c>
      <c r="K1360" t="str">
        <f t="shared" si="403"/>
        <v>CNJ2</v>
      </c>
      <c r="L1360" t="str">
        <f t="shared" si="404"/>
        <v>SEPTEMBER-3-CNJ2</v>
      </c>
      <c r="M1360" s="70">
        <f t="shared" si="405"/>
        <v>0</v>
      </c>
      <c r="N1360" s="70">
        <f t="shared" si="406"/>
        <v>-0.30901869970783358</v>
      </c>
      <c r="O1360" s="13">
        <f t="shared" si="407"/>
        <v>1013903</v>
      </c>
      <c r="P1360" s="13">
        <f t="shared" si="408"/>
        <v>1020738</v>
      </c>
      <c r="Q1360" s="13">
        <f t="shared" si="409"/>
        <v>1015819</v>
      </c>
      <c r="R1360" s="33">
        <f t="shared" si="410"/>
        <v>1.8897271237978686E-3</v>
      </c>
      <c r="S1360" s="33">
        <f t="shared" si="411"/>
        <v>-4.8190622863065746E-3</v>
      </c>
      <c r="T1360" t="str">
        <f t="shared" si="412"/>
        <v>SEPTEMBER-CNJ2</v>
      </c>
      <c r="U1360">
        <f t="shared" si="413"/>
        <v>44391</v>
      </c>
      <c r="V1360">
        <f t="shared" si="414"/>
        <v>45141</v>
      </c>
      <c r="W1360">
        <f t="shared" si="415"/>
        <v>44297</v>
      </c>
      <c r="X1360" s="33">
        <f t="shared" si="416"/>
        <v>-2.1175463494852442E-3</v>
      </c>
      <c r="Y1360" s="33">
        <f t="shared" si="417"/>
        <v>-1.8696971710861487E-2</v>
      </c>
    </row>
    <row r="1361" spans="1:25" x14ac:dyDescent="0.25">
      <c r="A1361" t="s">
        <v>43</v>
      </c>
      <c r="B1361">
        <v>3</v>
      </c>
      <c r="C1361" t="s">
        <v>27</v>
      </c>
      <c r="D1361" s="66">
        <v>1670</v>
      </c>
      <c r="E1361" s="66">
        <v>1698</v>
      </c>
      <c r="F1361" s="66">
        <v>1670</v>
      </c>
      <c r="G1361" s="13">
        <f t="shared" si="399"/>
        <v>-28</v>
      </c>
      <c r="H1361" s="13">
        <f t="shared" si="400"/>
        <v>0</v>
      </c>
      <c r="I1361" s="70">
        <f t="shared" si="401"/>
        <v>0</v>
      </c>
      <c r="J1361" s="70">
        <f t="shared" si="402"/>
        <v>-1.6489988221436991E-2</v>
      </c>
      <c r="K1361" t="str">
        <f t="shared" si="403"/>
        <v>CNJ2</v>
      </c>
      <c r="L1361" t="str">
        <f t="shared" si="404"/>
        <v>SEPTEMBER-3-CNJ2</v>
      </c>
      <c r="M1361" s="70">
        <f t="shared" si="405"/>
        <v>0</v>
      </c>
      <c r="N1361" s="70">
        <f t="shared" si="406"/>
        <v>-0.30901869970783358</v>
      </c>
      <c r="O1361" s="13">
        <f t="shared" si="407"/>
        <v>1013903</v>
      </c>
      <c r="P1361" s="13">
        <f t="shared" si="408"/>
        <v>1020738</v>
      </c>
      <c r="Q1361" s="13">
        <f t="shared" si="409"/>
        <v>1015819</v>
      </c>
      <c r="R1361" s="33">
        <f t="shared" si="410"/>
        <v>1.8897271237978686E-3</v>
      </c>
      <c r="S1361" s="33">
        <f t="shared" si="411"/>
        <v>-4.8190622863065746E-3</v>
      </c>
      <c r="T1361" t="str">
        <f t="shared" si="412"/>
        <v>SEPTEMBER-CNJ2</v>
      </c>
      <c r="U1361">
        <f t="shared" si="413"/>
        <v>44391</v>
      </c>
      <c r="V1361">
        <f t="shared" si="414"/>
        <v>45141</v>
      </c>
      <c r="W1361">
        <f t="shared" si="415"/>
        <v>44297</v>
      </c>
      <c r="X1361" s="33">
        <f t="shared" si="416"/>
        <v>-2.1175463494852442E-3</v>
      </c>
      <c r="Y1361" s="33">
        <f t="shared" si="417"/>
        <v>-1.8696971710861487E-2</v>
      </c>
    </row>
    <row r="1362" spans="1:25" x14ac:dyDescent="0.25">
      <c r="A1362" t="s">
        <v>43</v>
      </c>
      <c r="B1362">
        <v>3</v>
      </c>
      <c r="C1362" t="s">
        <v>27</v>
      </c>
      <c r="D1362" s="66">
        <v>3340</v>
      </c>
      <c r="E1362" s="66">
        <v>3382</v>
      </c>
      <c r="F1362" s="66">
        <v>3340</v>
      </c>
      <c r="G1362" s="13">
        <f t="shared" si="399"/>
        <v>-42</v>
      </c>
      <c r="H1362" s="13">
        <f t="shared" si="400"/>
        <v>0</v>
      </c>
      <c r="I1362" s="70">
        <f t="shared" si="401"/>
        <v>0</v>
      </c>
      <c r="J1362" s="70">
        <f t="shared" si="402"/>
        <v>-1.2418687167356612E-2</v>
      </c>
      <c r="K1362" t="str">
        <f t="shared" si="403"/>
        <v>CNJ2</v>
      </c>
      <c r="L1362" t="str">
        <f t="shared" si="404"/>
        <v>SEPTEMBER-3-CNJ2</v>
      </c>
      <c r="M1362" s="70">
        <f t="shared" si="405"/>
        <v>0</v>
      </c>
      <c r="N1362" s="70">
        <f t="shared" si="406"/>
        <v>-0.30901869970783358</v>
      </c>
      <c r="O1362" s="13">
        <f t="shared" si="407"/>
        <v>1013903</v>
      </c>
      <c r="P1362" s="13">
        <f t="shared" si="408"/>
        <v>1020738</v>
      </c>
      <c r="Q1362" s="13">
        <f t="shared" si="409"/>
        <v>1015819</v>
      </c>
      <c r="R1362" s="33">
        <f t="shared" si="410"/>
        <v>1.8897271237978686E-3</v>
      </c>
      <c r="S1362" s="33">
        <f t="shared" si="411"/>
        <v>-4.8190622863065746E-3</v>
      </c>
      <c r="T1362" t="str">
        <f t="shared" si="412"/>
        <v>SEPTEMBER-CNJ2</v>
      </c>
      <c r="U1362">
        <f t="shared" si="413"/>
        <v>44391</v>
      </c>
      <c r="V1362">
        <f t="shared" si="414"/>
        <v>45141</v>
      </c>
      <c r="W1362">
        <f t="shared" si="415"/>
        <v>44297</v>
      </c>
      <c r="X1362" s="33">
        <f t="shared" si="416"/>
        <v>-2.1175463494852442E-3</v>
      </c>
      <c r="Y1362" s="33">
        <f t="shared" si="417"/>
        <v>-1.8696971710861487E-2</v>
      </c>
    </row>
    <row r="1363" spans="1:25" x14ac:dyDescent="0.25">
      <c r="A1363" t="s">
        <v>43</v>
      </c>
      <c r="B1363">
        <v>3</v>
      </c>
      <c r="C1363" t="s">
        <v>27</v>
      </c>
      <c r="D1363" s="66">
        <v>1090</v>
      </c>
      <c r="E1363" s="66">
        <v>1122</v>
      </c>
      <c r="F1363" s="66">
        <v>1090</v>
      </c>
      <c r="G1363" s="13">
        <f t="shared" si="399"/>
        <v>-32</v>
      </c>
      <c r="H1363" s="13">
        <f t="shared" si="400"/>
        <v>0</v>
      </c>
      <c r="I1363" s="70">
        <f t="shared" si="401"/>
        <v>0</v>
      </c>
      <c r="J1363" s="70">
        <f t="shared" si="402"/>
        <v>-2.8520499108734443E-2</v>
      </c>
      <c r="K1363" t="str">
        <f t="shared" si="403"/>
        <v>CNJ2</v>
      </c>
      <c r="L1363" t="str">
        <f t="shared" si="404"/>
        <v>SEPTEMBER-3-CNJ2</v>
      </c>
      <c r="M1363" s="70">
        <f t="shared" si="405"/>
        <v>0</v>
      </c>
      <c r="N1363" s="70">
        <f t="shared" si="406"/>
        <v>-0.30901869970783358</v>
      </c>
      <c r="O1363" s="13">
        <f t="shared" si="407"/>
        <v>1013903</v>
      </c>
      <c r="P1363" s="13">
        <f t="shared" si="408"/>
        <v>1020738</v>
      </c>
      <c r="Q1363" s="13">
        <f t="shared" si="409"/>
        <v>1015819</v>
      </c>
      <c r="R1363" s="33">
        <f t="shared" si="410"/>
        <v>1.8897271237978686E-3</v>
      </c>
      <c r="S1363" s="33">
        <f t="shared" si="411"/>
        <v>-4.8190622863065746E-3</v>
      </c>
      <c r="T1363" t="str">
        <f t="shared" si="412"/>
        <v>SEPTEMBER-CNJ2</v>
      </c>
      <c r="U1363">
        <f t="shared" si="413"/>
        <v>44391</v>
      </c>
      <c r="V1363">
        <f t="shared" si="414"/>
        <v>45141</v>
      </c>
      <c r="W1363">
        <f t="shared" si="415"/>
        <v>44297</v>
      </c>
      <c r="X1363" s="33">
        <f t="shared" si="416"/>
        <v>-2.1175463494852442E-3</v>
      </c>
      <c r="Y1363" s="33">
        <f t="shared" si="417"/>
        <v>-1.8696971710861487E-2</v>
      </c>
    </row>
    <row r="1364" spans="1:25" x14ac:dyDescent="0.25">
      <c r="A1364" t="s">
        <v>43</v>
      </c>
      <c r="B1364">
        <v>3</v>
      </c>
      <c r="C1364" t="s">
        <v>27</v>
      </c>
      <c r="D1364" s="66">
        <v>1740</v>
      </c>
      <c r="E1364" s="66">
        <v>1802</v>
      </c>
      <c r="F1364" s="66">
        <v>1740</v>
      </c>
      <c r="G1364" s="13">
        <f t="shared" si="399"/>
        <v>-62</v>
      </c>
      <c r="H1364" s="13">
        <f t="shared" si="400"/>
        <v>0</v>
      </c>
      <c r="I1364" s="70">
        <f t="shared" si="401"/>
        <v>0</v>
      </c>
      <c r="J1364" s="70">
        <f t="shared" si="402"/>
        <v>-3.4406215316315159E-2</v>
      </c>
      <c r="K1364" t="str">
        <f t="shared" si="403"/>
        <v>CNJ2</v>
      </c>
      <c r="L1364" t="str">
        <f t="shared" si="404"/>
        <v>SEPTEMBER-3-CNJ2</v>
      </c>
      <c r="M1364" s="70">
        <f t="shared" si="405"/>
        <v>0</v>
      </c>
      <c r="N1364" s="70">
        <f t="shared" si="406"/>
        <v>-0.30901869970783358</v>
      </c>
      <c r="O1364" s="13">
        <f t="shared" si="407"/>
        <v>1013903</v>
      </c>
      <c r="P1364" s="13">
        <f t="shared" si="408"/>
        <v>1020738</v>
      </c>
      <c r="Q1364" s="13">
        <f t="shared" si="409"/>
        <v>1015819</v>
      </c>
      <c r="R1364" s="33">
        <f t="shared" si="410"/>
        <v>1.8897271237978686E-3</v>
      </c>
      <c r="S1364" s="33">
        <f t="shared" si="411"/>
        <v>-4.8190622863065746E-3</v>
      </c>
      <c r="T1364" t="str">
        <f t="shared" si="412"/>
        <v>SEPTEMBER-CNJ2</v>
      </c>
      <c r="U1364">
        <f t="shared" si="413"/>
        <v>44391</v>
      </c>
      <c r="V1364">
        <f t="shared" si="414"/>
        <v>45141</v>
      </c>
      <c r="W1364">
        <f t="shared" si="415"/>
        <v>44297</v>
      </c>
      <c r="X1364" s="33">
        <f t="shared" si="416"/>
        <v>-2.1175463494852442E-3</v>
      </c>
      <c r="Y1364" s="33">
        <f t="shared" si="417"/>
        <v>-1.8696971710861487E-2</v>
      </c>
    </row>
    <row r="1365" spans="1:25" x14ac:dyDescent="0.25">
      <c r="A1365" t="s">
        <v>43</v>
      </c>
      <c r="B1365">
        <v>3</v>
      </c>
      <c r="C1365" t="s">
        <v>27</v>
      </c>
      <c r="D1365" s="66">
        <v>970</v>
      </c>
      <c r="E1365" s="66">
        <v>1016</v>
      </c>
      <c r="F1365" s="66">
        <v>970</v>
      </c>
      <c r="G1365" s="13">
        <f t="shared" si="399"/>
        <v>-46</v>
      </c>
      <c r="H1365" s="13">
        <f t="shared" si="400"/>
        <v>0</v>
      </c>
      <c r="I1365" s="70">
        <f t="shared" si="401"/>
        <v>0</v>
      </c>
      <c r="J1365" s="70">
        <f t="shared" si="402"/>
        <v>-4.5275590551181133E-2</v>
      </c>
      <c r="K1365" t="str">
        <f t="shared" si="403"/>
        <v>CNJ2</v>
      </c>
      <c r="L1365" t="str">
        <f t="shared" si="404"/>
        <v>SEPTEMBER-3-CNJ2</v>
      </c>
      <c r="M1365" s="70">
        <f t="shared" si="405"/>
        <v>0</v>
      </c>
      <c r="N1365" s="70">
        <f t="shared" si="406"/>
        <v>-0.30901869970783358</v>
      </c>
      <c r="O1365" s="13">
        <f t="shared" si="407"/>
        <v>1013903</v>
      </c>
      <c r="P1365" s="13">
        <f t="shared" si="408"/>
        <v>1020738</v>
      </c>
      <c r="Q1365" s="13">
        <f t="shared" si="409"/>
        <v>1015819</v>
      </c>
      <c r="R1365" s="33">
        <f t="shared" si="410"/>
        <v>1.8897271237978686E-3</v>
      </c>
      <c r="S1365" s="33">
        <f t="shared" si="411"/>
        <v>-4.8190622863065746E-3</v>
      </c>
      <c r="T1365" t="str">
        <f t="shared" si="412"/>
        <v>SEPTEMBER-CNJ2</v>
      </c>
      <c r="U1365">
        <f t="shared" si="413"/>
        <v>44391</v>
      </c>
      <c r="V1365">
        <f t="shared" si="414"/>
        <v>45141</v>
      </c>
      <c r="W1365">
        <f t="shared" si="415"/>
        <v>44297</v>
      </c>
      <c r="X1365" s="33">
        <f t="shared" si="416"/>
        <v>-2.1175463494852442E-3</v>
      </c>
      <c r="Y1365" s="33">
        <f t="shared" si="417"/>
        <v>-1.8696971710861487E-2</v>
      </c>
    </row>
    <row r="1366" spans="1:25" x14ac:dyDescent="0.25">
      <c r="A1366" t="s">
        <v>43</v>
      </c>
      <c r="B1366">
        <v>3</v>
      </c>
      <c r="C1366" t="s">
        <v>17</v>
      </c>
      <c r="D1366" s="66">
        <v>500</v>
      </c>
      <c r="E1366">
        <v>510</v>
      </c>
      <c r="F1366" s="68">
        <v>500</v>
      </c>
      <c r="G1366" s="13">
        <f t="shared" si="399"/>
        <v>-10</v>
      </c>
      <c r="H1366" s="13">
        <f t="shared" si="400"/>
        <v>0</v>
      </c>
      <c r="I1366" s="70">
        <f t="shared" si="401"/>
        <v>0</v>
      </c>
      <c r="J1366" s="70">
        <f t="shared" si="402"/>
        <v>-1.9607843137254943E-2</v>
      </c>
      <c r="K1366" t="str">
        <f t="shared" si="403"/>
        <v>CBA</v>
      </c>
      <c r="L1366" t="str">
        <f t="shared" si="404"/>
        <v>SEPTEMBER-3-CBA</v>
      </c>
      <c r="M1366" s="70">
        <f t="shared" si="405"/>
        <v>0</v>
      </c>
      <c r="N1366" s="70">
        <f t="shared" si="406"/>
        <v>-9.6977696439523142E-2</v>
      </c>
      <c r="O1366" s="13">
        <f t="shared" si="407"/>
        <v>1013903</v>
      </c>
      <c r="P1366" s="13">
        <f t="shared" si="408"/>
        <v>1020738</v>
      </c>
      <c r="Q1366" s="13">
        <f t="shared" si="409"/>
        <v>1015819</v>
      </c>
      <c r="R1366" s="33">
        <f t="shared" si="410"/>
        <v>1.8897271237978686E-3</v>
      </c>
      <c r="S1366" s="33">
        <f t="shared" si="411"/>
        <v>-4.8190622863065746E-3</v>
      </c>
      <c r="T1366" t="str">
        <f t="shared" si="412"/>
        <v>SEPTEMBER-CBA</v>
      </c>
      <c r="U1366">
        <f t="shared" si="413"/>
        <v>14832</v>
      </c>
      <c r="V1366">
        <f t="shared" si="414"/>
        <v>14821</v>
      </c>
      <c r="W1366">
        <f t="shared" si="415"/>
        <v>14660</v>
      </c>
      <c r="X1366" s="33">
        <f t="shared" si="416"/>
        <v>-1.1596548004314977E-2</v>
      </c>
      <c r="Y1366" s="33">
        <f t="shared" si="417"/>
        <v>-1.0862964712232692E-2</v>
      </c>
    </row>
    <row r="1367" spans="1:25" x14ac:dyDescent="0.25">
      <c r="A1367" t="s">
        <v>43</v>
      </c>
      <c r="B1367">
        <v>3</v>
      </c>
      <c r="C1367" t="s">
        <v>72</v>
      </c>
      <c r="D1367" s="66">
        <v>6588</v>
      </c>
      <c r="E1367" s="66">
        <v>6749</v>
      </c>
      <c r="F1367" s="66">
        <v>6588</v>
      </c>
      <c r="G1367" s="13">
        <f t="shared" si="399"/>
        <v>-161</v>
      </c>
      <c r="H1367" s="13">
        <f t="shared" si="400"/>
        <v>0</v>
      </c>
      <c r="I1367" s="70">
        <f t="shared" si="401"/>
        <v>0</v>
      </c>
      <c r="J1367" s="70">
        <f t="shared" si="402"/>
        <v>-2.3855385983108657E-2</v>
      </c>
      <c r="K1367" t="str">
        <f t="shared" si="403"/>
        <v>MAJA2</v>
      </c>
      <c r="L1367" t="str">
        <f t="shared" si="404"/>
        <v>SEPTEMBER-3-MAJA2</v>
      </c>
      <c r="M1367" s="70">
        <f t="shared" si="405"/>
        <v>6.3974413889878456E-2</v>
      </c>
      <c r="N1367" s="70">
        <f t="shared" si="406"/>
        <v>-7.0649928764268122E-2</v>
      </c>
      <c r="O1367" s="13">
        <f t="shared" si="407"/>
        <v>1013903</v>
      </c>
      <c r="P1367" s="13">
        <f t="shared" si="408"/>
        <v>1020738</v>
      </c>
      <c r="Q1367" s="13">
        <f t="shared" si="409"/>
        <v>1015819</v>
      </c>
      <c r="R1367" s="33">
        <f t="shared" si="410"/>
        <v>1.8897271237978686E-3</v>
      </c>
      <c r="S1367" s="33">
        <f t="shared" si="411"/>
        <v>-4.8190622863065746E-3</v>
      </c>
      <c r="T1367" t="str">
        <f t="shared" si="412"/>
        <v>SEPTEMBER-MAJA2</v>
      </c>
      <c r="U1367">
        <f t="shared" si="413"/>
        <v>304551</v>
      </c>
      <c r="V1367">
        <f t="shared" si="414"/>
        <v>305231</v>
      </c>
      <c r="W1367">
        <f t="shared" si="415"/>
        <v>305306</v>
      </c>
      <c r="X1367" s="33">
        <f t="shared" si="416"/>
        <v>2.4790593365315861E-3</v>
      </c>
      <c r="Y1367" s="33">
        <f t="shared" si="417"/>
        <v>2.4571554003371965E-4</v>
      </c>
    </row>
    <row r="1368" spans="1:25" x14ac:dyDescent="0.25">
      <c r="A1368" t="s">
        <v>43</v>
      </c>
      <c r="B1368">
        <v>3</v>
      </c>
      <c r="C1368" t="s">
        <v>72</v>
      </c>
      <c r="D1368" s="66">
        <v>5076</v>
      </c>
      <c r="E1368" s="66">
        <v>5292</v>
      </c>
      <c r="F1368" s="66">
        <v>5280</v>
      </c>
      <c r="G1368" s="13">
        <f t="shared" si="399"/>
        <v>-12</v>
      </c>
      <c r="H1368" s="13">
        <f t="shared" si="400"/>
        <v>204</v>
      </c>
      <c r="I1368" s="70">
        <f t="shared" si="401"/>
        <v>4.0189125295508221E-2</v>
      </c>
      <c r="J1368" s="70">
        <f t="shared" si="402"/>
        <v>-2.2675736961451642E-3</v>
      </c>
      <c r="K1368" t="str">
        <f t="shared" si="403"/>
        <v>MAJA2</v>
      </c>
      <c r="L1368" t="str">
        <f t="shared" si="404"/>
        <v>SEPTEMBER-3-MAJA2</v>
      </c>
      <c r="M1368" s="70">
        <f t="shared" si="405"/>
        <v>6.3974413889878456E-2</v>
      </c>
      <c r="N1368" s="70">
        <f t="shared" si="406"/>
        <v>-7.0649928764268122E-2</v>
      </c>
      <c r="O1368" s="13">
        <f t="shared" si="407"/>
        <v>1013903</v>
      </c>
      <c r="P1368" s="13">
        <f t="shared" si="408"/>
        <v>1020738</v>
      </c>
      <c r="Q1368" s="13">
        <f t="shared" si="409"/>
        <v>1015819</v>
      </c>
      <c r="R1368" s="33">
        <f t="shared" si="410"/>
        <v>1.8897271237978686E-3</v>
      </c>
      <c r="S1368" s="33">
        <f t="shared" si="411"/>
        <v>-4.8190622863065746E-3</v>
      </c>
      <c r="T1368" t="str">
        <f t="shared" si="412"/>
        <v>SEPTEMBER-MAJA2</v>
      </c>
      <c r="U1368">
        <f t="shared" si="413"/>
        <v>304551</v>
      </c>
      <c r="V1368">
        <f t="shared" si="414"/>
        <v>305231</v>
      </c>
      <c r="W1368">
        <f t="shared" si="415"/>
        <v>305306</v>
      </c>
      <c r="X1368" s="33">
        <f t="shared" si="416"/>
        <v>2.4790593365315861E-3</v>
      </c>
      <c r="Y1368" s="33">
        <f t="shared" si="417"/>
        <v>2.4571554003371965E-4</v>
      </c>
    </row>
    <row r="1369" spans="1:25" x14ac:dyDescent="0.25">
      <c r="A1369" t="s">
        <v>43</v>
      </c>
      <c r="B1369">
        <v>3</v>
      </c>
      <c r="C1369" t="s">
        <v>72</v>
      </c>
      <c r="D1369" s="66">
        <v>4860</v>
      </c>
      <c r="E1369" s="68">
        <v>5058</v>
      </c>
      <c r="F1369" s="68">
        <v>5046</v>
      </c>
      <c r="G1369" s="13">
        <f t="shared" si="399"/>
        <v>-12</v>
      </c>
      <c r="H1369" s="13">
        <f t="shared" si="400"/>
        <v>186</v>
      </c>
      <c r="I1369" s="70">
        <f t="shared" si="401"/>
        <v>3.8271604938271642E-2</v>
      </c>
      <c r="J1369" s="70">
        <f t="shared" si="402"/>
        <v>-2.3724792408066353E-3</v>
      </c>
      <c r="K1369" t="str">
        <f t="shared" si="403"/>
        <v>MAJA2</v>
      </c>
      <c r="L1369" t="str">
        <f t="shared" si="404"/>
        <v>SEPTEMBER-3-MAJA2</v>
      </c>
      <c r="M1369" s="70">
        <f t="shared" si="405"/>
        <v>6.3974413889878456E-2</v>
      </c>
      <c r="N1369" s="70">
        <f t="shared" si="406"/>
        <v>-7.0649928764268122E-2</v>
      </c>
      <c r="O1369" s="13">
        <f t="shared" si="407"/>
        <v>1013903</v>
      </c>
      <c r="P1369" s="13">
        <f t="shared" si="408"/>
        <v>1020738</v>
      </c>
      <c r="Q1369" s="13">
        <f t="shared" si="409"/>
        <v>1015819</v>
      </c>
      <c r="R1369" s="33">
        <f t="shared" si="410"/>
        <v>1.8897271237978686E-3</v>
      </c>
      <c r="S1369" s="33">
        <f t="shared" si="411"/>
        <v>-4.8190622863065746E-3</v>
      </c>
      <c r="T1369" t="str">
        <f t="shared" si="412"/>
        <v>SEPTEMBER-MAJA2</v>
      </c>
      <c r="U1369">
        <f t="shared" si="413"/>
        <v>304551</v>
      </c>
      <c r="V1369">
        <f t="shared" si="414"/>
        <v>305231</v>
      </c>
      <c r="W1369">
        <f t="shared" si="415"/>
        <v>305306</v>
      </c>
      <c r="X1369" s="33">
        <f t="shared" si="416"/>
        <v>2.4790593365315861E-3</v>
      </c>
      <c r="Y1369" s="33">
        <f t="shared" si="417"/>
        <v>2.4571554003371965E-4</v>
      </c>
    </row>
    <row r="1370" spans="1:25" x14ac:dyDescent="0.25">
      <c r="A1370" t="s">
        <v>43</v>
      </c>
      <c r="B1370">
        <v>3</v>
      </c>
      <c r="C1370" t="s">
        <v>72</v>
      </c>
      <c r="D1370" s="66">
        <v>6156</v>
      </c>
      <c r="E1370" s="68">
        <v>6411</v>
      </c>
      <c r="F1370" s="68">
        <v>6396</v>
      </c>
      <c r="G1370" s="13">
        <f t="shared" si="399"/>
        <v>-15</v>
      </c>
      <c r="H1370" s="13">
        <f t="shared" si="400"/>
        <v>240</v>
      </c>
      <c r="I1370" s="70">
        <f t="shared" si="401"/>
        <v>3.8986354775828458E-2</v>
      </c>
      <c r="J1370" s="70">
        <f t="shared" si="402"/>
        <v>-2.3397285914833477E-3</v>
      </c>
      <c r="K1370" t="str">
        <f t="shared" si="403"/>
        <v>MAJA2</v>
      </c>
      <c r="L1370" t="str">
        <f t="shared" si="404"/>
        <v>SEPTEMBER-3-MAJA2</v>
      </c>
      <c r="M1370" s="70">
        <f t="shared" si="405"/>
        <v>6.3974413889878456E-2</v>
      </c>
      <c r="N1370" s="70">
        <f t="shared" si="406"/>
        <v>-7.0649928764268122E-2</v>
      </c>
      <c r="O1370" s="13">
        <f t="shared" si="407"/>
        <v>1013903</v>
      </c>
      <c r="P1370" s="13">
        <f t="shared" si="408"/>
        <v>1020738</v>
      </c>
      <c r="Q1370" s="13">
        <f t="shared" si="409"/>
        <v>1015819</v>
      </c>
      <c r="R1370" s="33">
        <f t="shared" si="410"/>
        <v>1.8897271237978686E-3</v>
      </c>
      <c r="S1370" s="33">
        <f t="shared" si="411"/>
        <v>-4.8190622863065746E-3</v>
      </c>
      <c r="T1370" t="str">
        <f t="shared" si="412"/>
        <v>SEPTEMBER-MAJA2</v>
      </c>
      <c r="U1370">
        <f t="shared" si="413"/>
        <v>304551</v>
      </c>
      <c r="V1370">
        <f t="shared" si="414"/>
        <v>305231</v>
      </c>
      <c r="W1370">
        <f t="shared" si="415"/>
        <v>305306</v>
      </c>
      <c r="X1370" s="33">
        <f t="shared" si="416"/>
        <v>2.4790593365315861E-3</v>
      </c>
      <c r="Y1370" s="33">
        <f t="shared" si="417"/>
        <v>2.4571554003371965E-4</v>
      </c>
    </row>
    <row r="1371" spans="1:25" x14ac:dyDescent="0.25">
      <c r="A1371" t="s">
        <v>43</v>
      </c>
      <c r="B1371">
        <v>3</v>
      </c>
      <c r="C1371" t="s">
        <v>72</v>
      </c>
      <c r="D1371" s="66">
        <v>1404</v>
      </c>
      <c r="E1371" s="68">
        <v>1464</v>
      </c>
      <c r="F1371" s="68">
        <v>1461</v>
      </c>
      <c r="G1371" s="13">
        <f t="shared" si="399"/>
        <v>-3</v>
      </c>
      <c r="H1371" s="13">
        <f t="shared" si="400"/>
        <v>57</v>
      </c>
      <c r="I1371" s="70">
        <f t="shared" si="401"/>
        <v>4.0598290598290676E-2</v>
      </c>
      <c r="J1371" s="70">
        <f t="shared" si="402"/>
        <v>-2.049180327868827E-3</v>
      </c>
      <c r="K1371" t="str">
        <f t="shared" si="403"/>
        <v>MAJA2</v>
      </c>
      <c r="L1371" t="str">
        <f t="shared" si="404"/>
        <v>SEPTEMBER-3-MAJA2</v>
      </c>
      <c r="M1371" s="70">
        <f t="shared" si="405"/>
        <v>6.3974413889878456E-2</v>
      </c>
      <c r="N1371" s="70">
        <f t="shared" si="406"/>
        <v>-7.0649928764268122E-2</v>
      </c>
      <c r="O1371" s="13">
        <f t="shared" si="407"/>
        <v>1013903</v>
      </c>
      <c r="P1371" s="13">
        <f t="shared" si="408"/>
        <v>1020738</v>
      </c>
      <c r="Q1371" s="13">
        <f t="shared" si="409"/>
        <v>1015819</v>
      </c>
      <c r="R1371" s="33">
        <f t="shared" si="410"/>
        <v>1.8897271237978686E-3</v>
      </c>
      <c r="S1371" s="33">
        <f t="shared" si="411"/>
        <v>-4.8190622863065746E-3</v>
      </c>
      <c r="T1371" t="str">
        <f t="shared" si="412"/>
        <v>SEPTEMBER-MAJA2</v>
      </c>
      <c r="U1371">
        <f t="shared" si="413"/>
        <v>304551</v>
      </c>
      <c r="V1371">
        <f t="shared" si="414"/>
        <v>305231</v>
      </c>
      <c r="W1371">
        <f t="shared" si="415"/>
        <v>305306</v>
      </c>
      <c r="X1371" s="33">
        <f t="shared" si="416"/>
        <v>2.4790593365315861E-3</v>
      </c>
      <c r="Y1371" s="33">
        <f t="shared" si="417"/>
        <v>2.4571554003371965E-4</v>
      </c>
    </row>
    <row r="1372" spans="1:25" x14ac:dyDescent="0.25">
      <c r="A1372" t="s">
        <v>43</v>
      </c>
      <c r="B1372">
        <v>3</v>
      </c>
      <c r="C1372" t="s">
        <v>72</v>
      </c>
      <c r="D1372" s="66">
        <v>4860</v>
      </c>
      <c r="E1372" s="68">
        <v>4869</v>
      </c>
      <c r="F1372" s="68">
        <v>4860</v>
      </c>
      <c r="G1372" s="13">
        <f t="shared" si="399"/>
        <v>-9</v>
      </c>
      <c r="H1372" s="13">
        <f t="shared" si="400"/>
        <v>0</v>
      </c>
      <c r="I1372" s="70">
        <f t="shared" si="401"/>
        <v>0</v>
      </c>
      <c r="J1372" s="70">
        <f t="shared" si="402"/>
        <v>-1.848428835489857E-3</v>
      </c>
      <c r="K1372" t="str">
        <f t="shared" si="403"/>
        <v>MAJA2</v>
      </c>
      <c r="L1372" t="str">
        <f t="shared" si="404"/>
        <v>SEPTEMBER-3-MAJA2</v>
      </c>
      <c r="M1372" s="70">
        <f t="shared" si="405"/>
        <v>6.3974413889878456E-2</v>
      </c>
      <c r="N1372" s="70">
        <f t="shared" si="406"/>
        <v>-7.0649928764268122E-2</v>
      </c>
      <c r="O1372" s="13">
        <f t="shared" si="407"/>
        <v>1013903</v>
      </c>
      <c r="P1372" s="13">
        <f t="shared" si="408"/>
        <v>1020738</v>
      </c>
      <c r="Q1372" s="13">
        <f t="shared" si="409"/>
        <v>1015819</v>
      </c>
      <c r="R1372" s="33">
        <f t="shared" si="410"/>
        <v>1.8897271237978686E-3</v>
      </c>
      <c r="S1372" s="33">
        <f t="shared" si="411"/>
        <v>-4.8190622863065746E-3</v>
      </c>
      <c r="T1372" t="str">
        <f t="shared" si="412"/>
        <v>SEPTEMBER-MAJA2</v>
      </c>
      <c r="U1372">
        <f t="shared" si="413"/>
        <v>304551</v>
      </c>
      <c r="V1372">
        <f t="shared" si="414"/>
        <v>305231</v>
      </c>
      <c r="W1372">
        <f t="shared" si="415"/>
        <v>305306</v>
      </c>
      <c r="X1372" s="33">
        <f t="shared" si="416"/>
        <v>2.4790593365315861E-3</v>
      </c>
      <c r="Y1372" s="33">
        <f t="shared" si="417"/>
        <v>2.4571554003371965E-4</v>
      </c>
    </row>
    <row r="1373" spans="1:25" x14ac:dyDescent="0.25">
      <c r="A1373" t="s">
        <v>43</v>
      </c>
      <c r="B1373">
        <v>3</v>
      </c>
      <c r="C1373" t="s">
        <v>72</v>
      </c>
      <c r="D1373" s="66">
        <v>1188</v>
      </c>
      <c r="E1373" s="68">
        <v>1188</v>
      </c>
      <c r="F1373" s="68">
        <v>1188</v>
      </c>
      <c r="G1373" s="13">
        <f t="shared" si="399"/>
        <v>0</v>
      </c>
      <c r="H1373" s="13">
        <f t="shared" si="400"/>
        <v>0</v>
      </c>
      <c r="I1373" s="70">
        <f t="shared" si="401"/>
        <v>0</v>
      </c>
      <c r="J1373" s="70">
        <f t="shared" si="402"/>
        <v>0</v>
      </c>
      <c r="K1373" t="str">
        <f t="shared" si="403"/>
        <v>MAJA2</v>
      </c>
      <c r="L1373" t="str">
        <f t="shared" si="404"/>
        <v>SEPTEMBER-3-MAJA2</v>
      </c>
      <c r="M1373" s="70">
        <f t="shared" si="405"/>
        <v>6.3974413889878456E-2</v>
      </c>
      <c r="N1373" s="70">
        <f t="shared" si="406"/>
        <v>-7.0649928764268122E-2</v>
      </c>
      <c r="O1373" s="13">
        <f t="shared" si="407"/>
        <v>1013903</v>
      </c>
      <c r="P1373" s="13">
        <f t="shared" si="408"/>
        <v>1020738</v>
      </c>
      <c r="Q1373" s="13">
        <f t="shared" si="409"/>
        <v>1015819</v>
      </c>
      <c r="R1373" s="33">
        <f t="shared" si="410"/>
        <v>1.8897271237978686E-3</v>
      </c>
      <c r="S1373" s="33">
        <f t="shared" si="411"/>
        <v>-4.8190622863065746E-3</v>
      </c>
      <c r="T1373" t="str">
        <f t="shared" si="412"/>
        <v>SEPTEMBER-MAJA2</v>
      </c>
      <c r="U1373">
        <f t="shared" si="413"/>
        <v>304551</v>
      </c>
      <c r="V1373">
        <f t="shared" si="414"/>
        <v>305231</v>
      </c>
      <c r="W1373">
        <f t="shared" si="415"/>
        <v>305306</v>
      </c>
      <c r="X1373" s="33">
        <f t="shared" si="416"/>
        <v>2.4790593365315861E-3</v>
      </c>
      <c r="Y1373" s="33">
        <f t="shared" si="417"/>
        <v>2.4571554003371965E-4</v>
      </c>
    </row>
    <row r="1374" spans="1:25" x14ac:dyDescent="0.25">
      <c r="A1374" t="s">
        <v>43</v>
      </c>
      <c r="B1374">
        <v>3</v>
      </c>
      <c r="C1374" t="s">
        <v>72</v>
      </c>
      <c r="D1374" s="66">
        <v>12852</v>
      </c>
      <c r="E1374" s="68">
        <v>12072</v>
      </c>
      <c r="F1374" s="68">
        <v>11643</v>
      </c>
      <c r="G1374" s="13">
        <f t="shared" si="399"/>
        <v>-429</v>
      </c>
      <c r="H1374" s="13">
        <f t="shared" si="400"/>
        <v>-1209</v>
      </c>
      <c r="I1374" s="70">
        <f t="shared" si="401"/>
        <v>-9.407096171802054E-2</v>
      </c>
      <c r="J1374" s="70">
        <f t="shared" si="402"/>
        <v>-3.5536779324055634E-2</v>
      </c>
      <c r="K1374" t="str">
        <f t="shared" si="403"/>
        <v>MAJA2</v>
      </c>
      <c r="L1374" t="str">
        <f t="shared" si="404"/>
        <v>SEPTEMBER-3-MAJA2</v>
      </c>
      <c r="M1374" s="70">
        <f t="shared" si="405"/>
        <v>6.3974413889878456E-2</v>
      </c>
      <c r="N1374" s="70">
        <f t="shared" si="406"/>
        <v>-7.0649928764268122E-2</v>
      </c>
      <c r="O1374" s="13">
        <f t="shared" si="407"/>
        <v>1013903</v>
      </c>
      <c r="P1374" s="13">
        <f t="shared" si="408"/>
        <v>1020738</v>
      </c>
      <c r="Q1374" s="13">
        <f t="shared" si="409"/>
        <v>1015819</v>
      </c>
      <c r="R1374" s="33">
        <f t="shared" si="410"/>
        <v>1.8897271237978686E-3</v>
      </c>
      <c r="S1374" s="33">
        <f t="shared" si="411"/>
        <v>-4.8190622863065746E-3</v>
      </c>
      <c r="T1374" t="str">
        <f t="shared" si="412"/>
        <v>SEPTEMBER-MAJA2</v>
      </c>
      <c r="U1374">
        <f t="shared" si="413"/>
        <v>304551</v>
      </c>
      <c r="V1374">
        <f t="shared" si="414"/>
        <v>305231</v>
      </c>
      <c r="W1374">
        <f t="shared" si="415"/>
        <v>305306</v>
      </c>
      <c r="X1374" s="33">
        <f t="shared" si="416"/>
        <v>2.4790593365315861E-3</v>
      </c>
      <c r="Y1374" s="33">
        <f t="shared" si="417"/>
        <v>2.4571554003371965E-4</v>
      </c>
    </row>
    <row r="1375" spans="1:25" x14ac:dyDescent="0.25">
      <c r="A1375" t="s">
        <v>43</v>
      </c>
      <c r="B1375">
        <v>3</v>
      </c>
      <c r="C1375" t="s">
        <v>72</v>
      </c>
      <c r="D1375" s="66">
        <v>7884</v>
      </c>
      <c r="E1375" s="68">
        <v>7887</v>
      </c>
      <c r="F1375" s="68">
        <v>7884</v>
      </c>
      <c r="G1375" s="13">
        <f t="shared" si="399"/>
        <v>-3</v>
      </c>
      <c r="H1375" s="13">
        <f t="shared" si="400"/>
        <v>0</v>
      </c>
      <c r="I1375" s="70">
        <f t="shared" si="401"/>
        <v>0</v>
      </c>
      <c r="J1375" s="70">
        <f t="shared" si="402"/>
        <v>-3.8037276530999975E-4</v>
      </c>
      <c r="K1375" t="str">
        <f t="shared" si="403"/>
        <v>MAJA2</v>
      </c>
      <c r="L1375" t="str">
        <f t="shared" si="404"/>
        <v>SEPTEMBER-3-MAJA2</v>
      </c>
      <c r="M1375" s="70">
        <f t="shared" si="405"/>
        <v>6.3974413889878456E-2</v>
      </c>
      <c r="N1375" s="70">
        <f t="shared" si="406"/>
        <v>-7.0649928764268122E-2</v>
      </c>
      <c r="O1375" s="13">
        <f t="shared" si="407"/>
        <v>1013903</v>
      </c>
      <c r="P1375" s="13">
        <f t="shared" si="408"/>
        <v>1020738</v>
      </c>
      <c r="Q1375" s="13">
        <f t="shared" si="409"/>
        <v>1015819</v>
      </c>
      <c r="R1375" s="33">
        <f t="shared" si="410"/>
        <v>1.8897271237978686E-3</v>
      </c>
      <c r="S1375" s="33">
        <f t="shared" si="411"/>
        <v>-4.8190622863065746E-3</v>
      </c>
      <c r="T1375" t="str">
        <f t="shared" si="412"/>
        <v>SEPTEMBER-MAJA2</v>
      </c>
      <c r="U1375">
        <f t="shared" si="413"/>
        <v>304551</v>
      </c>
      <c r="V1375">
        <f t="shared" si="414"/>
        <v>305231</v>
      </c>
      <c r="W1375">
        <f t="shared" si="415"/>
        <v>305306</v>
      </c>
      <c r="X1375" s="33">
        <f t="shared" si="416"/>
        <v>2.4790593365315861E-3</v>
      </c>
      <c r="Y1375" s="33">
        <f t="shared" si="417"/>
        <v>2.4571554003371965E-4</v>
      </c>
    </row>
    <row r="1376" spans="1:25" x14ac:dyDescent="0.25">
      <c r="A1376" t="s">
        <v>43</v>
      </c>
      <c r="B1376">
        <v>3</v>
      </c>
      <c r="C1376" t="s">
        <v>72</v>
      </c>
      <c r="D1376" s="66">
        <v>6048</v>
      </c>
      <c r="E1376" s="68">
        <v>6048</v>
      </c>
      <c r="F1376" s="68">
        <v>6048</v>
      </c>
      <c r="G1376" s="13">
        <f t="shared" si="399"/>
        <v>0</v>
      </c>
      <c r="H1376" s="13">
        <f t="shared" si="400"/>
        <v>0</v>
      </c>
      <c r="I1376" s="70">
        <f t="shared" si="401"/>
        <v>0</v>
      </c>
      <c r="J1376" s="70">
        <f t="shared" si="402"/>
        <v>0</v>
      </c>
      <c r="K1376" t="str">
        <f t="shared" si="403"/>
        <v>MAJA2</v>
      </c>
      <c r="L1376" t="str">
        <f t="shared" si="404"/>
        <v>SEPTEMBER-3-MAJA2</v>
      </c>
      <c r="M1376" s="70">
        <f t="shared" si="405"/>
        <v>6.3974413889878456E-2</v>
      </c>
      <c r="N1376" s="70">
        <f t="shared" si="406"/>
        <v>-7.0649928764268122E-2</v>
      </c>
      <c r="O1376" s="13">
        <f t="shared" si="407"/>
        <v>1013903</v>
      </c>
      <c r="P1376" s="13">
        <f t="shared" si="408"/>
        <v>1020738</v>
      </c>
      <c r="Q1376" s="13">
        <f t="shared" si="409"/>
        <v>1015819</v>
      </c>
      <c r="R1376" s="33">
        <f t="shared" si="410"/>
        <v>1.8897271237978686E-3</v>
      </c>
      <c r="S1376" s="33">
        <f t="shared" si="411"/>
        <v>-4.8190622863065746E-3</v>
      </c>
      <c r="T1376" t="str">
        <f t="shared" si="412"/>
        <v>SEPTEMBER-MAJA2</v>
      </c>
      <c r="U1376">
        <f t="shared" si="413"/>
        <v>304551</v>
      </c>
      <c r="V1376">
        <f t="shared" si="414"/>
        <v>305231</v>
      </c>
      <c r="W1376">
        <f t="shared" si="415"/>
        <v>305306</v>
      </c>
      <c r="X1376" s="33">
        <f t="shared" si="416"/>
        <v>2.4790593365315861E-3</v>
      </c>
      <c r="Y1376" s="33">
        <f t="shared" si="417"/>
        <v>2.4571554003371965E-4</v>
      </c>
    </row>
    <row r="1377" spans="1:25" x14ac:dyDescent="0.25">
      <c r="A1377" t="s">
        <v>43</v>
      </c>
      <c r="B1377">
        <v>4</v>
      </c>
      <c r="C1377" t="s">
        <v>73</v>
      </c>
      <c r="D1377">
        <v>200</v>
      </c>
      <c r="E1377">
        <v>200</v>
      </c>
      <c r="F1377">
        <v>200</v>
      </c>
      <c r="G1377" s="13">
        <f t="shared" si="399"/>
        <v>0</v>
      </c>
      <c r="H1377" s="13">
        <f t="shared" si="400"/>
        <v>0</v>
      </c>
      <c r="I1377" s="70">
        <f t="shared" si="401"/>
        <v>0</v>
      </c>
      <c r="J1377" s="70">
        <f t="shared" si="402"/>
        <v>0</v>
      </c>
      <c r="K1377" t="str">
        <f t="shared" si="403"/>
        <v>GM1</v>
      </c>
      <c r="L1377" t="str">
        <f t="shared" si="404"/>
        <v>SEPTEMBER-4-GM1</v>
      </c>
      <c r="M1377" s="70">
        <f t="shared" si="405"/>
        <v>3.5440613026819889E-2</v>
      </c>
      <c r="N1377" s="70">
        <f t="shared" si="406"/>
        <v>-9.7624563611696802E-3</v>
      </c>
      <c r="O1377" s="13">
        <f t="shared" si="407"/>
        <v>1013903</v>
      </c>
      <c r="P1377" s="13">
        <f t="shared" si="408"/>
        <v>1020738</v>
      </c>
      <c r="Q1377" s="13">
        <f t="shared" si="409"/>
        <v>1015819</v>
      </c>
      <c r="R1377" s="33">
        <f t="shared" si="410"/>
        <v>1.8897271237978686E-3</v>
      </c>
      <c r="S1377" s="33">
        <f t="shared" si="411"/>
        <v>-4.8190622863065746E-3</v>
      </c>
      <c r="T1377" t="str">
        <f t="shared" si="412"/>
        <v>SEPTEMBER-GM1</v>
      </c>
      <c r="U1377">
        <f t="shared" si="413"/>
        <v>212900</v>
      </c>
      <c r="V1377">
        <f t="shared" si="414"/>
        <v>216174</v>
      </c>
      <c r="W1377">
        <f t="shared" si="415"/>
        <v>214613</v>
      </c>
      <c r="X1377" s="33">
        <f t="shared" si="416"/>
        <v>8.0460310004697444E-3</v>
      </c>
      <c r="Y1377" s="33">
        <f t="shared" si="417"/>
        <v>-7.2210349070656044E-3</v>
      </c>
    </row>
    <row r="1378" spans="1:25" x14ac:dyDescent="0.25">
      <c r="A1378" t="s">
        <v>43</v>
      </c>
      <c r="B1378">
        <v>4</v>
      </c>
      <c r="C1378" t="s">
        <v>73</v>
      </c>
      <c r="D1378">
        <v>200</v>
      </c>
      <c r="E1378">
        <v>201</v>
      </c>
      <c r="F1378">
        <v>200</v>
      </c>
      <c r="G1378" s="13">
        <f t="shared" si="399"/>
        <v>-1</v>
      </c>
      <c r="H1378" s="13">
        <f t="shared" si="400"/>
        <v>0</v>
      </c>
      <c r="I1378" s="70">
        <f t="shared" si="401"/>
        <v>0</v>
      </c>
      <c r="J1378" s="70">
        <f t="shared" si="402"/>
        <v>-4.9751243781094301E-3</v>
      </c>
      <c r="K1378" t="str">
        <f t="shared" si="403"/>
        <v>GM1</v>
      </c>
      <c r="L1378" t="str">
        <f t="shared" si="404"/>
        <v>SEPTEMBER-4-GM1</v>
      </c>
      <c r="M1378" s="70">
        <f t="shared" si="405"/>
        <v>3.5440613026819889E-2</v>
      </c>
      <c r="N1378" s="70">
        <f t="shared" si="406"/>
        <v>-9.7624563611696802E-3</v>
      </c>
      <c r="O1378" s="13">
        <f t="shared" si="407"/>
        <v>1013903</v>
      </c>
      <c r="P1378" s="13">
        <f t="shared" si="408"/>
        <v>1020738</v>
      </c>
      <c r="Q1378" s="13">
        <f t="shared" si="409"/>
        <v>1015819</v>
      </c>
      <c r="R1378" s="33">
        <f t="shared" si="410"/>
        <v>1.8897271237978686E-3</v>
      </c>
      <c r="S1378" s="33">
        <f t="shared" si="411"/>
        <v>-4.8190622863065746E-3</v>
      </c>
      <c r="T1378" t="str">
        <f t="shared" si="412"/>
        <v>SEPTEMBER-GM1</v>
      </c>
      <c r="U1378">
        <f t="shared" si="413"/>
        <v>212900</v>
      </c>
      <c r="V1378">
        <f t="shared" si="414"/>
        <v>216174</v>
      </c>
      <c r="W1378">
        <f t="shared" si="415"/>
        <v>214613</v>
      </c>
      <c r="X1378" s="33">
        <f t="shared" si="416"/>
        <v>8.0460310004697444E-3</v>
      </c>
      <c r="Y1378" s="33">
        <f t="shared" si="417"/>
        <v>-7.2210349070656044E-3</v>
      </c>
    </row>
    <row r="1379" spans="1:25" x14ac:dyDescent="0.25">
      <c r="A1379" t="s">
        <v>43</v>
      </c>
      <c r="B1379">
        <v>4</v>
      </c>
      <c r="C1379" t="s">
        <v>70</v>
      </c>
      <c r="D1379" s="69">
        <v>4104</v>
      </c>
      <c r="E1379" s="69">
        <v>4104</v>
      </c>
      <c r="F1379" s="69">
        <v>4104</v>
      </c>
      <c r="G1379" s="13">
        <f t="shared" si="399"/>
        <v>0</v>
      </c>
      <c r="H1379" s="13">
        <f t="shared" si="400"/>
        <v>0</v>
      </c>
      <c r="I1379" s="70">
        <f t="shared" si="401"/>
        <v>0</v>
      </c>
      <c r="J1379" s="70">
        <f t="shared" si="402"/>
        <v>0</v>
      </c>
      <c r="K1379" t="str">
        <f t="shared" si="403"/>
        <v>GM1</v>
      </c>
      <c r="L1379" t="str">
        <f t="shared" si="404"/>
        <v>SEPTEMBER-4-GM1</v>
      </c>
      <c r="M1379" s="70">
        <f t="shared" si="405"/>
        <v>3.5440613026819889E-2</v>
      </c>
      <c r="N1379" s="70">
        <f t="shared" si="406"/>
        <v>-9.7624563611696802E-3</v>
      </c>
      <c r="O1379" s="13">
        <f t="shared" si="407"/>
        <v>1013903</v>
      </c>
      <c r="P1379" s="13">
        <f t="shared" si="408"/>
        <v>1020738</v>
      </c>
      <c r="Q1379" s="13">
        <f t="shared" si="409"/>
        <v>1015819</v>
      </c>
      <c r="R1379" s="33">
        <f t="shared" si="410"/>
        <v>1.8897271237978686E-3</v>
      </c>
      <c r="S1379" s="33">
        <f t="shared" si="411"/>
        <v>-4.8190622863065746E-3</v>
      </c>
      <c r="T1379" t="str">
        <f t="shared" si="412"/>
        <v>SEPTEMBER-GM1</v>
      </c>
      <c r="U1379">
        <f t="shared" si="413"/>
        <v>212900</v>
      </c>
      <c r="V1379">
        <f t="shared" si="414"/>
        <v>216174</v>
      </c>
      <c r="W1379">
        <f t="shared" si="415"/>
        <v>214613</v>
      </c>
      <c r="X1379" s="33">
        <f t="shared" si="416"/>
        <v>8.0460310004697444E-3</v>
      </c>
      <c r="Y1379" s="33">
        <f t="shared" si="417"/>
        <v>-7.2210349070656044E-3</v>
      </c>
    </row>
    <row r="1380" spans="1:25" x14ac:dyDescent="0.25">
      <c r="A1380" t="s">
        <v>43</v>
      </c>
      <c r="B1380">
        <v>4</v>
      </c>
      <c r="C1380" t="s">
        <v>70</v>
      </c>
      <c r="D1380" s="69">
        <v>15660</v>
      </c>
      <c r="E1380" s="69">
        <v>16293</v>
      </c>
      <c r="F1380" s="69">
        <v>16215</v>
      </c>
      <c r="G1380" s="13">
        <f t="shared" si="399"/>
        <v>-78</v>
      </c>
      <c r="H1380" s="13">
        <f t="shared" si="400"/>
        <v>555</v>
      </c>
      <c r="I1380" s="70">
        <f t="shared" si="401"/>
        <v>3.5440613026819889E-2</v>
      </c>
      <c r="J1380" s="70">
        <f t="shared" si="402"/>
        <v>-4.7873319830602501E-3</v>
      </c>
      <c r="K1380" t="str">
        <f t="shared" si="403"/>
        <v>GM1</v>
      </c>
      <c r="L1380" t="str">
        <f t="shared" si="404"/>
        <v>SEPTEMBER-4-GM1</v>
      </c>
      <c r="M1380" s="70">
        <f t="shared" si="405"/>
        <v>3.5440613026819889E-2</v>
      </c>
      <c r="N1380" s="70">
        <f t="shared" si="406"/>
        <v>-9.7624563611696802E-3</v>
      </c>
      <c r="O1380" s="13">
        <f t="shared" si="407"/>
        <v>1013903</v>
      </c>
      <c r="P1380" s="13">
        <f t="shared" si="408"/>
        <v>1020738</v>
      </c>
      <c r="Q1380" s="13">
        <f t="shared" si="409"/>
        <v>1015819</v>
      </c>
      <c r="R1380" s="33">
        <f t="shared" si="410"/>
        <v>1.8897271237978686E-3</v>
      </c>
      <c r="S1380" s="33">
        <f t="shared" si="411"/>
        <v>-4.8190622863065746E-3</v>
      </c>
      <c r="T1380" t="str">
        <f t="shared" si="412"/>
        <v>SEPTEMBER-GM1</v>
      </c>
      <c r="U1380">
        <f t="shared" si="413"/>
        <v>212900</v>
      </c>
      <c r="V1380">
        <f t="shared" si="414"/>
        <v>216174</v>
      </c>
      <c r="W1380">
        <f t="shared" si="415"/>
        <v>214613</v>
      </c>
      <c r="X1380" s="33">
        <f t="shared" si="416"/>
        <v>8.0460310004697444E-3</v>
      </c>
      <c r="Y1380" s="33">
        <f t="shared" si="417"/>
        <v>-7.2210349070656044E-3</v>
      </c>
    </row>
    <row r="1381" spans="1:25" x14ac:dyDescent="0.25">
      <c r="A1381" t="s">
        <v>43</v>
      </c>
      <c r="B1381">
        <v>4</v>
      </c>
      <c r="C1381" t="s">
        <v>70</v>
      </c>
      <c r="D1381" s="69">
        <v>7344</v>
      </c>
      <c r="E1381" s="69">
        <v>7344</v>
      </c>
      <c r="F1381" s="69">
        <v>7344</v>
      </c>
      <c r="G1381" s="13">
        <f t="shared" si="399"/>
        <v>0</v>
      </c>
      <c r="H1381" s="13">
        <f t="shared" si="400"/>
        <v>0</v>
      </c>
      <c r="I1381" s="70">
        <f t="shared" si="401"/>
        <v>0</v>
      </c>
      <c r="J1381" s="70">
        <f t="shared" si="402"/>
        <v>0</v>
      </c>
      <c r="K1381" t="str">
        <f t="shared" si="403"/>
        <v>GM1</v>
      </c>
      <c r="L1381" t="str">
        <f t="shared" si="404"/>
        <v>SEPTEMBER-4-GM1</v>
      </c>
      <c r="M1381" s="70">
        <f t="shared" si="405"/>
        <v>3.5440613026819889E-2</v>
      </c>
      <c r="N1381" s="70">
        <f t="shared" si="406"/>
        <v>-9.7624563611696802E-3</v>
      </c>
      <c r="O1381" s="13">
        <f t="shared" si="407"/>
        <v>1013903</v>
      </c>
      <c r="P1381" s="13">
        <f t="shared" si="408"/>
        <v>1020738</v>
      </c>
      <c r="Q1381" s="13">
        <f t="shared" si="409"/>
        <v>1015819</v>
      </c>
      <c r="R1381" s="33">
        <f t="shared" si="410"/>
        <v>1.8897271237978686E-3</v>
      </c>
      <c r="S1381" s="33">
        <f t="shared" si="411"/>
        <v>-4.8190622863065746E-3</v>
      </c>
      <c r="T1381" t="str">
        <f t="shared" si="412"/>
        <v>SEPTEMBER-GM1</v>
      </c>
      <c r="U1381">
        <f t="shared" si="413"/>
        <v>212900</v>
      </c>
      <c r="V1381">
        <f t="shared" si="414"/>
        <v>216174</v>
      </c>
      <c r="W1381">
        <f t="shared" si="415"/>
        <v>214613</v>
      </c>
      <c r="X1381" s="33">
        <f t="shared" si="416"/>
        <v>8.0460310004697444E-3</v>
      </c>
      <c r="Y1381" s="33">
        <f t="shared" si="417"/>
        <v>-7.2210349070656044E-3</v>
      </c>
    </row>
    <row r="1382" spans="1:25" x14ac:dyDescent="0.25">
      <c r="A1382" t="s">
        <v>43</v>
      </c>
      <c r="B1382">
        <v>4</v>
      </c>
      <c r="C1382" t="s">
        <v>72</v>
      </c>
      <c r="D1382" s="66">
        <v>3888</v>
      </c>
      <c r="E1382" s="66">
        <v>3941</v>
      </c>
      <c r="F1382" s="66">
        <v>3933</v>
      </c>
      <c r="G1382" s="13">
        <f t="shared" si="399"/>
        <v>-8</v>
      </c>
      <c r="H1382" s="13">
        <f t="shared" si="400"/>
        <v>45</v>
      </c>
      <c r="I1382" s="70">
        <f t="shared" si="401"/>
        <v>1.1574074074074181E-2</v>
      </c>
      <c r="J1382" s="70">
        <f t="shared" si="402"/>
        <v>-2.0299416391779124E-3</v>
      </c>
      <c r="K1382" t="str">
        <f t="shared" si="403"/>
        <v>MAJA2</v>
      </c>
      <c r="L1382" t="str">
        <f t="shared" si="404"/>
        <v>SEPTEMBER-4-MAJA2</v>
      </c>
      <c r="M1382" s="70">
        <f t="shared" si="405"/>
        <v>6.2470812242770291E-2</v>
      </c>
      <c r="N1382" s="70">
        <f t="shared" si="406"/>
        <v>0.31150240424645759</v>
      </c>
      <c r="O1382" s="13">
        <f t="shared" si="407"/>
        <v>1013903</v>
      </c>
      <c r="P1382" s="13">
        <f t="shared" si="408"/>
        <v>1020738</v>
      </c>
      <c r="Q1382" s="13">
        <f t="shared" si="409"/>
        <v>1015819</v>
      </c>
      <c r="R1382" s="33">
        <f t="shared" si="410"/>
        <v>1.8897271237978686E-3</v>
      </c>
      <c r="S1382" s="33">
        <f t="shared" si="411"/>
        <v>-4.8190622863065746E-3</v>
      </c>
      <c r="T1382" t="str">
        <f t="shared" si="412"/>
        <v>SEPTEMBER-MAJA2</v>
      </c>
      <c r="U1382">
        <f t="shared" si="413"/>
        <v>304551</v>
      </c>
      <c r="V1382">
        <f t="shared" si="414"/>
        <v>305231</v>
      </c>
      <c r="W1382">
        <f t="shared" si="415"/>
        <v>305306</v>
      </c>
      <c r="X1382" s="33">
        <f t="shared" si="416"/>
        <v>2.4790593365315861E-3</v>
      </c>
      <c r="Y1382" s="33">
        <f t="shared" si="417"/>
        <v>2.4571554003371965E-4</v>
      </c>
    </row>
    <row r="1383" spans="1:25" x14ac:dyDescent="0.25">
      <c r="A1383" t="s">
        <v>43</v>
      </c>
      <c r="B1383">
        <v>4</v>
      </c>
      <c r="C1383" t="s">
        <v>72</v>
      </c>
      <c r="D1383" s="66">
        <v>7344</v>
      </c>
      <c r="E1383" s="66">
        <v>7428</v>
      </c>
      <c r="F1383" s="66">
        <v>7431</v>
      </c>
      <c r="G1383" s="13">
        <f t="shared" si="399"/>
        <v>3</v>
      </c>
      <c r="H1383" s="13">
        <f t="shared" si="400"/>
        <v>87</v>
      </c>
      <c r="I1383" s="70">
        <f t="shared" si="401"/>
        <v>1.1846405228758128E-2</v>
      </c>
      <c r="J1383" s="70">
        <f t="shared" si="402"/>
        <v>4.0387722132462223E-4</v>
      </c>
      <c r="K1383" t="str">
        <f t="shared" si="403"/>
        <v>MAJA2</v>
      </c>
      <c r="L1383" t="str">
        <f t="shared" si="404"/>
        <v>SEPTEMBER-4-MAJA2</v>
      </c>
      <c r="M1383" s="70">
        <f t="shared" si="405"/>
        <v>6.2470812242770291E-2</v>
      </c>
      <c r="N1383" s="70">
        <f t="shared" si="406"/>
        <v>0.31150240424645759</v>
      </c>
      <c r="O1383" s="13">
        <f t="shared" si="407"/>
        <v>1013903</v>
      </c>
      <c r="P1383" s="13">
        <f t="shared" si="408"/>
        <v>1020738</v>
      </c>
      <c r="Q1383" s="13">
        <f t="shared" si="409"/>
        <v>1015819</v>
      </c>
      <c r="R1383" s="33">
        <f t="shared" si="410"/>
        <v>1.8897271237978686E-3</v>
      </c>
      <c r="S1383" s="33">
        <f t="shared" si="411"/>
        <v>-4.8190622863065746E-3</v>
      </c>
      <c r="T1383" t="str">
        <f t="shared" si="412"/>
        <v>SEPTEMBER-MAJA2</v>
      </c>
      <c r="U1383">
        <f t="shared" si="413"/>
        <v>304551</v>
      </c>
      <c r="V1383">
        <f t="shared" si="414"/>
        <v>305231</v>
      </c>
      <c r="W1383">
        <f t="shared" si="415"/>
        <v>305306</v>
      </c>
      <c r="X1383" s="33">
        <f t="shared" si="416"/>
        <v>2.4790593365315861E-3</v>
      </c>
      <c r="Y1383" s="33">
        <f t="shared" si="417"/>
        <v>2.4571554003371965E-4</v>
      </c>
    </row>
    <row r="1384" spans="1:25" x14ac:dyDescent="0.25">
      <c r="A1384" t="s">
        <v>43</v>
      </c>
      <c r="B1384">
        <v>4</v>
      </c>
      <c r="C1384" t="s">
        <v>72</v>
      </c>
      <c r="D1384" s="66">
        <v>1080</v>
      </c>
      <c r="E1384" s="68">
        <v>1091</v>
      </c>
      <c r="F1384" s="68">
        <v>1089</v>
      </c>
      <c r="G1384" s="13">
        <f t="shared" si="399"/>
        <v>-2</v>
      </c>
      <c r="H1384" s="13">
        <f t="shared" si="400"/>
        <v>9</v>
      </c>
      <c r="I1384" s="70">
        <f t="shared" si="401"/>
        <v>8.3333333333333037E-3</v>
      </c>
      <c r="J1384" s="70">
        <f t="shared" si="402"/>
        <v>-1.8331805682859637E-3</v>
      </c>
      <c r="K1384" t="str">
        <f t="shared" si="403"/>
        <v>MAJA2</v>
      </c>
      <c r="L1384" t="str">
        <f t="shared" si="404"/>
        <v>SEPTEMBER-4-MAJA2</v>
      </c>
      <c r="M1384" s="70">
        <f t="shared" si="405"/>
        <v>6.2470812242770291E-2</v>
      </c>
      <c r="N1384" s="70">
        <f t="shared" si="406"/>
        <v>0.31150240424645759</v>
      </c>
      <c r="O1384" s="13">
        <f t="shared" si="407"/>
        <v>1013903</v>
      </c>
      <c r="P1384" s="13">
        <f t="shared" si="408"/>
        <v>1020738</v>
      </c>
      <c r="Q1384" s="13">
        <f t="shared" si="409"/>
        <v>1015819</v>
      </c>
      <c r="R1384" s="33">
        <f t="shared" si="410"/>
        <v>1.8897271237978686E-3</v>
      </c>
      <c r="S1384" s="33">
        <f t="shared" si="411"/>
        <v>-4.8190622863065746E-3</v>
      </c>
      <c r="T1384" t="str">
        <f t="shared" si="412"/>
        <v>SEPTEMBER-MAJA2</v>
      </c>
      <c r="U1384">
        <f t="shared" si="413"/>
        <v>304551</v>
      </c>
      <c r="V1384">
        <f t="shared" si="414"/>
        <v>305231</v>
      </c>
      <c r="W1384">
        <f t="shared" si="415"/>
        <v>305306</v>
      </c>
      <c r="X1384" s="33">
        <f t="shared" si="416"/>
        <v>2.4790593365315861E-3</v>
      </c>
      <c r="Y1384" s="33">
        <f t="shared" si="417"/>
        <v>2.4571554003371965E-4</v>
      </c>
    </row>
    <row r="1385" spans="1:25" x14ac:dyDescent="0.25">
      <c r="A1385" t="s">
        <v>43</v>
      </c>
      <c r="B1385">
        <v>4</v>
      </c>
      <c r="C1385" t="s">
        <v>72</v>
      </c>
      <c r="D1385" s="66">
        <v>10476</v>
      </c>
      <c r="E1385" s="68">
        <v>10902</v>
      </c>
      <c r="F1385" s="68">
        <v>10878</v>
      </c>
      <c r="G1385" s="13">
        <f t="shared" si="399"/>
        <v>-24</v>
      </c>
      <c r="H1385" s="13">
        <f t="shared" si="400"/>
        <v>402</v>
      </c>
      <c r="I1385" s="70">
        <f t="shared" si="401"/>
        <v>3.8373424971363201E-2</v>
      </c>
      <c r="J1385" s="70">
        <f t="shared" si="402"/>
        <v>-2.2014309301046087E-3</v>
      </c>
      <c r="K1385" t="str">
        <f t="shared" si="403"/>
        <v>MAJA2</v>
      </c>
      <c r="L1385" t="str">
        <f t="shared" si="404"/>
        <v>SEPTEMBER-4-MAJA2</v>
      </c>
      <c r="M1385" s="70">
        <f t="shared" si="405"/>
        <v>6.2470812242770291E-2</v>
      </c>
      <c r="N1385" s="70">
        <f t="shared" si="406"/>
        <v>0.31150240424645759</v>
      </c>
      <c r="O1385" s="13">
        <f t="shared" si="407"/>
        <v>1013903</v>
      </c>
      <c r="P1385" s="13">
        <f t="shared" si="408"/>
        <v>1020738</v>
      </c>
      <c r="Q1385" s="13">
        <f t="shared" si="409"/>
        <v>1015819</v>
      </c>
      <c r="R1385" s="33">
        <f t="shared" si="410"/>
        <v>1.8897271237978686E-3</v>
      </c>
      <c r="S1385" s="33">
        <f t="shared" si="411"/>
        <v>-4.8190622863065746E-3</v>
      </c>
      <c r="T1385" t="str">
        <f t="shared" si="412"/>
        <v>SEPTEMBER-MAJA2</v>
      </c>
      <c r="U1385">
        <f t="shared" si="413"/>
        <v>304551</v>
      </c>
      <c r="V1385">
        <f t="shared" si="414"/>
        <v>305231</v>
      </c>
      <c r="W1385">
        <f t="shared" si="415"/>
        <v>305306</v>
      </c>
      <c r="X1385" s="33">
        <f t="shared" si="416"/>
        <v>2.4790593365315861E-3</v>
      </c>
      <c r="Y1385" s="33">
        <f t="shared" si="417"/>
        <v>2.4571554003371965E-4</v>
      </c>
    </row>
    <row r="1386" spans="1:25" x14ac:dyDescent="0.25">
      <c r="A1386" t="s">
        <v>43</v>
      </c>
      <c r="B1386">
        <v>4</v>
      </c>
      <c r="C1386" t="s">
        <v>72</v>
      </c>
      <c r="D1386" s="66">
        <v>1080</v>
      </c>
      <c r="E1386" s="68">
        <v>1118</v>
      </c>
      <c r="F1386" s="68">
        <v>1116</v>
      </c>
      <c r="G1386" s="13">
        <f t="shared" si="399"/>
        <v>-2</v>
      </c>
      <c r="H1386" s="13">
        <f t="shared" si="400"/>
        <v>36</v>
      </c>
      <c r="I1386" s="70">
        <f t="shared" si="401"/>
        <v>3.3333333333333437E-2</v>
      </c>
      <c r="J1386" s="70">
        <f t="shared" si="402"/>
        <v>-1.7889087656529634E-3</v>
      </c>
      <c r="K1386" t="str">
        <f t="shared" si="403"/>
        <v>MAJA2</v>
      </c>
      <c r="L1386" t="str">
        <f t="shared" si="404"/>
        <v>SEPTEMBER-4-MAJA2</v>
      </c>
      <c r="M1386" s="70">
        <f t="shared" si="405"/>
        <v>6.2470812242770291E-2</v>
      </c>
      <c r="N1386" s="70">
        <f t="shared" si="406"/>
        <v>0.31150240424645759</v>
      </c>
      <c r="O1386" s="13">
        <f t="shared" si="407"/>
        <v>1013903</v>
      </c>
      <c r="P1386" s="13">
        <f t="shared" si="408"/>
        <v>1020738</v>
      </c>
      <c r="Q1386" s="13">
        <f t="shared" si="409"/>
        <v>1015819</v>
      </c>
      <c r="R1386" s="33">
        <f t="shared" si="410"/>
        <v>1.8897271237978686E-3</v>
      </c>
      <c r="S1386" s="33">
        <f t="shared" si="411"/>
        <v>-4.8190622863065746E-3</v>
      </c>
      <c r="T1386" t="str">
        <f t="shared" si="412"/>
        <v>SEPTEMBER-MAJA2</v>
      </c>
      <c r="U1386">
        <f t="shared" si="413"/>
        <v>304551</v>
      </c>
      <c r="V1386">
        <f t="shared" si="414"/>
        <v>305231</v>
      </c>
      <c r="W1386">
        <f t="shared" si="415"/>
        <v>305306</v>
      </c>
      <c r="X1386" s="33">
        <f t="shared" si="416"/>
        <v>2.4790593365315861E-3</v>
      </c>
      <c r="Y1386" s="33">
        <f t="shared" si="417"/>
        <v>2.4571554003371965E-4</v>
      </c>
    </row>
    <row r="1387" spans="1:25" x14ac:dyDescent="0.25">
      <c r="A1387" t="s">
        <v>43</v>
      </c>
      <c r="B1387">
        <v>4</v>
      </c>
      <c r="C1387" t="s">
        <v>72</v>
      </c>
      <c r="D1387" s="66">
        <v>5940</v>
      </c>
      <c r="E1387" s="68">
        <v>5940</v>
      </c>
      <c r="F1387" s="68">
        <v>5925</v>
      </c>
      <c r="G1387" s="13">
        <f t="shared" si="399"/>
        <v>-15</v>
      </c>
      <c r="H1387" s="13">
        <f t="shared" si="400"/>
        <v>-15</v>
      </c>
      <c r="I1387" s="70">
        <f t="shared" si="401"/>
        <v>-2.525252525252486E-3</v>
      </c>
      <c r="J1387" s="70">
        <f t="shared" si="402"/>
        <v>-2.525252525252486E-3</v>
      </c>
      <c r="K1387" t="str">
        <f t="shared" si="403"/>
        <v>MAJA2</v>
      </c>
      <c r="L1387" t="str">
        <f t="shared" si="404"/>
        <v>SEPTEMBER-4-MAJA2</v>
      </c>
      <c r="M1387" s="70">
        <f t="shared" si="405"/>
        <v>6.2470812242770291E-2</v>
      </c>
      <c r="N1387" s="70">
        <f t="shared" si="406"/>
        <v>0.31150240424645759</v>
      </c>
      <c r="O1387" s="13">
        <f t="shared" si="407"/>
        <v>1013903</v>
      </c>
      <c r="P1387" s="13">
        <f t="shared" si="408"/>
        <v>1020738</v>
      </c>
      <c r="Q1387" s="13">
        <f t="shared" si="409"/>
        <v>1015819</v>
      </c>
      <c r="R1387" s="33">
        <f t="shared" si="410"/>
        <v>1.8897271237978686E-3</v>
      </c>
      <c r="S1387" s="33">
        <f t="shared" si="411"/>
        <v>-4.8190622863065746E-3</v>
      </c>
      <c r="T1387" t="str">
        <f t="shared" si="412"/>
        <v>SEPTEMBER-MAJA2</v>
      </c>
      <c r="U1387">
        <f t="shared" si="413"/>
        <v>304551</v>
      </c>
      <c r="V1387">
        <f t="shared" si="414"/>
        <v>305231</v>
      </c>
      <c r="W1387">
        <f t="shared" si="415"/>
        <v>305306</v>
      </c>
      <c r="X1387" s="33">
        <f t="shared" si="416"/>
        <v>2.4790593365315861E-3</v>
      </c>
      <c r="Y1387" s="33">
        <f t="shared" si="417"/>
        <v>2.4571554003371965E-4</v>
      </c>
    </row>
    <row r="1388" spans="1:25" x14ac:dyDescent="0.25">
      <c r="A1388" t="s">
        <v>43</v>
      </c>
      <c r="B1388">
        <v>4</v>
      </c>
      <c r="C1388" t="s">
        <v>72</v>
      </c>
      <c r="D1388" s="66">
        <v>3996</v>
      </c>
      <c r="E1388" s="68">
        <v>2933</v>
      </c>
      <c r="F1388" s="68">
        <v>3996</v>
      </c>
      <c r="G1388" s="13">
        <f t="shared" si="399"/>
        <v>1063</v>
      </c>
      <c r="H1388" s="13">
        <f t="shared" si="400"/>
        <v>0</v>
      </c>
      <c r="I1388" s="70">
        <f t="shared" si="401"/>
        <v>0</v>
      </c>
      <c r="J1388" s="70">
        <f t="shared" si="402"/>
        <v>0.36242754858506654</v>
      </c>
      <c r="K1388" t="str">
        <f t="shared" si="403"/>
        <v>MAJA2</v>
      </c>
      <c r="L1388" t="str">
        <f t="shared" si="404"/>
        <v>SEPTEMBER-4-MAJA2</v>
      </c>
      <c r="M1388" s="70">
        <f t="shared" si="405"/>
        <v>6.2470812242770291E-2</v>
      </c>
      <c r="N1388" s="70">
        <f t="shared" si="406"/>
        <v>0.31150240424645759</v>
      </c>
      <c r="O1388" s="13">
        <f t="shared" si="407"/>
        <v>1013903</v>
      </c>
      <c r="P1388" s="13">
        <f t="shared" si="408"/>
        <v>1020738</v>
      </c>
      <c r="Q1388" s="13">
        <f t="shared" si="409"/>
        <v>1015819</v>
      </c>
      <c r="R1388" s="33">
        <f t="shared" si="410"/>
        <v>1.8897271237978686E-3</v>
      </c>
      <c r="S1388" s="33">
        <f t="shared" si="411"/>
        <v>-4.8190622863065746E-3</v>
      </c>
      <c r="T1388" t="str">
        <f t="shared" si="412"/>
        <v>SEPTEMBER-MAJA2</v>
      </c>
      <c r="U1388">
        <f t="shared" si="413"/>
        <v>304551</v>
      </c>
      <c r="V1388">
        <f t="shared" si="414"/>
        <v>305231</v>
      </c>
      <c r="W1388">
        <f t="shared" si="415"/>
        <v>305306</v>
      </c>
      <c r="X1388" s="33">
        <f t="shared" si="416"/>
        <v>2.4790593365315861E-3</v>
      </c>
      <c r="Y1388" s="33">
        <f t="shared" si="417"/>
        <v>2.4571554003371965E-4</v>
      </c>
    </row>
    <row r="1389" spans="1:25" x14ac:dyDescent="0.25">
      <c r="A1389" t="s">
        <v>43</v>
      </c>
      <c r="B1389">
        <v>4</v>
      </c>
      <c r="C1389" t="s">
        <v>72</v>
      </c>
      <c r="D1389" s="66">
        <v>8316</v>
      </c>
      <c r="E1389" s="68">
        <v>8327</v>
      </c>
      <c r="F1389" s="68">
        <v>8316</v>
      </c>
      <c r="G1389" s="13">
        <f t="shared" si="399"/>
        <v>-11</v>
      </c>
      <c r="H1389" s="13">
        <f t="shared" si="400"/>
        <v>0</v>
      </c>
      <c r="I1389" s="70">
        <f t="shared" si="401"/>
        <v>0</v>
      </c>
      <c r="J1389" s="70">
        <f t="shared" si="402"/>
        <v>-1.3210039630119352E-3</v>
      </c>
      <c r="K1389" t="str">
        <f t="shared" si="403"/>
        <v>MAJA2</v>
      </c>
      <c r="L1389" t="str">
        <f t="shared" si="404"/>
        <v>SEPTEMBER-4-MAJA2</v>
      </c>
      <c r="M1389" s="70">
        <f t="shared" si="405"/>
        <v>6.2470812242770291E-2</v>
      </c>
      <c r="N1389" s="70">
        <f t="shared" si="406"/>
        <v>0.31150240424645759</v>
      </c>
      <c r="O1389" s="13">
        <f t="shared" si="407"/>
        <v>1013903</v>
      </c>
      <c r="P1389" s="13">
        <f t="shared" si="408"/>
        <v>1020738</v>
      </c>
      <c r="Q1389" s="13">
        <f t="shared" si="409"/>
        <v>1015819</v>
      </c>
      <c r="R1389" s="33">
        <f t="shared" si="410"/>
        <v>1.8897271237978686E-3</v>
      </c>
      <c r="S1389" s="33">
        <f t="shared" si="411"/>
        <v>-4.8190622863065746E-3</v>
      </c>
      <c r="T1389" t="str">
        <f t="shared" si="412"/>
        <v>SEPTEMBER-MAJA2</v>
      </c>
      <c r="U1389">
        <f t="shared" si="413"/>
        <v>304551</v>
      </c>
      <c r="V1389">
        <f t="shared" si="414"/>
        <v>305231</v>
      </c>
      <c r="W1389">
        <f t="shared" si="415"/>
        <v>305306</v>
      </c>
      <c r="X1389" s="33">
        <f t="shared" si="416"/>
        <v>2.4790593365315861E-3</v>
      </c>
      <c r="Y1389" s="33">
        <f t="shared" si="417"/>
        <v>2.4571554003371965E-4</v>
      </c>
    </row>
    <row r="1390" spans="1:25" x14ac:dyDescent="0.25">
      <c r="A1390" t="s">
        <v>43</v>
      </c>
      <c r="B1390">
        <v>4</v>
      </c>
      <c r="C1390" t="s">
        <v>72</v>
      </c>
      <c r="D1390" s="66">
        <v>11520</v>
      </c>
      <c r="E1390" s="68">
        <v>11481</v>
      </c>
      <c r="F1390" s="68">
        <v>11316</v>
      </c>
      <c r="G1390" s="13">
        <f t="shared" si="399"/>
        <v>-165</v>
      </c>
      <c r="H1390" s="13">
        <f t="shared" si="400"/>
        <v>-204</v>
      </c>
      <c r="I1390" s="70">
        <f t="shared" si="401"/>
        <v>-1.7708333333333326E-2</v>
      </c>
      <c r="J1390" s="70">
        <f t="shared" si="402"/>
        <v>-1.4371570420695035E-2</v>
      </c>
      <c r="K1390" t="str">
        <f t="shared" si="403"/>
        <v>MAJA2</v>
      </c>
      <c r="L1390" t="str">
        <f t="shared" si="404"/>
        <v>SEPTEMBER-4-MAJA2</v>
      </c>
      <c r="M1390" s="70">
        <f t="shared" si="405"/>
        <v>6.2470812242770291E-2</v>
      </c>
      <c r="N1390" s="70">
        <f t="shared" si="406"/>
        <v>0.31150240424645759</v>
      </c>
      <c r="O1390" s="13">
        <f t="shared" si="407"/>
        <v>1013903</v>
      </c>
      <c r="P1390" s="13">
        <f t="shared" si="408"/>
        <v>1020738</v>
      </c>
      <c r="Q1390" s="13">
        <f t="shared" si="409"/>
        <v>1015819</v>
      </c>
      <c r="R1390" s="33">
        <f t="shared" si="410"/>
        <v>1.8897271237978686E-3</v>
      </c>
      <c r="S1390" s="33">
        <f t="shared" si="411"/>
        <v>-4.8190622863065746E-3</v>
      </c>
      <c r="T1390" t="str">
        <f t="shared" si="412"/>
        <v>SEPTEMBER-MAJA2</v>
      </c>
      <c r="U1390">
        <f t="shared" si="413"/>
        <v>304551</v>
      </c>
      <c r="V1390">
        <f t="shared" si="414"/>
        <v>305231</v>
      </c>
      <c r="W1390">
        <f t="shared" si="415"/>
        <v>305306</v>
      </c>
      <c r="X1390" s="33">
        <f t="shared" si="416"/>
        <v>2.4790593365315861E-3</v>
      </c>
      <c r="Y1390" s="33">
        <f t="shared" si="417"/>
        <v>2.4571554003371965E-4</v>
      </c>
    </row>
    <row r="1391" spans="1:25" x14ac:dyDescent="0.25">
      <c r="A1391" t="s">
        <v>43</v>
      </c>
      <c r="B1391">
        <v>4</v>
      </c>
      <c r="C1391" t="s">
        <v>72</v>
      </c>
      <c r="D1391" s="66">
        <v>5760</v>
      </c>
      <c r="E1391" s="68">
        <v>5769</v>
      </c>
      <c r="F1391" s="68">
        <v>5716</v>
      </c>
      <c r="G1391" s="13">
        <f t="shared" si="399"/>
        <v>-53</v>
      </c>
      <c r="H1391" s="13">
        <f t="shared" si="400"/>
        <v>-44</v>
      </c>
      <c r="I1391" s="70">
        <f t="shared" si="401"/>
        <v>-7.6388888888888618E-3</v>
      </c>
      <c r="J1391" s="70">
        <f t="shared" si="402"/>
        <v>-9.187034148032569E-3</v>
      </c>
      <c r="K1391" t="str">
        <f t="shared" si="403"/>
        <v>MAJA2</v>
      </c>
      <c r="L1391" t="str">
        <f t="shared" si="404"/>
        <v>SEPTEMBER-4-MAJA2</v>
      </c>
      <c r="M1391" s="70">
        <f t="shared" si="405"/>
        <v>6.2470812242770291E-2</v>
      </c>
      <c r="N1391" s="70">
        <f t="shared" si="406"/>
        <v>0.31150240424645759</v>
      </c>
      <c r="O1391" s="13">
        <f t="shared" si="407"/>
        <v>1013903</v>
      </c>
      <c r="P1391" s="13">
        <f t="shared" si="408"/>
        <v>1020738</v>
      </c>
      <c r="Q1391" s="13">
        <f t="shared" si="409"/>
        <v>1015819</v>
      </c>
      <c r="R1391" s="33">
        <f t="shared" si="410"/>
        <v>1.8897271237978686E-3</v>
      </c>
      <c r="S1391" s="33">
        <f t="shared" si="411"/>
        <v>-4.8190622863065746E-3</v>
      </c>
      <c r="T1391" t="str">
        <f t="shared" si="412"/>
        <v>SEPTEMBER-MAJA2</v>
      </c>
      <c r="U1391">
        <f t="shared" si="413"/>
        <v>304551</v>
      </c>
      <c r="V1391">
        <f t="shared" si="414"/>
        <v>305231</v>
      </c>
      <c r="W1391">
        <f t="shared" si="415"/>
        <v>305306</v>
      </c>
      <c r="X1391" s="33">
        <f t="shared" si="416"/>
        <v>2.4790593365315861E-3</v>
      </c>
      <c r="Y1391" s="33">
        <f t="shared" si="417"/>
        <v>2.4571554003371965E-4</v>
      </c>
    </row>
    <row r="1392" spans="1:25" x14ac:dyDescent="0.25">
      <c r="A1392" t="s">
        <v>43</v>
      </c>
      <c r="B1392">
        <v>4</v>
      </c>
      <c r="C1392" t="s">
        <v>72</v>
      </c>
      <c r="D1392" s="66">
        <v>15552</v>
      </c>
      <c r="E1392" s="68">
        <v>15563</v>
      </c>
      <c r="F1392" s="68">
        <v>15348</v>
      </c>
      <c r="G1392" s="13">
        <f t="shared" si="399"/>
        <v>-215</v>
      </c>
      <c r="H1392" s="13">
        <f t="shared" si="400"/>
        <v>-204</v>
      </c>
      <c r="I1392" s="70">
        <f t="shared" si="401"/>
        <v>-1.3117283950617287E-2</v>
      </c>
      <c r="J1392" s="70">
        <f t="shared" si="402"/>
        <v>-1.3814817194628293E-2</v>
      </c>
      <c r="K1392" t="str">
        <f t="shared" si="403"/>
        <v>MAJA2</v>
      </c>
      <c r="L1392" t="str">
        <f t="shared" si="404"/>
        <v>SEPTEMBER-4-MAJA2</v>
      </c>
      <c r="M1392" s="70">
        <f t="shared" si="405"/>
        <v>6.2470812242770291E-2</v>
      </c>
      <c r="N1392" s="70">
        <f t="shared" si="406"/>
        <v>0.31150240424645759</v>
      </c>
      <c r="O1392" s="13">
        <f t="shared" si="407"/>
        <v>1013903</v>
      </c>
      <c r="P1392" s="13">
        <f t="shared" si="408"/>
        <v>1020738</v>
      </c>
      <c r="Q1392" s="13">
        <f t="shared" si="409"/>
        <v>1015819</v>
      </c>
      <c r="R1392" s="33">
        <f t="shared" si="410"/>
        <v>1.8897271237978686E-3</v>
      </c>
      <c r="S1392" s="33">
        <f t="shared" si="411"/>
        <v>-4.8190622863065746E-3</v>
      </c>
      <c r="T1392" t="str">
        <f t="shared" si="412"/>
        <v>SEPTEMBER-MAJA2</v>
      </c>
      <c r="U1392">
        <f t="shared" si="413"/>
        <v>304551</v>
      </c>
      <c r="V1392">
        <f t="shared" si="414"/>
        <v>305231</v>
      </c>
      <c r="W1392">
        <f t="shared" si="415"/>
        <v>305306</v>
      </c>
      <c r="X1392" s="33">
        <f t="shared" si="416"/>
        <v>2.4790593365315861E-3</v>
      </c>
      <c r="Y1392" s="33">
        <f t="shared" si="417"/>
        <v>2.4571554003371965E-4</v>
      </c>
    </row>
    <row r="1393" spans="1:25" x14ac:dyDescent="0.25">
      <c r="A1393" t="s">
        <v>43</v>
      </c>
      <c r="B1393">
        <v>4</v>
      </c>
      <c r="C1393" t="s">
        <v>72</v>
      </c>
      <c r="D1393" s="66">
        <v>6192</v>
      </c>
      <c r="E1393" s="68">
        <v>6206</v>
      </c>
      <c r="F1393" s="68">
        <v>6192</v>
      </c>
      <c r="G1393" s="13">
        <f t="shared" si="399"/>
        <v>-14</v>
      </c>
      <c r="H1393" s="13">
        <f t="shared" si="400"/>
        <v>0</v>
      </c>
      <c r="I1393" s="70">
        <f t="shared" si="401"/>
        <v>0</v>
      </c>
      <c r="J1393" s="70">
        <f t="shared" si="402"/>
        <v>-2.2558814050918086E-3</v>
      </c>
      <c r="K1393" t="str">
        <f t="shared" si="403"/>
        <v>MAJA2</v>
      </c>
      <c r="L1393" t="str">
        <f t="shared" si="404"/>
        <v>SEPTEMBER-4-MAJA2</v>
      </c>
      <c r="M1393" s="70">
        <f t="shared" si="405"/>
        <v>6.2470812242770291E-2</v>
      </c>
      <c r="N1393" s="70">
        <f t="shared" si="406"/>
        <v>0.31150240424645759</v>
      </c>
      <c r="O1393" s="13">
        <f t="shared" si="407"/>
        <v>1013903</v>
      </c>
      <c r="P1393" s="13">
        <f t="shared" si="408"/>
        <v>1020738</v>
      </c>
      <c r="Q1393" s="13">
        <f t="shared" si="409"/>
        <v>1015819</v>
      </c>
      <c r="R1393" s="33">
        <f t="shared" si="410"/>
        <v>1.8897271237978686E-3</v>
      </c>
      <c r="S1393" s="33">
        <f t="shared" si="411"/>
        <v>-4.8190622863065746E-3</v>
      </c>
      <c r="T1393" t="str">
        <f t="shared" si="412"/>
        <v>SEPTEMBER-MAJA2</v>
      </c>
      <c r="U1393">
        <f t="shared" si="413"/>
        <v>304551</v>
      </c>
      <c r="V1393">
        <f t="shared" si="414"/>
        <v>305231</v>
      </c>
      <c r="W1393">
        <f t="shared" si="415"/>
        <v>305306</v>
      </c>
      <c r="X1393" s="33">
        <f t="shared" si="416"/>
        <v>2.4790593365315861E-3</v>
      </c>
      <c r="Y1393" s="33">
        <f t="shared" si="417"/>
        <v>2.4571554003371965E-4</v>
      </c>
    </row>
    <row r="1394" spans="1:25" x14ac:dyDescent="0.25">
      <c r="A1394" t="s">
        <v>43</v>
      </c>
      <c r="B1394">
        <v>4</v>
      </c>
      <c r="C1394" t="s">
        <v>13</v>
      </c>
      <c r="D1394" s="68">
        <v>29376</v>
      </c>
      <c r="E1394" s="68">
        <v>29670</v>
      </c>
      <c r="F1394" s="66">
        <v>29622</v>
      </c>
      <c r="G1394" s="13">
        <f t="shared" si="399"/>
        <v>-48</v>
      </c>
      <c r="H1394" s="13">
        <f t="shared" si="400"/>
        <v>246</v>
      </c>
      <c r="I1394" s="70">
        <f t="shared" si="401"/>
        <v>8.374183006536029E-3</v>
      </c>
      <c r="J1394" s="70">
        <f t="shared" si="402"/>
        <v>-1.6177957532861331E-3</v>
      </c>
      <c r="K1394" t="str">
        <f t="shared" si="403"/>
        <v>KALIBENDA</v>
      </c>
      <c r="L1394" t="str">
        <f t="shared" si="404"/>
        <v>SEPTEMBER-4-KALIBENDA</v>
      </c>
      <c r="M1394" s="70">
        <f t="shared" si="405"/>
        <v>6.7267532284110976E-3</v>
      </c>
      <c r="N1394" s="70">
        <f t="shared" si="406"/>
        <v>-3.2652255314110645E-3</v>
      </c>
      <c r="O1394" s="13">
        <f t="shared" si="407"/>
        <v>1013903</v>
      </c>
      <c r="P1394" s="13">
        <f t="shared" si="408"/>
        <v>1020738</v>
      </c>
      <c r="Q1394" s="13">
        <f t="shared" si="409"/>
        <v>1015819</v>
      </c>
      <c r="R1394" s="33">
        <f t="shared" si="410"/>
        <v>1.8897271237978686E-3</v>
      </c>
      <c r="S1394" s="33">
        <f t="shared" si="411"/>
        <v>-4.8190622863065746E-3</v>
      </c>
      <c r="T1394" t="str">
        <f t="shared" si="412"/>
        <v>SEPTEMBER-KALIBENDA</v>
      </c>
      <c r="U1394">
        <f t="shared" si="413"/>
        <v>205812</v>
      </c>
      <c r="V1394">
        <f t="shared" si="414"/>
        <v>207532</v>
      </c>
      <c r="W1394">
        <f t="shared" si="415"/>
        <v>207278</v>
      </c>
      <c r="X1394" s="33">
        <f t="shared" si="416"/>
        <v>7.1230054612947402E-3</v>
      </c>
      <c r="Y1394" s="33">
        <f t="shared" si="417"/>
        <v>-1.2239076383401271E-3</v>
      </c>
    </row>
    <row r="1395" spans="1:25" x14ac:dyDescent="0.25">
      <c r="A1395" t="s">
        <v>43</v>
      </c>
      <c r="B1395">
        <v>4</v>
      </c>
      <c r="C1395" t="s">
        <v>13</v>
      </c>
      <c r="D1395" s="68">
        <v>18036</v>
      </c>
      <c r="E1395" s="68">
        <v>18036</v>
      </c>
      <c r="F1395" s="66">
        <v>18015</v>
      </c>
      <c r="G1395" s="13">
        <f t="shared" si="399"/>
        <v>-21</v>
      </c>
      <c r="H1395" s="13">
        <f t="shared" si="400"/>
        <v>-21</v>
      </c>
      <c r="I1395" s="70">
        <f t="shared" si="401"/>
        <v>-1.1643379906852713E-3</v>
      </c>
      <c r="J1395" s="70">
        <f t="shared" si="402"/>
        <v>-1.1643379906852713E-3</v>
      </c>
      <c r="K1395" t="str">
        <f t="shared" si="403"/>
        <v>KALIBENDA</v>
      </c>
      <c r="L1395" t="str">
        <f t="shared" si="404"/>
        <v>SEPTEMBER-4-KALIBENDA</v>
      </c>
      <c r="M1395" s="70">
        <f t="shared" si="405"/>
        <v>6.7267532284110976E-3</v>
      </c>
      <c r="N1395" s="70">
        <f t="shared" si="406"/>
        <v>-3.2652255314110645E-3</v>
      </c>
      <c r="O1395" s="13">
        <f t="shared" si="407"/>
        <v>1013903</v>
      </c>
      <c r="P1395" s="13">
        <f t="shared" si="408"/>
        <v>1020738</v>
      </c>
      <c r="Q1395" s="13">
        <f t="shared" si="409"/>
        <v>1015819</v>
      </c>
      <c r="R1395" s="33">
        <f t="shared" si="410"/>
        <v>1.8897271237978686E-3</v>
      </c>
      <c r="S1395" s="33">
        <f t="shared" si="411"/>
        <v>-4.8190622863065746E-3</v>
      </c>
      <c r="T1395" t="str">
        <f t="shared" si="412"/>
        <v>SEPTEMBER-KALIBENDA</v>
      </c>
      <c r="U1395">
        <f t="shared" si="413"/>
        <v>205812</v>
      </c>
      <c r="V1395">
        <f t="shared" si="414"/>
        <v>207532</v>
      </c>
      <c r="W1395">
        <f t="shared" si="415"/>
        <v>207278</v>
      </c>
      <c r="X1395" s="33">
        <f t="shared" si="416"/>
        <v>7.1230054612947402E-3</v>
      </c>
      <c r="Y1395" s="33">
        <f t="shared" si="417"/>
        <v>-1.2239076383401271E-3</v>
      </c>
    </row>
    <row r="1396" spans="1:25" x14ac:dyDescent="0.25">
      <c r="A1396" t="s">
        <v>43</v>
      </c>
      <c r="B1396">
        <v>4</v>
      </c>
      <c r="C1396" t="s">
        <v>13</v>
      </c>
      <c r="D1396" s="68">
        <v>12420</v>
      </c>
      <c r="E1396" s="68">
        <v>12420</v>
      </c>
      <c r="F1396" s="68">
        <v>12414</v>
      </c>
      <c r="G1396" s="13">
        <f t="shared" si="399"/>
        <v>-6</v>
      </c>
      <c r="H1396" s="13">
        <f t="shared" si="400"/>
        <v>-6</v>
      </c>
      <c r="I1396" s="70">
        <f t="shared" si="401"/>
        <v>-4.8309178743966008E-4</v>
      </c>
      <c r="J1396" s="70">
        <f t="shared" si="402"/>
        <v>-4.8309178743966008E-4</v>
      </c>
      <c r="K1396" t="str">
        <f t="shared" si="403"/>
        <v>KALIBENDA</v>
      </c>
      <c r="L1396" t="str">
        <f t="shared" si="404"/>
        <v>SEPTEMBER-4-KALIBENDA</v>
      </c>
      <c r="M1396" s="70">
        <f t="shared" si="405"/>
        <v>6.7267532284110976E-3</v>
      </c>
      <c r="N1396" s="70">
        <f t="shared" si="406"/>
        <v>-3.2652255314110645E-3</v>
      </c>
      <c r="O1396" s="13">
        <f t="shared" si="407"/>
        <v>1013903</v>
      </c>
      <c r="P1396" s="13">
        <f t="shared" si="408"/>
        <v>1020738</v>
      </c>
      <c r="Q1396" s="13">
        <f t="shared" si="409"/>
        <v>1015819</v>
      </c>
      <c r="R1396" s="33">
        <f t="shared" si="410"/>
        <v>1.8897271237978686E-3</v>
      </c>
      <c r="S1396" s="33">
        <f t="shared" si="411"/>
        <v>-4.8190622863065746E-3</v>
      </c>
      <c r="T1396" t="str">
        <f t="shared" si="412"/>
        <v>SEPTEMBER-KALIBENDA</v>
      </c>
      <c r="U1396">
        <f t="shared" si="413"/>
        <v>205812</v>
      </c>
      <c r="V1396">
        <f t="shared" si="414"/>
        <v>207532</v>
      </c>
      <c r="W1396">
        <f t="shared" si="415"/>
        <v>207278</v>
      </c>
      <c r="X1396" s="33">
        <f t="shared" si="416"/>
        <v>7.1230054612947402E-3</v>
      </c>
      <c r="Y1396" s="33">
        <f t="shared" si="417"/>
        <v>-1.2239076383401271E-3</v>
      </c>
    </row>
  </sheetData>
  <autoFilter ref="A1:S1396" xr:uid="{E7E8451C-B27B-4896-8AAB-A82AC0CE6A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29CA-3AD1-4D65-A70E-4C775E0C67A3}">
  <sheetPr codeName="Sheet7"/>
  <dimension ref="A1:EC3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defaultColWidth="9.140625" defaultRowHeight="16.5" x14ac:dyDescent="0.3"/>
  <cols>
    <col min="1" max="1" width="27.7109375" style="17" customWidth="1"/>
    <col min="2" max="11" width="11.5703125" style="16" customWidth="1"/>
    <col min="12" max="12" width="0.28515625" style="19" customWidth="1"/>
    <col min="13" max="22" width="11.5703125" style="16" customWidth="1"/>
    <col min="23" max="23" width="0.28515625" style="19" customWidth="1"/>
    <col min="24" max="33" width="11.5703125" style="16" customWidth="1"/>
    <col min="34" max="34" width="0.28515625" style="19" customWidth="1"/>
    <col min="35" max="44" width="11.5703125" style="16" customWidth="1"/>
    <col min="45" max="45" width="0.28515625" style="19" customWidth="1"/>
    <col min="46" max="55" width="11.5703125" style="16" customWidth="1"/>
    <col min="56" max="56" width="0.28515625" style="19" customWidth="1"/>
    <col min="57" max="66" width="11.5703125" style="16" customWidth="1"/>
    <col min="67" max="67" width="0.28515625" style="19" customWidth="1"/>
    <col min="68" max="77" width="11.5703125" style="16" customWidth="1"/>
    <col min="78" max="78" width="0.28515625" style="19" customWidth="1"/>
    <col min="79" max="88" width="11.5703125" style="16" customWidth="1"/>
    <col min="89" max="89" width="0.28515625" style="19" customWidth="1"/>
    <col min="90" max="99" width="11.5703125" style="16" customWidth="1"/>
    <col min="100" max="100" width="0.28515625" style="19" customWidth="1"/>
    <col min="101" max="110" width="11.5703125" style="16" customWidth="1"/>
    <col min="111" max="111" width="0.28515625" style="19" customWidth="1"/>
    <col min="112" max="121" width="11.5703125" style="16" customWidth="1"/>
    <col min="122" max="122" width="0.28515625" style="19" customWidth="1"/>
    <col min="123" max="132" width="11.5703125" style="16" customWidth="1"/>
    <col min="133" max="133" width="0.28515625" style="19" customWidth="1"/>
    <col min="134" max="16384" width="9.140625" style="53"/>
  </cols>
  <sheetData>
    <row r="1" spans="1:133" s="52" customFormat="1" ht="36.950000000000003" customHeight="1" x14ac:dyDescent="0.25">
      <c r="A1" s="31" t="str">
        <f ca="1">"► PERFORMANCE SHIPMENT " &amp; HOME!$F$5</f>
        <v>► PERFORMANCE SHIPMENT 2024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</row>
    <row r="2" spans="1:133" ht="18" x14ac:dyDescent="0.3">
      <c r="A2" s="83" t="s">
        <v>56</v>
      </c>
      <c r="B2" s="81" t="s">
        <v>36</v>
      </c>
      <c r="C2" s="82"/>
      <c r="D2" s="82"/>
      <c r="E2" s="82"/>
      <c r="F2" s="82"/>
      <c r="G2" s="82"/>
      <c r="H2" s="82"/>
      <c r="I2" s="82"/>
      <c r="J2" s="82"/>
      <c r="K2" s="86"/>
      <c r="L2" s="21"/>
      <c r="M2" s="81" t="s">
        <v>34</v>
      </c>
      <c r="N2" s="82"/>
      <c r="O2" s="82"/>
      <c r="P2" s="82"/>
      <c r="Q2" s="82"/>
      <c r="R2" s="82"/>
      <c r="S2" s="82"/>
      <c r="T2" s="82"/>
      <c r="U2" s="82"/>
      <c r="V2" s="86"/>
      <c r="W2" s="21"/>
      <c r="X2" s="81" t="s">
        <v>37</v>
      </c>
      <c r="Y2" s="82"/>
      <c r="Z2" s="82"/>
      <c r="AA2" s="82"/>
      <c r="AB2" s="82"/>
      <c r="AC2" s="82"/>
      <c r="AD2" s="82"/>
      <c r="AE2" s="82"/>
      <c r="AF2" s="82"/>
      <c r="AG2" s="86"/>
      <c r="AH2" s="21"/>
      <c r="AI2" s="81" t="s">
        <v>38</v>
      </c>
      <c r="AJ2" s="82"/>
      <c r="AK2" s="82"/>
      <c r="AL2" s="82"/>
      <c r="AM2" s="82"/>
      <c r="AN2" s="82"/>
      <c r="AO2" s="82"/>
      <c r="AP2" s="82"/>
      <c r="AQ2" s="82"/>
      <c r="AR2" s="86"/>
      <c r="AS2" s="21"/>
      <c r="AT2" s="81" t="s">
        <v>39</v>
      </c>
      <c r="AU2" s="82"/>
      <c r="AV2" s="82"/>
      <c r="AW2" s="82"/>
      <c r="AX2" s="82"/>
      <c r="AY2" s="82"/>
      <c r="AZ2" s="82"/>
      <c r="BA2" s="82"/>
      <c r="BB2" s="82"/>
      <c r="BC2" s="86"/>
      <c r="BD2" s="21"/>
      <c r="BE2" s="81" t="s">
        <v>40</v>
      </c>
      <c r="BF2" s="82"/>
      <c r="BG2" s="82"/>
      <c r="BH2" s="82"/>
      <c r="BI2" s="82"/>
      <c r="BJ2" s="82"/>
      <c r="BK2" s="82"/>
      <c r="BL2" s="82"/>
      <c r="BM2" s="82"/>
      <c r="BN2" s="86"/>
      <c r="BO2" s="21"/>
      <c r="BP2" s="81" t="s">
        <v>41</v>
      </c>
      <c r="BQ2" s="82"/>
      <c r="BR2" s="82"/>
      <c r="BS2" s="82"/>
      <c r="BT2" s="82"/>
      <c r="BU2" s="82"/>
      <c r="BV2" s="82"/>
      <c r="BW2" s="82"/>
      <c r="BX2" s="82"/>
      <c r="BY2" s="86"/>
      <c r="BZ2" s="21"/>
      <c r="CA2" s="81" t="s">
        <v>42</v>
      </c>
      <c r="CB2" s="82"/>
      <c r="CC2" s="82"/>
      <c r="CD2" s="82"/>
      <c r="CE2" s="82"/>
      <c r="CF2" s="82"/>
      <c r="CG2" s="82"/>
      <c r="CH2" s="82"/>
      <c r="CI2" s="82"/>
      <c r="CJ2" s="86"/>
      <c r="CK2" s="21"/>
      <c r="CL2" s="81" t="s">
        <v>43</v>
      </c>
      <c r="CM2" s="82"/>
      <c r="CN2" s="82"/>
      <c r="CO2" s="82"/>
      <c r="CP2" s="82"/>
      <c r="CQ2" s="82"/>
      <c r="CR2" s="82"/>
      <c r="CS2" s="82"/>
      <c r="CT2" s="82"/>
      <c r="CU2" s="86"/>
      <c r="CV2" s="21"/>
      <c r="CW2" s="81" t="s">
        <v>44</v>
      </c>
      <c r="CX2" s="82"/>
      <c r="CY2" s="82"/>
      <c r="CZ2" s="82"/>
      <c r="DA2" s="82"/>
      <c r="DB2" s="82"/>
      <c r="DC2" s="82"/>
      <c r="DD2" s="82"/>
      <c r="DE2" s="82"/>
      <c r="DF2" s="86"/>
      <c r="DG2" s="21"/>
      <c r="DH2" s="81" t="s">
        <v>45</v>
      </c>
      <c r="DI2" s="82"/>
      <c r="DJ2" s="82"/>
      <c r="DK2" s="82"/>
      <c r="DL2" s="82"/>
      <c r="DM2" s="82"/>
      <c r="DN2" s="82"/>
      <c r="DO2" s="82"/>
      <c r="DP2" s="82"/>
      <c r="DQ2" s="86"/>
      <c r="DR2" s="21"/>
      <c r="DS2" s="81" t="s">
        <v>46</v>
      </c>
      <c r="DT2" s="82"/>
      <c r="DU2" s="82"/>
      <c r="DV2" s="82"/>
      <c r="DW2" s="82"/>
      <c r="DX2" s="82"/>
      <c r="DY2" s="82"/>
      <c r="DZ2" s="82"/>
      <c r="EA2" s="82"/>
      <c r="EB2" s="86"/>
      <c r="EC2" s="21"/>
    </row>
    <row r="3" spans="1:133" ht="15.75" x14ac:dyDescent="0.3">
      <c r="A3" s="83"/>
      <c r="B3" s="88" t="s">
        <v>23</v>
      </c>
      <c r="C3" s="88"/>
      <c r="D3" s="88"/>
      <c r="E3" s="88"/>
      <c r="F3" s="88"/>
      <c r="G3" s="84" t="s">
        <v>24</v>
      </c>
      <c r="H3" s="84"/>
      <c r="I3" s="84"/>
      <c r="J3" s="84"/>
      <c r="K3" s="84"/>
      <c r="L3" s="28"/>
      <c r="M3" s="88" t="s">
        <v>23</v>
      </c>
      <c r="N3" s="88"/>
      <c r="O3" s="88"/>
      <c r="P3" s="88"/>
      <c r="Q3" s="88"/>
      <c r="R3" s="84" t="s">
        <v>24</v>
      </c>
      <c r="S3" s="84"/>
      <c r="T3" s="84"/>
      <c r="U3" s="84"/>
      <c r="V3" s="84"/>
      <c r="W3" s="28"/>
      <c r="X3" s="88" t="s">
        <v>23</v>
      </c>
      <c r="Y3" s="88"/>
      <c r="Z3" s="88"/>
      <c r="AA3" s="88"/>
      <c r="AB3" s="88"/>
      <c r="AC3" s="84" t="s">
        <v>24</v>
      </c>
      <c r="AD3" s="84"/>
      <c r="AE3" s="84"/>
      <c r="AF3" s="84"/>
      <c r="AG3" s="84"/>
      <c r="AH3" s="28"/>
      <c r="AI3" s="88" t="s">
        <v>23</v>
      </c>
      <c r="AJ3" s="88"/>
      <c r="AK3" s="88"/>
      <c r="AL3" s="88"/>
      <c r="AM3" s="88"/>
      <c r="AN3" s="84" t="s">
        <v>24</v>
      </c>
      <c r="AO3" s="84"/>
      <c r="AP3" s="84"/>
      <c r="AQ3" s="84"/>
      <c r="AR3" s="84"/>
      <c r="AS3" s="28"/>
      <c r="AT3" s="88" t="s">
        <v>23</v>
      </c>
      <c r="AU3" s="88"/>
      <c r="AV3" s="88"/>
      <c r="AW3" s="88"/>
      <c r="AX3" s="88"/>
      <c r="AY3" s="84" t="s">
        <v>24</v>
      </c>
      <c r="AZ3" s="84"/>
      <c r="BA3" s="84"/>
      <c r="BB3" s="84"/>
      <c r="BC3" s="84"/>
      <c r="BD3" s="28"/>
      <c r="BE3" s="88" t="s">
        <v>23</v>
      </c>
      <c r="BF3" s="88"/>
      <c r="BG3" s="88"/>
      <c r="BH3" s="88"/>
      <c r="BI3" s="88"/>
      <c r="BJ3" s="84" t="s">
        <v>24</v>
      </c>
      <c r="BK3" s="84"/>
      <c r="BL3" s="84"/>
      <c r="BM3" s="84"/>
      <c r="BN3" s="84"/>
      <c r="BO3" s="28"/>
      <c r="BP3" s="88" t="s">
        <v>23</v>
      </c>
      <c r="BQ3" s="88"/>
      <c r="BR3" s="88"/>
      <c r="BS3" s="88"/>
      <c r="BT3" s="88"/>
      <c r="BU3" s="84" t="s">
        <v>24</v>
      </c>
      <c r="BV3" s="84"/>
      <c r="BW3" s="84"/>
      <c r="BX3" s="84"/>
      <c r="BY3" s="84"/>
      <c r="BZ3" s="28"/>
      <c r="CA3" s="88" t="s">
        <v>23</v>
      </c>
      <c r="CB3" s="88"/>
      <c r="CC3" s="88"/>
      <c r="CD3" s="88"/>
      <c r="CE3" s="88"/>
      <c r="CF3" s="84" t="s">
        <v>24</v>
      </c>
      <c r="CG3" s="84"/>
      <c r="CH3" s="84"/>
      <c r="CI3" s="84"/>
      <c r="CJ3" s="84"/>
      <c r="CK3" s="28"/>
      <c r="CL3" s="88" t="s">
        <v>23</v>
      </c>
      <c r="CM3" s="88"/>
      <c r="CN3" s="88"/>
      <c r="CO3" s="88"/>
      <c r="CP3" s="88"/>
      <c r="CQ3" s="84" t="s">
        <v>24</v>
      </c>
      <c r="CR3" s="84"/>
      <c r="CS3" s="84"/>
      <c r="CT3" s="84"/>
      <c r="CU3" s="84"/>
      <c r="CV3" s="28"/>
      <c r="CW3" s="88" t="s">
        <v>23</v>
      </c>
      <c r="CX3" s="88"/>
      <c r="CY3" s="88"/>
      <c r="CZ3" s="88"/>
      <c r="DA3" s="88"/>
      <c r="DB3" s="84" t="s">
        <v>24</v>
      </c>
      <c r="DC3" s="84"/>
      <c r="DD3" s="84"/>
      <c r="DE3" s="84"/>
      <c r="DF3" s="84"/>
      <c r="DG3" s="28"/>
      <c r="DH3" s="88" t="s">
        <v>23</v>
      </c>
      <c r="DI3" s="88"/>
      <c r="DJ3" s="88"/>
      <c r="DK3" s="88"/>
      <c r="DL3" s="88"/>
      <c r="DM3" s="84" t="s">
        <v>24</v>
      </c>
      <c r="DN3" s="84"/>
      <c r="DO3" s="84"/>
      <c r="DP3" s="84"/>
      <c r="DQ3" s="84"/>
      <c r="DR3" s="28"/>
      <c r="DS3" s="88" t="s">
        <v>23</v>
      </c>
      <c r="DT3" s="88"/>
      <c r="DU3" s="88"/>
      <c r="DV3" s="88"/>
      <c r="DW3" s="88"/>
      <c r="DX3" s="84" t="s">
        <v>24</v>
      </c>
      <c r="DY3" s="84"/>
      <c r="DZ3" s="84"/>
      <c r="EA3" s="84"/>
      <c r="EB3" s="84"/>
      <c r="EC3" s="28"/>
    </row>
    <row r="4" spans="1:133" s="54" customFormat="1" ht="15" x14ac:dyDescent="0.35">
      <c r="A4" s="87"/>
      <c r="B4" s="34" t="s">
        <v>29</v>
      </c>
      <c r="C4" s="34" t="s">
        <v>30</v>
      </c>
      <c r="D4" s="34" t="s">
        <v>31</v>
      </c>
      <c r="E4" s="34" t="s">
        <v>32</v>
      </c>
      <c r="F4" s="34" t="s">
        <v>33</v>
      </c>
      <c r="G4" s="34" t="s">
        <v>29</v>
      </c>
      <c r="H4" s="34" t="s">
        <v>30</v>
      </c>
      <c r="I4" s="34" t="s">
        <v>31</v>
      </c>
      <c r="J4" s="34" t="s">
        <v>32</v>
      </c>
      <c r="K4" s="34" t="s">
        <v>33</v>
      </c>
      <c r="L4" s="35"/>
      <c r="M4" s="34" t="s">
        <v>29</v>
      </c>
      <c r="N4" s="34" t="s">
        <v>30</v>
      </c>
      <c r="O4" s="34" t="s">
        <v>31</v>
      </c>
      <c r="P4" s="34" t="s">
        <v>32</v>
      </c>
      <c r="Q4" s="34" t="s">
        <v>33</v>
      </c>
      <c r="R4" s="34" t="s">
        <v>29</v>
      </c>
      <c r="S4" s="34" t="s">
        <v>30</v>
      </c>
      <c r="T4" s="34" t="s">
        <v>31</v>
      </c>
      <c r="U4" s="34" t="s">
        <v>32</v>
      </c>
      <c r="V4" s="34" t="s">
        <v>33</v>
      </c>
      <c r="W4" s="35"/>
      <c r="X4" s="34" t="s">
        <v>29</v>
      </c>
      <c r="Y4" s="34" t="s">
        <v>30</v>
      </c>
      <c r="Z4" s="34" t="s">
        <v>31</v>
      </c>
      <c r="AA4" s="34" t="s">
        <v>32</v>
      </c>
      <c r="AB4" s="34" t="s">
        <v>33</v>
      </c>
      <c r="AC4" s="34" t="s">
        <v>29</v>
      </c>
      <c r="AD4" s="34" t="s">
        <v>30</v>
      </c>
      <c r="AE4" s="34" t="s">
        <v>31</v>
      </c>
      <c r="AF4" s="34" t="s">
        <v>32</v>
      </c>
      <c r="AG4" s="34" t="s">
        <v>33</v>
      </c>
      <c r="AH4" s="35"/>
      <c r="AI4" s="34" t="s">
        <v>29</v>
      </c>
      <c r="AJ4" s="34" t="s">
        <v>30</v>
      </c>
      <c r="AK4" s="34" t="s">
        <v>31</v>
      </c>
      <c r="AL4" s="34" t="s">
        <v>32</v>
      </c>
      <c r="AM4" s="34" t="s">
        <v>33</v>
      </c>
      <c r="AN4" s="34" t="s">
        <v>29</v>
      </c>
      <c r="AO4" s="34" t="s">
        <v>30</v>
      </c>
      <c r="AP4" s="34" t="s">
        <v>31</v>
      </c>
      <c r="AQ4" s="34" t="s">
        <v>32</v>
      </c>
      <c r="AR4" s="34" t="s">
        <v>33</v>
      </c>
      <c r="AS4" s="35"/>
      <c r="AT4" s="34" t="s">
        <v>29</v>
      </c>
      <c r="AU4" s="34" t="s">
        <v>30</v>
      </c>
      <c r="AV4" s="34" t="s">
        <v>31</v>
      </c>
      <c r="AW4" s="34" t="s">
        <v>32</v>
      </c>
      <c r="AX4" s="34" t="s">
        <v>33</v>
      </c>
      <c r="AY4" s="34" t="s">
        <v>29</v>
      </c>
      <c r="AZ4" s="34" t="s">
        <v>30</v>
      </c>
      <c r="BA4" s="34" t="s">
        <v>31</v>
      </c>
      <c r="BB4" s="34" t="s">
        <v>32</v>
      </c>
      <c r="BC4" s="34" t="s">
        <v>33</v>
      </c>
      <c r="BD4" s="35"/>
      <c r="BE4" s="34" t="s">
        <v>29</v>
      </c>
      <c r="BF4" s="34" t="s">
        <v>30</v>
      </c>
      <c r="BG4" s="34" t="s">
        <v>31</v>
      </c>
      <c r="BH4" s="34" t="s">
        <v>32</v>
      </c>
      <c r="BI4" s="34" t="s">
        <v>33</v>
      </c>
      <c r="BJ4" s="34" t="s">
        <v>29</v>
      </c>
      <c r="BK4" s="34" t="s">
        <v>30</v>
      </c>
      <c r="BL4" s="34" t="s">
        <v>31</v>
      </c>
      <c r="BM4" s="34" t="s">
        <v>32</v>
      </c>
      <c r="BN4" s="34" t="s">
        <v>33</v>
      </c>
      <c r="BO4" s="35"/>
      <c r="BP4" s="34" t="s">
        <v>29</v>
      </c>
      <c r="BQ4" s="34" t="s">
        <v>30</v>
      </c>
      <c r="BR4" s="34" t="s">
        <v>31</v>
      </c>
      <c r="BS4" s="34" t="s">
        <v>32</v>
      </c>
      <c r="BT4" s="34" t="s">
        <v>33</v>
      </c>
      <c r="BU4" s="34" t="s">
        <v>29</v>
      </c>
      <c r="BV4" s="34" t="s">
        <v>30</v>
      </c>
      <c r="BW4" s="34" t="s">
        <v>31</v>
      </c>
      <c r="BX4" s="34" t="s">
        <v>32</v>
      </c>
      <c r="BY4" s="34" t="s">
        <v>33</v>
      </c>
      <c r="BZ4" s="35"/>
      <c r="CA4" s="34" t="s">
        <v>29</v>
      </c>
      <c r="CB4" s="34" t="s">
        <v>30</v>
      </c>
      <c r="CC4" s="34" t="s">
        <v>31</v>
      </c>
      <c r="CD4" s="34" t="s">
        <v>32</v>
      </c>
      <c r="CE4" s="34" t="s">
        <v>33</v>
      </c>
      <c r="CF4" s="34" t="s">
        <v>29</v>
      </c>
      <c r="CG4" s="34" t="s">
        <v>30</v>
      </c>
      <c r="CH4" s="34" t="s">
        <v>31</v>
      </c>
      <c r="CI4" s="34" t="s">
        <v>32</v>
      </c>
      <c r="CJ4" s="34" t="s">
        <v>33</v>
      </c>
      <c r="CK4" s="35"/>
      <c r="CL4" s="34" t="s">
        <v>29</v>
      </c>
      <c r="CM4" s="34" t="s">
        <v>30</v>
      </c>
      <c r="CN4" s="34" t="s">
        <v>31</v>
      </c>
      <c r="CO4" s="34" t="s">
        <v>32</v>
      </c>
      <c r="CP4" s="34" t="s">
        <v>33</v>
      </c>
      <c r="CQ4" s="34" t="s">
        <v>29</v>
      </c>
      <c r="CR4" s="34" t="s">
        <v>30</v>
      </c>
      <c r="CS4" s="34" t="s">
        <v>31</v>
      </c>
      <c r="CT4" s="34" t="s">
        <v>32</v>
      </c>
      <c r="CU4" s="34" t="s">
        <v>33</v>
      </c>
      <c r="CV4" s="35"/>
      <c r="CW4" s="34" t="s">
        <v>29</v>
      </c>
      <c r="CX4" s="34" t="s">
        <v>30</v>
      </c>
      <c r="CY4" s="34" t="s">
        <v>31</v>
      </c>
      <c r="CZ4" s="34" t="s">
        <v>32</v>
      </c>
      <c r="DA4" s="34" t="s">
        <v>33</v>
      </c>
      <c r="DB4" s="34" t="s">
        <v>29</v>
      </c>
      <c r="DC4" s="34" t="s">
        <v>30</v>
      </c>
      <c r="DD4" s="34" t="s">
        <v>31</v>
      </c>
      <c r="DE4" s="34" t="s">
        <v>32</v>
      </c>
      <c r="DF4" s="34" t="s">
        <v>33</v>
      </c>
      <c r="DG4" s="35"/>
      <c r="DH4" s="34" t="s">
        <v>29</v>
      </c>
      <c r="DI4" s="34" t="s">
        <v>30</v>
      </c>
      <c r="DJ4" s="34" t="s">
        <v>31</v>
      </c>
      <c r="DK4" s="34" t="s">
        <v>32</v>
      </c>
      <c r="DL4" s="34" t="s">
        <v>33</v>
      </c>
      <c r="DM4" s="34" t="s">
        <v>29</v>
      </c>
      <c r="DN4" s="34" t="s">
        <v>30</v>
      </c>
      <c r="DO4" s="34" t="s">
        <v>31</v>
      </c>
      <c r="DP4" s="34" t="s">
        <v>32</v>
      </c>
      <c r="DQ4" s="34" t="s">
        <v>33</v>
      </c>
      <c r="DR4" s="35"/>
      <c r="DS4" s="34" t="s">
        <v>29</v>
      </c>
      <c r="DT4" s="34" t="s">
        <v>30</v>
      </c>
      <c r="DU4" s="34" t="s">
        <v>31</v>
      </c>
      <c r="DV4" s="34" t="s">
        <v>32</v>
      </c>
      <c r="DW4" s="34" t="s">
        <v>33</v>
      </c>
      <c r="DX4" s="34" t="s">
        <v>29</v>
      </c>
      <c r="DY4" s="34" t="s">
        <v>30</v>
      </c>
      <c r="DZ4" s="34" t="s">
        <v>31</v>
      </c>
      <c r="EA4" s="34" t="s">
        <v>32</v>
      </c>
      <c r="EB4" s="34" t="s">
        <v>33</v>
      </c>
      <c r="EC4" s="35"/>
    </row>
    <row r="5" spans="1:133" ht="2.1" customHeight="1" x14ac:dyDescent="0.3">
      <c r="A5" s="20"/>
      <c r="B5" s="27"/>
      <c r="C5" s="27"/>
      <c r="D5" s="27"/>
      <c r="E5" s="27"/>
      <c r="F5" s="27"/>
      <c r="G5" s="27"/>
      <c r="H5" s="27"/>
      <c r="I5" s="27"/>
      <c r="J5" s="27"/>
      <c r="K5" s="27"/>
      <c r="L5" s="18"/>
      <c r="M5" s="27"/>
      <c r="N5" s="27"/>
      <c r="O5" s="27"/>
      <c r="P5" s="27"/>
      <c r="Q5" s="27"/>
      <c r="R5" s="27"/>
      <c r="S5" s="27"/>
      <c r="T5" s="27"/>
      <c r="U5" s="27"/>
      <c r="V5" s="27"/>
      <c r="W5" s="1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18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18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18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18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18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18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18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18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18"/>
    </row>
    <row r="6" spans="1:133" x14ac:dyDescent="0.3">
      <c r="A6" s="71" t="s">
        <v>16</v>
      </c>
      <c r="B6" s="23">
        <f>IFERROR(VLOOKUP($B$2&amp;"-"&amp; RIGHT(B$4,1)&amp;"-"&amp;$A6,CC1_InputUser!$L:$N,2,FALSE),0)</f>
        <v>0</v>
      </c>
      <c r="C6" s="23">
        <f>IFERROR(VLOOKUP($B$2&amp;"-"&amp; RIGHT(C$4,1)&amp;"-"&amp;$A6,CC1_InputUser!$L:$N,2,FALSE),0)</f>
        <v>0</v>
      </c>
      <c r="D6" s="23">
        <f>IFERROR(VLOOKUP($B$2&amp;"-"&amp; RIGHT(D$4,1)&amp;"-"&amp;$A6,CC1_InputUser!$L:$N,2,FALSE),0)</f>
        <v>-8.2981238141079161E-2</v>
      </c>
      <c r="E6" s="23">
        <f>IFERROR(VLOOKUP($B$2&amp;"-"&amp; RIGHT(E$4,1)&amp;"-"&amp;$A6,CC1_InputUser!$L:$N,2,FALSE),0)</f>
        <v>0</v>
      </c>
      <c r="F6" s="23">
        <f>IFERROR(VLOOKUP($B$2&amp;"-"&amp; RIGHT(F$4,1)&amp;"-"&amp;$A6,CC1_InputUser!$L:$N,2,FALSE),0)</f>
        <v>0</v>
      </c>
      <c r="G6" s="23">
        <f>IFERROR(VLOOKUP($B$2&amp;"-"&amp; RIGHT(G$4,1)&amp;"-"&amp;$A6,CC1_InputUser!$L:$N,3,FALSE),0)</f>
        <v>0</v>
      </c>
      <c r="H6" s="23">
        <f>IFERROR(VLOOKUP($B$2&amp;"-"&amp; RIGHT(H$4,1)&amp;"-"&amp;$A6,CC1_InputUser!$L:$N,3,FALSE),0)</f>
        <v>0</v>
      </c>
      <c r="I6" s="23">
        <f>IFERROR(VLOOKUP($B$2&amp;"-"&amp; RIGHT(I$4,1)&amp;"-"&amp;$A6,CC1_InputUser!$L:$N,3,FALSE),0)</f>
        <v>-0.18982183352462934</v>
      </c>
      <c r="J6" s="23">
        <f>IFERROR(VLOOKUP($B$2&amp;"-"&amp; RIGHT(J$4,1)&amp;"-"&amp;$A6,CC1_InputUser!$L:$N,3,FALSE),0)</f>
        <v>0</v>
      </c>
      <c r="K6" s="23">
        <f>IFERROR(VLOOKUP($B$2&amp;"-"&amp; RIGHT(K$4,1)&amp;"-"&amp;$A6,CC1_InputUser!$L:$N,3,FALSE),0)</f>
        <v>0</v>
      </c>
      <c r="L6" s="24"/>
      <c r="M6" s="23">
        <f>IFERROR(VLOOKUP($M$2&amp;"-"&amp; RIGHT(M$4,1)&amp;"-"&amp;$A6,CC1_InputUser!$L:$N,2,FALSE),0)</f>
        <v>-7.0585494505494339E-2</v>
      </c>
      <c r="N6" s="23">
        <f>IFERROR(VLOOKUP($M$2&amp;"-"&amp; RIGHT(N$4,1)&amp;"-"&amp;$A6,CC1_InputUser!$L:$N,2,FALSE),0)</f>
        <v>0</v>
      </c>
      <c r="O6" s="23">
        <f>IFERROR(VLOOKUP($M$2&amp;"-"&amp; RIGHT(O$4,1)&amp;"-"&amp;$A6,CC1_InputUser!$L:$N,2,FALSE),0)</f>
        <v>-0.35146388528138528</v>
      </c>
      <c r="P6" s="23">
        <f>IFERROR(VLOOKUP($M$2&amp;"-"&amp; RIGHT(P$4,1)&amp;"-"&amp;$A6,CC1_InputUser!$L:$N,2,FALSE),0)</f>
        <v>0</v>
      </c>
      <c r="Q6" s="23">
        <f>IFERROR(VLOOKUP($M$2&amp;"-"&amp; RIGHT(Q$4,1)&amp;"-"&amp;$A6,CC1_InputUser!$L:$N,2,FALSE),0)</f>
        <v>0</v>
      </c>
      <c r="R6" s="23">
        <f>IFERROR(VLOOKUP($M$2&amp;"-"&amp; RIGHT(R$4,1)&amp;"-"&amp;$A6,CC1_InputUser!$L:$N,3,FALSE),0)</f>
        <v>-4.9518711539469518E-2</v>
      </c>
      <c r="S6" s="23">
        <f>IFERROR(VLOOKUP($M$2&amp;"-"&amp; RIGHT(S$4,1)&amp;"-"&amp;$A6,CC1_InputUser!$L:$N,3,FALSE),0)</f>
        <v>0</v>
      </c>
      <c r="T6" s="23">
        <f>IFERROR(VLOOKUP($M$2&amp;"-"&amp; RIGHT(T$4,1)&amp;"-"&amp;$A6,CC1_InputUser!$L:$N,3,FALSE),0)</f>
        <v>-0.70051199626505078</v>
      </c>
      <c r="U6" s="23">
        <f>IFERROR(VLOOKUP($M$2&amp;"-"&amp; RIGHT(U$4,1)&amp;"-"&amp;$A6,CC1_InputUser!$L:$N,3,FALSE),0)</f>
        <v>0</v>
      </c>
      <c r="V6" s="23">
        <f>IFERROR(VLOOKUP($M$2&amp;"-"&amp; RIGHT(V$4,1)&amp;"-"&amp;$A6,CC1_InputUser!$L:$N,3,FALSE),0)</f>
        <v>0</v>
      </c>
      <c r="W6" s="24"/>
      <c r="X6" s="23">
        <f>IFERROR(VLOOKUP($X$2&amp;"-"&amp; RIGHT(X$4,1)&amp;"-"&amp;$A6,CC1_InputUser!$L:$N,2,FALSE),0)</f>
        <v>0</v>
      </c>
      <c r="Y6" s="23">
        <f>IFERROR(VLOOKUP($X$2&amp;"-"&amp; RIGHT(Y$4,1)&amp;"-"&amp;$A6,CC1_InputUser!$L:$N,2,FALSE),0)</f>
        <v>0</v>
      </c>
      <c r="Z6" s="23">
        <f>IFERROR(VLOOKUP($X$2&amp;"-"&amp; RIGHT(Z$4,1)&amp;"-"&amp;$A6,CC1_InputUser!$L:$N,2,FALSE),0)</f>
        <v>8.1111111111111134E-2</v>
      </c>
      <c r="AA6" s="23">
        <f>IFERROR(VLOOKUP($X$2&amp;"-"&amp; RIGHT(AA$4,1)&amp;"-"&amp;$A6,CC1_InputUser!$L:$N,2,FALSE),0)</f>
        <v>0</v>
      </c>
      <c r="AB6" s="23">
        <f>IFERROR(VLOOKUP($X$2&amp;"-"&amp; RIGHT(AB$4,1)&amp;"-"&amp;$A6,CC1_InputUser!$L:$N,2,FALSE),0)</f>
        <v>0</v>
      </c>
      <c r="AC6" s="23">
        <f>IFERROR(VLOOKUP($X$2&amp;"-"&amp; RIGHT(AC$4,1)&amp;"-"&amp;$A6,CC1_InputUser!$L:$N,3,FALSE),0)</f>
        <v>-0.13232650125854006</v>
      </c>
      <c r="AD6" s="23">
        <f>IFERROR(VLOOKUP($X$2&amp;"-"&amp; RIGHT(AD$4,1)&amp;"-"&amp;$A6,CC1_InputUser!$L:$N,3,FALSE),0)</f>
        <v>0</v>
      </c>
      <c r="AE6" s="23">
        <f>IFERROR(VLOOKUP($X$2&amp;"-"&amp; RIGHT(AE$4,1)&amp;"-"&amp;$A6,CC1_InputUser!$L:$N,3,FALSE),0)</f>
        <v>-0.33685355111173731</v>
      </c>
      <c r="AF6" s="23">
        <f>IFERROR(VLOOKUP($X$2&amp;"-"&amp; RIGHT(AF$4,1)&amp;"-"&amp;$A6,CC1_InputUser!$L:$N,3,FALSE),0)</f>
        <v>0</v>
      </c>
      <c r="AG6" s="23">
        <f>IFERROR(VLOOKUP($X$2&amp;"-"&amp; RIGHT(AG$4,1)&amp;"-"&amp;$A6,CC1_InputUser!$L:$N,3,FALSE),0)</f>
        <v>0</v>
      </c>
      <c r="AH6" s="24"/>
      <c r="AI6" s="23">
        <f>IFERROR(VLOOKUP($AI$2&amp;"-"&amp; RIGHT(AI$4,1)&amp;"-"&amp;$A6,CC1_InputUser!$L:$N,2,FALSE),0)</f>
        <v>-1.790517241379308E-2</v>
      </c>
      <c r="AJ6" s="23">
        <f>IFERROR(VLOOKUP($AI$2&amp;"-"&amp; RIGHT(AJ$4,1)&amp;"-"&amp;$A6,CC1_InputUser!$L:$N,2,FALSE),0)</f>
        <v>0</v>
      </c>
      <c r="AK6" s="23">
        <f>IFERROR(VLOOKUP($AI$2&amp;"-"&amp; RIGHT(AK$4,1)&amp;"-"&amp;$A6,CC1_InputUser!$L:$N,2,FALSE),0)</f>
        <v>4.4999999999999929E-2</v>
      </c>
      <c r="AL6" s="23">
        <f>IFERROR(VLOOKUP($AI$2&amp;"-"&amp; RIGHT(AL$4,1)&amp;"-"&amp;$A6,CC1_InputUser!$L:$N,2,FALSE),0)</f>
        <v>0</v>
      </c>
      <c r="AM6" s="23">
        <f>IFERROR(VLOOKUP($AI$2&amp;"-"&amp; RIGHT(AM$4,1)&amp;"-"&amp;$A6,CC1_InputUser!$L:$N,2,FALSE),0)</f>
        <v>0</v>
      </c>
      <c r="AN6" s="23">
        <f>IFERROR(VLOOKUP($AI$2&amp;"-"&amp; RIGHT(AN$4,1)&amp;"-"&amp;$A6,CC1_InputUser!$L:$N,3,FALSE),0)</f>
        <v>-7.0858318226189043E-3</v>
      </c>
      <c r="AO6" s="23">
        <f>IFERROR(VLOOKUP($AI$2&amp;"-"&amp; RIGHT(AO$4,1)&amp;"-"&amp;$A6,CC1_InputUser!$L:$N,3,FALSE),0)</f>
        <v>0</v>
      </c>
      <c r="AP6" s="23">
        <f>IFERROR(VLOOKUP($AI$2&amp;"-"&amp; RIGHT(AP$4,1)&amp;"-"&amp;$A6,CC1_InputUser!$L:$N,3,FALSE),0)</f>
        <v>-0.18368749919827676</v>
      </c>
      <c r="AQ6" s="23">
        <f>IFERROR(VLOOKUP($AI$2&amp;"-"&amp; RIGHT(AQ$4,1)&amp;"-"&amp;$A6,CC1_InputUser!$L:$N,3,FALSE),0)</f>
        <v>0</v>
      </c>
      <c r="AR6" s="23">
        <f>IFERROR(VLOOKUP($AI$2&amp;"-"&amp; RIGHT(AR$4,1)&amp;"-"&amp;$A6,CC1_InputUser!$L:$N,3,FALSE),0)</f>
        <v>0</v>
      </c>
      <c r="AS6" s="23">
        <f>IFERROR(VLOOKUP($AI$2&amp;"-"&amp; RIGHT(AS$4,1)&amp;"-"&amp;$A6,CC1_InputUser!$L:$N,3,FALSE),0)</f>
        <v>0</v>
      </c>
      <c r="AT6" s="23">
        <f>IFERROR(VLOOKUP($AT$2&amp;"-"&amp; RIGHT(AT$4,1)&amp;"-"&amp;$A6,CC1_InputUser!$L:$N,2,FALSE),0)</f>
        <v>-0.31210089635026961</v>
      </c>
      <c r="AU6" s="23">
        <f>IFERROR(VLOOKUP($AT$2&amp;"-"&amp; RIGHT(AU$4,1)&amp;"-"&amp;$A6,CC1_InputUser!$L:$N,2,FALSE),0)</f>
        <v>-7.8750000000000098E-2</v>
      </c>
      <c r="AV6" s="23">
        <f>IFERROR(VLOOKUP($AT$2&amp;"-"&amp; RIGHT(AV$4,1)&amp;"-"&amp;$A6,CC1_InputUser!$L:$N,2,FALSE),0)</f>
        <v>-8.563456614509235E-2</v>
      </c>
      <c r="AW6" s="23">
        <f>IFERROR(VLOOKUP($AT$2&amp;"-"&amp; RIGHT(AW$4,1)&amp;"-"&amp;$A6,CC1_InputUser!$L:$N,2,FALSE),0)</f>
        <v>0</v>
      </c>
      <c r="AX6" s="23">
        <f>IFERROR(VLOOKUP($AT$2&amp;"-"&amp; RIGHT(AX$4,1)&amp;"-"&amp;$A6,CC1_InputUser!$L:$N,2,FALSE),0)</f>
        <v>-1.8333333333333313E-2</v>
      </c>
      <c r="AY6" s="23">
        <f>IFERROR(VLOOKUP($AT$2&amp;"-"&amp; RIGHT(AY$4,1)&amp;"-"&amp;$A6,CC1_InputUser!$L:$N,3,FALSE),0)</f>
        <v>-0.46664429335981128</v>
      </c>
      <c r="AZ6" s="23">
        <f>IFERROR(VLOOKUP($AT$2&amp;"-"&amp; RIGHT(AZ$4,1)&amp;"-"&amp;$A6,CC1_InputUser!$L:$N,3,FALSE),0)</f>
        <v>-0.13136602428300914</v>
      </c>
      <c r="BA6" s="23">
        <f>IFERROR(VLOOKUP($AT$2&amp;"-"&amp; RIGHT(BA$4,1)&amp;"-"&amp;$A6,CC1_InputUser!$L:$N,3,FALSE),0)</f>
        <v>-3.764011819759383E-2</v>
      </c>
      <c r="BB6" s="23">
        <f>IFERROR(VLOOKUP($AT$2&amp;"-"&amp; RIGHT(BB$4,1)&amp;"-"&amp;$A6,CC1_InputUser!$L:$N,3,FALSE),0)</f>
        <v>0</v>
      </c>
      <c r="BC6" s="23">
        <f>IFERROR(VLOOKUP($AT$2&amp;"-"&amp; RIGHT(BC$4,1)&amp;"-"&amp;$A6,CC1_InputUser!$L:$N,3,FALSE),0)</f>
        <v>-5.5815023612968084E-2</v>
      </c>
      <c r="BD6" s="24"/>
      <c r="BE6" s="23">
        <f>IFERROR(VLOOKUP($AT$2&amp;"-"&amp; RIGHT(BE$4,1)&amp;"-"&amp;$A6,CC1_InputUser!$L:$N,2,FALSE),0)</f>
        <v>-0.31210089635026961</v>
      </c>
      <c r="BF6" s="23">
        <f>IFERROR(VLOOKUP($AT$2&amp;"-"&amp; RIGHT(BF$4,1)&amp;"-"&amp;$A6,CC1_InputUser!$L:$N,2,FALSE),0)</f>
        <v>-7.8750000000000098E-2</v>
      </c>
      <c r="BG6" s="23">
        <f>IFERROR(VLOOKUP($AT$2&amp;"-"&amp; RIGHT(BG$4,1)&amp;"-"&amp;$A6,CC1_InputUser!$L:$N,2,FALSE),0)</f>
        <v>-8.563456614509235E-2</v>
      </c>
      <c r="BH6" s="23">
        <f>IFERROR(VLOOKUP($AT$2&amp;"-"&amp; RIGHT(BH$4,1)&amp;"-"&amp;$A6,CC1_InputUser!$L:$N,2,FALSE),0)</f>
        <v>0</v>
      </c>
      <c r="BI6" s="23">
        <f>IFERROR(VLOOKUP($AT$2&amp;"-"&amp; RIGHT(BI$4,1)&amp;"-"&amp;$A6,CC1_InputUser!$L:$N,2,FALSE),0)</f>
        <v>-1.8333333333333313E-2</v>
      </c>
      <c r="BJ6" s="23">
        <f>IFERROR(VLOOKUP($AT$2&amp;"-"&amp; RIGHT(BJ$4,1)&amp;"-"&amp;$A6,CC1_InputUser!$L:$N,3,FALSE),0)</f>
        <v>-0.46664429335981128</v>
      </c>
      <c r="BK6" s="23">
        <f>IFERROR(VLOOKUP($AT$2&amp;"-"&amp; RIGHT(BK$4,1)&amp;"-"&amp;$A6,CC1_InputUser!$L:$N,3,FALSE),0)</f>
        <v>-0.13136602428300914</v>
      </c>
      <c r="BL6" s="23">
        <f>IFERROR(VLOOKUP($AT$2&amp;"-"&amp; RIGHT(BL$4,1)&amp;"-"&amp;$A6,CC1_InputUser!$L:$N,3,FALSE),0)</f>
        <v>-3.764011819759383E-2</v>
      </c>
      <c r="BM6" s="23">
        <f>IFERROR(VLOOKUP($AT$2&amp;"-"&amp; RIGHT(BM$4,1)&amp;"-"&amp;$A6,CC1_InputUser!$L:$N,3,FALSE),0)</f>
        <v>0</v>
      </c>
      <c r="BN6" s="23">
        <f>IFERROR(VLOOKUP($AT$2&amp;"-"&amp; RIGHT(BN$4,1)&amp;"-"&amp;$A6,CC1_InputUser!$L:$N,3,FALSE),0)</f>
        <v>-5.5815023612968084E-2</v>
      </c>
      <c r="BO6" s="24"/>
      <c r="BP6" s="23">
        <f>IFERROR(VLOOKUP($BP$2&amp;"-"&amp; RIGHT(BP$4,1)&amp;"-"&amp;$A6,CC1_InputUser!$L:$N,2,FALSE),0)</f>
        <v>-0.20491666666666664</v>
      </c>
      <c r="BQ6" s="23">
        <f>IFERROR(VLOOKUP($BP$2&amp;"-"&amp; RIGHT(BQ$4,1)&amp;"-"&amp;$A6,CC1_InputUser!$L:$N,2,FALSE),0)</f>
        <v>-0.25791666666666679</v>
      </c>
      <c r="BR6" s="23">
        <f>IFERROR(VLOOKUP($BP$2&amp;"-"&amp; RIGHT(BR$4,1)&amp;"-"&amp;$A6,CC1_InputUser!$L:$N,2,FALSE),0)</f>
        <v>0</v>
      </c>
      <c r="BS6" s="23">
        <f>IFERROR(VLOOKUP($BP$2&amp;"-"&amp; RIGHT(BS$4,1)&amp;"-"&amp;$A6,CC1_InputUser!$L:$N,2,FALSE),0)</f>
        <v>0</v>
      </c>
      <c r="BT6" s="23">
        <f>IFERROR(VLOOKUP($BP$2&amp;"-"&amp; RIGHT(BT$4,1)&amp;"-"&amp;$A6,CC1_InputUser!$L:$N,2,FALSE),0)</f>
        <v>0</v>
      </c>
      <c r="BU6" s="23">
        <f>IFERROR(VLOOKUP($BP$2&amp;"-"&amp; RIGHT(BU$4,1)&amp;"-"&amp;$A6,CC1_InputUser!$L:$N,3,FALSE),0)</f>
        <v>-0.28027464194272256</v>
      </c>
      <c r="BV6" s="23">
        <f>IFERROR(VLOOKUP($BP$2&amp;"-"&amp; RIGHT(BV$4,1)&amp;"-"&amp;$A6,CC1_InputUser!$L:$N,3,FALSE),0)</f>
        <v>-0.25721674943839379</v>
      </c>
      <c r="BW6" s="23">
        <f>IFERROR(VLOOKUP($BP$2&amp;"-"&amp; RIGHT(BW$4,1)&amp;"-"&amp;$A6,CC1_InputUser!$L:$N,3,FALSE),0)</f>
        <v>0</v>
      </c>
      <c r="BX6" s="23">
        <f>IFERROR(VLOOKUP($BP$2&amp;"-"&amp; RIGHT(BX$4,1)&amp;"-"&amp;$A6,CC1_InputUser!$L:$N,3,FALSE),0)</f>
        <v>0</v>
      </c>
      <c r="BY6" s="23">
        <f>IFERROR(VLOOKUP($BP$2&amp;"-"&amp; RIGHT(BY$4,1)&amp;"-"&amp;$A6,CC1_InputUser!$L:$N,3,FALSE),0)</f>
        <v>0</v>
      </c>
      <c r="BZ6" s="24"/>
      <c r="CA6" s="23">
        <f>IFERROR(VLOOKUP($CA$2&amp;"-"&amp; RIGHT(CA$4,1)&amp;"-"&amp;$A6,CC1_InputUser!$L:$N,2,FALSE),0)</f>
        <v>0</v>
      </c>
      <c r="CB6" s="23">
        <f>IFERROR(VLOOKUP($CA$2&amp;"-"&amp; RIGHT(CB$4,1)&amp;"-"&amp;$A6,CC1_InputUser!$L:$N,2,FALSE),0)</f>
        <v>0</v>
      </c>
      <c r="CC6" s="23">
        <f>IFERROR(VLOOKUP($CA$2&amp;"-"&amp; RIGHT(CC$4,1)&amp;"-"&amp;$A6,CC1_InputUser!$L:$N,2,FALSE),0)</f>
        <v>0</v>
      </c>
      <c r="CD6" s="23">
        <f>IFERROR(VLOOKUP($CA$2&amp;"-"&amp; RIGHT(CD$4,1)&amp;"-"&amp;$A6,CC1_InputUser!$L:$N,2,FALSE),0)</f>
        <v>-0.22644386551451789</v>
      </c>
      <c r="CE6" s="23">
        <f>IFERROR(VLOOKUP($CA$2&amp;"-"&amp; RIGHT(CE$4,1)&amp;"-"&amp;$A6,CC1_InputUser!$L:$N,2,FALSE),0)</f>
        <v>0</v>
      </c>
      <c r="CF6" s="23">
        <f>IFERROR(VLOOKUP($CA$2&amp;"-"&amp; RIGHT(CF$4,1)&amp;"-"&amp;$A6,CC1_InputUser!$L:$N,3,FALSE),0)</f>
        <v>0</v>
      </c>
      <c r="CG6" s="23">
        <f>IFERROR(VLOOKUP($CA$2&amp;"-"&amp; RIGHT(CG$4,1)&amp;"-"&amp;$A6,CC1_InputUser!$L:$N,3,FALSE),0)</f>
        <v>0</v>
      </c>
      <c r="CH6" s="23">
        <f>IFERROR(VLOOKUP($CA$2&amp;"-"&amp; RIGHT(CH$4,1)&amp;"-"&amp;$A6,CC1_InputUser!$L:$N,3,FALSE),0)</f>
        <v>0</v>
      </c>
      <c r="CI6" s="23">
        <f>IFERROR(VLOOKUP($CA$2&amp;"-"&amp; RIGHT(CI$4,1)&amp;"-"&amp;$A6,CC1_InputUser!$L:$N,3,FALSE),0)</f>
        <v>-0.19119967570500929</v>
      </c>
      <c r="CJ6" s="23">
        <f>IFERROR(VLOOKUP($CA$2&amp;"-"&amp; RIGHT(CJ$4,1)&amp;"-"&amp;$A6,CC1_InputUser!$L:$N,3,FALSE),0)</f>
        <v>-2.9971130606516017E-2</v>
      </c>
      <c r="CK6" s="24"/>
      <c r="CL6" s="23">
        <f>IFERROR(VLOOKUP($CL$2&amp;"-"&amp; RIGHT(CL$4,1)&amp;"-"&amp;$A6,CC1_InputUser!$L:$N,2,FALSE),0)</f>
        <v>-8.9121887287024748E-3</v>
      </c>
      <c r="CM6" s="23">
        <f>IFERROR(VLOOKUP($CL$2&amp;"-"&amp; RIGHT(CM$4,1)&amp;"-"&amp;$A6,CC1_InputUser!$L:$N,2,FALSE),0)</f>
        <v>-0.38456521739130434</v>
      </c>
      <c r="CN6" s="23">
        <f>IFERROR(VLOOKUP($CL$2&amp;"-"&amp; RIGHT(CN$4,1)&amp;"-"&amp;$A6,CC1_InputUser!$L:$N,2,FALSE),0)</f>
        <v>0</v>
      </c>
      <c r="CO6" s="23">
        <f>IFERROR(VLOOKUP($CL$2&amp;"-"&amp; RIGHT(CO$4,1)&amp;"-"&amp;$A6,CC1_InputUser!$L:$N,2,FALSE),0)</f>
        <v>0</v>
      </c>
      <c r="CP6" s="23">
        <f>IFERROR(VLOOKUP($CL$2&amp;"-"&amp; RIGHT(CP$4,1)&amp;"-"&amp;$A6,CC1_InputUser!$L:$N,2,FALSE),0)</f>
        <v>0</v>
      </c>
      <c r="CQ6" s="23">
        <f>IFERROR(VLOOKUP($CL$2&amp;"-"&amp; RIGHT(CQ$4,1)&amp;"-"&amp;$A6,CC1_InputUser!$L:$N,3,FALSE),0)</f>
        <v>-9.3017162321499258E-3</v>
      </c>
      <c r="CR6" s="23">
        <f>IFERROR(VLOOKUP($CL$2&amp;"-"&amp; RIGHT(CR$4,1)&amp;"-"&amp;$A6,CC1_InputUser!$L:$N,3,FALSE),0)</f>
        <v>-0.38891247775485172</v>
      </c>
      <c r="CS6" s="23">
        <f>IFERROR(VLOOKUP($CL$2&amp;"-"&amp; RIGHT(CS$4,1)&amp;"-"&amp;$A6,CC1_InputUser!$L:$N,3,FALSE),0)</f>
        <v>0</v>
      </c>
      <c r="CT6" s="23">
        <f>IFERROR(VLOOKUP($CL$2&amp;"-"&amp; RIGHT(CT$4,1)&amp;"-"&amp;$A6,CC1_InputUser!$L:$N,3,FALSE),0)</f>
        <v>0</v>
      </c>
      <c r="CU6" s="23">
        <f>IFERROR(VLOOKUP($CL$2&amp;"-"&amp; RIGHT(CU$4,1)&amp;"-"&amp;$A6,CC1_InputUser!$L:$N,3,FALSE),0)</f>
        <v>0</v>
      </c>
      <c r="CV6" s="24"/>
      <c r="CW6" s="23">
        <f>IFERROR(VLOOKUP($CW$2&amp;"-"&amp; RIGHT(CW$4,1)&amp;"-"&amp;$A6,CC1_InputUser!$L:$N,2,FALSE),0)</f>
        <v>0</v>
      </c>
      <c r="CX6" s="23">
        <f>IFERROR(VLOOKUP($CW$2&amp;"-"&amp; RIGHT(CX$4,1)&amp;"-"&amp;$A6,CC1_InputUser!$L:$N,2,FALSE),0)</f>
        <v>0</v>
      </c>
      <c r="CY6" s="23">
        <f>IFERROR(VLOOKUP($CW$2&amp;"-"&amp; RIGHT(CY$4,1)&amp;"-"&amp;$A6,CC1_InputUser!$L:$N,2,FALSE),0)</f>
        <v>0</v>
      </c>
      <c r="CZ6" s="23">
        <f>IFERROR(VLOOKUP($CW$2&amp;"-"&amp; RIGHT(CZ$4,1)&amp;"-"&amp;$A6,CC1_InputUser!$L:$N,2,FALSE),0)</f>
        <v>0</v>
      </c>
      <c r="DA6" s="23">
        <f>IFERROR(VLOOKUP($CW$2&amp;"-"&amp; RIGHT(DA$4,1)&amp;"-"&amp;$A6,CC1_InputUser!$L:$N,2,FALSE),0)</f>
        <v>0</v>
      </c>
      <c r="DB6" s="23">
        <f>IFERROR(VLOOKUP($CW$2&amp;"-"&amp; RIGHT(DB$4,1)&amp;"-"&amp;$A6,CC1_InputUser!$L:$N,3,FALSE),0)</f>
        <v>0</v>
      </c>
      <c r="DC6" s="23">
        <f>IFERROR(VLOOKUP($CW$2&amp;"-"&amp; RIGHT(DC$4,1)&amp;"-"&amp;$A6,CC1_InputUser!$L:$N,3,FALSE),0)</f>
        <v>0</v>
      </c>
      <c r="DD6" s="23">
        <f>IFERROR(VLOOKUP($CW$2&amp;"-"&amp; RIGHT(DD$4,1)&amp;"-"&amp;$A6,CC1_InputUser!$L:$N,3,FALSE),0)</f>
        <v>0</v>
      </c>
      <c r="DE6" s="23">
        <f>IFERROR(VLOOKUP($CW$2&amp;"-"&amp; RIGHT(DE$4,1)&amp;"-"&amp;$A6,CC1_InputUser!$L:$N,3,FALSE),0)</f>
        <v>0</v>
      </c>
      <c r="DF6" s="23">
        <f>IFERROR(VLOOKUP($CW$2&amp;"-"&amp; RIGHT(DF$4,1)&amp;"-"&amp;$A6,CC1_InputUser!$L:$N,3,FALSE),0)</f>
        <v>0</v>
      </c>
      <c r="DG6" s="24"/>
      <c r="DH6" s="23">
        <f>IFERROR(VLOOKUP($DH$2&amp;"-"&amp; RIGHT(DH$4,1)&amp;"-"&amp;$A6,CC1_InputUser!$L:$N,2,FALSE),0)</f>
        <v>0</v>
      </c>
      <c r="DI6" s="23">
        <f>IFERROR(VLOOKUP($DH$2&amp;"-"&amp; RIGHT(DI$4,1)&amp;"-"&amp;$A6,CC1_InputUser!$L:$N,2,FALSE),0)</f>
        <v>0</v>
      </c>
      <c r="DJ6" s="23">
        <f>IFERROR(VLOOKUP($DH$2&amp;"-"&amp; RIGHT(DJ$4,1)&amp;"-"&amp;$A6,CC1_InputUser!$L:$N,2,FALSE),0)</f>
        <v>0</v>
      </c>
      <c r="DK6" s="23">
        <f>IFERROR(VLOOKUP($DH$2&amp;"-"&amp; RIGHT(DK$4,1)&amp;"-"&amp;$A6,CC1_InputUser!$L:$N,2,FALSE),0)</f>
        <v>0</v>
      </c>
      <c r="DL6" s="23">
        <f>IFERROR(VLOOKUP($DH$2&amp;"-"&amp; RIGHT(DL$4,1)&amp;"-"&amp;$A6,CC1_InputUser!$L:$N,2,FALSE),0)</f>
        <v>0</v>
      </c>
      <c r="DM6" s="23">
        <f>IFERROR(VLOOKUP($DH$2&amp;"-"&amp; RIGHT(DM$4,1)&amp;"-"&amp;$A6,CC1_InputUser!$L:$N,3,FALSE),0)</f>
        <v>0</v>
      </c>
      <c r="DN6" s="23">
        <f>IFERROR(VLOOKUP($DH$2&amp;"-"&amp; RIGHT(DN$4,1)&amp;"-"&amp;$A6,CC1_InputUser!$L:$N,3,FALSE),0)</f>
        <v>0</v>
      </c>
      <c r="DO6" s="23">
        <f>IFERROR(VLOOKUP($DH$2&amp;"-"&amp; RIGHT(DO$4,1)&amp;"-"&amp;$A6,CC1_InputUser!$L:$N,3,FALSE),0)</f>
        <v>0</v>
      </c>
      <c r="DP6" s="23">
        <f>IFERROR(VLOOKUP($DH$2&amp;"-"&amp; RIGHT(DP$4,1)&amp;"-"&amp;$A6,CC1_InputUser!$L:$N,3,FALSE),0)</f>
        <v>0</v>
      </c>
      <c r="DQ6" s="23">
        <f>IFERROR(VLOOKUP($DH$2&amp;"-"&amp; RIGHT(DQ$4,1)&amp;"-"&amp;$A6,CC1_InputUser!$L:$N,3,FALSE),0)</f>
        <v>0</v>
      </c>
      <c r="DR6" s="24"/>
      <c r="DS6" s="23">
        <f>IFERROR(VLOOKUP($DS$2&amp;"-"&amp; RIGHT(DS$4,1)&amp;"-"&amp;$A6,CC1_InputUser!$L:$N,2,FALSE),0)</f>
        <v>0</v>
      </c>
      <c r="DT6" s="23">
        <f>IFERROR(VLOOKUP($DS$2&amp;"-"&amp; RIGHT(DT$4,1)&amp;"-"&amp;$A6,CC1_InputUser!$L:$N,2,FALSE),0)</f>
        <v>0</v>
      </c>
      <c r="DU6" s="23">
        <f>IFERROR(VLOOKUP($DS$2&amp;"-"&amp; RIGHT(DU$4,1)&amp;"-"&amp;$A6,CC1_InputUser!$L:$N,2,FALSE),0)</f>
        <v>0</v>
      </c>
      <c r="DV6" s="23">
        <f>IFERROR(VLOOKUP($DS$2&amp;"-"&amp; RIGHT(DV$4,1)&amp;"-"&amp;$A6,CC1_InputUser!$L:$N,2,FALSE),0)</f>
        <v>0</v>
      </c>
      <c r="DW6" s="23">
        <f>IFERROR(VLOOKUP($DS$2&amp;"-"&amp; RIGHT(DW$4,1)&amp;"-"&amp;$A6,CC1_InputUser!$L:$N,2,FALSE),0)</f>
        <v>0</v>
      </c>
      <c r="DX6" s="23">
        <f>IFERROR(VLOOKUP($DS$2&amp;"-"&amp; RIGHT(DX$4,1)&amp;"-"&amp;$A6,CC1_InputUser!$L:$N,3,FALSE),0)</f>
        <v>0</v>
      </c>
      <c r="DY6" s="23">
        <f>IFERROR(VLOOKUP($DS$2&amp;"-"&amp; RIGHT(DY$4,1)&amp;"-"&amp;$A6,CC1_InputUser!$L:$N,3,FALSE),0)</f>
        <v>0</v>
      </c>
      <c r="DZ6" s="23">
        <f>IFERROR(VLOOKUP($DS$2&amp;"-"&amp; RIGHT(DZ$4,1)&amp;"-"&amp;$A6,CC1_InputUser!$L:$N,3,FALSE),0)</f>
        <v>0</v>
      </c>
      <c r="EA6" s="23">
        <f>IFERROR(VLOOKUP($DS$2&amp;"-"&amp; RIGHT(EA$4,1)&amp;"-"&amp;$A6,CC1_InputUser!$L:$N,3,FALSE),0)</f>
        <v>0</v>
      </c>
      <c r="EB6" s="23">
        <f>IFERROR(VLOOKUP($DS$2&amp;"-"&amp; RIGHT(EB$4,1)&amp;"-"&amp;$A6,CC1_InputUser!$L:$N,3,FALSE),0)</f>
        <v>0</v>
      </c>
      <c r="EC6" s="24"/>
    </row>
    <row r="7" spans="1:133" x14ac:dyDescent="0.3">
      <c r="A7" s="72" t="s">
        <v>12</v>
      </c>
      <c r="B7" s="23">
        <f>IFERROR(VLOOKUP($B$2&amp;"-"&amp; RIGHT(B$4,1)&amp;"-"&amp;$A7,CC1_InputUser!$L:$N,2,FALSE),0)</f>
        <v>0</v>
      </c>
      <c r="C7" s="23">
        <f>IFERROR(VLOOKUP($B$2&amp;"-"&amp; RIGHT(C$4,1)&amp;"-"&amp;$A7,CC1_InputUser!$L:$N,2,FALSE),0)</f>
        <v>0</v>
      </c>
      <c r="D7" s="23">
        <f>IFERROR(VLOOKUP($B$2&amp;"-"&amp; RIGHT(D$4,1)&amp;"-"&amp;$A7,CC1_InputUser!$L:$N,2,FALSE),0)</f>
        <v>0</v>
      </c>
      <c r="E7" s="23">
        <f>IFERROR(VLOOKUP($B$2&amp;"-"&amp; RIGHT(E$4,1)&amp;"-"&amp;$A7,CC1_InputUser!$L:$N,2,FALSE),0)</f>
        <v>0</v>
      </c>
      <c r="F7" s="23">
        <f>IFERROR(VLOOKUP($B$2&amp;"-"&amp; RIGHT(F$4,1)&amp;"-"&amp;$A7,CC1_InputUser!$L:$N,2,FALSE),0)</f>
        <v>0</v>
      </c>
      <c r="G7" s="23">
        <f>IFERROR(VLOOKUP($B$2&amp;"-"&amp; RIGHT(G$4,1)&amp;"-"&amp;$A7,CC1_InputUser!$L:$N,3,FALSE),0)</f>
        <v>0</v>
      </c>
      <c r="H7" s="23">
        <f>IFERROR(VLOOKUP($B$2&amp;"-"&amp; RIGHT(H$4,1)&amp;"-"&amp;$A7,CC1_InputUser!$L:$N,3,FALSE),0)</f>
        <v>0</v>
      </c>
      <c r="I7" s="23">
        <f>IFERROR(VLOOKUP($B$2&amp;"-"&amp; RIGHT(I$4,1)&amp;"-"&amp;$A7,CC1_InputUser!$L:$N,3,FALSE),0)</f>
        <v>0</v>
      </c>
      <c r="J7" s="23">
        <f>IFERROR(VLOOKUP($B$2&amp;"-"&amp; RIGHT(J$4,1)&amp;"-"&amp;$A7,CC1_InputUser!$L:$N,3,FALSE),0)</f>
        <v>0</v>
      </c>
      <c r="K7" s="23">
        <f>IFERROR(VLOOKUP($B$2&amp;"-"&amp; RIGHT(K$4,1)&amp;"-"&amp;$A7,CC1_InputUser!$L:$N,3,FALSE),0)</f>
        <v>0</v>
      </c>
      <c r="L7" s="26"/>
      <c r="M7" s="23">
        <f>IFERROR(VLOOKUP($M$2&amp;"-"&amp; RIGHT(M$4,1)&amp;"-"&amp;$A7,CC1_InputUser!$L:$N,2,FALSE),0)</f>
        <v>0</v>
      </c>
      <c r="N7" s="23">
        <f>IFERROR(VLOOKUP($M$2&amp;"-"&amp; RIGHT(N$4,1)&amp;"-"&amp;$A7,CC1_InputUser!$L:$N,2,FALSE),0)</f>
        <v>0</v>
      </c>
      <c r="O7" s="23">
        <f>IFERROR(VLOOKUP($M$2&amp;"-"&amp; RIGHT(O$4,1)&amp;"-"&amp;$A7,CC1_InputUser!$L:$N,2,FALSE),0)</f>
        <v>0</v>
      </c>
      <c r="P7" s="23">
        <f>IFERROR(VLOOKUP($M$2&amp;"-"&amp; RIGHT(P$4,1)&amp;"-"&amp;$A7,CC1_InputUser!$L:$N,2,FALSE),0)</f>
        <v>0</v>
      </c>
      <c r="Q7" s="23">
        <f>IFERROR(VLOOKUP($M$2&amp;"-"&amp; RIGHT(Q$4,1)&amp;"-"&amp;$A7,CC1_InputUser!$L:$N,2,FALSE),0)</f>
        <v>0</v>
      </c>
      <c r="R7" s="23">
        <f>IFERROR(VLOOKUP($M$2&amp;"-"&amp; RIGHT(R$4,1)&amp;"-"&amp;$A7,CC1_InputUser!$L:$N,3,FALSE),0)</f>
        <v>0</v>
      </c>
      <c r="S7" s="23">
        <f>IFERROR(VLOOKUP($M$2&amp;"-"&amp; RIGHT(S$4,1)&amp;"-"&amp;$A7,CC1_InputUser!$L:$N,3,FALSE),0)</f>
        <v>0</v>
      </c>
      <c r="T7" s="23">
        <f>IFERROR(VLOOKUP($M$2&amp;"-"&amp; RIGHT(T$4,1)&amp;"-"&amp;$A7,CC1_InputUser!$L:$N,3,FALSE),0)</f>
        <v>0</v>
      </c>
      <c r="U7" s="23">
        <f>IFERROR(VLOOKUP($M$2&amp;"-"&amp; RIGHT(U$4,1)&amp;"-"&amp;$A7,CC1_InputUser!$L:$N,3,FALSE),0)</f>
        <v>0</v>
      </c>
      <c r="V7" s="23">
        <f>IFERROR(VLOOKUP($M$2&amp;"-"&amp; RIGHT(V$4,1)&amp;"-"&amp;$A7,CC1_InputUser!$L:$N,3,FALSE),0)</f>
        <v>0</v>
      </c>
      <c r="W7" s="26"/>
      <c r="X7" s="23">
        <f>IFERROR(VLOOKUP($X$2&amp;"-"&amp; RIGHT(X$4,1)&amp;"-"&amp;$A7,CC1_InputUser!$L:$N,2,FALSE),0)</f>
        <v>0</v>
      </c>
      <c r="Y7" s="23">
        <f>IFERROR(VLOOKUP($X$2&amp;"-"&amp; RIGHT(Y$4,1)&amp;"-"&amp;$A7,CC1_InputUser!$L:$N,2,FALSE),0)</f>
        <v>0</v>
      </c>
      <c r="Z7" s="23">
        <f>IFERROR(VLOOKUP($X$2&amp;"-"&amp; RIGHT(Z$4,1)&amp;"-"&amp;$A7,CC1_InputUser!$L:$N,2,FALSE),0)</f>
        <v>0</v>
      </c>
      <c r="AA7" s="23">
        <f>IFERROR(VLOOKUP($X$2&amp;"-"&amp; RIGHT(AA$4,1)&amp;"-"&amp;$A7,CC1_InputUser!$L:$N,2,FALSE),0)</f>
        <v>0</v>
      </c>
      <c r="AB7" s="23">
        <f>IFERROR(VLOOKUP($X$2&amp;"-"&amp; RIGHT(AB$4,1)&amp;"-"&amp;$A7,CC1_InputUser!$L:$N,2,FALSE),0)</f>
        <v>0</v>
      </c>
      <c r="AC7" s="23">
        <f>IFERROR(VLOOKUP($X$2&amp;"-"&amp; RIGHT(AC$4,1)&amp;"-"&amp;$A7,CC1_InputUser!$L:$N,3,FALSE),0)</f>
        <v>0</v>
      </c>
      <c r="AD7" s="23">
        <f>IFERROR(VLOOKUP($X$2&amp;"-"&amp; RIGHT(AD$4,1)&amp;"-"&amp;$A7,CC1_InputUser!$L:$N,3,FALSE),0)</f>
        <v>0</v>
      </c>
      <c r="AE7" s="23">
        <f>IFERROR(VLOOKUP($X$2&amp;"-"&amp; RIGHT(AE$4,1)&amp;"-"&amp;$A7,CC1_InputUser!$L:$N,3,FALSE),0)</f>
        <v>0</v>
      </c>
      <c r="AF7" s="23">
        <f>IFERROR(VLOOKUP($X$2&amp;"-"&amp; RIGHT(AF$4,1)&amp;"-"&amp;$A7,CC1_InputUser!$L:$N,3,FALSE),0)</f>
        <v>0</v>
      </c>
      <c r="AG7" s="23">
        <f>IFERROR(VLOOKUP($X$2&amp;"-"&amp; RIGHT(AG$4,1)&amp;"-"&amp;$A7,CC1_InputUser!$L:$N,3,FALSE),0)</f>
        <v>0</v>
      </c>
      <c r="AH7" s="26"/>
      <c r="AI7" s="23">
        <f>IFERROR(VLOOKUP($AI$2&amp;"-"&amp; RIGHT(AI$4,1)&amp;"-"&amp;$A7,CC1_InputUser!$L:$N,2,FALSE),0)</f>
        <v>0</v>
      </c>
      <c r="AJ7" s="23">
        <f>IFERROR(VLOOKUP($AI$2&amp;"-"&amp; RIGHT(AJ$4,1)&amp;"-"&amp;$A7,CC1_InputUser!$L:$N,2,FALSE),0)</f>
        <v>0</v>
      </c>
      <c r="AK7" s="23">
        <f>IFERROR(VLOOKUP($AI$2&amp;"-"&amp; RIGHT(AK$4,1)&amp;"-"&amp;$A7,CC1_InputUser!$L:$N,2,FALSE),0)</f>
        <v>0</v>
      </c>
      <c r="AL7" s="23">
        <f>IFERROR(VLOOKUP($AI$2&amp;"-"&amp; RIGHT(AL$4,1)&amp;"-"&amp;$A7,CC1_InputUser!$L:$N,2,FALSE),0)</f>
        <v>0</v>
      </c>
      <c r="AM7" s="23">
        <f>IFERROR(VLOOKUP($AI$2&amp;"-"&amp; RIGHT(AM$4,1)&amp;"-"&amp;$A7,CC1_InputUser!$L:$N,2,FALSE),0)</f>
        <v>0</v>
      </c>
      <c r="AN7" s="23">
        <f>IFERROR(VLOOKUP($AI$2&amp;"-"&amp; RIGHT(AN$4,1)&amp;"-"&amp;$A7,CC1_InputUser!$L:$N,3,FALSE),0)</f>
        <v>0</v>
      </c>
      <c r="AO7" s="23">
        <f>IFERROR(VLOOKUP($AI$2&amp;"-"&amp; RIGHT(AO$4,1)&amp;"-"&amp;$A7,CC1_InputUser!$L:$N,3,FALSE),0)</f>
        <v>0</v>
      </c>
      <c r="AP7" s="23">
        <f>IFERROR(VLOOKUP($AI$2&amp;"-"&amp; RIGHT(AP$4,1)&amp;"-"&amp;$A7,CC1_InputUser!$L:$N,3,FALSE),0)</f>
        <v>0</v>
      </c>
      <c r="AQ7" s="23">
        <f>IFERROR(VLOOKUP($AI$2&amp;"-"&amp; RIGHT(AQ$4,1)&amp;"-"&amp;$A7,CC1_InputUser!$L:$N,3,FALSE),0)</f>
        <v>0</v>
      </c>
      <c r="AR7" s="23">
        <f>IFERROR(VLOOKUP($AI$2&amp;"-"&amp; RIGHT(AR$4,1)&amp;"-"&amp;$A7,CC1_InputUser!$L:$N,3,FALSE),0)</f>
        <v>0</v>
      </c>
      <c r="AS7" s="26"/>
      <c r="AT7" s="23">
        <f>IFERROR(VLOOKUP($AT$2&amp;"-"&amp; RIGHT(AT$4,1)&amp;"-"&amp;$A7,CC1_InputUser!$L:$N,2,FALSE),0)</f>
        <v>0</v>
      </c>
      <c r="AU7" s="23">
        <f>IFERROR(VLOOKUP($AT$2&amp;"-"&amp; RIGHT(AU$4,1)&amp;"-"&amp;$A7,CC1_InputUser!$L:$N,2,FALSE),0)</f>
        <v>0</v>
      </c>
      <c r="AV7" s="23">
        <f>IFERROR(VLOOKUP($AT$2&amp;"-"&amp; RIGHT(AV$4,1)&amp;"-"&amp;$A7,CC1_InputUser!$L:$N,2,FALSE),0)</f>
        <v>0</v>
      </c>
      <c r="AW7" s="23">
        <f>IFERROR(VLOOKUP($AT$2&amp;"-"&amp; RIGHT(AW$4,1)&amp;"-"&amp;$A7,CC1_InputUser!$L:$N,2,FALSE),0)</f>
        <v>0</v>
      </c>
      <c r="AX7" s="23">
        <f>IFERROR(VLOOKUP($AT$2&amp;"-"&amp; RIGHT(AX$4,1)&amp;"-"&amp;$A7,CC1_InputUser!$L:$N,2,FALSE),0)</f>
        <v>0</v>
      </c>
      <c r="AY7" s="23">
        <f>IFERROR(VLOOKUP($AT$2&amp;"-"&amp; RIGHT(AY$4,1)&amp;"-"&amp;$A7,CC1_InputUser!$L:$N,3,FALSE),0)</f>
        <v>0</v>
      </c>
      <c r="AZ7" s="23">
        <f>IFERROR(VLOOKUP($AT$2&amp;"-"&amp; RIGHT(AZ$4,1)&amp;"-"&amp;$A7,CC1_InputUser!$L:$N,3,FALSE),0)</f>
        <v>0</v>
      </c>
      <c r="BA7" s="23">
        <f>IFERROR(VLOOKUP($AT$2&amp;"-"&amp; RIGHT(BA$4,1)&amp;"-"&amp;$A7,CC1_InputUser!$L:$N,3,FALSE),0)</f>
        <v>0</v>
      </c>
      <c r="BB7" s="23">
        <f>IFERROR(VLOOKUP($AT$2&amp;"-"&amp; RIGHT(BB$4,1)&amp;"-"&amp;$A7,CC1_InputUser!$L:$N,3,FALSE),0)</f>
        <v>0</v>
      </c>
      <c r="BC7" s="23">
        <f>IFERROR(VLOOKUP($AT$2&amp;"-"&amp; RIGHT(BC$4,1)&amp;"-"&amp;$A7,CC1_InputUser!$L:$N,3,FALSE),0)</f>
        <v>0</v>
      </c>
      <c r="BD7" s="26"/>
      <c r="BE7" s="23">
        <f>IFERROR(VLOOKUP($AT$2&amp;"-"&amp; RIGHT(BE$4,1)&amp;"-"&amp;$A7,CC1_InputUser!$L:$N,2,FALSE),0)</f>
        <v>0</v>
      </c>
      <c r="BF7" s="23">
        <f>IFERROR(VLOOKUP($AT$2&amp;"-"&amp; RIGHT(BF$4,1)&amp;"-"&amp;$A7,CC1_InputUser!$L:$N,2,FALSE),0)</f>
        <v>0</v>
      </c>
      <c r="BG7" s="23">
        <f>IFERROR(VLOOKUP($AT$2&amp;"-"&amp; RIGHT(BG$4,1)&amp;"-"&amp;$A7,CC1_InputUser!$L:$N,2,FALSE),0)</f>
        <v>0</v>
      </c>
      <c r="BH7" s="23">
        <f>IFERROR(VLOOKUP($AT$2&amp;"-"&amp; RIGHT(BH$4,1)&amp;"-"&amp;$A7,CC1_InputUser!$L:$N,2,FALSE),0)</f>
        <v>0</v>
      </c>
      <c r="BI7" s="23">
        <f>IFERROR(VLOOKUP($AT$2&amp;"-"&amp; RIGHT(BI$4,1)&amp;"-"&amp;$A7,CC1_InputUser!$L:$N,2,FALSE),0)</f>
        <v>0</v>
      </c>
      <c r="BJ7" s="23">
        <f>IFERROR(VLOOKUP($AT$2&amp;"-"&amp; RIGHT(BJ$4,1)&amp;"-"&amp;$A7,CC1_InputUser!$L:$N,3,FALSE),0)</f>
        <v>0</v>
      </c>
      <c r="BK7" s="23">
        <f>IFERROR(VLOOKUP($AT$2&amp;"-"&amp; RIGHT(BK$4,1)&amp;"-"&amp;$A7,CC1_InputUser!$L:$N,3,FALSE),0)</f>
        <v>0</v>
      </c>
      <c r="BL7" s="23">
        <f>IFERROR(VLOOKUP($AT$2&amp;"-"&amp; RIGHT(BL$4,1)&amp;"-"&amp;$A7,CC1_InputUser!$L:$N,3,FALSE),0)</f>
        <v>0</v>
      </c>
      <c r="BM7" s="23">
        <f>IFERROR(VLOOKUP($AT$2&amp;"-"&amp; RIGHT(BM$4,1)&amp;"-"&amp;$A7,CC1_InputUser!$L:$N,3,FALSE),0)</f>
        <v>0</v>
      </c>
      <c r="BN7" s="23">
        <f>IFERROR(VLOOKUP($AT$2&amp;"-"&amp; RIGHT(BN$4,1)&amp;"-"&amp;$A7,CC1_InputUser!$L:$N,3,FALSE),0)</f>
        <v>0</v>
      </c>
      <c r="BO7" s="26"/>
      <c r="BP7" s="23">
        <f>IFERROR(VLOOKUP($BP$2&amp;"-"&amp; RIGHT(BP$4,1)&amp;"-"&amp;$A7,CC1_InputUser!$L:$N,2,FALSE),0)</f>
        <v>0</v>
      </c>
      <c r="BQ7" s="23">
        <f>IFERROR(VLOOKUP($BP$2&amp;"-"&amp; RIGHT(BQ$4,1)&amp;"-"&amp;$A7,CC1_InputUser!$L:$N,2,FALSE),0)</f>
        <v>0</v>
      </c>
      <c r="BR7" s="23">
        <f>IFERROR(VLOOKUP($BP$2&amp;"-"&amp; RIGHT(BR$4,1)&amp;"-"&amp;$A7,CC1_InputUser!$L:$N,2,FALSE),0)</f>
        <v>0</v>
      </c>
      <c r="BS7" s="23">
        <f>IFERROR(VLOOKUP($BP$2&amp;"-"&amp; RIGHT(BS$4,1)&amp;"-"&amp;$A7,CC1_InputUser!$L:$N,2,FALSE),0)</f>
        <v>0</v>
      </c>
      <c r="BT7" s="23">
        <f>IFERROR(VLOOKUP($BP$2&amp;"-"&amp; RIGHT(BT$4,1)&amp;"-"&amp;$A7,CC1_InputUser!$L:$N,2,FALSE),0)</f>
        <v>0</v>
      </c>
      <c r="BU7" s="23">
        <f>IFERROR(VLOOKUP($BP$2&amp;"-"&amp; RIGHT(BU$4,1)&amp;"-"&amp;$A7,CC1_InputUser!$L:$N,3,FALSE),0)</f>
        <v>0</v>
      </c>
      <c r="BV7" s="23">
        <f>IFERROR(VLOOKUP($BP$2&amp;"-"&amp; RIGHT(BV$4,1)&amp;"-"&amp;$A7,CC1_InputUser!$L:$N,3,FALSE),0)</f>
        <v>0</v>
      </c>
      <c r="BW7" s="23">
        <f>IFERROR(VLOOKUP($BP$2&amp;"-"&amp; RIGHT(BW$4,1)&amp;"-"&amp;$A7,CC1_InputUser!$L:$N,3,FALSE),0)</f>
        <v>0</v>
      </c>
      <c r="BX7" s="23">
        <f>IFERROR(VLOOKUP($BP$2&amp;"-"&amp; RIGHT(BX$4,1)&amp;"-"&amp;$A7,CC1_InputUser!$L:$N,3,FALSE),0)</f>
        <v>0</v>
      </c>
      <c r="BY7" s="23">
        <f>IFERROR(VLOOKUP($BP$2&amp;"-"&amp; RIGHT(BY$4,1)&amp;"-"&amp;$A7,CC1_InputUser!$L:$N,3,FALSE),0)</f>
        <v>0</v>
      </c>
      <c r="BZ7" s="26"/>
      <c r="CA7" s="23">
        <f>IFERROR(VLOOKUP($CA$2&amp;"-"&amp; RIGHT(CA$4,1)&amp;"-"&amp;$A7,CC1_InputUser!$L:$N,2,FALSE),0)</f>
        <v>0</v>
      </c>
      <c r="CB7" s="23">
        <f>IFERROR(VLOOKUP($CA$2&amp;"-"&amp; RIGHT(CB$4,1)&amp;"-"&amp;$A7,CC1_InputUser!$L:$N,2,FALSE),0)</f>
        <v>0</v>
      </c>
      <c r="CC7" s="23">
        <f>IFERROR(VLOOKUP($CA$2&amp;"-"&amp; RIGHT(CC$4,1)&amp;"-"&amp;$A7,CC1_InputUser!$L:$N,2,FALSE),0)</f>
        <v>0</v>
      </c>
      <c r="CD7" s="23">
        <f>IFERROR(VLOOKUP($CA$2&amp;"-"&amp; RIGHT(CD$4,1)&amp;"-"&amp;$A7,CC1_InputUser!$L:$N,2,FALSE),0)</f>
        <v>0</v>
      </c>
      <c r="CE7" s="23">
        <f>IFERROR(VLOOKUP($CA$2&amp;"-"&amp; RIGHT(CE$4,1)&amp;"-"&amp;$A7,CC1_InputUser!$L:$N,2,FALSE),0)</f>
        <v>0</v>
      </c>
      <c r="CF7" s="23">
        <f>IFERROR(VLOOKUP($CA$2&amp;"-"&amp; RIGHT(CF$4,1)&amp;"-"&amp;$A7,CC1_InputUser!$L:$N,3,FALSE),0)</f>
        <v>0</v>
      </c>
      <c r="CG7" s="23">
        <f>IFERROR(VLOOKUP($CA$2&amp;"-"&amp; RIGHT(CG$4,1)&amp;"-"&amp;$A7,CC1_InputUser!$L:$N,3,FALSE),0)</f>
        <v>0</v>
      </c>
      <c r="CH7" s="23">
        <f>IFERROR(VLOOKUP($CA$2&amp;"-"&amp; RIGHT(CH$4,1)&amp;"-"&amp;$A7,CC1_InputUser!$L:$N,3,FALSE),0)</f>
        <v>0</v>
      </c>
      <c r="CI7" s="23">
        <f>IFERROR(VLOOKUP($CA$2&amp;"-"&amp; RIGHT(CI$4,1)&amp;"-"&amp;$A7,CC1_InputUser!$L:$N,3,FALSE),0)</f>
        <v>0</v>
      </c>
      <c r="CJ7" s="23">
        <f>IFERROR(VLOOKUP($CA$2&amp;"-"&amp; RIGHT(CJ$4,1)&amp;"-"&amp;$A7,CC1_InputUser!$L:$N,3,FALSE),0)</f>
        <v>0</v>
      </c>
      <c r="CK7" s="26"/>
      <c r="CL7" s="23">
        <f>IFERROR(VLOOKUP($CL$2&amp;"-"&amp; RIGHT(CL$4,1)&amp;"-"&amp;$A7,CC1_InputUser!$L:$N,2,FALSE),0)</f>
        <v>0</v>
      </c>
      <c r="CM7" s="23">
        <f>IFERROR(VLOOKUP($CL$2&amp;"-"&amp; RIGHT(CM$4,1)&amp;"-"&amp;$A7,CC1_InputUser!$L:$N,2,FALSE),0)</f>
        <v>0</v>
      </c>
      <c r="CN7" s="23">
        <f>IFERROR(VLOOKUP($CL$2&amp;"-"&amp; RIGHT(CN$4,1)&amp;"-"&amp;$A7,CC1_InputUser!$L:$N,2,FALSE),0)</f>
        <v>0</v>
      </c>
      <c r="CO7" s="23">
        <f>IFERROR(VLOOKUP($CL$2&amp;"-"&amp; RIGHT(CO$4,1)&amp;"-"&amp;$A7,CC1_InputUser!$L:$N,2,FALSE),0)</f>
        <v>0</v>
      </c>
      <c r="CP7" s="23">
        <f>IFERROR(VLOOKUP($CL$2&amp;"-"&amp; RIGHT(CP$4,1)&amp;"-"&amp;$A7,CC1_InputUser!$L:$N,2,FALSE),0)</f>
        <v>0</v>
      </c>
      <c r="CQ7" s="23">
        <f>IFERROR(VLOOKUP($CL$2&amp;"-"&amp; RIGHT(CQ$4,1)&amp;"-"&amp;$A7,CC1_InputUser!$L:$N,3,FALSE),0)</f>
        <v>0</v>
      </c>
      <c r="CR7" s="23">
        <f>IFERROR(VLOOKUP($CL$2&amp;"-"&amp; RIGHT(CR$4,1)&amp;"-"&amp;$A7,CC1_InputUser!$L:$N,3,FALSE),0)</f>
        <v>0</v>
      </c>
      <c r="CS7" s="23">
        <f>IFERROR(VLOOKUP($CL$2&amp;"-"&amp; RIGHT(CS$4,1)&amp;"-"&amp;$A7,CC1_InputUser!$L:$N,3,FALSE),0)</f>
        <v>0</v>
      </c>
      <c r="CT7" s="23">
        <f>IFERROR(VLOOKUP($CL$2&amp;"-"&amp; RIGHT(CT$4,1)&amp;"-"&amp;$A7,CC1_InputUser!$L:$N,3,FALSE),0)</f>
        <v>0</v>
      </c>
      <c r="CU7" s="23">
        <f>IFERROR(VLOOKUP($CL$2&amp;"-"&amp; RIGHT(CU$4,1)&amp;"-"&amp;$A7,CC1_InputUser!$L:$N,3,FALSE),0)</f>
        <v>0</v>
      </c>
      <c r="CV7" s="26"/>
      <c r="CW7" s="23">
        <f>IFERROR(VLOOKUP($CW$2&amp;"-"&amp; RIGHT(CW$4,1)&amp;"-"&amp;$A7,CC1_InputUser!$L:$N,2,FALSE),0)</f>
        <v>0</v>
      </c>
      <c r="CX7" s="23">
        <f>IFERROR(VLOOKUP($CW$2&amp;"-"&amp; RIGHT(CX$4,1)&amp;"-"&amp;$A7,CC1_InputUser!$L:$N,2,FALSE),0)</f>
        <v>0</v>
      </c>
      <c r="CY7" s="23">
        <f>IFERROR(VLOOKUP($CW$2&amp;"-"&amp; RIGHT(CY$4,1)&amp;"-"&amp;$A7,CC1_InputUser!$L:$N,2,FALSE),0)</f>
        <v>0</v>
      </c>
      <c r="CZ7" s="23">
        <f>IFERROR(VLOOKUP($CW$2&amp;"-"&amp; RIGHT(CZ$4,1)&amp;"-"&amp;$A7,CC1_InputUser!$L:$N,2,FALSE),0)</f>
        <v>0</v>
      </c>
      <c r="DA7" s="23">
        <f>IFERROR(VLOOKUP($CW$2&amp;"-"&amp; RIGHT(DA$4,1)&amp;"-"&amp;$A7,CC1_InputUser!$L:$N,2,FALSE),0)</f>
        <v>0</v>
      </c>
      <c r="DB7" s="23">
        <f>IFERROR(VLOOKUP($CW$2&amp;"-"&amp; RIGHT(DB$4,1)&amp;"-"&amp;$A7,CC1_InputUser!$L:$N,3,FALSE),0)</f>
        <v>0</v>
      </c>
      <c r="DC7" s="23">
        <f>IFERROR(VLOOKUP($CW$2&amp;"-"&amp; RIGHT(DC$4,1)&amp;"-"&amp;$A7,CC1_InputUser!$L:$N,3,FALSE),0)</f>
        <v>0</v>
      </c>
      <c r="DD7" s="23">
        <f>IFERROR(VLOOKUP($CW$2&amp;"-"&amp; RIGHT(DD$4,1)&amp;"-"&amp;$A7,CC1_InputUser!$L:$N,3,FALSE),0)</f>
        <v>0</v>
      </c>
      <c r="DE7" s="23">
        <f>IFERROR(VLOOKUP($CW$2&amp;"-"&amp; RIGHT(DE$4,1)&amp;"-"&amp;$A7,CC1_InputUser!$L:$N,3,FALSE),0)</f>
        <v>0</v>
      </c>
      <c r="DF7" s="23">
        <f>IFERROR(VLOOKUP($CW$2&amp;"-"&amp; RIGHT(DF$4,1)&amp;"-"&amp;$A7,CC1_InputUser!$L:$N,3,FALSE),0)</f>
        <v>0</v>
      </c>
      <c r="DG7" s="26"/>
      <c r="DH7" s="23">
        <f>IFERROR(VLOOKUP($DH$2&amp;"-"&amp; RIGHT(DH$4,1)&amp;"-"&amp;$A7,CC1_InputUser!$L:$N,2,FALSE),0)</f>
        <v>0</v>
      </c>
      <c r="DI7" s="23">
        <f>IFERROR(VLOOKUP($DH$2&amp;"-"&amp; RIGHT(DI$4,1)&amp;"-"&amp;$A7,CC1_InputUser!$L:$N,2,FALSE),0)</f>
        <v>0</v>
      </c>
      <c r="DJ7" s="23">
        <f>IFERROR(VLOOKUP($DH$2&amp;"-"&amp; RIGHT(DJ$4,1)&amp;"-"&amp;$A7,CC1_InputUser!$L:$N,2,FALSE),0)</f>
        <v>0</v>
      </c>
      <c r="DK7" s="23">
        <f>IFERROR(VLOOKUP($DH$2&amp;"-"&amp; RIGHT(DK$4,1)&amp;"-"&amp;$A7,CC1_InputUser!$L:$N,2,FALSE),0)</f>
        <v>0</v>
      </c>
      <c r="DL7" s="23">
        <f>IFERROR(VLOOKUP($DH$2&amp;"-"&amp; RIGHT(DL$4,1)&amp;"-"&amp;$A7,CC1_InputUser!$L:$N,2,FALSE),0)</f>
        <v>0</v>
      </c>
      <c r="DM7" s="23">
        <f>IFERROR(VLOOKUP($DH$2&amp;"-"&amp; RIGHT(DM$4,1)&amp;"-"&amp;$A7,CC1_InputUser!$L:$N,3,FALSE),0)</f>
        <v>0</v>
      </c>
      <c r="DN7" s="23">
        <f>IFERROR(VLOOKUP($DH$2&amp;"-"&amp; RIGHT(DN$4,1)&amp;"-"&amp;$A7,CC1_InputUser!$L:$N,3,FALSE),0)</f>
        <v>0</v>
      </c>
      <c r="DO7" s="23">
        <f>IFERROR(VLOOKUP($DH$2&amp;"-"&amp; RIGHT(DO$4,1)&amp;"-"&amp;$A7,CC1_InputUser!$L:$N,3,FALSE),0)</f>
        <v>0</v>
      </c>
      <c r="DP7" s="23">
        <f>IFERROR(VLOOKUP($DH$2&amp;"-"&amp; RIGHT(DP$4,1)&amp;"-"&amp;$A7,CC1_InputUser!$L:$N,3,FALSE),0)</f>
        <v>0</v>
      </c>
      <c r="DQ7" s="23">
        <f>IFERROR(VLOOKUP($DH$2&amp;"-"&amp; RIGHT(DQ$4,1)&amp;"-"&amp;$A7,CC1_InputUser!$L:$N,3,FALSE),0)</f>
        <v>0</v>
      </c>
      <c r="DR7" s="26"/>
      <c r="DS7" s="23">
        <f>IFERROR(VLOOKUP($DS$2&amp;"-"&amp; RIGHT(DS$4,1)&amp;"-"&amp;$A7,CC1_InputUser!$L:$N,2,FALSE),0)</f>
        <v>0</v>
      </c>
      <c r="DT7" s="23">
        <f>IFERROR(VLOOKUP($DS$2&amp;"-"&amp; RIGHT(DT$4,1)&amp;"-"&amp;$A7,CC1_InputUser!$L:$N,2,FALSE),0)</f>
        <v>0</v>
      </c>
      <c r="DU7" s="23">
        <f>IFERROR(VLOOKUP($DS$2&amp;"-"&amp; RIGHT(DU$4,1)&amp;"-"&amp;$A7,CC1_InputUser!$L:$N,2,FALSE),0)</f>
        <v>0</v>
      </c>
      <c r="DV7" s="23">
        <f>IFERROR(VLOOKUP($DS$2&amp;"-"&amp; RIGHT(DV$4,1)&amp;"-"&amp;$A7,CC1_InputUser!$L:$N,2,FALSE),0)</f>
        <v>0</v>
      </c>
      <c r="DW7" s="23">
        <f>IFERROR(VLOOKUP($DS$2&amp;"-"&amp; RIGHT(DW$4,1)&amp;"-"&amp;$A7,CC1_InputUser!$L:$N,2,FALSE),0)</f>
        <v>0</v>
      </c>
      <c r="DX7" s="23">
        <f>IFERROR(VLOOKUP($DS$2&amp;"-"&amp; RIGHT(DX$4,1)&amp;"-"&amp;$A7,CC1_InputUser!$L:$N,3,FALSE),0)</f>
        <v>0</v>
      </c>
      <c r="DY7" s="23">
        <f>IFERROR(VLOOKUP($DS$2&amp;"-"&amp; RIGHT(DY$4,1)&amp;"-"&amp;$A7,CC1_InputUser!$L:$N,3,FALSE),0)</f>
        <v>0</v>
      </c>
      <c r="DZ7" s="23">
        <f>IFERROR(VLOOKUP($DS$2&amp;"-"&amp; RIGHT(DZ$4,1)&amp;"-"&amp;$A7,CC1_InputUser!$L:$N,3,FALSE),0)</f>
        <v>0</v>
      </c>
      <c r="EA7" s="23">
        <f>IFERROR(VLOOKUP($DS$2&amp;"-"&amp; RIGHT(EA$4,1)&amp;"-"&amp;$A7,CC1_InputUser!$L:$N,3,FALSE),0)</f>
        <v>0</v>
      </c>
      <c r="EB7" s="23">
        <f>IFERROR(VLOOKUP($DS$2&amp;"-"&amp; RIGHT(EB$4,1)&amp;"-"&amp;$A7,CC1_InputUser!$L:$N,3,FALSE),0)</f>
        <v>0</v>
      </c>
      <c r="EC7" s="26"/>
    </row>
    <row r="8" spans="1:133" x14ac:dyDescent="0.3">
      <c r="A8" s="71" t="s">
        <v>17</v>
      </c>
      <c r="B8" s="23">
        <f>IFERROR(VLOOKUP($B$2&amp;"-"&amp; RIGHT(B$4,1)&amp;"-"&amp;$A8,CC1_InputUser!$L:$N,2,FALSE),0)</f>
        <v>0</v>
      </c>
      <c r="C8" s="23">
        <f>IFERROR(VLOOKUP($B$2&amp;"-"&amp; RIGHT(C$4,1)&amp;"-"&amp;$A8,CC1_InputUser!$L:$N,2,FALSE),0)</f>
        <v>0</v>
      </c>
      <c r="D8" s="23">
        <f>IFERROR(VLOOKUP($B$2&amp;"-"&amp; RIGHT(D$4,1)&amp;"-"&amp;$A8,CC1_InputUser!$L:$N,2,FALSE),0)</f>
        <v>0</v>
      </c>
      <c r="E8" s="23">
        <f>IFERROR(VLOOKUP($B$2&amp;"-"&amp; RIGHT(E$4,1)&amp;"-"&amp;$A8,CC1_InputUser!$L:$N,2,FALSE),0)</f>
        <v>0</v>
      </c>
      <c r="F8" s="23">
        <f>IFERROR(VLOOKUP($B$2&amp;"-"&amp; RIGHT(F$4,1)&amp;"-"&amp;$A8,CC1_InputUser!$L:$N,2,FALSE),0)</f>
        <v>0</v>
      </c>
      <c r="G8" s="23">
        <f>IFERROR(VLOOKUP($B$2&amp;"-"&amp; RIGHT(G$4,1)&amp;"-"&amp;$A8,CC1_InputUser!$L:$N,3,FALSE),0)</f>
        <v>0</v>
      </c>
      <c r="H8" s="23">
        <f>IFERROR(VLOOKUP($B$2&amp;"-"&amp; RIGHT(H$4,1)&amp;"-"&amp;$A8,CC1_InputUser!$L:$N,3,FALSE),0)</f>
        <v>0</v>
      </c>
      <c r="I8" s="23">
        <f>IFERROR(VLOOKUP($B$2&amp;"-"&amp; RIGHT(I$4,1)&amp;"-"&amp;$A8,CC1_InputUser!$L:$N,3,FALSE),0)</f>
        <v>0</v>
      </c>
      <c r="J8" s="23">
        <f>IFERROR(VLOOKUP($B$2&amp;"-"&amp; RIGHT(J$4,1)&amp;"-"&amp;$A8,CC1_InputUser!$L:$N,3,FALSE),0)</f>
        <v>-2.2682987991527681E-2</v>
      </c>
      <c r="K8" s="23">
        <f>IFERROR(VLOOKUP($B$2&amp;"-"&amp; RIGHT(K$4,1)&amp;"-"&amp;$A8,CC1_InputUser!$L:$N,3,FALSE),0)</f>
        <v>0</v>
      </c>
      <c r="L8" s="24"/>
      <c r="M8" s="23">
        <f>IFERROR(VLOOKUP($M$2&amp;"-"&amp; RIGHT(M$4,1)&amp;"-"&amp;$A8,CC1_InputUser!$L:$N,2,FALSE),0)</f>
        <v>7.2847682119205892E-3</v>
      </c>
      <c r="N8" s="23">
        <f>IFERROR(VLOOKUP($M$2&amp;"-"&amp; RIGHT(N$4,1)&amp;"-"&amp;$A8,CC1_InputUser!$L:$N,2,FALSE),0)</f>
        <v>0</v>
      </c>
      <c r="O8" s="23">
        <f>IFERROR(VLOOKUP($M$2&amp;"-"&amp; RIGHT(O$4,1)&amp;"-"&amp;$A8,CC1_InputUser!$L:$N,2,FALSE),0)</f>
        <v>-8.0321285140561027E-4</v>
      </c>
      <c r="P8" s="23">
        <f>IFERROR(VLOOKUP($M$2&amp;"-"&amp; RIGHT(P$4,1)&amp;"-"&amp;$A8,CC1_InputUser!$L:$N,2,FALSE),0)</f>
        <v>0</v>
      </c>
      <c r="Q8" s="23">
        <f>IFERROR(VLOOKUP($M$2&amp;"-"&amp; RIGHT(Q$4,1)&amp;"-"&amp;$A8,CC1_InputUser!$L:$N,2,FALSE),0)</f>
        <v>0</v>
      </c>
      <c r="R8" s="23">
        <f>IFERROR(VLOOKUP($M$2&amp;"-"&amp; RIGHT(R$4,1)&amp;"-"&amp;$A8,CC1_InputUser!$L:$N,3,FALSE),0)</f>
        <v>-3.2765399737876288E-3</v>
      </c>
      <c r="S8" s="23">
        <f>IFERROR(VLOOKUP($M$2&amp;"-"&amp; RIGHT(S$4,1)&amp;"-"&amp;$A8,CC1_InputUser!$L:$N,3,FALSE),0)</f>
        <v>0</v>
      </c>
      <c r="T8" s="23">
        <f>IFERROR(VLOOKUP($M$2&amp;"-"&amp; RIGHT(T$4,1)&amp;"-"&amp;$A8,CC1_InputUser!$L:$N,3,FALSE),0)</f>
        <v>-1.6051364365970988E-3</v>
      </c>
      <c r="U8" s="23">
        <f>IFERROR(VLOOKUP($M$2&amp;"-"&amp; RIGHT(U$4,1)&amp;"-"&amp;$A8,CC1_InputUser!$L:$N,3,FALSE),0)</f>
        <v>0</v>
      </c>
      <c r="V8" s="23">
        <f>IFERROR(VLOOKUP($M$2&amp;"-"&amp; RIGHT(V$4,1)&amp;"-"&amp;$A8,CC1_InputUser!$L:$N,3,FALSE),0)</f>
        <v>0</v>
      </c>
      <c r="W8" s="24"/>
      <c r="X8" s="23">
        <f>IFERROR(VLOOKUP($X$2&amp;"-"&amp; RIGHT(X$4,1)&amp;"-"&amp;$A8,CC1_InputUser!$L:$N,2,FALSE),0)</f>
        <v>0</v>
      </c>
      <c r="Y8" s="23">
        <f>IFERROR(VLOOKUP($X$2&amp;"-"&amp; RIGHT(Y$4,1)&amp;"-"&amp;$A8,CC1_InputUser!$L:$N,2,FALSE),0)</f>
        <v>7.5043693009118062E-3</v>
      </c>
      <c r="Z8" s="23">
        <f>IFERROR(VLOOKUP($X$2&amp;"-"&amp; RIGHT(Z$4,1)&amp;"-"&amp;$A8,CC1_InputUser!$L:$N,2,FALSE),0)</f>
        <v>0</v>
      </c>
      <c r="AA8" s="23">
        <f>IFERROR(VLOOKUP($X$2&amp;"-"&amp; RIGHT(AA$4,1)&amp;"-"&amp;$A8,CC1_InputUser!$L:$N,2,FALSE),0)</f>
        <v>0</v>
      </c>
      <c r="AB8" s="23">
        <f>IFERROR(VLOOKUP($X$2&amp;"-"&amp; RIGHT(AB$4,1)&amp;"-"&amp;$A8,CC1_InputUser!$L:$N,2,FALSE),0)</f>
        <v>0</v>
      </c>
      <c r="AC8" s="23">
        <f>IFERROR(VLOOKUP($X$2&amp;"-"&amp; RIGHT(AC$4,1)&amp;"-"&amp;$A8,CC1_InputUser!$L:$N,3,FALSE),0)</f>
        <v>0</v>
      </c>
      <c r="AD8" s="23">
        <f>IFERROR(VLOOKUP($X$2&amp;"-"&amp; RIGHT(AD$4,1)&amp;"-"&amp;$A8,CC1_InputUser!$L:$N,3,FALSE),0)</f>
        <v>-1.5054477960195989E-2</v>
      </c>
      <c r="AE8" s="23">
        <f>IFERROR(VLOOKUP($X$2&amp;"-"&amp; RIGHT(AE$4,1)&amp;"-"&amp;$A8,CC1_InputUser!$L:$N,3,FALSE),0)</f>
        <v>0</v>
      </c>
      <c r="AF8" s="23">
        <f>IFERROR(VLOOKUP($X$2&amp;"-"&amp; RIGHT(AF$4,1)&amp;"-"&amp;$A8,CC1_InputUser!$L:$N,3,FALSE),0)</f>
        <v>0</v>
      </c>
      <c r="AG8" s="23">
        <f>IFERROR(VLOOKUP($X$2&amp;"-"&amp; RIGHT(AG$4,1)&amp;"-"&amp;$A8,CC1_InputUser!$L:$N,3,FALSE),0)</f>
        <v>0</v>
      </c>
      <c r="AH8" s="24"/>
      <c r="AI8" s="23">
        <f>IFERROR(VLOOKUP($AI$2&amp;"-"&amp; RIGHT(AI$4,1)&amp;"-"&amp;$A8,CC1_InputUser!$L:$N,2,FALSE),0)</f>
        <v>0</v>
      </c>
      <c r="AJ8" s="23">
        <f>IFERROR(VLOOKUP($AI$2&amp;"-"&amp; RIGHT(AJ$4,1)&amp;"-"&amp;$A8,CC1_InputUser!$L:$N,2,FALSE),0)</f>
        <v>0</v>
      </c>
      <c r="AK8" s="23">
        <f>IFERROR(VLOOKUP($AI$2&amp;"-"&amp; RIGHT(AK$4,1)&amp;"-"&amp;$A8,CC1_InputUser!$L:$N,2,FALSE),0)</f>
        <v>0</v>
      </c>
      <c r="AL8" s="23">
        <f>IFERROR(VLOOKUP($AI$2&amp;"-"&amp; RIGHT(AL$4,1)&amp;"-"&amp;$A8,CC1_InputUser!$L:$N,2,FALSE),0)</f>
        <v>0</v>
      </c>
      <c r="AM8" s="23">
        <f>IFERROR(VLOOKUP($AI$2&amp;"-"&amp; RIGHT(AM$4,1)&amp;"-"&amp;$A8,CC1_InputUser!$L:$N,2,FALSE),0)</f>
        <v>0</v>
      </c>
      <c r="AN8" s="23">
        <f>IFERROR(VLOOKUP($AI$2&amp;"-"&amp; RIGHT(AN$4,1)&amp;"-"&amp;$A8,CC1_InputUser!$L:$N,3,FALSE),0)</f>
        <v>0</v>
      </c>
      <c r="AO8" s="23">
        <f>IFERROR(VLOOKUP($AI$2&amp;"-"&amp; RIGHT(AO$4,1)&amp;"-"&amp;$A8,CC1_InputUser!$L:$N,3,FALSE),0)</f>
        <v>0</v>
      </c>
      <c r="AP8" s="23">
        <f>IFERROR(VLOOKUP($AI$2&amp;"-"&amp; RIGHT(AP$4,1)&amp;"-"&amp;$A8,CC1_InputUser!$L:$N,3,FALSE),0)</f>
        <v>0</v>
      </c>
      <c r="AQ8" s="23">
        <f>IFERROR(VLOOKUP($AI$2&amp;"-"&amp; RIGHT(AQ$4,1)&amp;"-"&amp;$A8,CC1_InputUser!$L:$N,3,FALSE),0)</f>
        <v>0</v>
      </c>
      <c r="AR8" s="23">
        <f>IFERROR(VLOOKUP($AI$2&amp;"-"&amp; RIGHT(AR$4,1)&amp;"-"&amp;$A8,CC1_InputUser!$L:$N,3,FALSE),0)</f>
        <v>0</v>
      </c>
      <c r="AS8" s="24"/>
      <c r="AT8" s="23">
        <f>IFERROR(VLOOKUP($AT$2&amp;"-"&amp; RIGHT(AT$4,1)&amp;"-"&amp;$A8,CC1_InputUser!$L:$N,2,FALSE),0)</f>
        <v>0</v>
      </c>
      <c r="AU8" s="23">
        <f>IFERROR(VLOOKUP($AT$2&amp;"-"&amp; RIGHT(AU$4,1)&amp;"-"&amp;$A8,CC1_InputUser!$L:$N,2,FALSE),0)</f>
        <v>0</v>
      </c>
      <c r="AV8" s="23">
        <f>IFERROR(VLOOKUP($AT$2&amp;"-"&amp; RIGHT(AV$4,1)&amp;"-"&amp;$A8,CC1_InputUser!$L:$N,2,FALSE),0)</f>
        <v>5.6046871107789942E-2</v>
      </c>
      <c r="AW8" s="23">
        <f>IFERROR(VLOOKUP($AT$2&amp;"-"&amp; RIGHT(AW$4,1)&amp;"-"&amp;$A8,CC1_InputUser!$L:$N,2,FALSE),0)</f>
        <v>0</v>
      </c>
      <c r="AX8" s="23">
        <f>IFERROR(VLOOKUP($AT$2&amp;"-"&amp; RIGHT(AX$4,1)&amp;"-"&amp;$A8,CC1_InputUser!$L:$N,2,FALSE),0)</f>
        <v>0</v>
      </c>
      <c r="AY8" s="23">
        <f>IFERROR(VLOOKUP($AT$2&amp;"-"&amp; RIGHT(AY$4,1)&amp;"-"&amp;$A8,CC1_InputUser!$L:$N,3,FALSE),0)</f>
        <v>0</v>
      </c>
      <c r="AZ8" s="23">
        <f>IFERROR(VLOOKUP($AT$2&amp;"-"&amp; RIGHT(AZ$4,1)&amp;"-"&amp;$A8,CC1_InputUser!$L:$N,3,FALSE),0)</f>
        <v>0</v>
      </c>
      <c r="BA8" s="23">
        <f>IFERROR(VLOOKUP($AT$2&amp;"-"&amp; RIGHT(BA$4,1)&amp;"-"&amp;$A8,CC1_InputUser!$L:$N,3,FALSE),0)</f>
        <v>-5.8445471799862925E-2</v>
      </c>
      <c r="BB8" s="23">
        <f>IFERROR(VLOOKUP($AT$2&amp;"-"&amp; RIGHT(BB$4,1)&amp;"-"&amp;$A8,CC1_InputUser!$L:$N,3,FALSE),0)</f>
        <v>0</v>
      </c>
      <c r="BC8" s="23">
        <f>IFERROR(VLOOKUP($AT$2&amp;"-"&amp; RIGHT(BC$4,1)&amp;"-"&amp;$A8,CC1_InputUser!$L:$N,3,FALSE),0)</f>
        <v>0</v>
      </c>
      <c r="BD8" s="24"/>
      <c r="BE8" s="23">
        <f>IFERROR(VLOOKUP($AT$2&amp;"-"&amp; RIGHT(BE$4,1)&amp;"-"&amp;$A8,CC1_InputUser!$L:$N,2,FALSE),0)</f>
        <v>0</v>
      </c>
      <c r="BF8" s="23">
        <f>IFERROR(VLOOKUP($AT$2&amp;"-"&amp; RIGHT(BF$4,1)&amp;"-"&amp;$A8,CC1_InputUser!$L:$N,2,FALSE),0)</f>
        <v>0</v>
      </c>
      <c r="BG8" s="23">
        <f>IFERROR(VLOOKUP($AT$2&amp;"-"&amp; RIGHT(BG$4,1)&amp;"-"&amp;$A8,CC1_InputUser!$L:$N,2,FALSE),0)</f>
        <v>5.6046871107789942E-2</v>
      </c>
      <c r="BH8" s="23">
        <f>IFERROR(VLOOKUP($AT$2&amp;"-"&amp; RIGHT(BH$4,1)&amp;"-"&amp;$A8,CC1_InputUser!$L:$N,2,FALSE),0)</f>
        <v>0</v>
      </c>
      <c r="BI8" s="23">
        <f>IFERROR(VLOOKUP($AT$2&amp;"-"&amp; RIGHT(BI$4,1)&amp;"-"&amp;$A8,CC1_InputUser!$L:$N,2,FALSE),0)</f>
        <v>0</v>
      </c>
      <c r="BJ8" s="23">
        <f>IFERROR(VLOOKUP($AT$2&amp;"-"&amp; RIGHT(BJ$4,1)&amp;"-"&amp;$A8,CC1_InputUser!$L:$N,3,FALSE),0)</f>
        <v>0</v>
      </c>
      <c r="BK8" s="23">
        <f>IFERROR(VLOOKUP($AT$2&amp;"-"&amp; RIGHT(BK$4,1)&amp;"-"&amp;$A8,CC1_InputUser!$L:$N,3,FALSE),0)</f>
        <v>0</v>
      </c>
      <c r="BL8" s="23">
        <f>IFERROR(VLOOKUP($AT$2&amp;"-"&amp; RIGHT(BL$4,1)&amp;"-"&amp;$A8,CC1_InputUser!$L:$N,3,FALSE),0)</f>
        <v>-5.8445471799862925E-2</v>
      </c>
      <c r="BM8" s="23">
        <f>IFERROR(VLOOKUP($AT$2&amp;"-"&amp; RIGHT(BM$4,1)&amp;"-"&amp;$A8,CC1_InputUser!$L:$N,3,FALSE),0)</f>
        <v>0</v>
      </c>
      <c r="BN8" s="23">
        <f>IFERROR(VLOOKUP($AT$2&amp;"-"&amp; RIGHT(BN$4,1)&amp;"-"&amp;$A8,CC1_InputUser!$L:$N,3,FALSE),0)</f>
        <v>0</v>
      </c>
      <c r="BO8" s="24"/>
      <c r="BP8" s="23">
        <f>IFERROR(VLOOKUP($BP$2&amp;"-"&amp; RIGHT(BP$4,1)&amp;"-"&amp;$A8,CC1_InputUser!$L:$N,2,FALSE),0)</f>
        <v>0</v>
      </c>
      <c r="BQ8" s="23">
        <f>IFERROR(VLOOKUP($BP$2&amp;"-"&amp; RIGHT(BQ$4,1)&amp;"-"&amp;$A8,CC1_InputUser!$L:$N,2,FALSE),0)</f>
        <v>0</v>
      </c>
      <c r="BR8" s="23">
        <f>IFERROR(VLOOKUP($BP$2&amp;"-"&amp; RIGHT(BR$4,1)&amp;"-"&amp;$A8,CC1_InputUser!$L:$N,2,FALSE),0)</f>
        <v>0</v>
      </c>
      <c r="BS8" s="23">
        <f>IFERROR(VLOOKUP($BP$2&amp;"-"&amp; RIGHT(BS$4,1)&amp;"-"&amp;$A8,CC1_InputUser!$L:$N,2,FALSE),0)</f>
        <v>0</v>
      </c>
      <c r="BT8" s="23">
        <f>IFERROR(VLOOKUP($BP$2&amp;"-"&amp; RIGHT(BT$4,1)&amp;"-"&amp;$A8,CC1_InputUser!$L:$N,2,FALSE),0)</f>
        <v>0</v>
      </c>
      <c r="BU8" s="23">
        <f>IFERROR(VLOOKUP($BP$2&amp;"-"&amp; RIGHT(BU$4,1)&amp;"-"&amp;$A8,CC1_InputUser!$L:$N,3,FALSE),0)</f>
        <v>0</v>
      </c>
      <c r="BV8" s="23">
        <f>IFERROR(VLOOKUP($BP$2&amp;"-"&amp; RIGHT(BV$4,1)&amp;"-"&amp;$A8,CC1_InputUser!$L:$N,3,FALSE),0)</f>
        <v>0</v>
      </c>
      <c r="BW8" s="23">
        <f>IFERROR(VLOOKUP($BP$2&amp;"-"&amp; RIGHT(BW$4,1)&amp;"-"&amp;$A8,CC1_InputUser!$L:$N,3,FALSE),0)</f>
        <v>0</v>
      </c>
      <c r="BX8" s="23">
        <f>IFERROR(VLOOKUP($BP$2&amp;"-"&amp; RIGHT(BX$4,1)&amp;"-"&amp;$A8,CC1_InputUser!$L:$N,3,FALSE),0)</f>
        <v>0</v>
      </c>
      <c r="BY8" s="23">
        <f>IFERROR(VLOOKUP($BP$2&amp;"-"&amp; RIGHT(BY$4,1)&amp;"-"&amp;$A8,CC1_InputUser!$L:$N,3,FALSE),0)</f>
        <v>0</v>
      </c>
      <c r="BZ8" s="24"/>
      <c r="CA8" s="23">
        <f>IFERROR(VLOOKUP($CA$2&amp;"-"&amp; RIGHT(CA$4,1)&amp;"-"&amp;$A8,CC1_InputUser!$L:$N,2,FALSE),0)</f>
        <v>0</v>
      </c>
      <c r="CB8" s="23">
        <f>IFERROR(VLOOKUP($CA$2&amp;"-"&amp; RIGHT(CB$4,1)&amp;"-"&amp;$A8,CC1_InputUser!$L:$N,2,FALSE),0)</f>
        <v>0</v>
      </c>
      <c r="CC8" s="23">
        <f>IFERROR(VLOOKUP($CA$2&amp;"-"&amp; RIGHT(CC$4,1)&amp;"-"&amp;$A8,CC1_InputUser!$L:$N,2,FALSE),0)</f>
        <v>0</v>
      </c>
      <c r="CD8" s="23">
        <f>IFERROR(VLOOKUP($CA$2&amp;"-"&amp; RIGHT(CD$4,1)&amp;"-"&amp;$A8,CC1_InputUser!$L:$N,2,FALSE),0)</f>
        <v>0</v>
      </c>
      <c r="CE8" s="23">
        <f>IFERROR(VLOOKUP($CA$2&amp;"-"&amp; RIGHT(CE$4,1)&amp;"-"&amp;$A8,CC1_InputUser!$L:$N,2,FALSE),0)</f>
        <v>0</v>
      </c>
      <c r="CF8" s="23">
        <f>IFERROR(VLOOKUP($CA$2&amp;"-"&amp; RIGHT(CF$4,1)&amp;"-"&amp;$A8,CC1_InputUser!$L:$N,3,FALSE),0)</f>
        <v>-0.10845587910335031</v>
      </c>
      <c r="CG8" s="23">
        <f>IFERROR(VLOOKUP($CA$2&amp;"-"&amp; RIGHT(CG$4,1)&amp;"-"&amp;$A8,CC1_InputUser!$L:$N,3,FALSE),0)</f>
        <v>0</v>
      </c>
      <c r="CH8" s="23">
        <f>IFERROR(VLOOKUP($CA$2&amp;"-"&amp; RIGHT(CH$4,1)&amp;"-"&amp;$A8,CC1_InputUser!$L:$N,3,FALSE),0)</f>
        <v>0</v>
      </c>
      <c r="CI8" s="23">
        <f>IFERROR(VLOOKUP($CA$2&amp;"-"&amp; RIGHT(CI$4,1)&amp;"-"&amp;$A8,CC1_InputUser!$L:$N,3,FALSE),0)</f>
        <v>0</v>
      </c>
      <c r="CJ8" s="23">
        <f>IFERROR(VLOOKUP($CA$2&amp;"-"&amp; RIGHT(CJ$4,1)&amp;"-"&amp;$A8,CC1_InputUser!$L:$N,3,FALSE),0)</f>
        <v>0</v>
      </c>
      <c r="CK8" s="24"/>
      <c r="CL8" s="23">
        <f>IFERROR(VLOOKUP($CL$2&amp;"-"&amp; RIGHT(CL$4,1)&amp;"-"&amp;$A8,CC1_InputUser!$L:$N,2,FALSE),0)</f>
        <v>0</v>
      </c>
      <c r="CM8" s="23">
        <f>IFERROR(VLOOKUP($CL$2&amp;"-"&amp; RIGHT(CM$4,1)&amp;"-"&amp;$A8,CC1_InputUser!$L:$N,2,FALSE),0)</f>
        <v>-9.902747416636215E-2</v>
      </c>
      <c r="CN8" s="23">
        <f>IFERROR(VLOOKUP($CL$2&amp;"-"&amp; RIGHT(CN$4,1)&amp;"-"&amp;$A8,CC1_InputUser!$L:$N,2,FALSE),0)</f>
        <v>0</v>
      </c>
      <c r="CO8" s="23">
        <f>IFERROR(VLOOKUP($CL$2&amp;"-"&amp; RIGHT(CO$4,1)&amp;"-"&amp;$A8,CC1_InputUser!$L:$N,2,FALSE),0)</f>
        <v>0</v>
      </c>
      <c r="CP8" s="23">
        <f>IFERROR(VLOOKUP($CL$2&amp;"-"&amp; RIGHT(CP$4,1)&amp;"-"&amp;$A8,CC1_InputUser!$L:$N,2,FALSE),0)</f>
        <v>0</v>
      </c>
      <c r="CQ8" s="23">
        <f>IFERROR(VLOOKUP($CL$2&amp;"-"&amp; RIGHT(CQ$4,1)&amp;"-"&amp;$A8,CC1_InputUser!$L:$N,3,FALSE),0)</f>
        <v>0</v>
      </c>
      <c r="CR8" s="23">
        <f>IFERROR(VLOOKUP($CL$2&amp;"-"&amp; RIGHT(CR$4,1)&amp;"-"&amp;$A8,CC1_InputUser!$L:$N,3,FALSE),0)</f>
        <v>-3.8753284204966376E-2</v>
      </c>
      <c r="CS8" s="23">
        <f>IFERROR(VLOOKUP($CL$2&amp;"-"&amp; RIGHT(CS$4,1)&amp;"-"&amp;$A8,CC1_InputUser!$L:$N,3,FALSE),0)</f>
        <v>-9.6977696439523142E-2</v>
      </c>
      <c r="CT8" s="23">
        <f>IFERROR(VLOOKUP($CL$2&amp;"-"&amp; RIGHT(CT$4,1)&amp;"-"&amp;$A8,CC1_InputUser!$L:$N,3,FALSE),0)</f>
        <v>0</v>
      </c>
      <c r="CU8" s="23">
        <f>IFERROR(VLOOKUP($CL$2&amp;"-"&amp; RIGHT(CU$4,1)&amp;"-"&amp;$A8,CC1_InputUser!$L:$N,3,FALSE),0)</f>
        <v>0</v>
      </c>
      <c r="CV8" s="24"/>
      <c r="CW8" s="23">
        <f>IFERROR(VLOOKUP($CW$2&amp;"-"&amp; RIGHT(CW$4,1)&amp;"-"&amp;$A8,CC1_InputUser!$L:$N,2,FALSE),0)</f>
        <v>0</v>
      </c>
      <c r="CX8" s="23">
        <f>IFERROR(VLOOKUP($CW$2&amp;"-"&amp; RIGHT(CX$4,1)&amp;"-"&amp;$A8,CC1_InputUser!$L:$N,2,FALSE),0)</f>
        <v>0</v>
      </c>
      <c r="CY8" s="23">
        <f>IFERROR(VLOOKUP($CW$2&amp;"-"&amp; RIGHT(CY$4,1)&amp;"-"&amp;$A8,CC1_InputUser!$L:$N,2,FALSE),0)</f>
        <v>0</v>
      </c>
      <c r="CZ8" s="23">
        <f>IFERROR(VLOOKUP($CW$2&amp;"-"&amp; RIGHT(CZ$4,1)&amp;"-"&amp;$A8,CC1_InputUser!$L:$N,2,FALSE),0)</f>
        <v>0</v>
      </c>
      <c r="DA8" s="23">
        <f>IFERROR(VLOOKUP($CW$2&amp;"-"&amp; RIGHT(DA$4,1)&amp;"-"&amp;$A8,CC1_InputUser!$L:$N,2,FALSE),0)</f>
        <v>0</v>
      </c>
      <c r="DB8" s="23">
        <f>IFERROR(VLOOKUP($CW$2&amp;"-"&amp; RIGHT(DB$4,1)&amp;"-"&amp;$A8,CC1_InputUser!$L:$N,3,FALSE),0)</f>
        <v>0</v>
      </c>
      <c r="DC8" s="23">
        <f>IFERROR(VLOOKUP($CW$2&amp;"-"&amp; RIGHT(DC$4,1)&amp;"-"&amp;$A8,CC1_InputUser!$L:$N,3,FALSE),0)</f>
        <v>0</v>
      </c>
      <c r="DD8" s="23">
        <f>IFERROR(VLOOKUP($CW$2&amp;"-"&amp; RIGHT(DD$4,1)&amp;"-"&amp;$A8,CC1_InputUser!$L:$N,3,FALSE),0)</f>
        <v>0</v>
      </c>
      <c r="DE8" s="23">
        <f>IFERROR(VLOOKUP($CW$2&amp;"-"&amp; RIGHT(DE$4,1)&amp;"-"&amp;$A8,CC1_InputUser!$L:$N,3,FALSE),0)</f>
        <v>0</v>
      </c>
      <c r="DF8" s="23">
        <f>IFERROR(VLOOKUP($CW$2&amp;"-"&amp; RIGHT(DF$4,1)&amp;"-"&amp;$A8,CC1_InputUser!$L:$N,3,FALSE),0)</f>
        <v>0</v>
      </c>
      <c r="DG8" s="24"/>
      <c r="DH8" s="23">
        <f>IFERROR(VLOOKUP($DH$2&amp;"-"&amp; RIGHT(DH$4,1)&amp;"-"&amp;$A8,CC1_InputUser!$L:$N,2,FALSE),0)</f>
        <v>0</v>
      </c>
      <c r="DI8" s="23">
        <f>IFERROR(VLOOKUP($DH$2&amp;"-"&amp; RIGHT(DI$4,1)&amp;"-"&amp;$A8,CC1_InputUser!$L:$N,2,FALSE),0)</f>
        <v>0</v>
      </c>
      <c r="DJ8" s="23">
        <f>IFERROR(VLOOKUP($DH$2&amp;"-"&amp; RIGHT(DJ$4,1)&amp;"-"&amp;$A8,CC1_InputUser!$L:$N,2,FALSE),0)</f>
        <v>0</v>
      </c>
      <c r="DK8" s="23">
        <f>IFERROR(VLOOKUP($DH$2&amp;"-"&amp; RIGHT(DK$4,1)&amp;"-"&amp;$A8,CC1_InputUser!$L:$N,2,FALSE),0)</f>
        <v>0</v>
      </c>
      <c r="DL8" s="23">
        <f>IFERROR(VLOOKUP($DH$2&amp;"-"&amp; RIGHT(DL$4,1)&amp;"-"&amp;$A8,CC1_InputUser!$L:$N,2,FALSE),0)</f>
        <v>0</v>
      </c>
      <c r="DM8" s="23">
        <f>IFERROR(VLOOKUP($DH$2&amp;"-"&amp; RIGHT(DM$4,1)&amp;"-"&amp;$A8,CC1_InputUser!$L:$N,3,FALSE),0)</f>
        <v>0</v>
      </c>
      <c r="DN8" s="23">
        <f>IFERROR(VLOOKUP($DH$2&amp;"-"&amp; RIGHT(DN$4,1)&amp;"-"&amp;$A8,CC1_InputUser!$L:$N,3,FALSE),0)</f>
        <v>0</v>
      </c>
      <c r="DO8" s="23">
        <f>IFERROR(VLOOKUP($DH$2&amp;"-"&amp; RIGHT(DO$4,1)&amp;"-"&amp;$A8,CC1_InputUser!$L:$N,3,FALSE),0)</f>
        <v>0</v>
      </c>
      <c r="DP8" s="23">
        <f>IFERROR(VLOOKUP($DH$2&amp;"-"&amp; RIGHT(DP$4,1)&amp;"-"&amp;$A8,CC1_InputUser!$L:$N,3,FALSE),0)</f>
        <v>0</v>
      </c>
      <c r="DQ8" s="23">
        <f>IFERROR(VLOOKUP($DH$2&amp;"-"&amp; RIGHT(DQ$4,1)&amp;"-"&amp;$A8,CC1_InputUser!$L:$N,3,FALSE),0)</f>
        <v>0</v>
      </c>
      <c r="DR8" s="24"/>
      <c r="DS8" s="23">
        <f>IFERROR(VLOOKUP($DS$2&amp;"-"&amp; RIGHT(DS$4,1)&amp;"-"&amp;$A8,CC1_InputUser!$L:$N,2,FALSE),0)</f>
        <v>0</v>
      </c>
      <c r="DT8" s="23">
        <f>IFERROR(VLOOKUP($DS$2&amp;"-"&amp; RIGHT(DT$4,1)&amp;"-"&amp;$A8,CC1_InputUser!$L:$N,2,FALSE),0)</f>
        <v>0</v>
      </c>
      <c r="DU8" s="23">
        <f>IFERROR(VLOOKUP($DS$2&amp;"-"&amp; RIGHT(DU$4,1)&amp;"-"&amp;$A8,CC1_InputUser!$L:$N,2,FALSE),0)</f>
        <v>0</v>
      </c>
      <c r="DV8" s="23">
        <f>IFERROR(VLOOKUP($DS$2&amp;"-"&amp; RIGHT(DV$4,1)&amp;"-"&amp;$A8,CC1_InputUser!$L:$N,2,FALSE),0)</f>
        <v>0</v>
      </c>
      <c r="DW8" s="23">
        <f>IFERROR(VLOOKUP($DS$2&amp;"-"&amp; RIGHT(DW$4,1)&amp;"-"&amp;$A8,CC1_InputUser!$L:$N,2,FALSE),0)</f>
        <v>0</v>
      </c>
      <c r="DX8" s="23">
        <f>IFERROR(VLOOKUP($DS$2&amp;"-"&amp; RIGHT(DX$4,1)&amp;"-"&amp;$A8,CC1_InputUser!$L:$N,3,FALSE),0)</f>
        <v>0</v>
      </c>
      <c r="DY8" s="23">
        <f>IFERROR(VLOOKUP($DS$2&amp;"-"&amp; RIGHT(DY$4,1)&amp;"-"&amp;$A8,CC1_InputUser!$L:$N,3,FALSE),0)</f>
        <v>0</v>
      </c>
      <c r="DZ8" s="23">
        <f>IFERROR(VLOOKUP($DS$2&amp;"-"&amp; RIGHT(DZ$4,1)&amp;"-"&amp;$A8,CC1_InputUser!$L:$N,3,FALSE),0)</f>
        <v>0</v>
      </c>
      <c r="EA8" s="23">
        <f>IFERROR(VLOOKUP($DS$2&amp;"-"&amp; RIGHT(EA$4,1)&amp;"-"&amp;$A8,CC1_InputUser!$L:$N,3,FALSE),0)</f>
        <v>0</v>
      </c>
      <c r="EB8" s="23">
        <f>IFERROR(VLOOKUP($DS$2&amp;"-"&amp; RIGHT(EB$4,1)&amp;"-"&amp;$A8,CC1_InputUser!$L:$N,3,FALSE),0)</f>
        <v>0</v>
      </c>
      <c r="EC8" s="24"/>
    </row>
    <row r="9" spans="1:133" x14ac:dyDescent="0.3">
      <c r="A9" s="72" t="s">
        <v>15</v>
      </c>
      <c r="B9" s="23">
        <f>IFERROR(VLOOKUP($B$2&amp;"-"&amp; RIGHT(B$4,1)&amp;"-"&amp;$A9,CC1_InputUser!$L:$N,2,FALSE),0)</f>
        <v>0</v>
      </c>
      <c r="C9" s="23">
        <f>IFERROR(VLOOKUP($B$2&amp;"-"&amp; RIGHT(C$4,1)&amp;"-"&amp;$A9,CC1_InputUser!$L:$N,2,FALSE),0)</f>
        <v>0</v>
      </c>
      <c r="D9" s="23">
        <f>IFERROR(VLOOKUP($B$2&amp;"-"&amp; RIGHT(D$4,1)&amp;"-"&amp;$A9,CC1_InputUser!$L:$N,2,FALSE),0)</f>
        <v>0</v>
      </c>
      <c r="E9" s="23">
        <f>IFERROR(VLOOKUP($B$2&amp;"-"&amp; RIGHT(E$4,1)&amp;"-"&amp;$A9,CC1_InputUser!$L:$N,2,FALSE),0)</f>
        <v>0</v>
      </c>
      <c r="F9" s="23">
        <f>IFERROR(VLOOKUP($B$2&amp;"-"&amp; RIGHT(F$4,1)&amp;"-"&amp;$A9,CC1_InputUser!$L:$N,2,FALSE),0)</f>
        <v>0</v>
      </c>
      <c r="G9" s="23">
        <f>IFERROR(VLOOKUP($B$2&amp;"-"&amp; RIGHT(G$4,1)&amp;"-"&amp;$A9,CC1_InputUser!$L:$N,3,FALSE),0)</f>
        <v>0</v>
      </c>
      <c r="H9" s="23">
        <f>IFERROR(VLOOKUP($B$2&amp;"-"&amp; RIGHT(H$4,1)&amp;"-"&amp;$A9,CC1_InputUser!$L:$N,3,FALSE),0)</f>
        <v>0</v>
      </c>
      <c r="I9" s="23">
        <f>IFERROR(VLOOKUP($B$2&amp;"-"&amp; RIGHT(I$4,1)&amp;"-"&amp;$A9,CC1_InputUser!$L:$N,3,FALSE),0)</f>
        <v>0</v>
      </c>
      <c r="J9" s="23">
        <f>IFERROR(VLOOKUP($B$2&amp;"-"&amp; RIGHT(J$4,1)&amp;"-"&amp;$A9,CC1_InputUser!$L:$N,3,FALSE),0)</f>
        <v>0</v>
      </c>
      <c r="K9" s="23">
        <f>IFERROR(VLOOKUP($B$2&amp;"-"&amp; RIGHT(K$4,1)&amp;"-"&amp;$A9,CC1_InputUser!$L:$N,3,FALSE),0)</f>
        <v>0</v>
      </c>
      <c r="L9" s="26"/>
      <c r="M9" s="23">
        <f>IFERROR(VLOOKUP($M$2&amp;"-"&amp; RIGHT(M$4,1)&amp;"-"&amp;$A9,CC1_InputUser!$L:$N,2,FALSE),0)</f>
        <v>0</v>
      </c>
      <c r="N9" s="23">
        <f>IFERROR(VLOOKUP($M$2&amp;"-"&amp; RIGHT(N$4,1)&amp;"-"&amp;$A9,CC1_InputUser!$L:$N,2,FALSE),0)</f>
        <v>0</v>
      </c>
      <c r="O9" s="23">
        <f>IFERROR(VLOOKUP($M$2&amp;"-"&amp; RIGHT(O$4,1)&amp;"-"&amp;$A9,CC1_InputUser!$L:$N,2,FALSE),0)</f>
        <v>0</v>
      </c>
      <c r="P9" s="23">
        <f>IFERROR(VLOOKUP($M$2&amp;"-"&amp; RIGHT(P$4,1)&amp;"-"&amp;$A9,CC1_InputUser!$L:$N,2,FALSE),0)</f>
        <v>5.300353356890497E-3</v>
      </c>
      <c r="Q9" s="23">
        <f>IFERROR(VLOOKUP($M$2&amp;"-"&amp; RIGHT(Q$4,1)&amp;"-"&amp;$A9,CC1_InputUser!$L:$N,2,FALSE),0)</f>
        <v>0</v>
      </c>
      <c r="R9" s="23">
        <f>IFERROR(VLOOKUP($M$2&amp;"-"&amp; RIGHT(R$4,1)&amp;"-"&amp;$A9,CC1_InputUser!$L:$N,3,FALSE),0)</f>
        <v>0</v>
      </c>
      <c r="S9" s="23">
        <f>IFERROR(VLOOKUP($M$2&amp;"-"&amp; RIGHT(S$4,1)&amp;"-"&amp;$A9,CC1_InputUser!$L:$N,3,FALSE),0)</f>
        <v>0</v>
      </c>
      <c r="T9" s="23">
        <f>IFERROR(VLOOKUP($M$2&amp;"-"&amp; RIGHT(T$4,1)&amp;"-"&amp;$A9,CC1_InputUser!$L:$N,3,FALSE),0)</f>
        <v>0</v>
      </c>
      <c r="U9" s="23">
        <f>IFERROR(VLOOKUP($M$2&amp;"-"&amp; RIGHT(U$4,1)&amp;"-"&amp;$A9,CC1_InputUser!$L:$N,3,FALSE),0)</f>
        <v>-3.0664395229982988E-2</v>
      </c>
      <c r="V9" s="23">
        <f>IFERROR(VLOOKUP($M$2&amp;"-"&amp; RIGHT(V$4,1)&amp;"-"&amp;$A9,CC1_InputUser!$L:$N,3,FALSE),0)</f>
        <v>0</v>
      </c>
      <c r="W9" s="26"/>
      <c r="X9" s="23">
        <f>IFERROR(VLOOKUP($X$2&amp;"-"&amp; RIGHT(X$4,1)&amp;"-"&amp;$A9,CC1_InputUser!$L:$N,2,FALSE),0)</f>
        <v>0</v>
      </c>
      <c r="Y9" s="23">
        <f>IFERROR(VLOOKUP($X$2&amp;"-"&amp; RIGHT(Y$4,1)&amp;"-"&amp;$A9,CC1_InputUser!$L:$N,2,FALSE),0)</f>
        <v>0</v>
      </c>
      <c r="Z9" s="23">
        <f>IFERROR(VLOOKUP($X$2&amp;"-"&amp; RIGHT(Z$4,1)&amp;"-"&amp;$A9,CC1_InputUser!$L:$N,2,FALSE),0)</f>
        <v>-3.4285714285714253E-2</v>
      </c>
      <c r="AA9" s="23">
        <f>IFERROR(VLOOKUP($X$2&amp;"-"&amp; RIGHT(AA$4,1)&amp;"-"&amp;$A9,CC1_InputUser!$L:$N,2,FALSE),0)</f>
        <v>0</v>
      </c>
      <c r="AB9" s="23">
        <f>IFERROR(VLOOKUP($X$2&amp;"-"&amp; RIGHT(AB$4,1)&amp;"-"&amp;$A9,CC1_InputUser!$L:$N,2,FALSE),0)</f>
        <v>0</v>
      </c>
      <c r="AC9" s="23">
        <f>IFERROR(VLOOKUP($X$2&amp;"-"&amp; RIGHT(AC$4,1)&amp;"-"&amp;$A9,CC1_InputUser!$L:$N,3,FALSE),0)</f>
        <v>0</v>
      </c>
      <c r="AD9" s="23">
        <f>IFERROR(VLOOKUP($X$2&amp;"-"&amp; RIGHT(AD$4,1)&amp;"-"&amp;$A9,CC1_InputUser!$L:$N,3,FALSE),0)</f>
        <v>0</v>
      </c>
      <c r="AE9" s="23">
        <f>IFERROR(VLOOKUP($X$2&amp;"-"&amp; RIGHT(AE$4,1)&amp;"-"&amp;$A9,CC1_InputUser!$L:$N,3,FALSE),0)</f>
        <v>-3.5388127853881235E-2</v>
      </c>
      <c r="AF9" s="23">
        <f>IFERROR(VLOOKUP($X$2&amp;"-"&amp; RIGHT(AF$4,1)&amp;"-"&amp;$A9,CC1_InputUser!$L:$N,3,FALSE),0)</f>
        <v>0</v>
      </c>
      <c r="AG9" s="23">
        <f>IFERROR(VLOOKUP($X$2&amp;"-"&amp; RIGHT(AG$4,1)&amp;"-"&amp;$A9,CC1_InputUser!$L:$N,3,FALSE),0)</f>
        <v>0</v>
      </c>
      <c r="AH9" s="26"/>
      <c r="AI9" s="23">
        <f>IFERROR(VLOOKUP($AI$2&amp;"-"&amp; RIGHT(AI$4,1)&amp;"-"&amp;$A9,CC1_InputUser!$L:$N,2,FALSE),0)</f>
        <v>0</v>
      </c>
      <c r="AJ9" s="23">
        <f>IFERROR(VLOOKUP($AI$2&amp;"-"&amp; RIGHT(AJ$4,1)&amp;"-"&amp;$A9,CC1_InputUser!$L:$N,2,FALSE),0)</f>
        <v>0</v>
      </c>
      <c r="AK9" s="23">
        <f>IFERROR(VLOOKUP($AI$2&amp;"-"&amp; RIGHT(AK$4,1)&amp;"-"&amp;$A9,CC1_InputUser!$L:$N,2,FALSE),0)</f>
        <v>0</v>
      </c>
      <c r="AL9" s="23">
        <f>IFERROR(VLOOKUP($AI$2&amp;"-"&amp; RIGHT(AL$4,1)&amp;"-"&amp;$A9,CC1_InputUser!$L:$N,2,FALSE),0)</f>
        <v>-0.3277355740222696</v>
      </c>
      <c r="AM9" s="23">
        <f>IFERROR(VLOOKUP($AI$2&amp;"-"&amp; RIGHT(AM$4,1)&amp;"-"&amp;$A9,CC1_InputUser!$L:$N,2,FALSE),0)</f>
        <v>0</v>
      </c>
      <c r="AN9" s="23">
        <f>IFERROR(VLOOKUP($AI$2&amp;"-"&amp; RIGHT(AN$4,1)&amp;"-"&amp;$A9,CC1_InputUser!$L:$N,3,FALSE),0)</f>
        <v>0</v>
      </c>
      <c r="AO9" s="23">
        <f>IFERROR(VLOOKUP($AI$2&amp;"-"&amp; RIGHT(AO$4,1)&amp;"-"&amp;$A9,CC1_InputUser!$L:$N,3,FALSE),0)</f>
        <v>0</v>
      </c>
      <c r="AP9" s="23">
        <f>IFERROR(VLOOKUP($AI$2&amp;"-"&amp; RIGHT(AP$4,1)&amp;"-"&amp;$A9,CC1_InputUser!$L:$N,3,FALSE),0)</f>
        <v>0</v>
      </c>
      <c r="AQ9" s="23">
        <f>IFERROR(VLOOKUP($AI$2&amp;"-"&amp; RIGHT(AQ$4,1)&amp;"-"&amp;$A9,CC1_InputUser!$L:$N,3,FALSE),0)</f>
        <v>-0.12081860138900591</v>
      </c>
      <c r="AR9" s="23">
        <f>IFERROR(VLOOKUP($AI$2&amp;"-"&amp; RIGHT(AR$4,1)&amp;"-"&amp;$A9,CC1_InputUser!$L:$N,3,FALSE),0)</f>
        <v>0</v>
      </c>
      <c r="AS9" s="26"/>
      <c r="AT9" s="23">
        <f>IFERROR(VLOOKUP($AT$2&amp;"-"&amp; RIGHT(AT$4,1)&amp;"-"&amp;$A9,CC1_InputUser!$L:$N,2,FALSE),0)</f>
        <v>0</v>
      </c>
      <c r="AU9" s="23">
        <f>IFERROR(VLOOKUP($AT$2&amp;"-"&amp; RIGHT(AU$4,1)&amp;"-"&amp;$A9,CC1_InputUser!$L:$N,2,FALSE),0)</f>
        <v>-8.1991372116977379E-2</v>
      </c>
      <c r="AV9" s="23">
        <f>IFERROR(VLOOKUP($AT$2&amp;"-"&amp; RIGHT(AV$4,1)&amp;"-"&amp;$A9,CC1_InputUser!$L:$N,2,FALSE),0)</f>
        <v>0</v>
      </c>
      <c r="AW9" s="23">
        <f>IFERROR(VLOOKUP($AT$2&amp;"-"&amp; RIGHT(AW$4,1)&amp;"-"&amp;$A9,CC1_InputUser!$L:$N,2,FALSE),0)</f>
        <v>0</v>
      </c>
      <c r="AX9" s="23">
        <f>IFERROR(VLOOKUP($AT$2&amp;"-"&amp; RIGHT(AX$4,1)&amp;"-"&amp;$A9,CC1_InputUser!$L:$N,2,FALSE),0)</f>
        <v>4.2083333333333472E-2</v>
      </c>
      <c r="AY9" s="23">
        <f>IFERROR(VLOOKUP($AT$2&amp;"-"&amp; RIGHT(AY$4,1)&amp;"-"&amp;$A9,CC1_InputUser!$L:$N,3,FALSE),0)</f>
        <v>0</v>
      </c>
      <c r="AZ9" s="23">
        <f>IFERROR(VLOOKUP($AT$2&amp;"-"&amp; RIGHT(AZ$4,1)&amp;"-"&amp;$A9,CC1_InputUser!$L:$N,3,FALSE),0)</f>
        <v>-6.4834537815328996E-2</v>
      </c>
      <c r="BA9" s="23">
        <f>IFERROR(VLOOKUP($AT$2&amp;"-"&amp; RIGHT(BA$4,1)&amp;"-"&amp;$A9,CC1_InputUser!$L:$N,3,FALSE),0)</f>
        <v>0</v>
      </c>
      <c r="BB9" s="23">
        <f>IFERROR(VLOOKUP($AT$2&amp;"-"&amp; RIGHT(BB$4,1)&amp;"-"&amp;$A9,CC1_InputUser!$L:$N,3,FALSE),0)</f>
        <v>0</v>
      </c>
      <c r="BC9" s="23">
        <f>IFERROR(VLOOKUP($AT$2&amp;"-"&amp; RIGHT(BC$4,1)&amp;"-"&amp;$A9,CC1_InputUser!$L:$N,3,FALSE),0)</f>
        <v>-3.4100826382452931E-2</v>
      </c>
      <c r="BD9" s="26"/>
      <c r="BE9" s="23">
        <f>IFERROR(VLOOKUP($AT$2&amp;"-"&amp; RIGHT(BE$4,1)&amp;"-"&amp;$A9,CC1_InputUser!$L:$N,2,FALSE),0)</f>
        <v>0</v>
      </c>
      <c r="BF9" s="23">
        <f>IFERROR(VLOOKUP($AT$2&amp;"-"&amp; RIGHT(BF$4,1)&amp;"-"&amp;$A9,CC1_InputUser!$L:$N,2,FALSE),0)</f>
        <v>-8.1991372116977379E-2</v>
      </c>
      <c r="BG9" s="23">
        <f>IFERROR(VLOOKUP($AT$2&amp;"-"&amp; RIGHT(BG$4,1)&amp;"-"&amp;$A9,CC1_InputUser!$L:$N,2,FALSE),0)</f>
        <v>0</v>
      </c>
      <c r="BH9" s="23">
        <f>IFERROR(VLOOKUP($AT$2&amp;"-"&amp; RIGHT(BH$4,1)&amp;"-"&amp;$A9,CC1_InputUser!$L:$N,2,FALSE),0)</f>
        <v>0</v>
      </c>
      <c r="BI9" s="23">
        <f>IFERROR(VLOOKUP($AT$2&amp;"-"&amp; RIGHT(BI$4,1)&amp;"-"&amp;$A9,CC1_InputUser!$L:$N,2,FALSE),0)</f>
        <v>4.2083333333333472E-2</v>
      </c>
      <c r="BJ9" s="23">
        <f>IFERROR(VLOOKUP($AT$2&amp;"-"&amp; RIGHT(BJ$4,1)&amp;"-"&amp;$A9,CC1_InputUser!$L:$N,3,FALSE),0)</f>
        <v>0</v>
      </c>
      <c r="BK9" s="23">
        <f>IFERROR(VLOOKUP($AT$2&amp;"-"&amp; RIGHT(BK$4,1)&amp;"-"&amp;$A9,CC1_InputUser!$L:$N,3,FALSE),0)</f>
        <v>-6.4834537815328996E-2</v>
      </c>
      <c r="BL9" s="23">
        <f>IFERROR(VLOOKUP($AT$2&amp;"-"&amp; RIGHT(BL$4,1)&amp;"-"&amp;$A9,CC1_InputUser!$L:$N,3,FALSE),0)</f>
        <v>0</v>
      </c>
      <c r="BM9" s="23">
        <f>IFERROR(VLOOKUP($AT$2&amp;"-"&amp; RIGHT(BM$4,1)&amp;"-"&amp;$A9,CC1_InputUser!$L:$N,3,FALSE),0)</f>
        <v>0</v>
      </c>
      <c r="BN9" s="23">
        <f>IFERROR(VLOOKUP($AT$2&amp;"-"&amp; RIGHT(BN$4,1)&amp;"-"&amp;$A9,CC1_InputUser!$L:$N,3,FALSE),0)</f>
        <v>-3.4100826382452931E-2</v>
      </c>
      <c r="BO9" s="26"/>
      <c r="BP9" s="23">
        <f>IFERROR(VLOOKUP($BP$2&amp;"-"&amp; RIGHT(BP$4,1)&amp;"-"&amp;$A9,CC1_InputUser!$L:$N,2,FALSE),0)</f>
        <v>0</v>
      </c>
      <c r="BQ9" s="23">
        <f>IFERROR(VLOOKUP($BP$2&amp;"-"&amp; RIGHT(BQ$4,1)&amp;"-"&amp;$A9,CC1_InputUser!$L:$N,2,FALSE),0)</f>
        <v>-1.8584703359542543E-2</v>
      </c>
      <c r="BR9" s="23">
        <f>IFERROR(VLOOKUP($BP$2&amp;"-"&amp; RIGHT(BR$4,1)&amp;"-"&amp;$A9,CC1_InputUser!$L:$N,2,FALSE),0)</f>
        <v>-1.1494252873563204E-2</v>
      </c>
      <c r="BS9" s="23">
        <f>IFERROR(VLOOKUP($BP$2&amp;"-"&amp; RIGHT(BS$4,1)&amp;"-"&amp;$A9,CC1_InputUser!$L:$N,2,FALSE),0)</f>
        <v>0</v>
      </c>
      <c r="BT9" s="23">
        <f>IFERROR(VLOOKUP($BP$2&amp;"-"&amp; RIGHT(BT$4,1)&amp;"-"&amp;$A9,CC1_InputUser!$L:$N,2,FALSE),0)</f>
        <v>0</v>
      </c>
      <c r="BU9" s="23">
        <f>IFERROR(VLOOKUP($BP$2&amp;"-"&amp; RIGHT(BU$4,1)&amp;"-"&amp;$A9,CC1_InputUser!$L:$N,3,FALSE),0)</f>
        <v>0</v>
      </c>
      <c r="BV9" s="23">
        <f>IFERROR(VLOOKUP($BP$2&amp;"-"&amp; RIGHT(BV$4,1)&amp;"-"&amp;$A9,CC1_InputUser!$L:$N,3,FALSE),0)</f>
        <v>-3.9053751399776071E-2</v>
      </c>
      <c r="BW9" s="23">
        <f>IFERROR(VLOOKUP($BP$2&amp;"-"&amp; RIGHT(BW$4,1)&amp;"-"&amp;$A9,CC1_InputUser!$L:$N,3,FALSE),0)</f>
        <v>-1.1494252873563204E-2</v>
      </c>
      <c r="BX9" s="23">
        <f>IFERROR(VLOOKUP($BP$2&amp;"-"&amp; RIGHT(BX$4,1)&amp;"-"&amp;$A9,CC1_InputUser!$L:$N,3,FALSE),0)</f>
        <v>0</v>
      </c>
      <c r="BY9" s="23">
        <f>IFERROR(VLOOKUP($BP$2&amp;"-"&amp; RIGHT(BY$4,1)&amp;"-"&amp;$A9,CC1_InputUser!$L:$N,3,FALSE),0)</f>
        <v>0</v>
      </c>
      <c r="BZ9" s="26"/>
      <c r="CA9" s="23">
        <f>IFERROR(VLOOKUP($CA$2&amp;"-"&amp; RIGHT(CA$4,1)&amp;"-"&amp;$A9,CC1_InputUser!$L:$N,2,FALSE),0)</f>
        <v>-2.0958083832335328E-2</v>
      </c>
      <c r="CB9" s="23">
        <f>IFERROR(VLOOKUP($CA$2&amp;"-"&amp; RIGHT(CB$4,1)&amp;"-"&amp;$A9,CC1_InputUser!$L:$N,2,FALSE),0)</f>
        <v>7.25559268331466E-3</v>
      </c>
      <c r="CC9" s="23">
        <f>IFERROR(VLOOKUP($CA$2&amp;"-"&amp; RIGHT(CC$4,1)&amp;"-"&amp;$A9,CC1_InputUser!$L:$N,2,FALSE),0)</f>
        <v>0</v>
      </c>
      <c r="CD9" s="23">
        <f>IFERROR(VLOOKUP($CA$2&amp;"-"&amp; RIGHT(CD$4,1)&amp;"-"&amp;$A9,CC1_InputUser!$L:$N,2,FALSE),0)</f>
        <v>5.0581689428419452E-4</v>
      </c>
      <c r="CE9" s="23">
        <f>IFERROR(VLOOKUP($CA$2&amp;"-"&amp; RIGHT(CE$4,1)&amp;"-"&amp;$A9,CC1_InputUser!$L:$N,2,FALSE),0)</f>
        <v>0</v>
      </c>
      <c r="CF9" s="23">
        <f>IFERROR(VLOOKUP($CA$2&amp;"-"&amp; RIGHT(CF$4,1)&amp;"-"&amp;$A9,CC1_InputUser!$L:$N,3,FALSE),0)</f>
        <v>-2.0958083832335328E-2</v>
      </c>
      <c r="CG9" s="23">
        <f>IFERROR(VLOOKUP($CA$2&amp;"-"&amp; RIGHT(CG$4,1)&amp;"-"&amp;$A9,CC1_InputUser!$L:$N,3,FALSE),0)</f>
        <v>-1.0204081632653073E-2</v>
      </c>
      <c r="CH9" s="23">
        <f>IFERROR(VLOOKUP($CA$2&amp;"-"&amp; RIGHT(CH$4,1)&amp;"-"&amp;$A9,CC1_InputUser!$L:$N,3,FALSE),0)</f>
        <v>0</v>
      </c>
      <c r="CI9" s="23">
        <f>IFERROR(VLOOKUP($CA$2&amp;"-"&amp; RIGHT(CI$4,1)&amp;"-"&amp;$A9,CC1_InputUser!$L:$N,3,FALSE),0)</f>
        <v>-2.5214321734745582E-3</v>
      </c>
      <c r="CJ9" s="23">
        <f>IFERROR(VLOOKUP($CA$2&amp;"-"&amp; RIGHT(CJ$4,1)&amp;"-"&amp;$A9,CC1_InputUser!$L:$N,3,FALSE),0)</f>
        <v>-4.4291621551884042E-2</v>
      </c>
      <c r="CK9" s="26"/>
      <c r="CL9" s="23">
        <f>IFERROR(VLOOKUP($CL$2&amp;"-"&amp; RIGHT(CL$4,1)&amp;"-"&amp;$A9,CC1_InputUser!$L:$N,2,FALSE),0)</f>
        <v>3.7832379224227886E-2</v>
      </c>
      <c r="CM9" s="23">
        <f>IFERROR(VLOOKUP($CL$2&amp;"-"&amp; RIGHT(CM$4,1)&amp;"-"&amp;$A9,CC1_InputUser!$L:$N,2,FALSE),0)</f>
        <v>0</v>
      </c>
      <c r="CN9" s="23">
        <f>IFERROR(VLOOKUP($CL$2&amp;"-"&amp; RIGHT(CN$4,1)&amp;"-"&amp;$A9,CC1_InputUser!$L:$N,2,FALSE),0)</f>
        <v>0</v>
      </c>
      <c r="CO9" s="23">
        <f>IFERROR(VLOOKUP($CL$2&amp;"-"&amp; RIGHT(CO$4,1)&amp;"-"&amp;$A9,CC1_InputUser!$L:$N,2,FALSE),0)</f>
        <v>0</v>
      </c>
      <c r="CP9" s="23">
        <f>IFERROR(VLOOKUP($CL$2&amp;"-"&amp; RIGHT(CP$4,1)&amp;"-"&amp;$A9,CC1_InputUser!$L:$N,2,FALSE),0)</f>
        <v>0</v>
      </c>
      <c r="CQ9" s="23">
        <f>IFERROR(VLOOKUP($CL$2&amp;"-"&amp; RIGHT(CQ$4,1)&amp;"-"&amp;$A9,CC1_InputUser!$L:$N,3,FALSE),0)</f>
        <v>-0.13083774433361517</v>
      </c>
      <c r="CR9" s="23">
        <f>IFERROR(VLOOKUP($CL$2&amp;"-"&amp; RIGHT(CR$4,1)&amp;"-"&amp;$A9,CC1_InputUser!$L:$N,3,FALSE),0)</f>
        <v>0</v>
      </c>
      <c r="CS9" s="23">
        <f>IFERROR(VLOOKUP($CL$2&amp;"-"&amp; RIGHT(CS$4,1)&amp;"-"&amp;$A9,CC1_InputUser!$L:$N,3,FALSE),0)</f>
        <v>0</v>
      </c>
      <c r="CT9" s="23">
        <f>IFERROR(VLOOKUP($CL$2&amp;"-"&amp; RIGHT(CT$4,1)&amp;"-"&amp;$A9,CC1_InputUser!$L:$N,3,FALSE),0)</f>
        <v>0</v>
      </c>
      <c r="CU9" s="23">
        <f>IFERROR(VLOOKUP($CL$2&amp;"-"&amp; RIGHT(CU$4,1)&amp;"-"&amp;$A9,CC1_InputUser!$L:$N,3,FALSE),0)</f>
        <v>0</v>
      </c>
      <c r="CV9" s="26"/>
      <c r="CW9" s="23">
        <f>IFERROR(VLOOKUP($CW$2&amp;"-"&amp; RIGHT(CW$4,1)&amp;"-"&amp;$A9,CC1_InputUser!$L:$N,2,FALSE),0)</f>
        <v>0</v>
      </c>
      <c r="CX9" s="23">
        <f>IFERROR(VLOOKUP($CW$2&amp;"-"&amp; RIGHT(CX$4,1)&amp;"-"&amp;$A9,CC1_InputUser!$L:$N,2,FALSE),0)</f>
        <v>0</v>
      </c>
      <c r="CY9" s="23">
        <f>IFERROR(VLOOKUP($CW$2&amp;"-"&amp; RIGHT(CY$4,1)&amp;"-"&amp;$A9,CC1_InputUser!$L:$N,2,FALSE),0)</f>
        <v>0</v>
      </c>
      <c r="CZ9" s="23">
        <f>IFERROR(VLOOKUP($CW$2&amp;"-"&amp; RIGHT(CZ$4,1)&amp;"-"&amp;$A9,CC1_InputUser!$L:$N,2,FALSE),0)</f>
        <v>0</v>
      </c>
      <c r="DA9" s="23">
        <f>IFERROR(VLOOKUP($CW$2&amp;"-"&amp; RIGHT(DA$4,1)&amp;"-"&amp;$A9,CC1_InputUser!$L:$N,2,FALSE),0)</f>
        <v>0</v>
      </c>
      <c r="DB9" s="23">
        <f>IFERROR(VLOOKUP($CW$2&amp;"-"&amp; RIGHT(DB$4,1)&amp;"-"&amp;$A9,CC1_InputUser!$L:$N,3,FALSE),0)</f>
        <v>0</v>
      </c>
      <c r="DC9" s="23">
        <f>IFERROR(VLOOKUP($CW$2&amp;"-"&amp; RIGHT(DC$4,1)&amp;"-"&amp;$A9,CC1_InputUser!$L:$N,3,FALSE),0)</f>
        <v>0</v>
      </c>
      <c r="DD9" s="23">
        <f>IFERROR(VLOOKUP($CW$2&amp;"-"&amp; RIGHT(DD$4,1)&amp;"-"&amp;$A9,CC1_InputUser!$L:$N,3,FALSE),0)</f>
        <v>0</v>
      </c>
      <c r="DE9" s="23">
        <f>IFERROR(VLOOKUP($CW$2&amp;"-"&amp; RIGHT(DE$4,1)&amp;"-"&amp;$A9,CC1_InputUser!$L:$N,3,FALSE),0)</f>
        <v>0</v>
      </c>
      <c r="DF9" s="23">
        <f>IFERROR(VLOOKUP($CW$2&amp;"-"&amp; RIGHT(DF$4,1)&amp;"-"&amp;$A9,CC1_InputUser!$L:$N,3,FALSE),0)</f>
        <v>0</v>
      </c>
      <c r="DG9" s="26"/>
      <c r="DH9" s="23">
        <f>IFERROR(VLOOKUP($DH$2&amp;"-"&amp; RIGHT(DH$4,1)&amp;"-"&amp;$A9,CC1_InputUser!$L:$N,2,FALSE),0)</f>
        <v>0</v>
      </c>
      <c r="DI9" s="23">
        <f>IFERROR(VLOOKUP($DH$2&amp;"-"&amp; RIGHT(DI$4,1)&amp;"-"&amp;$A9,CC1_InputUser!$L:$N,2,FALSE),0)</f>
        <v>0</v>
      </c>
      <c r="DJ9" s="23">
        <f>IFERROR(VLOOKUP($DH$2&amp;"-"&amp; RIGHT(DJ$4,1)&amp;"-"&amp;$A9,CC1_InputUser!$L:$N,2,FALSE),0)</f>
        <v>0</v>
      </c>
      <c r="DK9" s="23">
        <f>IFERROR(VLOOKUP($DH$2&amp;"-"&amp; RIGHT(DK$4,1)&amp;"-"&amp;$A9,CC1_InputUser!$L:$N,2,FALSE),0)</f>
        <v>0</v>
      </c>
      <c r="DL9" s="23">
        <f>IFERROR(VLOOKUP($DH$2&amp;"-"&amp; RIGHT(DL$4,1)&amp;"-"&amp;$A9,CC1_InputUser!$L:$N,2,FALSE),0)</f>
        <v>0</v>
      </c>
      <c r="DM9" s="23">
        <f>IFERROR(VLOOKUP($DH$2&amp;"-"&amp; RIGHT(DM$4,1)&amp;"-"&amp;$A9,CC1_InputUser!$L:$N,3,FALSE),0)</f>
        <v>0</v>
      </c>
      <c r="DN9" s="23">
        <f>IFERROR(VLOOKUP($DH$2&amp;"-"&amp; RIGHT(DN$4,1)&amp;"-"&amp;$A9,CC1_InputUser!$L:$N,3,FALSE),0)</f>
        <v>0</v>
      </c>
      <c r="DO9" s="23">
        <f>IFERROR(VLOOKUP($DH$2&amp;"-"&amp; RIGHT(DO$4,1)&amp;"-"&amp;$A9,CC1_InputUser!$L:$N,3,FALSE),0)</f>
        <v>0</v>
      </c>
      <c r="DP9" s="23">
        <f>IFERROR(VLOOKUP($DH$2&amp;"-"&amp; RIGHT(DP$4,1)&amp;"-"&amp;$A9,CC1_InputUser!$L:$N,3,FALSE),0)</f>
        <v>0</v>
      </c>
      <c r="DQ9" s="23">
        <f>IFERROR(VLOOKUP($DH$2&amp;"-"&amp; RIGHT(DQ$4,1)&amp;"-"&amp;$A9,CC1_InputUser!$L:$N,3,FALSE),0)</f>
        <v>0</v>
      </c>
      <c r="DR9" s="26"/>
      <c r="DS9" s="23">
        <f>IFERROR(VLOOKUP($DS$2&amp;"-"&amp; RIGHT(DS$4,1)&amp;"-"&amp;$A9,CC1_InputUser!$L:$N,2,FALSE),0)</f>
        <v>0</v>
      </c>
      <c r="DT9" s="23">
        <f>IFERROR(VLOOKUP($DS$2&amp;"-"&amp; RIGHT(DT$4,1)&amp;"-"&amp;$A9,CC1_InputUser!$L:$N,2,FALSE),0)</f>
        <v>0</v>
      </c>
      <c r="DU9" s="23">
        <f>IFERROR(VLOOKUP($DS$2&amp;"-"&amp; RIGHT(DU$4,1)&amp;"-"&amp;$A9,CC1_InputUser!$L:$N,2,FALSE),0)</f>
        <v>0</v>
      </c>
      <c r="DV9" s="23">
        <f>IFERROR(VLOOKUP($DS$2&amp;"-"&amp; RIGHT(DV$4,1)&amp;"-"&amp;$A9,CC1_InputUser!$L:$N,2,FALSE),0)</f>
        <v>0</v>
      </c>
      <c r="DW9" s="23">
        <f>IFERROR(VLOOKUP($DS$2&amp;"-"&amp; RIGHT(DW$4,1)&amp;"-"&amp;$A9,CC1_InputUser!$L:$N,2,FALSE),0)</f>
        <v>0</v>
      </c>
      <c r="DX9" s="23">
        <f>IFERROR(VLOOKUP($DS$2&amp;"-"&amp; RIGHT(DX$4,1)&amp;"-"&amp;$A9,CC1_InputUser!$L:$N,3,FALSE),0)</f>
        <v>0</v>
      </c>
      <c r="DY9" s="23">
        <f>IFERROR(VLOOKUP($DS$2&amp;"-"&amp; RIGHT(DY$4,1)&amp;"-"&amp;$A9,CC1_InputUser!$L:$N,3,FALSE),0)</f>
        <v>0</v>
      </c>
      <c r="DZ9" s="23">
        <f>IFERROR(VLOOKUP($DS$2&amp;"-"&amp; RIGHT(DZ$4,1)&amp;"-"&amp;$A9,CC1_InputUser!$L:$N,3,FALSE),0)</f>
        <v>0</v>
      </c>
      <c r="EA9" s="23">
        <f>IFERROR(VLOOKUP($DS$2&amp;"-"&amp; RIGHT(EA$4,1)&amp;"-"&amp;$A9,CC1_InputUser!$L:$N,3,FALSE),0)</f>
        <v>0</v>
      </c>
      <c r="EB9" s="23">
        <f>IFERROR(VLOOKUP($DS$2&amp;"-"&amp; RIGHT(EB$4,1)&amp;"-"&amp;$A9,CC1_InputUser!$L:$N,3,FALSE),0)</f>
        <v>0</v>
      </c>
      <c r="EC9" s="26"/>
    </row>
    <row r="10" spans="1:133" x14ac:dyDescent="0.3">
      <c r="A10" s="71" t="s">
        <v>68</v>
      </c>
      <c r="B10" s="23">
        <f>IFERROR(VLOOKUP($B$2&amp;"-"&amp; RIGHT(B$4,1)&amp;"-"&amp;$A10,CC1_InputUser!$L:$N,2,FALSE),0)</f>
        <v>0</v>
      </c>
      <c r="C10" s="23">
        <f>IFERROR(VLOOKUP($B$2&amp;"-"&amp; RIGHT(C$4,1)&amp;"-"&amp;$A10,CC1_InputUser!$L:$N,2,FALSE),0)</f>
        <v>0</v>
      </c>
      <c r="D10" s="23">
        <f>IFERROR(VLOOKUP($B$2&amp;"-"&amp; RIGHT(D$4,1)&amp;"-"&amp;$A10,CC1_InputUser!$L:$N,2,FALSE),0)</f>
        <v>0</v>
      </c>
      <c r="E10" s="23">
        <f>IFERROR(VLOOKUP($B$2&amp;"-"&amp; RIGHT(E$4,1)&amp;"-"&amp;$A10,CC1_InputUser!$L:$N,2,FALSE),0)</f>
        <v>0</v>
      </c>
      <c r="F10" s="23">
        <f>IFERROR(VLOOKUP($B$2&amp;"-"&amp; RIGHT(F$4,1)&amp;"-"&amp;$A10,CC1_InputUser!$L:$N,2,FALSE),0)</f>
        <v>0</v>
      </c>
      <c r="G10" s="23">
        <f>IFERROR(VLOOKUP($B$2&amp;"-"&amp; RIGHT(G$4,1)&amp;"-"&amp;$A10,CC1_InputUser!$L:$N,3,FALSE),0)</f>
        <v>0</v>
      </c>
      <c r="H10" s="23">
        <f>IFERROR(VLOOKUP($B$2&amp;"-"&amp; RIGHT(H$4,1)&amp;"-"&amp;$A10,CC1_InputUser!$L:$N,3,FALSE),0)</f>
        <v>0</v>
      </c>
      <c r="I10" s="23">
        <f>IFERROR(VLOOKUP($B$2&amp;"-"&amp; RIGHT(I$4,1)&amp;"-"&amp;$A10,CC1_InputUser!$L:$N,3,FALSE),0)</f>
        <v>0</v>
      </c>
      <c r="J10" s="23">
        <f>IFERROR(VLOOKUP($B$2&amp;"-"&amp; RIGHT(J$4,1)&amp;"-"&amp;$A10,CC1_InputUser!$L:$N,3,FALSE),0)</f>
        <v>0</v>
      </c>
      <c r="K10" s="23">
        <f>IFERROR(VLOOKUP($B$2&amp;"-"&amp; RIGHT(K$4,1)&amp;"-"&amp;$A10,CC1_InputUser!$L:$N,3,FALSE),0)</f>
        <v>0</v>
      </c>
      <c r="L10" s="24"/>
      <c r="M10" s="23">
        <f>IFERROR(VLOOKUP($M$2&amp;"-"&amp; RIGHT(M$4,1)&amp;"-"&amp;$A10,CC1_InputUser!$L:$N,2,FALSE),0)</f>
        <v>0</v>
      </c>
      <c r="N10" s="23">
        <f>IFERROR(VLOOKUP($M$2&amp;"-"&amp; RIGHT(N$4,1)&amp;"-"&amp;$A10,CC1_InputUser!$L:$N,2,FALSE),0)</f>
        <v>0</v>
      </c>
      <c r="O10" s="23">
        <f>IFERROR(VLOOKUP($M$2&amp;"-"&amp; RIGHT(O$4,1)&amp;"-"&amp;$A10,CC1_InputUser!$L:$N,2,FALSE),0)</f>
        <v>0</v>
      </c>
      <c r="P10" s="23">
        <f>IFERROR(VLOOKUP($M$2&amp;"-"&amp; RIGHT(P$4,1)&amp;"-"&amp;$A10,CC1_InputUser!$L:$N,2,FALSE),0)</f>
        <v>0</v>
      </c>
      <c r="Q10" s="23">
        <f>IFERROR(VLOOKUP($M$2&amp;"-"&amp; RIGHT(Q$4,1)&amp;"-"&amp;$A10,CC1_InputUser!$L:$N,2,FALSE),0)</f>
        <v>0</v>
      </c>
      <c r="R10" s="23">
        <f>IFERROR(VLOOKUP($M$2&amp;"-"&amp; RIGHT(R$4,1)&amp;"-"&amp;$A10,CC1_InputUser!$L:$N,3,FALSE),0)</f>
        <v>0</v>
      </c>
      <c r="S10" s="23">
        <f>IFERROR(VLOOKUP($M$2&amp;"-"&amp; RIGHT(S$4,1)&amp;"-"&amp;$A10,CC1_InputUser!$L:$N,3,FALSE),0)</f>
        <v>0</v>
      </c>
      <c r="T10" s="23">
        <f>IFERROR(VLOOKUP($M$2&amp;"-"&amp; RIGHT(T$4,1)&amp;"-"&amp;$A10,CC1_InputUser!$L:$N,3,FALSE),0)</f>
        <v>0</v>
      </c>
      <c r="U10" s="23">
        <f>IFERROR(VLOOKUP($M$2&amp;"-"&amp; RIGHT(U$4,1)&amp;"-"&amp;$A10,CC1_InputUser!$L:$N,3,FALSE),0)</f>
        <v>0</v>
      </c>
      <c r="V10" s="23">
        <f>IFERROR(VLOOKUP($M$2&amp;"-"&amp; RIGHT(V$4,1)&amp;"-"&amp;$A10,CC1_InputUser!$L:$N,3,FALSE),0)</f>
        <v>0</v>
      </c>
      <c r="W10" s="24"/>
      <c r="X10" s="23">
        <f>IFERROR(VLOOKUP($X$2&amp;"-"&amp; RIGHT(X$4,1)&amp;"-"&amp;$A10,CC1_InputUser!$L:$N,2,FALSE),0)</f>
        <v>0</v>
      </c>
      <c r="Y10" s="23">
        <f>IFERROR(VLOOKUP($X$2&amp;"-"&amp; RIGHT(Y$4,1)&amp;"-"&amp;$A10,CC1_InputUser!$L:$N,2,FALSE),0)</f>
        <v>0</v>
      </c>
      <c r="Z10" s="23">
        <f>IFERROR(VLOOKUP($X$2&amp;"-"&amp; RIGHT(Z$4,1)&amp;"-"&amp;$A10,CC1_InputUser!$L:$N,2,FALSE),0)</f>
        <v>0</v>
      </c>
      <c r="AA10" s="23">
        <f>IFERROR(VLOOKUP($X$2&amp;"-"&amp; RIGHT(AA$4,1)&amp;"-"&amp;$A10,CC1_InputUser!$L:$N,2,FALSE),0)</f>
        <v>0</v>
      </c>
      <c r="AB10" s="23">
        <f>IFERROR(VLOOKUP($X$2&amp;"-"&amp; RIGHT(AB$4,1)&amp;"-"&amp;$A10,CC1_InputUser!$L:$N,2,FALSE),0)</f>
        <v>0</v>
      </c>
      <c r="AC10" s="23">
        <f>IFERROR(VLOOKUP($X$2&amp;"-"&amp; RIGHT(AC$4,1)&amp;"-"&amp;$A10,CC1_InputUser!$L:$N,3,FALSE),0)</f>
        <v>0</v>
      </c>
      <c r="AD10" s="23">
        <f>IFERROR(VLOOKUP($X$2&amp;"-"&amp; RIGHT(AD$4,1)&amp;"-"&amp;$A10,CC1_InputUser!$L:$N,3,FALSE),0)</f>
        <v>0</v>
      </c>
      <c r="AE10" s="23">
        <f>IFERROR(VLOOKUP($X$2&amp;"-"&amp; RIGHT(AE$4,1)&amp;"-"&amp;$A10,CC1_InputUser!$L:$N,3,FALSE),0)</f>
        <v>0</v>
      </c>
      <c r="AF10" s="23">
        <f>IFERROR(VLOOKUP($X$2&amp;"-"&amp; RIGHT(AF$4,1)&amp;"-"&amp;$A10,CC1_InputUser!$L:$N,3,FALSE),0)</f>
        <v>0</v>
      </c>
      <c r="AG10" s="23">
        <f>IFERROR(VLOOKUP($X$2&amp;"-"&amp; RIGHT(AG$4,1)&amp;"-"&amp;$A10,CC1_InputUser!$L:$N,3,FALSE),0)</f>
        <v>0</v>
      </c>
      <c r="AH10" s="24"/>
      <c r="AI10" s="23">
        <f>IFERROR(VLOOKUP($AI$2&amp;"-"&amp; RIGHT(AI$4,1)&amp;"-"&amp;$A10,CC1_InputUser!$L:$N,2,FALSE),0)</f>
        <v>0</v>
      </c>
      <c r="AJ10" s="23">
        <f>IFERROR(VLOOKUP($AI$2&amp;"-"&amp; RIGHT(AJ$4,1)&amp;"-"&amp;$A10,CC1_InputUser!$L:$N,2,FALSE),0)</f>
        <v>0</v>
      </c>
      <c r="AK10" s="23">
        <f>IFERROR(VLOOKUP($AI$2&amp;"-"&amp; RIGHT(AK$4,1)&amp;"-"&amp;$A10,CC1_InputUser!$L:$N,2,FALSE),0)</f>
        <v>0</v>
      </c>
      <c r="AL10" s="23">
        <f>IFERROR(VLOOKUP($AI$2&amp;"-"&amp; RIGHT(AL$4,1)&amp;"-"&amp;$A10,CC1_InputUser!$L:$N,2,FALSE),0)</f>
        <v>0</v>
      </c>
      <c r="AM10" s="23">
        <f>IFERROR(VLOOKUP($AI$2&amp;"-"&amp; RIGHT(AM$4,1)&amp;"-"&amp;$A10,CC1_InputUser!$L:$N,2,FALSE),0)</f>
        <v>0</v>
      </c>
      <c r="AN10" s="23">
        <f>IFERROR(VLOOKUP($AI$2&amp;"-"&amp; RIGHT(AN$4,1)&amp;"-"&amp;$A10,CC1_InputUser!$L:$N,3,FALSE),0)</f>
        <v>0</v>
      </c>
      <c r="AO10" s="23">
        <f>IFERROR(VLOOKUP($AI$2&amp;"-"&amp; RIGHT(AO$4,1)&amp;"-"&amp;$A10,CC1_InputUser!$L:$N,3,FALSE),0)</f>
        <v>0</v>
      </c>
      <c r="AP10" s="23">
        <f>IFERROR(VLOOKUP($AI$2&amp;"-"&amp; RIGHT(AP$4,1)&amp;"-"&amp;$A10,CC1_InputUser!$L:$N,3,FALSE),0)</f>
        <v>0</v>
      </c>
      <c r="AQ10" s="23">
        <f>IFERROR(VLOOKUP($AI$2&amp;"-"&amp; RIGHT(AQ$4,1)&amp;"-"&amp;$A10,CC1_InputUser!$L:$N,3,FALSE),0)</f>
        <v>0</v>
      </c>
      <c r="AR10" s="23">
        <f>IFERROR(VLOOKUP($AI$2&amp;"-"&amp; RIGHT(AR$4,1)&amp;"-"&amp;$A10,CC1_InputUser!$L:$N,3,FALSE),0)</f>
        <v>0</v>
      </c>
      <c r="AS10" s="24"/>
      <c r="AT10" s="23">
        <f>IFERROR(VLOOKUP($AT$2&amp;"-"&amp; RIGHT(AT$4,1)&amp;"-"&amp;$A10,CC1_InputUser!$L:$N,2,FALSE),0)</f>
        <v>0</v>
      </c>
      <c r="AU10" s="23">
        <f>IFERROR(VLOOKUP($AT$2&amp;"-"&amp; RIGHT(AU$4,1)&amp;"-"&amp;$A10,CC1_InputUser!$L:$N,2,FALSE),0)</f>
        <v>0</v>
      </c>
      <c r="AV10" s="23">
        <f>IFERROR(VLOOKUP($AT$2&amp;"-"&amp; RIGHT(AV$4,1)&amp;"-"&amp;$A10,CC1_InputUser!$L:$N,2,FALSE),0)</f>
        <v>0</v>
      </c>
      <c r="AW10" s="23">
        <f>IFERROR(VLOOKUP($AT$2&amp;"-"&amp; RIGHT(AW$4,1)&amp;"-"&amp;$A10,CC1_InputUser!$L:$N,2,FALSE),0)</f>
        <v>-0.14083333333333337</v>
      </c>
      <c r="AX10" s="23">
        <f>IFERROR(VLOOKUP($AT$2&amp;"-"&amp; RIGHT(AX$4,1)&amp;"-"&amp;$A10,CC1_InputUser!$L:$N,2,FALSE),0)</f>
        <v>0</v>
      </c>
      <c r="AY10" s="23">
        <f>IFERROR(VLOOKUP($AT$2&amp;"-"&amp; RIGHT(AY$4,1)&amp;"-"&amp;$A10,CC1_InputUser!$L:$N,3,FALSE),0)</f>
        <v>0</v>
      </c>
      <c r="AZ10" s="23">
        <f>IFERROR(VLOOKUP($AT$2&amp;"-"&amp; RIGHT(AZ$4,1)&amp;"-"&amp;$A10,CC1_InputUser!$L:$N,3,FALSE),0)</f>
        <v>0</v>
      </c>
      <c r="BA10" s="23">
        <f>IFERROR(VLOOKUP($AT$2&amp;"-"&amp; RIGHT(BA$4,1)&amp;"-"&amp;$A10,CC1_InputUser!$L:$N,3,FALSE),0)</f>
        <v>0</v>
      </c>
      <c r="BB10" s="23">
        <f>IFERROR(VLOOKUP($AT$2&amp;"-"&amp; RIGHT(BB$4,1)&amp;"-"&amp;$A10,CC1_InputUser!$L:$N,3,FALSE),0)</f>
        <v>-0.14716887417218549</v>
      </c>
      <c r="BC10" s="23">
        <f>IFERROR(VLOOKUP($AT$2&amp;"-"&amp; RIGHT(BC$4,1)&amp;"-"&amp;$A10,CC1_InputUser!$L:$N,3,FALSE),0)</f>
        <v>0</v>
      </c>
      <c r="BD10" s="24"/>
      <c r="BE10" s="23">
        <f>IFERROR(VLOOKUP($AT$2&amp;"-"&amp; RIGHT(BE$4,1)&amp;"-"&amp;$A10,CC1_InputUser!$L:$N,2,FALSE),0)</f>
        <v>0</v>
      </c>
      <c r="BF10" s="23">
        <f>IFERROR(VLOOKUP($AT$2&amp;"-"&amp; RIGHT(BF$4,1)&amp;"-"&amp;$A10,CC1_InputUser!$L:$N,2,FALSE),0)</f>
        <v>0</v>
      </c>
      <c r="BG10" s="23">
        <f>IFERROR(VLOOKUP($AT$2&amp;"-"&amp; RIGHT(BG$4,1)&amp;"-"&amp;$A10,CC1_InputUser!$L:$N,2,FALSE),0)</f>
        <v>0</v>
      </c>
      <c r="BH10" s="23">
        <f>IFERROR(VLOOKUP($AT$2&amp;"-"&amp; RIGHT(BH$4,1)&amp;"-"&amp;$A10,CC1_InputUser!$L:$N,2,FALSE),0)</f>
        <v>-0.14083333333333337</v>
      </c>
      <c r="BI10" s="23">
        <f>IFERROR(VLOOKUP($AT$2&amp;"-"&amp; RIGHT(BI$4,1)&amp;"-"&amp;$A10,CC1_InputUser!$L:$N,2,FALSE),0)</f>
        <v>0</v>
      </c>
      <c r="BJ10" s="23">
        <f>IFERROR(VLOOKUP($AT$2&amp;"-"&amp; RIGHT(BJ$4,1)&amp;"-"&amp;$A10,CC1_InputUser!$L:$N,3,FALSE),0)</f>
        <v>0</v>
      </c>
      <c r="BK10" s="23">
        <f>IFERROR(VLOOKUP($AT$2&amp;"-"&amp; RIGHT(BK$4,1)&amp;"-"&amp;$A10,CC1_InputUser!$L:$N,3,FALSE),0)</f>
        <v>0</v>
      </c>
      <c r="BL10" s="23">
        <f>IFERROR(VLOOKUP($AT$2&amp;"-"&amp; RIGHT(BL$4,1)&amp;"-"&amp;$A10,CC1_InputUser!$L:$N,3,FALSE),0)</f>
        <v>0</v>
      </c>
      <c r="BM10" s="23">
        <f>IFERROR(VLOOKUP($AT$2&amp;"-"&amp; RIGHT(BM$4,1)&amp;"-"&amp;$A10,CC1_InputUser!$L:$N,3,FALSE),0)</f>
        <v>-0.14716887417218549</v>
      </c>
      <c r="BN10" s="23">
        <f>IFERROR(VLOOKUP($AT$2&amp;"-"&amp; RIGHT(BN$4,1)&amp;"-"&amp;$A10,CC1_InputUser!$L:$N,3,FALSE),0)</f>
        <v>0</v>
      </c>
      <c r="BO10" s="24"/>
      <c r="BP10" s="23">
        <f>IFERROR(VLOOKUP($BP$2&amp;"-"&amp; RIGHT(BP$4,1)&amp;"-"&amp;$A10,CC1_InputUser!$L:$N,2,FALSE),0)</f>
        <v>0</v>
      </c>
      <c r="BQ10" s="23">
        <f>IFERROR(VLOOKUP($BP$2&amp;"-"&amp; RIGHT(BQ$4,1)&amp;"-"&amp;$A10,CC1_InputUser!$L:$N,2,FALSE),0)</f>
        <v>0</v>
      </c>
      <c r="BR10" s="23">
        <f>IFERROR(VLOOKUP($BP$2&amp;"-"&amp; RIGHT(BR$4,1)&amp;"-"&amp;$A10,CC1_InputUser!$L:$N,2,FALSE),0)</f>
        <v>0</v>
      </c>
      <c r="BS10" s="23">
        <f>IFERROR(VLOOKUP($BP$2&amp;"-"&amp; RIGHT(BS$4,1)&amp;"-"&amp;$A10,CC1_InputUser!$L:$N,2,FALSE),0)</f>
        <v>0</v>
      </c>
      <c r="BT10" s="23">
        <f>IFERROR(VLOOKUP($BP$2&amp;"-"&amp; RIGHT(BT$4,1)&amp;"-"&amp;$A10,CC1_InputUser!$L:$N,2,FALSE),0)</f>
        <v>0</v>
      </c>
      <c r="BU10" s="23">
        <f>IFERROR(VLOOKUP($BP$2&amp;"-"&amp; RIGHT(BU$4,1)&amp;"-"&amp;$A10,CC1_InputUser!$L:$N,3,FALSE),0)</f>
        <v>0</v>
      </c>
      <c r="BV10" s="23">
        <f>IFERROR(VLOOKUP($BP$2&amp;"-"&amp; RIGHT(BV$4,1)&amp;"-"&amp;$A10,CC1_InputUser!$L:$N,3,FALSE),0)</f>
        <v>0</v>
      </c>
      <c r="BW10" s="23">
        <f>IFERROR(VLOOKUP($BP$2&amp;"-"&amp; RIGHT(BW$4,1)&amp;"-"&amp;$A10,CC1_InputUser!$L:$N,3,FALSE),0)</f>
        <v>0</v>
      </c>
      <c r="BX10" s="23">
        <f>IFERROR(VLOOKUP($BP$2&amp;"-"&amp; RIGHT(BX$4,1)&amp;"-"&amp;$A10,CC1_InputUser!$L:$N,3,FALSE),0)</f>
        <v>0</v>
      </c>
      <c r="BY10" s="23">
        <f>IFERROR(VLOOKUP($BP$2&amp;"-"&amp; RIGHT(BY$4,1)&amp;"-"&amp;$A10,CC1_InputUser!$L:$N,3,FALSE),0)</f>
        <v>0</v>
      </c>
      <c r="BZ10" s="24"/>
      <c r="CA10" s="23">
        <f>IFERROR(VLOOKUP($CA$2&amp;"-"&amp; RIGHT(CA$4,1)&amp;"-"&amp;$A10,CC1_InputUser!$L:$N,2,FALSE),0)</f>
        <v>-1.2974051896207595E-2</v>
      </c>
      <c r="CB10" s="23">
        <f>IFERROR(VLOOKUP($CA$2&amp;"-"&amp; RIGHT(CB$4,1)&amp;"-"&amp;$A10,CC1_InputUser!$L:$N,2,FALSE),0)</f>
        <v>0</v>
      </c>
      <c r="CC10" s="23">
        <f>IFERROR(VLOOKUP($CA$2&amp;"-"&amp; RIGHT(CC$4,1)&amp;"-"&amp;$A10,CC1_InputUser!$L:$N,2,FALSE),0)</f>
        <v>0</v>
      </c>
      <c r="CD10" s="23">
        <f>IFERROR(VLOOKUP($CA$2&amp;"-"&amp; RIGHT(CD$4,1)&amp;"-"&amp;$A10,CC1_InputUser!$L:$N,2,FALSE),0)</f>
        <v>0</v>
      </c>
      <c r="CE10" s="23">
        <f>IFERROR(VLOOKUP($CA$2&amp;"-"&amp; RIGHT(CE$4,1)&amp;"-"&amp;$A10,CC1_InputUser!$L:$N,2,FALSE),0)</f>
        <v>0</v>
      </c>
      <c r="CF10" s="23">
        <f>IFERROR(VLOOKUP($CA$2&amp;"-"&amp; RIGHT(CF$4,1)&amp;"-"&amp;$A10,CC1_InputUser!$L:$N,3,FALSE),0)</f>
        <v>-1.2974051896207595E-2</v>
      </c>
      <c r="CG10" s="23">
        <f>IFERROR(VLOOKUP($CA$2&amp;"-"&amp; RIGHT(CG$4,1)&amp;"-"&amp;$A10,CC1_InputUser!$L:$N,3,FALSE),0)</f>
        <v>0</v>
      </c>
      <c r="CH10" s="23">
        <f>IFERROR(VLOOKUP($CA$2&amp;"-"&amp; RIGHT(CH$4,1)&amp;"-"&amp;$A10,CC1_InputUser!$L:$N,3,FALSE),0)</f>
        <v>0</v>
      </c>
      <c r="CI10" s="23">
        <f>IFERROR(VLOOKUP($CA$2&amp;"-"&amp; RIGHT(CI$4,1)&amp;"-"&amp;$A10,CC1_InputUser!$L:$N,3,FALSE),0)</f>
        <v>0</v>
      </c>
      <c r="CJ10" s="23">
        <f>IFERROR(VLOOKUP($CA$2&amp;"-"&amp; RIGHT(CJ$4,1)&amp;"-"&amp;$A10,CC1_InputUser!$L:$N,3,FALSE),0)</f>
        <v>0</v>
      </c>
      <c r="CK10" s="24"/>
      <c r="CL10" s="23">
        <f>IFERROR(VLOOKUP($CL$2&amp;"-"&amp; RIGHT(CL$4,1)&amp;"-"&amp;$A10,CC1_InputUser!$L:$N,2,FALSE),0)</f>
        <v>0</v>
      </c>
      <c r="CM10" s="23">
        <f>IFERROR(VLOOKUP($CL$2&amp;"-"&amp; RIGHT(CM$4,1)&amp;"-"&amp;$A10,CC1_InputUser!$L:$N,2,FALSE),0)</f>
        <v>0</v>
      </c>
      <c r="CN10" s="23">
        <f>IFERROR(VLOOKUP($CL$2&amp;"-"&amp; RIGHT(CN$4,1)&amp;"-"&amp;$A10,CC1_InputUser!$L:$N,2,FALSE),0)</f>
        <v>0</v>
      </c>
      <c r="CO10" s="23">
        <f>IFERROR(VLOOKUP($CL$2&amp;"-"&amp; RIGHT(CO$4,1)&amp;"-"&amp;$A10,CC1_InputUser!$L:$N,2,FALSE),0)</f>
        <v>0</v>
      </c>
      <c r="CP10" s="23">
        <f>IFERROR(VLOOKUP($CL$2&amp;"-"&amp; RIGHT(CP$4,1)&amp;"-"&amp;$A10,CC1_InputUser!$L:$N,2,FALSE),0)</f>
        <v>0</v>
      </c>
      <c r="CQ10" s="23">
        <f>IFERROR(VLOOKUP($CL$2&amp;"-"&amp; RIGHT(CQ$4,1)&amp;"-"&amp;$A10,CC1_InputUser!$L:$N,3,FALSE),0)</f>
        <v>0</v>
      </c>
      <c r="CR10" s="23">
        <f>IFERROR(VLOOKUP($CL$2&amp;"-"&amp; RIGHT(CR$4,1)&amp;"-"&amp;$A10,CC1_InputUser!$L:$N,3,FALSE),0)</f>
        <v>0</v>
      </c>
      <c r="CS10" s="23">
        <f>IFERROR(VLOOKUP($CL$2&amp;"-"&amp; RIGHT(CS$4,1)&amp;"-"&amp;$A10,CC1_InputUser!$L:$N,3,FALSE),0)</f>
        <v>0</v>
      </c>
      <c r="CT10" s="23">
        <f>IFERROR(VLOOKUP($CL$2&amp;"-"&amp; RIGHT(CT$4,1)&amp;"-"&amp;$A10,CC1_InputUser!$L:$N,3,FALSE),0)</f>
        <v>0</v>
      </c>
      <c r="CU10" s="23">
        <f>IFERROR(VLOOKUP($CL$2&amp;"-"&amp; RIGHT(CU$4,1)&amp;"-"&amp;$A10,CC1_InputUser!$L:$N,3,FALSE),0)</f>
        <v>0</v>
      </c>
      <c r="CV10" s="24"/>
      <c r="CW10" s="23">
        <f>IFERROR(VLOOKUP($CW$2&amp;"-"&amp; RIGHT(CW$4,1)&amp;"-"&amp;$A10,CC1_InputUser!$L:$N,2,FALSE),0)</f>
        <v>0</v>
      </c>
      <c r="CX10" s="23">
        <f>IFERROR(VLOOKUP($CW$2&amp;"-"&amp; RIGHT(CX$4,1)&amp;"-"&amp;$A10,CC1_InputUser!$L:$N,2,FALSE),0)</f>
        <v>0</v>
      </c>
      <c r="CY10" s="23">
        <f>IFERROR(VLOOKUP($CW$2&amp;"-"&amp; RIGHT(CY$4,1)&amp;"-"&amp;$A10,CC1_InputUser!$L:$N,2,FALSE),0)</f>
        <v>0</v>
      </c>
      <c r="CZ10" s="23">
        <f>IFERROR(VLOOKUP($CW$2&amp;"-"&amp; RIGHT(CZ$4,1)&amp;"-"&amp;$A10,CC1_InputUser!$L:$N,2,FALSE),0)</f>
        <v>0</v>
      </c>
      <c r="DA10" s="23">
        <f>IFERROR(VLOOKUP($CW$2&amp;"-"&amp; RIGHT(DA$4,1)&amp;"-"&amp;$A10,CC1_InputUser!$L:$N,2,FALSE),0)</f>
        <v>0</v>
      </c>
      <c r="DB10" s="23">
        <f>IFERROR(VLOOKUP($CW$2&amp;"-"&amp; RIGHT(DB$4,1)&amp;"-"&amp;$A10,CC1_InputUser!$L:$N,3,FALSE),0)</f>
        <v>0</v>
      </c>
      <c r="DC10" s="23">
        <f>IFERROR(VLOOKUP($CW$2&amp;"-"&amp; RIGHT(DC$4,1)&amp;"-"&amp;$A10,CC1_InputUser!$L:$N,3,FALSE),0)</f>
        <v>0</v>
      </c>
      <c r="DD10" s="23">
        <f>IFERROR(VLOOKUP($CW$2&amp;"-"&amp; RIGHT(DD$4,1)&amp;"-"&amp;$A10,CC1_InputUser!$L:$N,3,FALSE),0)</f>
        <v>0</v>
      </c>
      <c r="DE10" s="23">
        <f>IFERROR(VLOOKUP($CW$2&amp;"-"&amp; RIGHT(DE$4,1)&amp;"-"&amp;$A10,CC1_InputUser!$L:$N,3,FALSE),0)</f>
        <v>0</v>
      </c>
      <c r="DF10" s="23">
        <f>IFERROR(VLOOKUP($CW$2&amp;"-"&amp; RIGHT(DF$4,1)&amp;"-"&amp;$A10,CC1_InputUser!$L:$N,3,FALSE),0)</f>
        <v>0</v>
      </c>
      <c r="DG10" s="24"/>
      <c r="DH10" s="23">
        <f>IFERROR(VLOOKUP($DH$2&amp;"-"&amp; RIGHT(DH$4,1)&amp;"-"&amp;$A10,CC1_InputUser!$L:$N,2,FALSE),0)</f>
        <v>0</v>
      </c>
      <c r="DI10" s="23">
        <f>IFERROR(VLOOKUP($DH$2&amp;"-"&amp; RIGHT(DI$4,1)&amp;"-"&amp;$A10,CC1_InputUser!$L:$N,2,FALSE),0)</f>
        <v>0</v>
      </c>
      <c r="DJ10" s="23">
        <f>IFERROR(VLOOKUP($DH$2&amp;"-"&amp; RIGHT(DJ$4,1)&amp;"-"&amp;$A10,CC1_InputUser!$L:$N,2,FALSE),0)</f>
        <v>0</v>
      </c>
      <c r="DK10" s="23">
        <f>IFERROR(VLOOKUP($DH$2&amp;"-"&amp; RIGHT(DK$4,1)&amp;"-"&amp;$A10,CC1_InputUser!$L:$N,2,FALSE),0)</f>
        <v>0</v>
      </c>
      <c r="DL10" s="23">
        <f>IFERROR(VLOOKUP($DH$2&amp;"-"&amp; RIGHT(DL$4,1)&amp;"-"&amp;$A10,CC1_InputUser!$L:$N,2,FALSE),0)</f>
        <v>0</v>
      </c>
      <c r="DM10" s="23">
        <f>IFERROR(VLOOKUP($DH$2&amp;"-"&amp; RIGHT(DM$4,1)&amp;"-"&amp;$A10,CC1_InputUser!$L:$N,3,FALSE),0)</f>
        <v>0</v>
      </c>
      <c r="DN10" s="23">
        <f>IFERROR(VLOOKUP($DH$2&amp;"-"&amp; RIGHT(DN$4,1)&amp;"-"&amp;$A10,CC1_InputUser!$L:$N,3,FALSE),0)</f>
        <v>0</v>
      </c>
      <c r="DO10" s="23">
        <f>IFERROR(VLOOKUP($DH$2&amp;"-"&amp; RIGHT(DO$4,1)&amp;"-"&amp;$A10,CC1_InputUser!$L:$N,3,FALSE),0)</f>
        <v>0</v>
      </c>
      <c r="DP10" s="23">
        <f>IFERROR(VLOOKUP($DH$2&amp;"-"&amp; RIGHT(DP$4,1)&amp;"-"&amp;$A10,CC1_InputUser!$L:$N,3,FALSE),0)</f>
        <v>0</v>
      </c>
      <c r="DQ10" s="23">
        <f>IFERROR(VLOOKUP($DH$2&amp;"-"&amp; RIGHT(DQ$4,1)&amp;"-"&amp;$A10,CC1_InputUser!$L:$N,3,FALSE),0)</f>
        <v>0</v>
      </c>
      <c r="DR10" s="24"/>
      <c r="DS10" s="23">
        <f>IFERROR(VLOOKUP($DS$2&amp;"-"&amp; RIGHT(DS$4,1)&amp;"-"&amp;$A10,CC1_InputUser!$L:$N,2,FALSE),0)</f>
        <v>0</v>
      </c>
      <c r="DT10" s="23">
        <f>IFERROR(VLOOKUP($DS$2&amp;"-"&amp; RIGHT(DT$4,1)&amp;"-"&amp;$A10,CC1_InputUser!$L:$N,2,FALSE),0)</f>
        <v>0</v>
      </c>
      <c r="DU10" s="23">
        <f>IFERROR(VLOOKUP($DS$2&amp;"-"&amp; RIGHT(DU$4,1)&amp;"-"&amp;$A10,CC1_InputUser!$L:$N,2,FALSE),0)</f>
        <v>0</v>
      </c>
      <c r="DV10" s="23">
        <f>IFERROR(VLOOKUP($DS$2&amp;"-"&amp; RIGHT(DV$4,1)&amp;"-"&amp;$A10,CC1_InputUser!$L:$N,2,FALSE),0)</f>
        <v>0</v>
      </c>
      <c r="DW10" s="23">
        <f>IFERROR(VLOOKUP($DS$2&amp;"-"&amp; RIGHT(DW$4,1)&amp;"-"&amp;$A10,CC1_InputUser!$L:$N,2,FALSE),0)</f>
        <v>0</v>
      </c>
      <c r="DX10" s="23">
        <f>IFERROR(VLOOKUP($DS$2&amp;"-"&amp; RIGHT(DX$4,1)&amp;"-"&amp;$A10,CC1_InputUser!$L:$N,3,FALSE),0)</f>
        <v>0</v>
      </c>
      <c r="DY10" s="23">
        <f>IFERROR(VLOOKUP($DS$2&amp;"-"&amp; RIGHT(DY$4,1)&amp;"-"&amp;$A10,CC1_InputUser!$L:$N,3,FALSE),0)</f>
        <v>0</v>
      </c>
      <c r="DZ10" s="23">
        <f>IFERROR(VLOOKUP($DS$2&amp;"-"&amp; RIGHT(DZ$4,1)&amp;"-"&amp;$A10,CC1_InputUser!$L:$N,3,FALSE),0)</f>
        <v>0</v>
      </c>
      <c r="EA10" s="23">
        <f>IFERROR(VLOOKUP($DS$2&amp;"-"&amp; RIGHT(EA$4,1)&amp;"-"&amp;$A10,CC1_InputUser!$L:$N,3,FALSE),0)</f>
        <v>0</v>
      </c>
      <c r="EB10" s="23">
        <f>IFERROR(VLOOKUP($DS$2&amp;"-"&amp; RIGHT(EB$4,1)&amp;"-"&amp;$A10,CC1_InputUser!$L:$N,3,FALSE),0)</f>
        <v>0</v>
      </c>
      <c r="EC10" s="24"/>
    </row>
    <row r="11" spans="1:133" x14ac:dyDescent="0.3">
      <c r="A11" s="72" t="s">
        <v>27</v>
      </c>
      <c r="B11" s="23">
        <f>IFERROR(VLOOKUP($B$2&amp;"-"&amp; RIGHT(B$4,1)&amp;"-"&amp;$A11,CC1_InputUser!$L:$N,2,FALSE),0)</f>
        <v>0</v>
      </c>
      <c r="C11" s="23">
        <f>IFERROR(VLOOKUP($B$2&amp;"-"&amp; RIGHT(C$4,1)&amp;"-"&amp;$A11,CC1_InputUser!$L:$N,2,FALSE),0)</f>
        <v>0</v>
      </c>
      <c r="D11" s="23">
        <f>IFERROR(VLOOKUP($B$2&amp;"-"&amp; RIGHT(D$4,1)&amp;"-"&amp;$A11,CC1_InputUser!$L:$N,2,FALSE),0)</f>
        <v>-1.1549999999999949E-2</v>
      </c>
      <c r="E11" s="23">
        <f>IFERROR(VLOOKUP($B$2&amp;"-"&amp; RIGHT(E$4,1)&amp;"-"&amp;$A11,CC1_InputUser!$L:$N,2,FALSE),0)</f>
        <v>0</v>
      </c>
      <c r="F11" s="23">
        <f>IFERROR(VLOOKUP($B$2&amp;"-"&amp; RIGHT(F$4,1)&amp;"-"&amp;$A11,CC1_InputUser!$L:$N,2,FALSE),0)</f>
        <v>0</v>
      </c>
      <c r="G11" s="23">
        <f>IFERROR(VLOOKUP($B$2&amp;"-"&amp; RIGHT(G$4,1)&amp;"-"&amp;$A11,CC1_InputUser!$L:$N,3,FALSE),0)</f>
        <v>-0.15254237288135597</v>
      </c>
      <c r="H11" s="23">
        <f>IFERROR(VLOOKUP($B$2&amp;"-"&amp; RIGHT(H$4,1)&amp;"-"&amp;$A11,CC1_InputUser!$L:$N,3,FALSE),0)</f>
        <v>-1.5735641227380026E-2</v>
      </c>
      <c r="I11" s="23">
        <f>IFERROR(VLOOKUP($B$2&amp;"-"&amp; RIGHT(I$4,1)&amp;"-"&amp;$A11,CC1_InputUser!$L:$N,3,FALSE),0)</f>
        <v>-1.1549999999999949E-2</v>
      </c>
      <c r="J11" s="23">
        <f>IFERROR(VLOOKUP($B$2&amp;"-"&amp; RIGHT(J$4,1)&amp;"-"&amp;$A11,CC1_InputUser!$L:$N,3,FALSE),0)</f>
        <v>-9.9769248285264012E-2</v>
      </c>
      <c r="K11" s="23">
        <f>IFERROR(VLOOKUP($B$2&amp;"-"&amp; RIGHT(K$4,1)&amp;"-"&amp;$A11,CC1_InputUser!$L:$N,3,FALSE),0)</f>
        <v>0</v>
      </c>
      <c r="L11" s="26"/>
      <c r="M11" s="23">
        <f>IFERROR(VLOOKUP($M$2&amp;"-"&amp; RIGHT(M$4,1)&amp;"-"&amp;$A11,CC1_InputUser!$L:$N,2,FALSE),0)</f>
        <v>0</v>
      </c>
      <c r="N11" s="23">
        <f>IFERROR(VLOOKUP($M$2&amp;"-"&amp; RIGHT(N$4,1)&amp;"-"&amp;$A11,CC1_InputUser!$L:$N,2,FALSE),0)</f>
        <v>0</v>
      </c>
      <c r="O11" s="23">
        <f>IFERROR(VLOOKUP($M$2&amp;"-"&amp; RIGHT(O$4,1)&amp;"-"&amp;$A11,CC1_InputUser!$L:$N,2,FALSE),0)</f>
        <v>5.8636363636364042E-3</v>
      </c>
      <c r="P11" s="23">
        <f>IFERROR(VLOOKUP($M$2&amp;"-"&amp; RIGHT(P$4,1)&amp;"-"&amp;$A11,CC1_InputUser!$L:$N,2,FALSE),0)</f>
        <v>0</v>
      </c>
      <c r="Q11" s="23">
        <f>IFERROR(VLOOKUP($M$2&amp;"-"&amp; RIGHT(Q$4,1)&amp;"-"&amp;$A11,CC1_InputUser!$L:$N,2,FALSE),0)</f>
        <v>0</v>
      </c>
      <c r="R11" s="23">
        <f>IFERROR(VLOOKUP($M$2&amp;"-"&amp; RIGHT(R$4,1)&amp;"-"&amp;$A11,CC1_InputUser!$L:$N,3,FALSE),0)</f>
        <v>0</v>
      </c>
      <c r="S11" s="23">
        <f>IFERROR(VLOOKUP($M$2&amp;"-"&amp; RIGHT(S$4,1)&amp;"-"&amp;$A11,CC1_InputUser!$L:$N,3,FALSE),0)</f>
        <v>-0.3276877271831673</v>
      </c>
      <c r="T11" s="23">
        <f>IFERROR(VLOOKUP($M$2&amp;"-"&amp; RIGHT(T$4,1)&amp;"-"&amp;$A11,CC1_InputUser!$L:$N,3,FALSE),0)</f>
        <v>-1.3727325400008872E-2</v>
      </c>
      <c r="U11" s="23">
        <f>IFERROR(VLOOKUP($M$2&amp;"-"&amp; RIGHT(U$4,1)&amp;"-"&amp;$A11,CC1_InputUser!$L:$N,3,FALSE),0)</f>
        <v>0</v>
      </c>
      <c r="V11" s="23">
        <f>IFERROR(VLOOKUP($M$2&amp;"-"&amp; RIGHT(V$4,1)&amp;"-"&amp;$A11,CC1_InputUser!$L:$N,3,FALSE),0)</f>
        <v>0</v>
      </c>
      <c r="W11" s="26"/>
      <c r="X11" s="23">
        <f>IFERROR(VLOOKUP($X$2&amp;"-"&amp; RIGHT(X$4,1)&amp;"-"&amp;$A11,CC1_InputUser!$L:$N,2,FALSE),0)</f>
        <v>0</v>
      </c>
      <c r="Y11" s="23">
        <f>IFERROR(VLOOKUP($X$2&amp;"-"&amp; RIGHT(Y$4,1)&amp;"-"&amp;$A11,CC1_InputUser!$L:$N,2,FALSE),0)</f>
        <v>0</v>
      </c>
      <c r="Z11" s="23">
        <f>IFERROR(VLOOKUP($X$2&amp;"-"&amp; RIGHT(Z$4,1)&amp;"-"&amp;$A11,CC1_InputUser!$L:$N,2,FALSE),0)</f>
        <v>0</v>
      </c>
      <c r="AA11" s="23">
        <f>IFERROR(VLOOKUP($X$2&amp;"-"&amp; RIGHT(AA$4,1)&amp;"-"&amp;$A11,CC1_InputUser!$L:$N,2,FALSE),0)</f>
        <v>0</v>
      </c>
      <c r="AB11" s="23">
        <f>IFERROR(VLOOKUP($X$2&amp;"-"&amp; RIGHT(AB$4,1)&amp;"-"&amp;$A11,CC1_InputUser!$L:$N,2,FALSE),0)</f>
        <v>0</v>
      </c>
      <c r="AC11" s="23">
        <f>IFERROR(VLOOKUP($X$2&amp;"-"&amp; RIGHT(AC$4,1)&amp;"-"&amp;$A11,CC1_InputUser!$L:$N,3,FALSE),0)</f>
        <v>0</v>
      </c>
      <c r="AD11" s="23">
        <f>IFERROR(VLOOKUP($X$2&amp;"-"&amp; RIGHT(AD$4,1)&amp;"-"&amp;$A11,CC1_InputUser!$L:$N,3,FALSE),0)</f>
        <v>-2.5682810696923131E-3</v>
      </c>
      <c r="AE11" s="23">
        <f>IFERROR(VLOOKUP($X$2&amp;"-"&amp; RIGHT(AE$4,1)&amp;"-"&amp;$A11,CC1_InputUser!$L:$N,3,FALSE),0)</f>
        <v>-8.6035026722397046E-2</v>
      </c>
      <c r="AF11" s="23">
        <f>IFERROR(VLOOKUP($X$2&amp;"-"&amp; RIGHT(AF$4,1)&amp;"-"&amp;$A11,CC1_InputUser!$L:$N,3,FALSE),0)</f>
        <v>0</v>
      </c>
      <c r="AG11" s="23">
        <f>IFERROR(VLOOKUP($X$2&amp;"-"&amp; RIGHT(AG$4,1)&amp;"-"&amp;$A11,CC1_InputUser!$L:$N,3,FALSE),0)</f>
        <v>0</v>
      </c>
      <c r="AH11" s="26"/>
      <c r="AI11" s="23">
        <f>IFERROR(VLOOKUP($AI$2&amp;"-"&amp; RIGHT(AI$4,1)&amp;"-"&amp;$A11,CC1_InputUser!$L:$N,2,FALSE),0)</f>
        <v>-7.8988941548230329E-5</v>
      </c>
      <c r="AJ11" s="23">
        <f>IFERROR(VLOOKUP($AI$2&amp;"-"&amp; RIGHT(AJ$4,1)&amp;"-"&amp;$A11,CC1_InputUser!$L:$N,2,FALSE),0)</f>
        <v>0</v>
      </c>
      <c r="AK11" s="23">
        <f>IFERROR(VLOOKUP($AI$2&amp;"-"&amp; RIGHT(AK$4,1)&amp;"-"&amp;$A11,CC1_InputUser!$L:$N,2,FALSE),0)</f>
        <v>0</v>
      </c>
      <c r="AL11" s="23">
        <f>IFERROR(VLOOKUP($AI$2&amp;"-"&amp; RIGHT(AL$4,1)&amp;"-"&amp;$A11,CC1_InputUser!$L:$N,2,FALSE),0)</f>
        <v>1.9333333333333425E-2</v>
      </c>
      <c r="AM11" s="23">
        <f>IFERROR(VLOOKUP($AI$2&amp;"-"&amp; RIGHT(AM$4,1)&amp;"-"&amp;$A11,CC1_InputUser!$L:$N,2,FALSE),0)</f>
        <v>0</v>
      </c>
      <c r="AN11" s="23">
        <f>IFERROR(VLOOKUP($AI$2&amp;"-"&amp; RIGHT(AN$4,1)&amp;"-"&amp;$A11,CC1_InputUser!$L:$N,3,FALSE),0)</f>
        <v>-2.2561882392183596E-2</v>
      </c>
      <c r="AO11" s="23">
        <f>IFERROR(VLOOKUP($AI$2&amp;"-"&amp; RIGHT(AO$4,1)&amp;"-"&amp;$A11,CC1_InputUser!$L:$N,3,FALSE),0)</f>
        <v>0</v>
      </c>
      <c r="AP11" s="23">
        <f>IFERROR(VLOOKUP($AI$2&amp;"-"&amp; RIGHT(AP$4,1)&amp;"-"&amp;$A11,CC1_InputUser!$L:$N,3,FALSE),0)</f>
        <v>0</v>
      </c>
      <c r="AQ11" s="23">
        <f>IFERROR(VLOOKUP($AI$2&amp;"-"&amp; RIGHT(AQ$4,1)&amp;"-"&amp;$A11,CC1_InputUser!$L:$N,3,FALSE),0)</f>
        <v>-0.44956760889206604</v>
      </c>
      <c r="AR11" s="23">
        <f>IFERROR(VLOOKUP($AI$2&amp;"-"&amp; RIGHT(AR$4,1)&amp;"-"&amp;$A11,CC1_InputUser!$L:$N,3,FALSE),0)</f>
        <v>0</v>
      </c>
      <c r="AS11" s="26"/>
      <c r="AT11" s="23">
        <f>IFERROR(VLOOKUP($AT$2&amp;"-"&amp; RIGHT(AT$4,1)&amp;"-"&amp;$A11,CC1_InputUser!$L:$N,2,FALSE),0)</f>
        <v>0</v>
      </c>
      <c r="AU11" s="23">
        <f>IFERROR(VLOOKUP($AT$2&amp;"-"&amp; RIGHT(AU$4,1)&amp;"-"&amp;$A11,CC1_InputUser!$L:$N,2,FALSE),0)</f>
        <v>0</v>
      </c>
      <c r="AV11" s="23">
        <f>IFERROR(VLOOKUP($AT$2&amp;"-"&amp; RIGHT(AV$4,1)&amp;"-"&amp;$A11,CC1_InputUser!$L:$N,2,FALSE),0)</f>
        <v>0</v>
      </c>
      <c r="AW11" s="23">
        <f>IFERROR(VLOOKUP($AT$2&amp;"-"&amp; RIGHT(AW$4,1)&amp;"-"&amp;$A11,CC1_InputUser!$L:$N,2,FALSE),0)</f>
        <v>-6.7936863166420891E-2</v>
      </c>
      <c r="AX11" s="23">
        <f>IFERROR(VLOOKUP($AT$2&amp;"-"&amp; RIGHT(AX$4,1)&amp;"-"&amp;$A11,CC1_InputUser!$L:$N,2,FALSE),0)</f>
        <v>0</v>
      </c>
      <c r="AY11" s="23">
        <f>IFERROR(VLOOKUP($AT$2&amp;"-"&amp; RIGHT(AY$4,1)&amp;"-"&amp;$A11,CC1_InputUser!$L:$N,3,FALSE),0)</f>
        <v>-0.11913189747708564</v>
      </c>
      <c r="AZ11" s="23">
        <f>IFERROR(VLOOKUP($AT$2&amp;"-"&amp; RIGHT(AZ$4,1)&amp;"-"&amp;$A11,CC1_InputUser!$L:$N,3,FALSE),0)</f>
        <v>-0.1201308984760866</v>
      </c>
      <c r="BA11" s="23">
        <f>IFERROR(VLOOKUP($AT$2&amp;"-"&amp; RIGHT(BA$4,1)&amp;"-"&amp;$A11,CC1_InputUser!$L:$N,3,FALSE),0)</f>
        <v>-2.1207177814029365E-2</v>
      </c>
      <c r="BB11" s="23">
        <f>IFERROR(VLOOKUP($AT$2&amp;"-"&amp; RIGHT(BB$4,1)&amp;"-"&amp;$A11,CC1_InputUser!$L:$N,3,FALSE),0)</f>
        <v>-0.23138630900304247</v>
      </c>
      <c r="BC11" s="23">
        <f>IFERROR(VLOOKUP($AT$2&amp;"-"&amp; RIGHT(BC$4,1)&amp;"-"&amp;$A11,CC1_InputUser!$L:$N,3,FALSE),0)</f>
        <v>-3.0044852616673223E-2</v>
      </c>
      <c r="BD11" s="26"/>
      <c r="BE11" s="23">
        <f>IFERROR(VLOOKUP($AT$2&amp;"-"&amp; RIGHT(BE$4,1)&amp;"-"&amp;$A11,CC1_InputUser!$L:$N,2,FALSE),0)</f>
        <v>0</v>
      </c>
      <c r="BF11" s="23">
        <f>IFERROR(VLOOKUP($AT$2&amp;"-"&amp; RIGHT(BF$4,1)&amp;"-"&amp;$A11,CC1_InputUser!$L:$N,2,FALSE),0)</f>
        <v>0</v>
      </c>
      <c r="BG11" s="23">
        <f>IFERROR(VLOOKUP($AT$2&amp;"-"&amp; RIGHT(BG$4,1)&amp;"-"&amp;$A11,CC1_InputUser!$L:$N,2,FALSE),0)</f>
        <v>0</v>
      </c>
      <c r="BH11" s="23">
        <f>IFERROR(VLOOKUP($AT$2&amp;"-"&amp; RIGHT(BH$4,1)&amp;"-"&amp;$A11,CC1_InputUser!$L:$N,2,FALSE),0)</f>
        <v>-6.7936863166420891E-2</v>
      </c>
      <c r="BI11" s="23">
        <f>IFERROR(VLOOKUP($AT$2&amp;"-"&amp; RIGHT(BI$4,1)&amp;"-"&amp;$A11,CC1_InputUser!$L:$N,2,FALSE),0)</f>
        <v>0</v>
      </c>
      <c r="BJ11" s="23">
        <f>IFERROR(VLOOKUP($AT$2&amp;"-"&amp; RIGHT(BJ$4,1)&amp;"-"&amp;$A11,CC1_InputUser!$L:$N,3,FALSE),0)</f>
        <v>-0.11913189747708564</v>
      </c>
      <c r="BK11" s="23">
        <f>IFERROR(VLOOKUP($AT$2&amp;"-"&amp; RIGHT(BK$4,1)&amp;"-"&amp;$A11,CC1_InputUser!$L:$N,3,FALSE),0)</f>
        <v>-0.1201308984760866</v>
      </c>
      <c r="BL11" s="23">
        <f>IFERROR(VLOOKUP($AT$2&amp;"-"&amp; RIGHT(BL$4,1)&amp;"-"&amp;$A11,CC1_InputUser!$L:$N,3,FALSE),0)</f>
        <v>-2.1207177814029365E-2</v>
      </c>
      <c r="BM11" s="23">
        <f>IFERROR(VLOOKUP($AT$2&amp;"-"&amp; RIGHT(BM$4,1)&amp;"-"&amp;$A11,CC1_InputUser!$L:$N,3,FALSE),0)</f>
        <v>-0.23138630900304247</v>
      </c>
      <c r="BN11" s="23">
        <f>IFERROR(VLOOKUP($AT$2&amp;"-"&amp; RIGHT(BN$4,1)&amp;"-"&amp;$A11,CC1_InputUser!$L:$N,3,FALSE),0)</f>
        <v>-3.0044852616673223E-2</v>
      </c>
      <c r="BO11" s="26"/>
      <c r="BP11" s="23">
        <f>IFERROR(VLOOKUP($BP$2&amp;"-"&amp; RIGHT(BP$4,1)&amp;"-"&amp;$A11,CC1_InputUser!$L:$N,2,FALSE),0)</f>
        <v>0</v>
      </c>
      <c r="BQ11" s="23">
        <f>IFERROR(VLOOKUP($BP$2&amp;"-"&amp; RIGHT(BQ$4,1)&amp;"-"&amp;$A11,CC1_InputUser!$L:$N,2,FALSE),0)</f>
        <v>0</v>
      </c>
      <c r="BR11" s="23">
        <f>IFERROR(VLOOKUP($BP$2&amp;"-"&amp; RIGHT(BR$4,1)&amp;"-"&amp;$A11,CC1_InputUser!$L:$N,2,FALSE),0)</f>
        <v>0</v>
      </c>
      <c r="BS11" s="23">
        <f>IFERROR(VLOOKUP($BP$2&amp;"-"&amp; RIGHT(BS$4,1)&amp;"-"&amp;$A11,CC1_InputUser!$L:$N,2,FALSE),0)</f>
        <v>0</v>
      </c>
      <c r="BT11" s="23">
        <f>IFERROR(VLOOKUP($BP$2&amp;"-"&amp; RIGHT(BT$4,1)&amp;"-"&amp;$A11,CC1_InputUser!$L:$N,2,FALSE),0)</f>
        <v>0</v>
      </c>
      <c r="BU11" s="23">
        <f>IFERROR(VLOOKUP($BP$2&amp;"-"&amp; RIGHT(BU$4,1)&amp;"-"&amp;$A11,CC1_InputUser!$L:$N,3,FALSE),0)</f>
        <v>-0.3426865724985968</v>
      </c>
      <c r="BV11" s="23">
        <f>IFERROR(VLOOKUP($BP$2&amp;"-"&amp; RIGHT(BV$4,1)&amp;"-"&amp;$A11,CC1_InputUser!$L:$N,3,FALSE),0)</f>
        <v>0</v>
      </c>
      <c r="BW11" s="23">
        <f>IFERROR(VLOOKUP($BP$2&amp;"-"&amp; RIGHT(BW$4,1)&amp;"-"&amp;$A11,CC1_InputUser!$L:$N,3,FALSE),0)</f>
        <v>0</v>
      </c>
      <c r="BX11" s="23">
        <f>IFERROR(VLOOKUP($BP$2&amp;"-"&amp; RIGHT(BX$4,1)&amp;"-"&amp;$A11,CC1_InputUser!$L:$N,3,FALSE),0)</f>
        <v>0</v>
      </c>
      <c r="BY11" s="23">
        <f>IFERROR(VLOOKUP($BP$2&amp;"-"&amp; RIGHT(BY$4,1)&amp;"-"&amp;$A11,CC1_InputUser!$L:$N,3,FALSE),0)</f>
        <v>0</v>
      </c>
      <c r="BZ11" s="26"/>
      <c r="CA11" s="23">
        <f>IFERROR(VLOOKUP($CA$2&amp;"-"&amp; RIGHT(CA$4,1)&amp;"-"&amp;$A11,CC1_InputUser!$L:$N,2,FALSE),0)</f>
        <v>0</v>
      </c>
      <c r="CB11" s="23">
        <f>IFERROR(VLOOKUP($CA$2&amp;"-"&amp; RIGHT(CB$4,1)&amp;"-"&amp;$A11,CC1_InputUser!$L:$N,2,FALSE),0)</f>
        <v>0</v>
      </c>
      <c r="CC11" s="23">
        <f>IFERROR(VLOOKUP($CA$2&amp;"-"&amp; RIGHT(CC$4,1)&amp;"-"&amp;$A11,CC1_InputUser!$L:$N,2,FALSE),0)</f>
        <v>0</v>
      </c>
      <c r="CD11" s="23">
        <f>IFERROR(VLOOKUP($CA$2&amp;"-"&amp; RIGHT(CD$4,1)&amp;"-"&amp;$A11,CC1_InputUser!$L:$N,2,FALSE),0)</f>
        <v>-4.4444444444444731E-3</v>
      </c>
      <c r="CE11" s="23">
        <f>IFERROR(VLOOKUP($CA$2&amp;"-"&amp; RIGHT(CE$4,1)&amp;"-"&amp;$A11,CC1_InputUser!$L:$N,2,FALSE),0)</f>
        <v>0</v>
      </c>
      <c r="CF11" s="23">
        <f>IFERROR(VLOOKUP($CA$2&amp;"-"&amp; RIGHT(CF$4,1)&amp;"-"&amp;$A11,CC1_InputUser!$L:$N,3,FALSE),0)</f>
        <v>-0.37224215738628508</v>
      </c>
      <c r="CG11" s="23">
        <f>IFERROR(VLOOKUP($CA$2&amp;"-"&amp; RIGHT(CG$4,1)&amp;"-"&amp;$A11,CC1_InputUser!$L:$N,3,FALSE),0)</f>
        <v>0</v>
      </c>
      <c r="CH11" s="23">
        <f>IFERROR(VLOOKUP($CA$2&amp;"-"&amp; RIGHT(CH$4,1)&amp;"-"&amp;$A11,CC1_InputUser!$L:$N,3,FALSE),0)</f>
        <v>0</v>
      </c>
      <c r="CI11" s="23">
        <f>IFERROR(VLOOKUP($CA$2&amp;"-"&amp; RIGHT(CI$4,1)&amp;"-"&amp;$A11,CC1_InputUser!$L:$N,3,FALSE),0)</f>
        <v>-0.27294412212135821</v>
      </c>
      <c r="CJ11" s="23">
        <f>IFERROR(VLOOKUP($CA$2&amp;"-"&amp; RIGHT(CJ$4,1)&amp;"-"&amp;$A11,CC1_InputUser!$L:$N,3,FALSE),0)</f>
        <v>0</v>
      </c>
      <c r="CK11" s="26"/>
      <c r="CL11" s="23">
        <f>IFERROR(VLOOKUP($CL$2&amp;"-"&amp; RIGHT(CL$4,1)&amp;"-"&amp;$A11,CC1_InputUser!$L:$N,2,FALSE),0)</f>
        <v>0</v>
      </c>
      <c r="CM11" s="23">
        <f>IFERROR(VLOOKUP($CL$2&amp;"-"&amp; RIGHT(CM$4,1)&amp;"-"&amp;$A11,CC1_InputUser!$L:$N,2,FALSE),0)</f>
        <v>-7.4259792964828875E-2</v>
      </c>
      <c r="CN11" s="23">
        <f>IFERROR(VLOOKUP($CL$2&amp;"-"&amp; RIGHT(CN$4,1)&amp;"-"&amp;$A11,CC1_InputUser!$L:$N,2,FALSE),0)</f>
        <v>0</v>
      </c>
      <c r="CO11" s="23">
        <f>IFERROR(VLOOKUP($CL$2&amp;"-"&amp; RIGHT(CO$4,1)&amp;"-"&amp;$A11,CC1_InputUser!$L:$N,2,FALSE),0)</f>
        <v>0</v>
      </c>
      <c r="CP11" s="23">
        <f>IFERROR(VLOOKUP($CL$2&amp;"-"&amp; RIGHT(CP$4,1)&amp;"-"&amp;$A11,CC1_InputUser!$L:$N,2,FALSE),0)</f>
        <v>0</v>
      </c>
      <c r="CQ11" s="23">
        <f>IFERROR(VLOOKUP($CL$2&amp;"-"&amp; RIGHT(CQ$4,1)&amp;"-"&amp;$A11,CC1_InputUser!$L:$N,3,FALSE),0)</f>
        <v>0</v>
      </c>
      <c r="CR11" s="23">
        <f>IFERROR(VLOOKUP($CL$2&amp;"-"&amp; RIGHT(CR$4,1)&amp;"-"&amp;$A11,CC1_InputUser!$L:$N,3,FALSE),0)</f>
        <v>-1.0242250242250228E-2</v>
      </c>
      <c r="CS11" s="23">
        <f>IFERROR(VLOOKUP($CL$2&amp;"-"&amp; RIGHT(CS$4,1)&amp;"-"&amp;$A11,CC1_InputUser!$L:$N,3,FALSE),0)</f>
        <v>-0.30901869970783358</v>
      </c>
      <c r="CT11" s="23">
        <f>IFERROR(VLOOKUP($CL$2&amp;"-"&amp; RIGHT(CT$4,1)&amp;"-"&amp;$A11,CC1_InputUser!$L:$N,3,FALSE),0)</f>
        <v>0</v>
      </c>
      <c r="CU11" s="23">
        <f>IFERROR(VLOOKUP($CL$2&amp;"-"&amp; RIGHT(CU$4,1)&amp;"-"&amp;$A11,CC1_InputUser!$L:$N,3,FALSE),0)</f>
        <v>0</v>
      </c>
      <c r="CV11" s="26"/>
      <c r="CW11" s="23">
        <f>IFERROR(VLOOKUP($CW$2&amp;"-"&amp; RIGHT(CW$4,1)&amp;"-"&amp;$A11,CC1_InputUser!$L:$N,2,FALSE),0)</f>
        <v>0</v>
      </c>
      <c r="CX11" s="23">
        <f>IFERROR(VLOOKUP($CW$2&amp;"-"&amp; RIGHT(CX$4,1)&amp;"-"&amp;$A11,CC1_InputUser!$L:$N,2,FALSE),0)</f>
        <v>0</v>
      </c>
      <c r="CY11" s="23">
        <f>IFERROR(VLOOKUP($CW$2&amp;"-"&amp; RIGHT(CY$4,1)&amp;"-"&amp;$A11,CC1_InputUser!$L:$N,2,FALSE),0)</f>
        <v>0</v>
      </c>
      <c r="CZ11" s="23">
        <f>IFERROR(VLOOKUP($CW$2&amp;"-"&amp; RIGHT(CZ$4,1)&amp;"-"&amp;$A11,CC1_InputUser!$L:$N,2,FALSE),0)</f>
        <v>0</v>
      </c>
      <c r="DA11" s="23">
        <f>IFERROR(VLOOKUP($CW$2&amp;"-"&amp; RIGHT(DA$4,1)&amp;"-"&amp;$A11,CC1_InputUser!$L:$N,2,FALSE),0)</f>
        <v>0</v>
      </c>
      <c r="DB11" s="23">
        <f>IFERROR(VLOOKUP($CW$2&amp;"-"&amp; RIGHT(DB$4,1)&amp;"-"&amp;$A11,CC1_InputUser!$L:$N,3,FALSE),0)</f>
        <v>0</v>
      </c>
      <c r="DC11" s="23">
        <f>IFERROR(VLOOKUP($CW$2&amp;"-"&amp; RIGHT(DC$4,1)&amp;"-"&amp;$A11,CC1_InputUser!$L:$N,3,FALSE),0)</f>
        <v>0</v>
      </c>
      <c r="DD11" s="23">
        <f>IFERROR(VLOOKUP($CW$2&amp;"-"&amp; RIGHT(DD$4,1)&amp;"-"&amp;$A11,CC1_InputUser!$L:$N,3,FALSE),0)</f>
        <v>0</v>
      </c>
      <c r="DE11" s="23">
        <f>IFERROR(VLOOKUP($CW$2&amp;"-"&amp; RIGHT(DE$4,1)&amp;"-"&amp;$A11,CC1_InputUser!$L:$N,3,FALSE),0)</f>
        <v>0</v>
      </c>
      <c r="DF11" s="23">
        <f>IFERROR(VLOOKUP($CW$2&amp;"-"&amp; RIGHT(DF$4,1)&amp;"-"&amp;$A11,CC1_InputUser!$L:$N,3,FALSE),0)</f>
        <v>0</v>
      </c>
      <c r="DG11" s="26"/>
      <c r="DH11" s="23">
        <f>IFERROR(VLOOKUP($DH$2&amp;"-"&amp; RIGHT(DH$4,1)&amp;"-"&amp;$A11,CC1_InputUser!$L:$N,2,FALSE),0)</f>
        <v>0</v>
      </c>
      <c r="DI11" s="23">
        <f>IFERROR(VLOOKUP($DH$2&amp;"-"&amp; RIGHT(DI$4,1)&amp;"-"&amp;$A11,CC1_InputUser!$L:$N,2,FALSE),0)</f>
        <v>0</v>
      </c>
      <c r="DJ11" s="23">
        <f>IFERROR(VLOOKUP($DH$2&amp;"-"&amp; RIGHT(DJ$4,1)&amp;"-"&amp;$A11,CC1_InputUser!$L:$N,2,FALSE),0)</f>
        <v>0</v>
      </c>
      <c r="DK11" s="23">
        <f>IFERROR(VLOOKUP($DH$2&amp;"-"&amp; RIGHT(DK$4,1)&amp;"-"&amp;$A11,CC1_InputUser!$L:$N,2,FALSE),0)</f>
        <v>0</v>
      </c>
      <c r="DL11" s="23">
        <f>IFERROR(VLOOKUP($DH$2&amp;"-"&amp; RIGHT(DL$4,1)&amp;"-"&amp;$A11,CC1_InputUser!$L:$N,2,FALSE),0)</f>
        <v>0</v>
      </c>
      <c r="DM11" s="23">
        <f>IFERROR(VLOOKUP($DH$2&amp;"-"&amp; RIGHT(DM$4,1)&amp;"-"&amp;$A11,CC1_InputUser!$L:$N,3,FALSE),0)</f>
        <v>0</v>
      </c>
      <c r="DN11" s="23">
        <f>IFERROR(VLOOKUP($DH$2&amp;"-"&amp; RIGHT(DN$4,1)&amp;"-"&amp;$A11,CC1_InputUser!$L:$N,3,FALSE),0)</f>
        <v>0</v>
      </c>
      <c r="DO11" s="23">
        <f>IFERROR(VLOOKUP($DH$2&amp;"-"&amp; RIGHT(DO$4,1)&amp;"-"&amp;$A11,CC1_InputUser!$L:$N,3,FALSE),0)</f>
        <v>0</v>
      </c>
      <c r="DP11" s="23">
        <f>IFERROR(VLOOKUP($DH$2&amp;"-"&amp; RIGHT(DP$4,1)&amp;"-"&amp;$A11,CC1_InputUser!$L:$N,3,FALSE),0)</f>
        <v>0</v>
      </c>
      <c r="DQ11" s="23">
        <f>IFERROR(VLOOKUP($DH$2&amp;"-"&amp; RIGHT(DQ$4,1)&amp;"-"&amp;$A11,CC1_InputUser!$L:$N,3,FALSE),0)</f>
        <v>0</v>
      </c>
      <c r="DR11" s="26"/>
      <c r="DS11" s="23">
        <f>IFERROR(VLOOKUP($DS$2&amp;"-"&amp; RIGHT(DS$4,1)&amp;"-"&amp;$A11,CC1_InputUser!$L:$N,2,FALSE),0)</f>
        <v>0</v>
      </c>
      <c r="DT11" s="23">
        <f>IFERROR(VLOOKUP($DS$2&amp;"-"&amp; RIGHT(DT$4,1)&amp;"-"&amp;$A11,CC1_InputUser!$L:$N,2,FALSE),0)</f>
        <v>0</v>
      </c>
      <c r="DU11" s="23">
        <f>IFERROR(VLOOKUP($DS$2&amp;"-"&amp; RIGHT(DU$4,1)&amp;"-"&amp;$A11,CC1_InputUser!$L:$N,2,FALSE),0)</f>
        <v>0</v>
      </c>
      <c r="DV11" s="23">
        <f>IFERROR(VLOOKUP($DS$2&amp;"-"&amp; RIGHT(DV$4,1)&amp;"-"&amp;$A11,CC1_InputUser!$L:$N,2,FALSE),0)</f>
        <v>0</v>
      </c>
      <c r="DW11" s="23">
        <f>IFERROR(VLOOKUP($DS$2&amp;"-"&amp; RIGHT(DW$4,1)&amp;"-"&amp;$A11,CC1_InputUser!$L:$N,2,FALSE),0)</f>
        <v>0</v>
      </c>
      <c r="DX11" s="23">
        <f>IFERROR(VLOOKUP($DS$2&amp;"-"&amp; RIGHT(DX$4,1)&amp;"-"&amp;$A11,CC1_InputUser!$L:$N,3,FALSE),0)</f>
        <v>0</v>
      </c>
      <c r="DY11" s="23">
        <f>IFERROR(VLOOKUP($DS$2&amp;"-"&amp; RIGHT(DY$4,1)&amp;"-"&amp;$A11,CC1_InputUser!$L:$N,3,FALSE),0)</f>
        <v>0</v>
      </c>
      <c r="DZ11" s="23">
        <f>IFERROR(VLOOKUP($DS$2&amp;"-"&amp; RIGHT(DZ$4,1)&amp;"-"&amp;$A11,CC1_InputUser!$L:$N,3,FALSE),0)</f>
        <v>0</v>
      </c>
      <c r="EA11" s="23">
        <f>IFERROR(VLOOKUP($DS$2&amp;"-"&amp; RIGHT(EA$4,1)&amp;"-"&amp;$A11,CC1_InputUser!$L:$N,3,FALSE),0)</f>
        <v>0</v>
      </c>
      <c r="EB11" s="23">
        <f>IFERROR(VLOOKUP($DS$2&amp;"-"&amp; RIGHT(EB$4,1)&amp;"-"&amp;$A11,CC1_InputUser!$L:$N,3,FALSE),0)</f>
        <v>0</v>
      </c>
      <c r="EC11" s="26"/>
    </row>
    <row r="12" spans="1:133" x14ac:dyDescent="0.3">
      <c r="A12" s="71" t="s">
        <v>73</v>
      </c>
      <c r="B12" s="23">
        <f>IFERROR(VLOOKUP($B$2&amp;"-"&amp; RIGHT(B$4,1)&amp;"-"&amp;$A12,CC1_InputUser!$L:$N,2,FALSE),0)</f>
        <v>0</v>
      </c>
      <c r="C12" s="23">
        <f>IFERROR(VLOOKUP($B$2&amp;"-"&amp; RIGHT(C$4,1)&amp;"-"&amp;$A12,CC1_InputUser!$L:$N,2,FALSE),0)</f>
        <v>0</v>
      </c>
      <c r="D12" s="23">
        <f>IFERROR(VLOOKUP($B$2&amp;"-"&amp; RIGHT(D$4,1)&amp;"-"&amp;$A12,CC1_InputUser!$L:$N,2,FALSE),0)</f>
        <v>0</v>
      </c>
      <c r="E12" s="23">
        <f>IFERROR(VLOOKUP($B$2&amp;"-"&amp; RIGHT(E$4,1)&amp;"-"&amp;$A12,CC1_InputUser!$L:$N,2,FALSE),0)</f>
        <v>0</v>
      </c>
      <c r="F12" s="23">
        <f>IFERROR(VLOOKUP($B$2&amp;"-"&amp; RIGHT(F$4,1)&amp;"-"&amp;$A12,CC1_InputUser!$L:$N,2,FALSE),0)</f>
        <v>0</v>
      </c>
      <c r="G12" s="23">
        <f>IFERROR(VLOOKUP($B$2&amp;"-"&amp; RIGHT(G$4,1)&amp;"-"&amp;$A12,CC1_InputUser!$L:$N,3,FALSE),0)</f>
        <v>0</v>
      </c>
      <c r="H12" s="23">
        <f>IFERROR(VLOOKUP($B$2&amp;"-"&amp; RIGHT(H$4,1)&amp;"-"&amp;$A12,CC1_InputUser!$L:$N,3,FALSE),0)</f>
        <v>0</v>
      </c>
      <c r="I12" s="23">
        <f>IFERROR(VLOOKUP($B$2&amp;"-"&amp; RIGHT(I$4,1)&amp;"-"&amp;$A12,CC1_InputUser!$L:$N,3,FALSE),0)</f>
        <v>0</v>
      </c>
      <c r="J12" s="23">
        <f>IFERROR(VLOOKUP($B$2&amp;"-"&amp; RIGHT(J$4,1)&amp;"-"&amp;$A12,CC1_InputUser!$L:$N,3,FALSE),0)</f>
        <v>0</v>
      </c>
      <c r="K12" s="23">
        <f>IFERROR(VLOOKUP($B$2&amp;"-"&amp; RIGHT(K$4,1)&amp;"-"&amp;$A12,CC1_InputUser!$L:$N,3,FALSE),0)</f>
        <v>0</v>
      </c>
      <c r="L12" s="24"/>
      <c r="M12" s="23">
        <f>IFERROR(VLOOKUP($M$2&amp;"-"&amp; RIGHT(M$4,1)&amp;"-"&amp;$A12,CC1_InputUser!$L:$N,2,FALSE),0)</f>
        <v>0</v>
      </c>
      <c r="N12" s="23">
        <f>IFERROR(VLOOKUP($M$2&amp;"-"&amp; RIGHT(N$4,1)&amp;"-"&amp;$A12,CC1_InputUser!$L:$N,2,FALSE),0)</f>
        <v>0</v>
      </c>
      <c r="O12" s="23">
        <f>IFERROR(VLOOKUP($M$2&amp;"-"&amp; RIGHT(O$4,1)&amp;"-"&amp;$A12,CC1_InputUser!$L:$N,2,FALSE),0)</f>
        <v>0</v>
      </c>
      <c r="P12" s="23">
        <f>IFERROR(VLOOKUP($M$2&amp;"-"&amp; RIGHT(P$4,1)&amp;"-"&amp;$A12,CC1_InputUser!$L:$N,2,FALSE),0)</f>
        <v>0</v>
      </c>
      <c r="Q12" s="23">
        <f>IFERROR(VLOOKUP($M$2&amp;"-"&amp; RIGHT(Q$4,1)&amp;"-"&amp;$A12,CC1_InputUser!$L:$N,2,FALSE),0)</f>
        <v>0</v>
      </c>
      <c r="R12" s="23">
        <f>IFERROR(VLOOKUP($M$2&amp;"-"&amp; RIGHT(R$4,1)&amp;"-"&amp;$A12,CC1_InputUser!$L:$N,3,FALSE),0)</f>
        <v>0</v>
      </c>
      <c r="S12" s="23">
        <f>IFERROR(VLOOKUP($M$2&amp;"-"&amp; RIGHT(S$4,1)&amp;"-"&amp;$A12,CC1_InputUser!$L:$N,3,FALSE),0)</f>
        <v>0</v>
      </c>
      <c r="T12" s="23">
        <f>IFERROR(VLOOKUP($M$2&amp;"-"&amp; RIGHT(T$4,1)&amp;"-"&amp;$A12,CC1_InputUser!$L:$N,3,FALSE),0)</f>
        <v>0</v>
      </c>
      <c r="U12" s="23">
        <f>IFERROR(VLOOKUP($M$2&amp;"-"&amp; RIGHT(U$4,1)&amp;"-"&amp;$A12,CC1_InputUser!$L:$N,3,FALSE),0)</f>
        <v>0</v>
      </c>
      <c r="V12" s="23">
        <f>IFERROR(VLOOKUP($M$2&amp;"-"&amp; RIGHT(V$4,1)&amp;"-"&amp;$A12,CC1_InputUser!$L:$N,3,FALSE),0)</f>
        <v>0</v>
      </c>
      <c r="W12" s="24"/>
      <c r="X12" s="23">
        <f>IFERROR(VLOOKUP($X$2&amp;"-"&amp; RIGHT(X$4,1)&amp;"-"&amp;$A12,CC1_InputUser!$L:$N,2,FALSE),0)</f>
        <v>0</v>
      </c>
      <c r="Y12" s="23">
        <f>IFERROR(VLOOKUP($X$2&amp;"-"&amp; RIGHT(Y$4,1)&amp;"-"&amp;$A12,CC1_InputUser!$L:$N,2,FALSE),0)</f>
        <v>0</v>
      </c>
      <c r="Z12" s="23">
        <f>IFERROR(VLOOKUP($X$2&amp;"-"&amp; RIGHT(Z$4,1)&amp;"-"&amp;$A12,CC1_InputUser!$L:$N,2,FALSE),0)</f>
        <v>0</v>
      </c>
      <c r="AA12" s="23">
        <f>IFERROR(VLOOKUP($X$2&amp;"-"&amp; RIGHT(AA$4,1)&amp;"-"&amp;$A12,CC1_InputUser!$L:$N,2,FALSE),0)</f>
        <v>0</v>
      </c>
      <c r="AB12" s="23">
        <f>IFERROR(VLOOKUP($X$2&amp;"-"&amp; RIGHT(AB$4,1)&amp;"-"&amp;$A12,CC1_InputUser!$L:$N,2,FALSE),0)</f>
        <v>0</v>
      </c>
      <c r="AC12" s="23">
        <f>IFERROR(VLOOKUP($X$2&amp;"-"&amp; RIGHT(AC$4,1)&amp;"-"&amp;$A12,CC1_InputUser!$L:$N,3,FALSE),0)</f>
        <v>0</v>
      </c>
      <c r="AD12" s="23">
        <f>IFERROR(VLOOKUP($X$2&amp;"-"&amp; RIGHT(AD$4,1)&amp;"-"&amp;$A12,CC1_InputUser!$L:$N,3,FALSE),0)</f>
        <v>0</v>
      </c>
      <c r="AE12" s="23">
        <f>IFERROR(VLOOKUP($X$2&amp;"-"&amp; RIGHT(AE$4,1)&amp;"-"&amp;$A12,CC1_InputUser!$L:$N,3,FALSE),0)</f>
        <v>0</v>
      </c>
      <c r="AF12" s="23">
        <f>IFERROR(VLOOKUP($X$2&amp;"-"&amp; RIGHT(AF$4,1)&amp;"-"&amp;$A12,CC1_InputUser!$L:$N,3,FALSE),0)</f>
        <v>0</v>
      </c>
      <c r="AG12" s="23">
        <f>IFERROR(VLOOKUP($X$2&amp;"-"&amp; RIGHT(AG$4,1)&amp;"-"&amp;$A12,CC1_InputUser!$L:$N,3,FALSE),0)</f>
        <v>0</v>
      </c>
      <c r="AH12" s="24"/>
      <c r="AI12" s="23">
        <f>IFERROR(VLOOKUP($AI$2&amp;"-"&amp; RIGHT(AI$4,1)&amp;"-"&amp;$A12,CC1_InputUser!$L:$N,2,FALSE),0)</f>
        <v>0</v>
      </c>
      <c r="AJ12" s="23">
        <f>IFERROR(VLOOKUP($AI$2&amp;"-"&amp; RIGHT(AJ$4,1)&amp;"-"&amp;$A12,CC1_InputUser!$L:$N,2,FALSE),0)</f>
        <v>0</v>
      </c>
      <c r="AK12" s="23">
        <f>IFERROR(VLOOKUP($AI$2&amp;"-"&amp; RIGHT(AK$4,1)&amp;"-"&amp;$A12,CC1_InputUser!$L:$N,2,FALSE),0)</f>
        <v>0</v>
      </c>
      <c r="AL12" s="23">
        <f>IFERROR(VLOOKUP($AI$2&amp;"-"&amp; RIGHT(AL$4,1)&amp;"-"&amp;$A12,CC1_InputUser!$L:$N,2,FALSE),0)</f>
        <v>0</v>
      </c>
      <c r="AM12" s="23">
        <f>IFERROR(VLOOKUP($AI$2&amp;"-"&amp; RIGHT(AM$4,1)&amp;"-"&amp;$A12,CC1_InputUser!$L:$N,2,FALSE),0)</f>
        <v>0</v>
      </c>
      <c r="AN12" s="23">
        <f>IFERROR(VLOOKUP($AI$2&amp;"-"&amp; RIGHT(AN$4,1)&amp;"-"&amp;$A12,CC1_InputUser!$L:$N,3,FALSE),0)</f>
        <v>0</v>
      </c>
      <c r="AO12" s="23">
        <f>IFERROR(VLOOKUP($AI$2&amp;"-"&amp; RIGHT(AO$4,1)&amp;"-"&amp;$A12,CC1_InputUser!$L:$N,3,FALSE),0)</f>
        <v>0</v>
      </c>
      <c r="AP12" s="23">
        <f>IFERROR(VLOOKUP($AI$2&amp;"-"&amp; RIGHT(AP$4,1)&amp;"-"&amp;$A12,CC1_InputUser!$L:$N,3,FALSE),0)</f>
        <v>0</v>
      </c>
      <c r="AQ12" s="23">
        <f>IFERROR(VLOOKUP($AI$2&amp;"-"&amp; RIGHT(AQ$4,1)&amp;"-"&amp;$A12,CC1_InputUser!$L:$N,3,FALSE),0)</f>
        <v>0</v>
      </c>
      <c r="AR12" s="23">
        <f>IFERROR(VLOOKUP($AI$2&amp;"-"&amp; RIGHT(AR$4,1)&amp;"-"&amp;$A12,CC1_InputUser!$L:$N,3,FALSE),0)</f>
        <v>0</v>
      </c>
      <c r="AS12" s="24"/>
      <c r="AT12" s="23">
        <f>IFERROR(VLOOKUP($AT$2&amp;"-"&amp; RIGHT(AT$4,1)&amp;"-"&amp;$A12,CC1_InputUser!$L:$N,2,FALSE),0)</f>
        <v>0</v>
      </c>
      <c r="AU12" s="23">
        <f>IFERROR(VLOOKUP($AT$2&amp;"-"&amp; RIGHT(AU$4,1)&amp;"-"&amp;$A12,CC1_InputUser!$L:$N,2,FALSE),0)</f>
        <v>0</v>
      </c>
      <c r="AV12" s="23">
        <f>IFERROR(VLOOKUP($AT$2&amp;"-"&amp; RIGHT(AV$4,1)&amp;"-"&amp;$A12,CC1_InputUser!$L:$N,2,FALSE),0)</f>
        <v>0</v>
      </c>
      <c r="AW12" s="23">
        <f>IFERROR(VLOOKUP($AT$2&amp;"-"&amp; RIGHT(AW$4,1)&amp;"-"&amp;$A12,CC1_InputUser!$L:$N,2,FALSE),0)</f>
        <v>0</v>
      </c>
      <c r="AX12" s="23">
        <f>IFERROR(VLOOKUP($AT$2&amp;"-"&amp; RIGHT(AX$4,1)&amp;"-"&amp;$A12,CC1_InputUser!$L:$N,2,FALSE),0)</f>
        <v>0</v>
      </c>
      <c r="AY12" s="23">
        <f>IFERROR(VLOOKUP($AT$2&amp;"-"&amp; RIGHT(AY$4,1)&amp;"-"&amp;$A12,CC1_InputUser!$L:$N,3,FALSE),0)</f>
        <v>0</v>
      </c>
      <c r="AZ12" s="23">
        <f>IFERROR(VLOOKUP($AT$2&amp;"-"&amp; RIGHT(AZ$4,1)&amp;"-"&amp;$A12,CC1_InputUser!$L:$N,3,FALSE),0)</f>
        <v>0</v>
      </c>
      <c r="BA12" s="23">
        <f>IFERROR(VLOOKUP($AT$2&amp;"-"&amp; RIGHT(BA$4,1)&amp;"-"&amp;$A12,CC1_InputUser!$L:$N,3,FALSE),0)</f>
        <v>0</v>
      </c>
      <c r="BB12" s="23">
        <f>IFERROR(VLOOKUP($AT$2&amp;"-"&amp; RIGHT(BB$4,1)&amp;"-"&amp;$A12,CC1_InputUser!$L:$N,3,FALSE),0)</f>
        <v>0</v>
      </c>
      <c r="BC12" s="23">
        <f>IFERROR(VLOOKUP($AT$2&amp;"-"&amp; RIGHT(BC$4,1)&amp;"-"&amp;$A12,CC1_InputUser!$L:$N,3,FALSE),0)</f>
        <v>0</v>
      </c>
      <c r="BD12" s="24"/>
      <c r="BE12" s="23">
        <f>IFERROR(VLOOKUP($AT$2&amp;"-"&amp; RIGHT(BE$4,1)&amp;"-"&amp;$A12,CC1_InputUser!$L:$N,2,FALSE),0)</f>
        <v>0</v>
      </c>
      <c r="BF12" s="23">
        <f>IFERROR(VLOOKUP($AT$2&amp;"-"&amp; RIGHT(BF$4,1)&amp;"-"&amp;$A12,CC1_InputUser!$L:$N,2,FALSE),0)</f>
        <v>0</v>
      </c>
      <c r="BG12" s="23">
        <f>IFERROR(VLOOKUP($AT$2&amp;"-"&amp; RIGHT(BG$4,1)&amp;"-"&amp;$A12,CC1_InputUser!$L:$N,2,FALSE),0)</f>
        <v>0</v>
      </c>
      <c r="BH12" s="23">
        <f>IFERROR(VLOOKUP($AT$2&amp;"-"&amp; RIGHT(BH$4,1)&amp;"-"&amp;$A12,CC1_InputUser!$L:$N,2,FALSE),0)</f>
        <v>0</v>
      </c>
      <c r="BI12" s="23">
        <f>IFERROR(VLOOKUP($AT$2&amp;"-"&amp; RIGHT(BI$4,1)&amp;"-"&amp;$A12,CC1_InputUser!$L:$N,2,FALSE),0)</f>
        <v>0</v>
      </c>
      <c r="BJ12" s="23">
        <f>IFERROR(VLOOKUP($AT$2&amp;"-"&amp; RIGHT(BJ$4,1)&amp;"-"&amp;$A12,CC1_InputUser!$L:$N,3,FALSE),0)</f>
        <v>0</v>
      </c>
      <c r="BK12" s="23">
        <f>IFERROR(VLOOKUP($AT$2&amp;"-"&amp; RIGHT(BK$4,1)&amp;"-"&amp;$A12,CC1_InputUser!$L:$N,3,FALSE),0)</f>
        <v>0</v>
      </c>
      <c r="BL12" s="23">
        <f>IFERROR(VLOOKUP($AT$2&amp;"-"&amp; RIGHT(BL$4,1)&amp;"-"&amp;$A12,CC1_InputUser!$L:$N,3,FALSE),0)</f>
        <v>0</v>
      </c>
      <c r="BM12" s="23">
        <f>IFERROR(VLOOKUP($AT$2&amp;"-"&amp; RIGHT(BM$4,1)&amp;"-"&amp;$A12,CC1_InputUser!$L:$N,3,FALSE),0)</f>
        <v>0</v>
      </c>
      <c r="BN12" s="23">
        <f>IFERROR(VLOOKUP($AT$2&amp;"-"&amp; RIGHT(BN$4,1)&amp;"-"&amp;$A12,CC1_InputUser!$L:$N,3,FALSE),0)</f>
        <v>0</v>
      </c>
      <c r="BO12" s="24"/>
      <c r="BP12" s="23">
        <f>IFERROR(VLOOKUP($BP$2&amp;"-"&amp; RIGHT(BP$4,1)&amp;"-"&amp;$A12,CC1_InputUser!$L:$N,2,FALSE),0)</f>
        <v>0</v>
      </c>
      <c r="BQ12" s="23">
        <f>IFERROR(VLOOKUP($BP$2&amp;"-"&amp; RIGHT(BQ$4,1)&amp;"-"&amp;$A12,CC1_InputUser!$L:$N,2,FALSE),0)</f>
        <v>0</v>
      </c>
      <c r="BR12" s="23">
        <f>IFERROR(VLOOKUP($BP$2&amp;"-"&amp; RIGHT(BR$4,1)&amp;"-"&amp;$A12,CC1_InputUser!$L:$N,2,FALSE),0)</f>
        <v>0</v>
      </c>
      <c r="BS12" s="23">
        <f>IFERROR(VLOOKUP($BP$2&amp;"-"&amp; RIGHT(BS$4,1)&amp;"-"&amp;$A12,CC1_InputUser!$L:$N,2,FALSE),0)</f>
        <v>0</v>
      </c>
      <c r="BT12" s="23">
        <f>IFERROR(VLOOKUP($BP$2&amp;"-"&amp; RIGHT(BT$4,1)&amp;"-"&amp;$A12,CC1_InputUser!$L:$N,2,FALSE),0)</f>
        <v>0</v>
      </c>
      <c r="BU12" s="23">
        <f>IFERROR(VLOOKUP($BP$2&amp;"-"&amp; RIGHT(BU$4,1)&amp;"-"&amp;$A12,CC1_InputUser!$L:$N,3,FALSE),0)</f>
        <v>0</v>
      </c>
      <c r="BV12" s="23">
        <f>IFERROR(VLOOKUP($BP$2&amp;"-"&amp; RIGHT(BV$4,1)&amp;"-"&amp;$A12,CC1_InputUser!$L:$N,3,FALSE),0)</f>
        <v>0</v>
      </c>
      <c r="BW12" s="23">
        <f>IFERROR(VLOOKUP($BP$2&amp;"-"&amp; RIGHT(BW$4,1)&amp;"-"&amp;$A12,CC1_InputUser!$L:$N,3,FALSE),0)</f>
        <v>0</v>
      </c>
      <c r="BX12" s="23">
        <f>IFERROR(VLOOKUP($BP$2&amp;"-"&amp; RIGHT(BX$4,1)&amp;"-"&amp;$A12,CC1_InputUser!$L:$N,3,FALSE),0)</f>
        <v>0</v>
      </c>
      <c r="BY12" s="23">
        <f>IFERROR(VLOOKUP($BP$2&amp;"-"&amp; RIGHT(BY$4,1)&amp;"-"&amp;$A12,CC1_InputUser!$L:$N,3,FALSE),0)</f>
        <v>0</v>
      </c>
      <c r="BZ12" s="24"/>
      <c r="CA12" s="23">
        <f>IFERROR(VLOOKUP($CA$2&amp;"-"&amp; RIGHT(CA$4,1)&amp;"-"&amp;$A12,CC1_InputUser!$L:$N,2,FALSE),0)</f>
        <v>2.9741522144454247E-2</v>
      </c>
      <c r="CB12" s="23">
        <f>IFERROR(VLOOKUP($CA$2&amp;"-"&amp; RIGHT(CB$4,1)&amp;"-"&amp;$A12,CC1_InputUser!$L:$N,2,FALSE),0)</f>
        <v>5.9468283582089443E-2</v>
      </c>
      <c r="CC12" s="23">
        <f>IFERROR(VLOOKUP($CA$2&amp;"-"&amp; RIGHT(CC$4,1)&amp;"-"&amp;$A12,CC1_InputUser!$L:$N,2,FALSE),0)</f>
        <v>0</v>
      </c>
      <c r="CD12" s="23">
        <f>IFERROR(VLOOKUP($CA$2&amp;"-"&amp; RIGHT(CD$4,1)&amp;"-"&amp;$A12,CC1_InputUser!$L:$N,2,FALSE),0)</f>
        <v>0</v>
      </c>
      <c r="CE12" s="23">
        <f>IFERROR(VLOOKUP($CA$2&amp;"-"&amp; RIGHT(CE$4,1)&amp;"-"&amp;$A12,CC1_InputUser!$L:$N,2,FALSE),0)</f>
        <v>-1.3473053892215536E-2</v>
      </c>
      <c r="CF12" s="23">
        <f>IFERROR(VLOOKUP($CA$2&amp;"-"&amp; RIGHT(CF$4,1)&amp;"-"&amp;$A12,CC1_InputUser!$L:$N,3,FALSE),0)</f>
        <v>-0.33703515555485075</v>
      </c>
      <c r="CG12" s="23">
        <f>IFERROR(VLOOKUP($CA$2&amp;"-"&amp; RIGHT(CG$4,1)&amp;"-"&amp;$A12,CC1_InputUser!$L:$N,3,FALSE),0)</f>
        <v>-4.1004774633363383E-2</v>
      </c>
      <c r="CH12" s="23">
        <f>IFERROR(VLOOKUP($CA$2&amp;"-"&amp; RIGHT(CH$4,1)&amp;"-"&amp;$A12,CC1_InputUser!$L:$N,3,FALSE),0)</f>
        <v>-1.4890300498255127E-2</v>
      </c>
      <c r="CI12" s="23">
        <f>IFERROR(VLOOKUP($CA$2&amp;"-"&amp; RIGHT(CI$4,1)&amp;"-"&amp;$A12,CC1_InputUser!$L:$N,3,FALSE),0)</f>
        <v>0</v>
      </c>
      <c r="CJ12" s="23">
        <f>IFERROR(VLOOKUP($CA$2&amp;"-"&amp; RIGHT(CJ$4,1)&amp;"-"&amp;$A12,CC1_InputUser!$L:$N,3,FALSE),0)</f>
        <v>-8.9996124085899298E-2</v>
      </c>
      <c r="CK12" s="24"/>
      <c r="CL12" s="23">
        <f>IFERROR(VLOOKUP($CL$2&amp;"-"&amp; RIGHT(CL$4,1)&amp;"-"&amp;$A12,CC1_InputUser!$L:$N,2,FALSE),0)</f>
        <v>6.6154263326694274E-3</v>
      </c>
      <c r="CM12" s="23">
        <f>IFERROR(VLOOKUP($CL$2&amp;"-"&amp; RIGHT(CM$4,1)&amp;"-"&amp;$A12,CC1_InputUser!$L:$N,2,FALSE),0)</f>
        <v>0.13547943696496711</v>
      </c>
      <c r="CN12" s="23">
        <f>IFERROR(VLOOKUP($CL$2&amp;"-"&amp; RIGHT(CN$4,1)&amp;"-"&amp;$A12,CC1_InputUser!$L:$N,2,FALSE),0)</f>
        <v>0</v>
      </c>
      <c r="CO12" s="23">
        <f>IFERROR(VLOOKUP($CL$2&amp;"-"&amp; RIGHT(CO$4,1)&amp;"-"&amp;$A12,CC1_InputUser!$L:$N,2,FALSE),0)</f>
        <v>3.5440613026819889E-2</v>
      </c>
      <c r="CP12" s="23">
        <f>IFERROR(VLOOKUP($CL$2&amp;"-"&amp; RIGHT(CP$4,1)&amp;"-"&amp;$A12,CC1_InputUser!$L:$N,2,FALSE),0)</f>
        <v>0</v>
      </c>
      <c r="CQ12" s="23">
        <f>IFERROR(VLOOKUP($CL$2&amp;"-"&amp; RIGHT(CQ$4,1)&amp;"-"&amp;$A12,CC1_InputUser!$L:$N,3,FALSE),0)</f>
        <v>-2.1010032449772287E-2</v>
      </c>
      <c r="CR12" s="23">
        <f>IFERROR(VLOOKUP($CL$2&amp;"-"&amp; RIGHT(CR$4,1)&amp;"-"&amp;$A12,CC1_InputUser!$L:$N,3,FALSE),0)</f>
        <v>-8.3591640412952972E-2</v>
      </c>
      <c r="CS12" s="23">
        <f>IFERROR(VLOOKUP($CL$2&amp;"-"&amp; RIGHT(CS$4,1)&amp;"-"&amp;$A12,CC1_InputUser!$L:$N,3,FALSE),0)</f>
        <v>0</v>
      </c>
      <c r="CT12" s="23">
        <f>IFERROR(VLOOKUP($CL$2&amp;"-"&amp; RIGHT(CT$4,1)&amp;"-"&amp;$A12,CC1_InputUser!$L:$N,3,FALSE),0)</f>
        <v>-9.7624563611696802E-3</v>
      </c>
      <c r="CU12" s="23">
        <f>IFERROR(VLOOKUP($CL$2&amp;"-"&amp; RIGHT(CU$4,1)&amp;"-"&amp;$A12,CC1_InputUser!$L:$N,3,FALSE),0)</f>
        <v>0</v>
      </c>
      <c r="CV12" s="24"/>
      <c r="CW12" s="23">
        <f>IFERROR(VLOOKUP($CW$2&amp;"-"&amp; RIGHT(CW$4,1)&amp;"-"&amp;$A12,CC1_InputUser!$L:$N,2,FALSE),0)</f>
        <v>0</v>
      </c>
      <c r="CX12" s="23">
        <f>IFERROR(VLOOKUP($CW$2&amp;"-"&amp; RIGHT(CX$4,1)&amp;"-"&amp;$A12,CC1_InputUser!$L:$N,2,FALSE),0)</f>
        <v>0</v>
      </c>
      <c r="CY12" s="23">
        <f>IFERROR(VLOOKUP($CW$2&amp;"-"&amp; RIGHT(CY$4,1)&amp;"-"&amp;$A12,CC1_InputUser!$L:$N,2,FALSE),0)</f>
        <v>0</v>
      </c>
      <c r="CZ12" s="23">
        <f>IFERROR(VLOOKUP($CW$2&amp;"-"&amp; RIGHT(CZ$4,1)&amp;"-"&amp;$A12,CC1_InputUser!$L:$N,2,FALSE),0)</f>
        <v>0</v>
      </c>
      <c r="DA12" s="23">
        <f>IFERROR(VLOOKUP($CW$2&amp;"-"&amp; RIGHT(DA$4,1)&amp;"-"&amp;$A12,CC1_InputUser!$L:$N,2,FALSE),0)</f>
        <v>0</v>
      </c>
      <c r="DB12" s="23">
        <f>IFERROR(VLOOKUP($CW$2&amp;"-"&amp; RIGHT(DB$4,1)&amp;"-"&amp;$A12,CC1_InputUser!$L:$N,3,FALSE),0)</f>
        <v>0</v>
      </c>
      <c r="DC12" s="23">
        <f>IFERROR(VLOOKUP($CW$2&amp;"-"&amp; RIGHT(DC$4,1)&amp;"-"&amp;$A12,CC1_InputUser!$L:$N,3,FALSE),0)</f>
        <v>0</v>
      </c>
      <c r="DD12" s="23">
        <f>IFERROR(VLOOKUP($CW$2&amp;"-"&amp; RIGHT(DD$4,1)&amp;"-"&amp;$A12,CC1_InputUser!$L:$N,3,FALSE),0)</f>
        <v>0</v>
      </c>
      <c r="DE12" s="23">
        <f>IFERROR(VLOOKUP($CW$2&amp;"-"&amp; RIGHT(DE$4,1)&amp;"-"&amp;$A12,CC1_InputUser!$L:$N,3,FALSE),0)</f>
        <v>0</v>
      </c>
      <c r="DF12" s="23">
        <f>IFERROR(VLOOKUP($CW$2&amp;"-"&amp; RIGHT(DF$4,1)&amp;"-"&amp;$A12,CC1_InputUser!$L:$N,3,FALSE),0)</f>
        <v>0</v>
      </c>
      <c r="DG12" s="24"/>
      <c r="DH12" s="23">
        <f>IFERROR(VLOOKUP($DH$2&amp;"-"&amp; RIGHT(DH$4,1)&amp;"-"&amp;$A12,CC1_InputUser!$L:$N,2,FALSE),0)</f>
        <v>0</v>
      </c>
      <c r="DI12" s="23">
        <f>IFERROR(VLOOKUP($DH$2&amp;"-"&amp; RIGHT(DI$4,1)&amp;"-"&amp;$A12,CC1_InputUser!$L:$N,2,FALSE),0)</f>
        <v>0</v>
      </c>
      <c r="DJ12" s="23">
        <f>IFERROR(VLOOKUP($DH$2&amp;"-"&amp; RIGHT(DJ$4,1)&amp;"-"&amp;$A12,CC1_InputUser!$L:$N,2,FALSE),0)</f>
        <v>0</v>
      </c>
      <c r="DK12" s="23">
        <f>IFERROR(VLOOKUP($DH$2&amp;"-"&amp; RIGHT(DK$4,1)&amp;"-"&amp;$A12,CC1_InputUser!$L:$N,2,FALSE),0)</f>
        <v>0</v>
      </c>
      <c r="DL12" s="23">
        <f>IFERROR(VLOOKUP($DH$2&amp;"-"&amp; RIGHT(DL$4,1)&amp;"-"&amp;$A12,CC1_InputUser!$L:$N,2,FALSE),0)</f>
        <v>0</v>
      </c>
      <c r="DM12" s="23">
        <f>IFERROR(VLOOKUP($DH$2&amp;"-"&amp; RIGHT(DM$4,1)&amp;"-"&amp;$A12,CC1_InputUser!$L:$N,3,FALSE),0)</f>
        <v>0</v>
      </c>
      <c r="DN12" s="23">
        <f>IFERROR(VLOOKUP($DH$2&amp;"-"&amp; RIGHT(DN$4,1)&amp;"-"&amp;$A12,CC1_InputUser!$L:$N,3,FALSE),0)</f>
        <v>0</v>
      </c>
      <c r="DO12" s="23">
        <f>IFERROR(VLOOKUP($DH$2&amp;"-"&amp; RIGHT(DO$4,1)&amp;"-"&amp;$A12,CC1_InputUser!$L:$N,3,FALSE),0)</f>
        <v>0</v>
      </c>
      <c r="DP12" s="23">
        <f>IFERROR(VLOOKUP($DH$2&amp;"-"&amp; RIGHT(DP$4,1)&amp;"-"&amp;$A12,CC1_InputUser!$L:$N,3,FALSE),0)</f>
        <v>0</v>
      </c>
      <c r="DQ12" s="23">
        <f>IFERROR(VLOOKUP($DH$2&amp;"-"&amp; RIGHT(DQ$4,1)&amp;"-"&amp;$A12,CC1_InputUser!$L:$N,3,FALSE),0)</f>
        <v>0</v>
      </c>
      <c r="DR12" s="24"/>
      <c r="DS12" s="23">
        <f>IFERROR(VLOOKUP($DS$2&amp;"-"&amp; RIGHT(DS$4,1)&amp;"-"&amp;$A12,CC1_InputUser!$L:$N,2,FALSE),0)</f>
        <v>0</v>
      </c>
      <c r="DT12" s="23">
        <f>IFERROR(VLOOKUP($DS$2&amp;"-"&amp; RIGHT(DT$4,1)&amp;"-"&amp;$A12,CC1_InputUser!$L:$N,2,FALSE),0)</f>
        <v>0</v>
      </c>
      <c r="DU12" s="23">
        <f>IFERROR(VLOOKUP($DS$2&amp;"-"&amp; RIGHT(DU$4,1)&amp;"-"&amp;$A12,CC1_InputUser!$L:$N,2,FALSE),0)</f>
        <v>0</v>
      </c>
      <c r="DV12" s="23">
        <f>IFERROR(VLOOKUP($DS$2&amp;"-"&amp; RIGHT(DV$4,1)&amp;"-"&amp;$A12,CC1_InputUser!$L:$N,2,FALSE),0)</f>
        <v>0</v>
      </c>
      <c r="DW12" s="23">
        <f>IFERROR(VLOOKUP($DS$2&amp;"-"&amp; RIGHT(DW$4,1)&amp;"-"&amp;$A12,CC1_InputUser!$L:$N,2,FALSE),0)</f>
        <v>0</v>
      </c>
      <c r="DX12" s="23">
        <f>IFERROR(VLOOKUP($DS$2&amp;"-"&amp; RIGHT(DX$4,1)&amp;"-"&amp;$A12,CC1_InputUser!$L:$N,3,FALSE),0)</f>
        <v>0</v>
      </c>
      <c r="DY12" s="23">
        <f>IFERROR(VLOOKUP($DS$2&amp;"-"&amp; RIGHT(DY$4,1)&amp;"-"&amp;$A12,CC1_InputUser!$L:$N,3,FALSE),0)</f>
        <v>0</v>
      </c>
      <c r="DZ12" s="23">
        <f>IFERROR(VLOOKUP($DS$2&amp;"-"&amp; RIGHT(DZ$4,1)&amp;"-"&amp;$A12,CC1_InputUser!$L:$N,3,FALSE),0)</f>
        <v>0</v>
      </c>
      <c r="EA12" s="23">
        <f>IFERROR(VLOOKUP($DS$2&amp;"-"&amp; RIGHT(EA$4,1)&amp;"-"&amp;$A12,CC1_InputUser!$L:$N,3,FALSE),0)</f>
        <v>0</v>
      </c>
      <c r="EB12" s="23">
        <f>IFERROR(VLOOKUP($DS$2&amp;"-"&amp; RIGHT(EB$4,1)&amp;"-"&amp;$A12,CC1_InputUser!$L:$N,3,FALSE),0)</f>
        <v>0</v>
      </c>
      <c r="EC12" s="24"/>
    </row>
    <row r="13" spans="1:133" x14ac:dyDescent="0.3">
      <c r="A13" s="72" t="s">
        <v>28</v>
      </c>
      <c r="B13" s="23">
        <f>IFERROR(VLOOKUP($B$2&amp;"-"&amp; RIGHT(B$4,1)&amp;"-"&amp;$A13,CC1_InputUser!$L:$N,2,FALSE),0)</f>
        <v>0</v>
      </c>
      <c r="C13" s="23">
        <f>IFERROR(VLOOKUP($B$2&amp;"-"&amp; RIGHT(C$4,1)&amp;"-"&amp;$A13,CC1_InputUser!$L:$N,2,FALSE),0)</f>
        <v>0</v>
      </c>
      <c r="D13" s="23">
        <f>IFERROR(VLOOKUP($B$2&amp;"-"&amp; RIGHT(D$4,1)&amp;"-"&amp;$A13,CC1_InputUser!$L:$N,2,FALSE),0)</f>
        <v>0.10707603294098766</v>
      </c>
      <c r="E13" s="23">
        <f>IFERROR(VLOOKUP($B$2&amp;"-"&amp; RIGHT(E$4,1)&amp;"-"&amp;$A13,CC1_InputUser!$L:$N,2,FALSE),0)</f>
        <v>0.1179952108944553</v>
      </c>
      <c r="F13" s="23">
        <f>IFERROR(VLOOKUP($B$2&amp;"-"&amp; RIGHT(F$4,1)&amp;"-"&amp;$A13,CC1_InputUser!$L:$N,2,FALSE),0)</f>
        <v>0</v>
      </c>
      <c r="G13" s="23">
        <f>IFERROR(VLOOKUP($B$2&amp;"-"&amp; RIGHT(G$4,1)&amp;"-"&amp;$A13,CC1_InputUser!$L:$N,3,FALSE),0)</f>
        <v>0</v>
      </c>
      <c r="H13" s="23">
        <f>IFERROR(VLOOKUP($B$2&amp;"-"&amp; RIGHT(H$4,1)&amp;"-"&amp;$A13,CC1_InputUser!$L:$N,3,FALSE),0)</f>
        <v>0</v>
      </c>
      <c r="I13" s="23">
        <f>IFERROR(VLOOKUP($B$2&amp;"-"&amp; RIGHT(I$4,1)&amp;"-"&amp;$A13,CC1_InputUser!$L:$N,3,FALSE),0)</f>
        <v>-0.17452148718482641</v>
      </c>
      <c r="J13" s="23">
        <f>IFERROR(VLOOKUP($B$2&amp;"-"&amp; RIGHT(J$4,1)&amp;"-"&amp;$A13,CC1_InputUser!$L:$N,3,FALSE),0)</f>
        <v>-0.12896181080747948</v>
      </c>
      <c r="K13" s="23">
        <f>IFERROR(VLOOKUP($B$2&amp;"-"&amp; RIGHT(K$4,1)&amp;"-"&amp;$A13,CC1_InputUser!$L:$N,3,FALSE),0)</f>
        <v>0</v>
      </c>
      <c r="L13" s="24"/>
      <c r="M13" s="23">
        <f>IFERROR(VLOOKUP($M$2&amp;"-"&amp; RIGHT(M$4,1)&amp;"-"&amp;$A13,CC1_InputUser!$L:$N,2,FALSE),0)</f>
        <v>0</v>
      </c>
      <c r="N13" s="23">
        <f>IFERROR(VLOOKUP($M$2&amp;"-"&amp; RIGHT(N$4,1)&amp;"-"&amp;$A13,CC1_InputUser!$L:$N,2,FALSE),0)</f>
        <v>0.33919502201993978</v>
      </c>
      <c r="O13" s="23">
        <f>IFERROR(VLOOKUP($M$2&amp;"-"&amp; RIGHT(O$4,1)&amp;"-"&amp;$A13,CC1_InputUser!$L:$N,2,FALSE),0)</f>
        <v>0</v>
      </c>
      <c r="P13" s="23">
        <f>IFERROR(VLOOKUP($M$2&amp;"-"&amp; RIGHT(P$4,1)&amp;"-"&amp;$A13,CC1_InputUser!$L:$N,2,FALSE),0)</f>
        <v>0.41376803845423793</v>
      </c>
      <c r="Q13" s="23">
        <f>IFERROR(VLOOKUP($M$2&amp;"-"&amp; RIGHT(Q$4,1)&amp;"-"&amp;$A13,CC1_InputUser!$L:$N,2,FALSE),0)</f>
        <v>5.7912949800109192E-2</v>
      </c>
      <c r="R13" s="23">
        <f>IFERROR(VLOOKUP($M$2&amp;"-"&amp; RIGHT(R$4,1)&amp;"-"&amp;$A13,CC1_InputUser!$L:$N,3,FALSE),0)</f>
        <v>0</v>
      </c>
      <c r="S13" s="23">
        <f>IFERROR(VLOOKUP($M$2&amp;"-"&amp; RIGHT(S$4,1)&amp;"-"&amp;$A13,CC1_InputUser!$L:$N,3,FALSE),0)</f>
        <v>-0.41437684178720191</v>
      </c>
      <c r="T13" s="23">
        <f>IFERROR(VLOOKUP($M$2&amp;"-"&amp; RIGHT(T$4,1)&amp;"-"&amp;$A13,CC1_InputUser!$L:$N,3,FALSE),0)</f>
        <v>0</v>
      </c>
      <c r="U13" s="23">
        <f>IFERROR(VLOOKUP($M$2&amp;"-"&amp; RIGHT(U$4,1)&amp;"-"&amp;$A13,CC1_InputUser!$L:$N,3,FALSE),0)</f>
        <v>-0.18461597979036748</v>
      </c>
      <c r="V13" s="23">
        <f>IFERROR(VLOOKUP($M$2&amp;"-"&amp; RIGHT(V$4,1)&amp;"-"&amp;$A13,CC1_InputUser!$L:$N,3,FALSE),0)</f>
        <v>-0.28024167602584682</v>
      </c>
      <c r="W13" s="24"/>
      <c r="X13" s="23">
        <f>IFERROR(VLOOKUP($X$2&amp;"-"&amp; RIGHT(X$4,1)&amp;"-"&amp;$A13,CC1_InputUser!$L:$N,2,FALSE),0)</f>
        <v>0</v>
      </c>
      <c r="Y13" s="23">
        <f>IFERROR(VLOOKUP($X$2&amp;"-"&amp; RIGHT(Y$4,1)&amp;"-"&amp;$A13,CC1_InputUser!$L:$N,2,FALSE),0)</f>
        <v>-5.7396850524646048E-2</v>
      </c>
      <c r="Z13" s="23">
        <f>IFERROR(VLOOKUP($X$2&amp;"-"&amp; RIGHT(Z$4,1)&amp;"-"&amp;$A13,CC1_InputUser!$L:$N,2,FALSE),0)</f>
        <v>0.19126240920819415</v>
      </c>
      <c r="AA13" s="23">
        <f>IFERROR(VLOOKUP($X$2&amp;"-"&amp; RIGHT(AA$4,1)&amp;"-"&amp;$A13,CC1_InputUser!$L:$N,2,FALSE),0)</f>
        <v>0</v>
      </c>
      <c r="AB13" s="23">
        <f>IFERROR(VLOOKUP($X$2&amp;"-"&amp; RIGHT(AB$4,1)&amp;"-"&amp;$A13,CC1_InputUser!$L:$N,2,FALSE),0)</f>
        <v>0</v>
      </c>
      <c r="AC13" s="23">
        <f>IFERROR(VLOOKUP($X$2&amp;"-"&amp; RIGHT(AC$4,1)&amp;"-"&amp;$A13,CC1_InputUser!$L:$N,3,FALSE),0)</f>
        <v>0</v>
      </c>
      <c r="AD13" s="23">
        <f>IFERROR(VLOOKUP($X$2&amp;"-"&amp; RIGHT(AD$4,1)&amp;"-"&amp;$A13,CC1_InputUser!$L:$N,3,FALSE),0)</f>
        <v>-0.24934962923312798</v>
      </c>
      <c r="AE13" s="23">
        <f>IFERROR(VLOOKUP($X$2&amp;"-"&amp; RIGHT(AE$4,1)&amp;"-"&amp;$A13,CC1_InputUser!$L:$N,3,FALSE),0)</f>
        <v>-0.43512856298155855</v>
      </c>
      <c r="AF13" s="23">
        <f>IFERROR(VLOOKUP($X$2&amp;"-"&amp; RIGHT(AF$4,1)&amp;"-"&amp;$A13,CC1_InputUser!$L:$N,3,FALSE),0)</f>
        <v>0</v>
      </c>
      <c r="AG13" s="23">
        <f>IFERROR(VLOOKUP($X$2&amp;"-"&amp; RIGHT(AG$4,1)&amp;"-"&amp;$A13,CC1_InputUser!$L:$N,3,FALSE),0)</f>
        <v>0</v>
      </c>
      <c r="AH13" s="24"/>
      <c r="AI13" s="23">
        <f>IFERROR(VLOOKUP($AI$2&amp;"-"&amp; RIGHT(AI$4,1)&amp;"-"&amp;$A13,CC1_InputUser!$L:$N,2,FALSE),0)</f>
        <v>0.18219947353420785</v>
      </c>
      <c r="AJ13" s="23">
        <f>IFERROR(VLOOKUP($AI$2&amp;"-"&amp; RIGHT(AJ$4,1)&amp;"-"&amp;$A13,CC1_InputUser!$L:$N,2,FALSE),0)</f>
        <v>0</v>
      </c>
      <c r="AK13" s="23">
        <f>IFERROR(VLOOKUP($AI$2&amp;"-"&amp; RIGHT(AK$4,1)&amp;"-"&amp;$A13,CC1_InputUser!$L:$N,2,FALSE),0)</f>
        <v>0</v>
      </c>
      <c r="AL13" s="23">
        <f>IFERROR(VLOOKUP($AI$2&amp;"-"&amp; RIGHT(AL$4,1)&amp;"-"&amp;$A13,CC1_InputUser!$L:$N,2,FALSE),0)</f>
        <v>0.40587633359271624</v>
      </c>
      <c r="AM13" s="23">
        <f>IFERROR(VLOOKUP($AI$2&amp;"-"&amp; RIGHT(AM$4,1)&amp;"-"&amp;$A13,CC1_InputUser!$L:$N,2,FALSE),0)</f>
        <v>0</v>
      </c>
      <c r="AN13" s="23">
        <f>IFERROR(VLOOKUP($AI$2&amp;"-"&amp; RIGHT(AN$4,1)&amp;"-"&amp;$A13,CC1_InputUser!$L:$N,3,FALSE),0)</f>
        <v>-8.611411523119672E-2</v>
      </c>
      <c r="AO13" s="23">
        <f>IFERROR(VLOOKUP($AI$2&amp;"-"&amp; RIGHT(AO$4,1)&amp;"-"&amp;$A13,CC1_InputUser!$L:$N,3,FALSE),0)</f>
        <v>0</v>
      </c>
      <c r="AP13" s="23">
        <f>IFERROR(VLOOKUP($AI$2&amp;"-"&amp; RIGHT(AP$4,1)&amp;"-"&amp;$A13,CC1_InputUser!$L:$N,3,FALSE),0)</f>
        <v>0</v>
      </c>
      <c r="AQ13" s="23">
        <f>IFERROR(VLOOKUP($AI$2&amp;"-"&amp; RIGHT(AQ$4,1)&amp;"-"&amp;$A13,CC1_InputUser!$L:$N,3,FALSE),0)</f>
        <v>-0.10240353423334314</v>
      </c>
      <c r="AR13" s="23">
        <f>IFERROR(VLOOKUP($AI$2&amp;"-"&amp; RIGHT(AR$4,1)&amp;"-"&amp;$A13,CC1_InputUser!$L:$N,3,FALSE),0)</f>
        <v>0</v>
      </c>
      <c r="AS13" s="24"/>
      <c r="AT13" s="23">
        <f>IFERROR(VLOOKUP($AT$2&amp;"-"&amp; RIGHT(AT$4,1)&amp;"-"&amp;$A13,CC1_InputUser!$L:$N,2,FALSE),0)</f>
        <v>0.19515119033396189</v>
      </c>
      <c r="AU13" s="23">
        <f>IFERROR(VLOOKUP($AT$2&amp;"-"&amp; RIGHT(AU$4,1)&amp;"-"&amp;$A13,CC1_InputUser!$L:$N,2,FALSE),0)</f>
        <v>2.2422158475839504E-2</v>
      </c>
      <c r="AV13" s="23">
        <f>IFERROR(VLOOKUP($AT$2&amp;"-"&amp; RIGHT(AV$4,1)&amp;"-"&amp;$A13,CC1_InputUser!$L:$N,2,FALSE),0)</f>
        <v>8.9343120561025668E-2</v>
      </c>
      <c r="AW13" s="23">
        <f>IFERROR(VLOOKUP($AT$2&amp;"-"&amp; RIGHT(AW$4,1)&amp;"-"&amp;$A13,CC1_InputUser!$L:$N,2,FALSE),0)</f>
        <v>0</v>
      </c>
      <c r="AX13" s="23">
        <f>IFERROR(VLOOKUP($AT$2&amp;"-"&amp; RIGHT(AX$4,1)&amp;"-"&amp;$A13,CC1_InputUser!$L:$N,2,FALSE),0)</f>
        <v>0.32341279227578323</v>
      </c>
      <c r="AY13" s="23">
        <f>IFERROR(VLOOKUP($AT$2&amp;"-"&amp; RIGHT(AY$4,1)&amp;"-"&amp;$A13,CC1_InputUser!$L:$N,3,FALSE),0)</f>
        <v>-0.20010286795406895</v>
      </c>
      <c r="AZ13" s="23">
        <f>IFERROR(VLOOKUP($AT$2&amp;"-"&amp; RIGHT(AZ$4,1)&amp;"-"&amp;$A13,CC1_InputUser!$L:$N,3,FALSE),0)</f>
        <v>-4.9459864549572852E-2</v>
      </c>
      <c r="BA13" s="23">
        <f>IFERROR(VLOOKUP($AT$2&amp;"-"&amp; RIGHT(BA$4,1)&amp;"-"&amp;$A13,CC1_InputUser!$L:$N,3,FALSE),0)</f>
        <v>-2.1534157302172341E-2</v>
      </c>
      <c r="BB13" s="23">
        <f>IFERROR(VLOOKUP($AT$2&amp;"-"&amp; RIGHT(BB$4,1)&amp;"-"&amp;$A13,CC1_InputUser!$L:$N,3,FALSE),0)</f>
        <v>0</v>
      </c>
      <c r="BC13" s="23">
        <f>IFERROR(VLOOKUP($AT$2&amp;"-"&amp; RIGHT(BC$4,1)&amp;"-"&amp;$A13,CC1_InputUser!$L:$N,3,FALSE),0)</f>
        <v>-0.22913844509815406</v>
      </c>
      <c r="BD13" s="24"/>
      <c r="BE13" s="23">
        <f>IFERROR(VLOOKUP($AT$2&amp;"-"&amp; RIGHT(BE$4,1)&amp;"-"&amp;$A13,CC1_InputUser!$L:$N,2,FALSE),0)</f>
        <v>0.19515119033396189</v>
      </c>
      <c r="BF13" s="23">
        <f>IFERROR(VLOOKUP($AT$2&amp;"-"&amp; RIGHT(BF$4,1)&amp;"-"&amp;$A13,CC1_InputUser!$L:$N,2,FALSE),0)</f>
        <v>2.2422158475839504E-2</v>
      </c>
      <c r="BG13" s="23">
        <f>IFERROR(VLOOKUP($AT$2&amp;"-"&amp; RIGHT(BG$4,1)&amp;"-"&amp;$A13,CC1_InputUser!$L:$N,2,FALSE),0)</f>
        <v>8.9343120561025668E-2</v>
      </c>
      <c r="BH13" s="23">
        <f>IFERROR(VLOOKUP($AT$2&amp;"-"&amp; RIGHT(BH$4,1)&amp;"-"&amp;$A13,CC1_InputUser!$L:$N,2,FALSE),0)</f>
        <v>0</v>
      </c>
      <c r="BI13" s="23">
        <f>IFERROR(VLOOKUP($AT$2&amp;"-"&amp; RIGHT(BI$4,1)&amp;"-"&amp;$A13,CC1_InputUser!$L:$N,2,FALSE),0)</f>
        <v>0.32341279227578323</v>
      </c>
      <c r="BJ13" s="23">
        <f>IFERROR(VLOOKUP($AT$2&amp;"-"&amp; RIGHT(BJ$4,1)&amp;"-"&amp;$A13,CC1_InputUser!$L:$N,3,FALSE),0)</f>
        <v>-0.20010286795406895</v>
      </c>
      <c r="BK13" s="23">
        <f>IFERROR(VLOOKUP($AT$2&amp;"-"&amp; RIGHT(BK$4,1)&amp;"-"&amp;$A13,CC1_InputUser!$L:$N,3,FALSE),0)</f>
        <v>-4.9459864549572852E-2</v>
      </c>
      <c r="BL13" s="23">
        <f>IFERROR(VLOOKUP($AT$2&amp;"-"&amp; RIGHT(BL$4,1)&amp;"-"&amp;$A13,CC1_InputUser!$L:$N,3,FALSE),0)</f>
        <v>-2.1534157302172341E-2</v>
      </c>
      <c r="BM13" s="23">
        <f>IFERROR(VLOOKUP($AT$2&amp;"-"&amp; RIGHT(BM$4,1)&amp;"-"&amp;$A13,CC1_InputUser!$L:$N,3,FALSE),0)</f>
        <v>0</v>
      </c>
      <c r="BN13" s="23">
        <f>IFERROR(VLOOKUP($AT$2&amp;"-"&amp; RIGHT(BN$4,1)&amp;"-"&amp;$A13,CC1_InputUser!$L:$N,3,FALSE),0)</f>
        <v>-0.22913844509815406</v>
      </c>
      <c r="BO13" s="24"/>
      <c r="BP13" s="23">
        <f>IFERROR(VLOOKUP($BP$2&amp;"-"&amp; RIGHT(BP$4,1)&amp;"-"&amp;$A13,CC1_InputUser!$L:$N,2,FALSE),0)</f>
        <v>-0.14422769021747106</v>
      </c>
      <c r="BQ13" s="23">
        <f>IFERROR(VLOOKUP($BP$2&amp;"-"&amp; RIGHT(BQ$4,1)&amp;"-"&amp;$A13,CC1_InputUser!$L:$N,2,FALSE),0)</f>
        <v>-0.16023365441103821</v>
      </c>
      <c r="BR13" s="23">
        <f>IFERROR(VLOOKUP($BP$2&amp;"-"&amp; RIGHT(BR$4,1)&amp;"-"&amp;$A13,CC1_InputUser!$L:$N,2,FALSE),0)</f>
        <v>0</v>
      </c>
      <c r="BS13" s="23">
        <f>IFERROR(VLOOKUP($BP$2&amp;"-"&amp; RIGHT(BS$4,1)&amp;"-"&amp;$A13,CC1_InputUser!$L:$N,2,FALSE),0)</f>
        <v>0</v>
      </c>
      <c r="BT13" s="23">
        <f>IFERROR(VLOOKUP($BP$2&amp;"-"&amp; RIGHT(BT$4,1)&amp;"-"&amp;$A13,CC1_InputUser!$L:$N,2,FALSE),0)</f>
        <v>0</v>
      </c>
      <c r="BU13" s="23">
        <f>IFERROR(VLOOKUP($BP$2&amp;"-"&amp; RIGHT(BU$4,1)&amp;"-"&amp;$A13,CC1_InputUser!$L:$N,3,FALSE),0)</f>
        <v>-0.16167000248519425</v>
      </c>
      <c r="BV13" s="23">
        <f>IFERROR(VLOOKUP($BP$2&amp;"-"&amp; RIGHT(BV$4,1)&amp;"-"&amp;$A13,CC1_InputUser!$L:$N,3,FALSE),0)</f>
        <v>-8.6969151276770185E-2</v>
      </c>
      <c r="BW13" s="23">
        <f>IFERROR(VLOOKUP($BP$2&amp;"-"&amp; RIGHT(BW$4,1)&amp;"-"&amp;$A13,CC1_InputUser!$L:$N,3,FALSE),0)</f>
        <v>0</v>
      </c>
      <c r="BX13" s="23">
        <f>IFERROR(VLOOKUP($BP$2&amp;"-"&amp; RIGHT(BX$4,1)&amp;"-"&amp;$A13,CC1_InputUser!$L:$N,3,FALSE),0)</f>
        <v>0</v>
      </c>
      <c r="BY13" s="23">
        <f>IFERROR(VLOOKUP($BP$2&amp;"-"&amp; RIGHT(BY$4,1)&amp;"-"&amp;$A13,CC1_InputUser!$L:$N,3,FALSE),0)</f>
        <v>0</v>
      </c>
      <c r="BZ13" s="24"/>
      <c r="CA13" s="23">
        <f>IFERROR(VLOOKUP($CA$2&amp;"-"&amp; RIGHT(CA$4,1)&amp;"-"&amp;$A13,CC1_InputUser!$L:$N,2,FALSE),0)</f>
        <v>6.6251503360073682E-2</v>
      </c>
      <c r="CB13" s="23">
        <f>IFERROR(VLOOKUP($CA$2&amp;"-"&amp; RIGHT(CB$4,1)&amp;"-"&amp;$A13,CC1_InputUser!$L:$N,2,FALSE),0)</f>
        <v>0.30575230063556891</v>
      </c>
      <c r="CC13" s="23">
        <f>IFERROR(VLOOKUP($CA$2&amp;"-"&amp; RIGHT(CC$4,1)&amp;"-"&amp;$A13,CC1_InputUser!$L:$N,2,FALSE),0)</f>
        <v>7.4626865671634235E-4</v>
      </c>
      <c r="CD13" s="23">
        <f>IFERROR(VLOOKUP($CA$2&amp;"-"&amp; RIGHT(CD$4,1)&amp;"-"&amp;$A13,CC1_InputUser!$L:$N,2,FALSE),0)</f>
        <v>0</v>
      </c>
      <c r="CE13" s="23">
        <f>IFERROR(VLOOKUP($CA$2&amp;"-"&amp; RIGHT(CE$4,1)&amp;"-"&amp;$A13,CC1_InputUser!$L:$N,2,FALSE),0)</f>
        <v>0.42100071685859808</v>
      </c>
      <c r="CF13" s="23">
        <f>IFERROR(VLOOKUP($CA$2&amp;"-"&amp; RIGHT(CF$4,1)&amp;"-"&amp;$A13,CC1_InputUser!$L:$N,3,FALSE),0)</f>
        <v>-0.19341123951991168</v>
      </c>
      <c r="CG13" s="23">
        <f>IFERROR(VLOOKUP($CA$2&amp;"-"&amp; RIGHT(CG$4,1)&amp;"-"&amp;$A13,CC1_InputUser!$L:$N,3,FALSE),0)</f>
        <v>-8.5986339054255012E-2</v>
      </c>
      <c r="CH13" s="23">
        <f>IFERROR(VLOOKUP($CA$2&amp;"-"&amp; RIGHT(CH$4,1)&amp;"-"&amp;$A13,CC1_InputUser!$L:$N,3,FALSE),0)</f>
        <v>-8.2447682699682279E-3</v>
      </c>
      <c r="CI13" s="23">
        <f>IFERROR(VLOOKUP($CA$2&amp;"-"&amp; RIGHT(CI$4,1)&amp;"-"&amp;$A13,CC1_InputUser!$L:$N,3,FALSE),0)</f>
        <v>0</v>
      </c>
      <c r="CJ13" s="23">
        <f>IFERROR(VLOOKUP($CA$2&amp;"-"&amp; RIGHT(CJ$4,1)&amp;"-"&amp;$A13,CC1_InputUser!$L:$N,3,FALSE),0)</f>
        <v>-8.6402803887488666E-2</v>
      </c>
      <c r="CK13" s="24"/>
      <c r="CL13" s="23">
        <f>IFERROR(VLOOKUP($CL$2&amp;"-"&amp; RIGHT(CL$4,1)&amp;"-"&amp;$A13,CC1_InputUser!$L:$N,2,FALSE),0)</f>
        <v>-1.587457080265442E-2</v>
      </c>
      <c r="CM13" s="23">
        <f>IFERROR(VLOOKUP($CL$2&amp;"-"&amp; RIGHT(CM$4,1)&amp;"-"&amp;$A13,CC1_InputUser!$L:$N,2,FALSE),0)</f>
        <v>0</v>
      </c>
      <c r="CN13" s="23">
        <f>IFERROR(VLOOKUP($CL$2&amp;"-"&amp; RIGHT(CN$4,1)&amp;"-"&amp;$A13,CC1_InputUser!$L:$N,2,FALSE),0)</f>
        <v>0</v>
      </c>
      <c r="CO13" s="23">
        <f>IFERROR(VLOOKUP($CL$2&amp;"-"&amp; RIGHT(CO$4,1)&amp;"-"&amp;$A13,CC1_InputUser!$L:$N,2,FALSE),0)</f>
        <v>0</v>
      </c>
      <c r="CP13" s="23">
        <f>IFERROR(VLOOKUP($CL$2&amp;"-"&amp; RIGHT(CP$4,1)&amp;"-"&amp;$A13,CC1_InputUser!$L:$N,2,FALSE),0)</f>
        <v>0</v>
      </c>
      <c r="CQ13" s="23">
        <f>IFERROR(VLOOKUP($CL$2&amp;"-"&amp; RIGHT(CQ$4,1)&amp;"-"&amp;$A13,CC1_InputUser!$L:$N,3,FALSE),0)</f>
        <v>-1.6513255718329845E-2</v>
      </c>
      <c r="CR13" s="23">
        <f>IFERROR(VLOOKUP($CL$2&amp;"-"&amp; RIGHT(CR$4,1)&amp;"-"&amp;$A13,CC1_InputUser!$L:$N,3,FALSE),0)</f>
        <v>0</v>
      </c>
      <c r="CS13" s="23">
        <f>IFERROR(VLOOKUP($CL$2&amp;"-"&amp; RIGHT(CS$4,1)&amp;"-"&amp;$A13,CC1_InputUser!$L:$N,3,FALSE),0)</f>
        <v>0</v>
      </c>
      <c r="CT13" s="23">
        <f>IFERROR(VLOOKUP($CL$2&amp;"-"&amp; RIGHT(CT$4,1)&amp;"-"&amp;$A13,CC1_InputUser!$L:$N,3,FALSE),0)</f>
        <v>0</v>
      </c>
      <c r="CU13" s="23">
        <f>IFERROR(VLOOKUP($CL$2&amp;"-"&amp; RIGHT(CU$4,1)&amp;"-"&amp;$A13,CC1_InputUser!$L:$N,3,FALSE),0)</f>
        <v>0</v>
      </c>
      <c r="CV13" s="24"/>
      <c r="CW13" s="23">
        <f>IFERROR(VLOOKUP($CW$2&amp;"-"&amp; RIGHT(CW$4,1)&amp;"-"&amp;$A13,CC1_InputUser!$L:$N,2,FALSE),0)</f>
        <v>0</v>
      </c>
      <c r="CX13" s="23">
        <f>IFERROR(VLOOKUP($CW$2&amp;"-"&amp; RIGHT(CX$4,1)&amp;"-"&amp;$A13,CC1_InputUser!$L:$N,2,FALSE),0)</f>
        <v>0</v>
      </c>
      <c r="CY13" s="23">
        <f>IFERROR(VLOOKUP($CW$2&amp;"-"&amp; RIGHT(CY$4,1)&amp;"-"&amp;$A13,CC1_InputUser!$L:$N,2,FALSE),0)</f>
        <v>0</v>
      </c>
      <c r="CZ13" s="23">
        <f>IFERROR(VLOOKUP($CW$2&amp;"-"&amp; RIGHT(CZ$4,1)&amp;"-"&amp;$A13,CC1_InputUser!$L:$N,2,FALSE),0)</f>
        <v>0</v>
      </c>
      <c r="DA13" s="23">
        <f>IFERROR(VLOOKUP($CW$2&amp;"-"&amp; RIGHT(DA$4,1)&amp;"-"&amp;$A13,CC1_InputUser!$L:$N,2,FALSE),0)</f>
        <v>0</v>
      </c>
      <c r="DB13" s="23">
        <f>IFERROR(VLOOKUP($CW$2&amp;"-"&amp; RIGHT(DB$4,1)&amp;"-"&amp;$A13,CC1_InputUser!$L:$N,3,FALSE),0)</f>
        <v>0</v>
      </c>
      <c r="DC13" s="23">
        <f>IFERROR(VLOOKUP($CW$2&amp;"-"&amp; RIGHT(DC$4,1)&amp;"-"&amp;$A13,CC1_InputUser!$L:$N,3,FALSE),0)</f>
        <v>0</v>
      </c>
      <c r="DD13" s="23">
        <f>IFERROR(VLOOKUP($CW$2&amp;"-"&amp; RIGHT(DD$4,1)&amp;"-"&amp;$A13,CC1_InputUser!$L:$N,3,FALSE),0)</f>
        <v>0</v>
      </c>
      <c r="DE13" s="23">
        <f>IFERROR(VLOOKUP($CW$2&amp;"-"&amp; RIGHT(DE$4,1)&amp;"-"&amp;$A13,CC1_InputUser!$L:$N,3,FALSE),0)</f>
        <v>0</v>
      </c>
      <c r="DF13" s="23">
        <f>IFERROR(VLOOKUP($CW$2&amp;"-"&amp; RIGHT(DF$4,1)&amp;"-"&amp;$A13,CC1_InputUser!$L:$N,3,FALSE),0)</f>
        <v>0</v>
      </c>
      <c r="DG13" s="24"/>
      <c r="DH13" s="23">
        <f>IFERROR(VLOOKUP($DH$2&amp;"-"&amp; RIGHT(DH$4,1)&amp;"-"&amp;$A13,CC1_InputUser!$L:$N,2,FALSE),0)</f>
        <v>0</v>
      </c>
      <c r="DI13" s="23">
        <f>IFERROR(VLOOKUP($DH$2&amp;"-"&amp; RIGHT(DI$4,1)&amp;"-"&amp;$A13,CC1_InputUser!$L:$N,2,FALSE),0)</f>
        <v>0</v>
      </c>
      <c r="DJ13" s="23">
        <f>IFERROR(VLOOKUP($DH$2&amp;"-"&amp; RIGHT(DJ$4,1)&amp;"-"&amp;$A13,CC1_InputUser!$L:$N,2,FALSE),0)</f>
        <v>0</v>
      </c>
      <c r="DK13" s="23">
        <f>IFERROR(VLOOKUP($DH$2&amp;"-"&amp; RIGHT(DK$4,1)&amp;"-"&amp;$A13,CC1_InputUser!$L:$N,2,FALSE),0)</f>
        <v>0</v>
      </c>
      <c r="DL13" s="23">
        <f>IFERROR(VLOOKUP($DH$2&amp;"-"&amp; RIGHT(DL$4,1)&amp;"-"&amp;$A13,CC1_InputUser!$L:$N,2,FALSE),0)</f>
        <v>0</v>
      </c>
      <c r="DM13" s="23">
        <f>IFERROR(VLOOKUP($DH$2&amp;"-"&amp; RIGHT(DM$4,1)&amp;"-"&amp;$A13,CC1_InputUser!$L:$N,3,FALSE),0)</f>
        <v>0</v>
      </c>
      <c r="DN13" s="23">
        <f>IFERROR(VLOOKUP($DH$2&amp;"-"&amp; RIGHT(DN$4,1)&amp;"-"&amp;$A13,CC1_InputUser!$L:$N,3,FALSE),0)</f>
        <v>0</v>
      </c>
      <c r="DO13" s="23">
        <f>IFERROR(VLOOKUP($DH$2&amp;"-"&amp; RIGHT(DO$4,1)&amp;"-"&amp;$A13,CC1_InputUser!$L:$N,3,FALSE),0)</f>
        <v>0</v>
      </c>
      <c r="DP13" s="23">
        <f>IFERROR(VLOOKUP($DH$2&amp;"-"&amp; RIGHT(DP$4,1)&amp;"-"&amp;$A13,CC1_InputUser!$L:$N,3,FALSE),0)</f>
        <v>0</v>
      </c>
      <c r="DQ13" s="23">
        <f>IFERROR(VLOOKUP($DH$2&amp;"-"&amp; RIGHT(DQ$4,1)&amp;"-"&amp;$A13,CC1_InputUser!$L:$N,3,FALSE),0)</f>
        <v>0</v>
      </c>
      <c r="DR13" s="24"/>
      <c r="DS13" s="23">
        <f>IFERROR(VLOOKUP($DS$2&amp;"-"&amp; RIGHT(DS$4,1)&amp;"-"&amp;$A13,CC1_InputUser!$L:$N,2,FALSE),0)</f>
        <v>0</v>
      </c>
      <c r="DT13" s="23">
        <f>IFERROR(VLOOKUP($DS$2&amp;"-"&amp; RIGHT(DT$4,1)&amp;"-"&amp;$A13,CC1_InputUser!$L:$N,2,FALSE),0)</f>
        <v>0</v>
      </c>
      <c r="DU13" s="23">
        <f>IFERROR(VLOOKUP($DS$2&amp;"-"&amp; RIGHT(DU$4,1)&amp;"-"&amp;$A13,CC1_InputUser!$L:$N,2,FALSE),0)</f>
        <v>0</v>
      </c>
      <c r="DV13" s="23">
        <f>IFERROR(VLOOKUP($DS$2&amp;"-"&amp; RIGHT(DV$4,1)&amp;"-"&amp;$A13,CC1_InputUser!$L:$N,2,FALSE),0)</f>
        <v>0</v>
      </c>
      <c r="DW13" s="23">
        <f>IFERROR(VLOOKUP($DS$2&amp;"-"&amp; RIGHT(DW$4,1)&amp;"-"&amp;$A13,CC1_InputUser!$L:$N,2,FALSE),0)</f>
        <v>0</v>
      </c>
      <c r="DX13" s="23">
        <f>IFERROR(VLOOKUP($DS$2&amp;"-"&amp; RIGHT(DX$4,1)&amp;"-"&amp;$A13,CC1_InputUser!$L:$N,3,FALSE),0)</f>
        <v>0</v>
      </c>
      <c r="DY13" s="23">
        <f>IFERROR(VLOOKUP($DS$2&amp;"-"&amp; RIGHT(DY$4,1)&amp;"-"&amp;$A13,CC1_InputUser!$L:$N,3,FALSE),0)</f>
        <v>0</v>
      </c>
      <c r="DZ13" s="23">
        <f>IFERROR(VLOOKUP($DS$2&amp;"-"&amp; RIGHT(DZ$4,1)&amp;"-"&amp;$A13,CC1_InputUser!$L:$N,3,FALSE),0)</f>
        <v>0</v>
      </c>
      <c r="EA13" s="23">
        <f>IFERROR(VLOOKUP($DS$2&amp;"-"&amp; RIGHT(EA$4,1)&amp;"-"&amp;$A13,CC1_InputUser!$L:$N,3,FALSE),0)</f>
        <v>0</v>
      </c>
      <c r="EB13" s="23">
        <f>IFERROR(VLOOKUP($DS$2&amp;"-"&amp; RIGHT(EB$4,1)&amp;"-"&amp;$A13,CC1_InputUser!$L:$N,3,FALSE),0)</f>
        <v>0</v>
      </c>
      <c r="EC13" s="24"/>
    </row>
    <row r="14" spans="1:133" x14ac:dyDescent="0.3">
      <c r="A14" s="71" t="s">
        <v>13</v>
      </c>
      <c r="B14" s="23">
        <f>IFERROR(VLOOKUP($B$2&amp;"-"&amp; RIGHT(B$4,1)&amp;"-"&amp;$A14,CC1_InputUser!$L:$N,2,FALSE),0)</f>
        <v>0</v>
      </c>
      <c r="C14" s="23">
        <f>IFERROR(VLOOKUP($B$2&amp;"-"&amp; RIGHT(C$4,1)&amp;"-"&amp;$A14,CC1_InputUser!$L:$N,2,FALSE),0)</f>
        <v>0</v>
      </c>
      <c r="D14" s="23">
        <f>IFERROR(VLOOKUP($B$2&amp;"-"&amp; RIGHT(D$4,1)&amp;"-"&amp;$A14,CC1_InputUser!$L:$N,2,FALSE),0)</f>
        <v>0.17226860165633451</v>
      </c>
      <c r="E14" s="23">
        <f>IFERROR(VLOOKUP($B$2&amp;"-"&amp; RIGHT(E$4,1)&amp;"-"&amp;$A14,CC1_InputUser!$L:$N,2,FALSE),0)</f>
        <v>0.17649768968488622</v>
      </c>
      <c r="F14" s="23">
        <f>IFERROR(VLOOKUP($B$2&amp;"-"&amp; RIGHT(F$4,1)&amp;"-"&amp;$A14,CC1_InputUser!$L:$N,2,FALSE),0)</f>
        <v>0</v>
      </c>
      <c r="G14" s="23">
        <f>IFERROR(VLOOKUP($B$2&amp;"-"&amp; RIGHT(G$4,1)&amp;"-"&amp;$A14,CC1_InputUser!$L:$N,3,FALSE),0)</f>
        <v>0</v>
      </c>
      <c r="H14" s="23">
        <f>IFERROR(VLOOKUP($B$2&amp;"-"&amp; RIGHT(H$4,1)&amp;"-"&amp;$A14,CC1_InputUser!$L:$N,3,FALSE),0)</f>
        <v>0</v>
      </c>
      <c r="I14" s="23">
        <f>IFERROR(VLOOKUP($B$2&amp;"-"&amp; RIGHT(I$4,1)&amp;"-"&amp;$A14,CC1_InputUser!$L:$N,3,FALSE),0)</f>
        <v>-2.5217485958028196E-2</v>
      </c>
      <c r="J14" s="23">
        <f>IFERROR(VLOOKUP($B$2&amp;"-"&amp; RIGHT(J$4,1)&amp;"-"&amp;$A14,CC1_InputUser!$L:$N,3,FALSE),0)</f>
        <v>-2.3863565157408617E-2</v>
      </c>
      <c r="K14" s="23">
        <f>IFERROR(VLOOKUP($B$2&amp;"-"&amp; RIGHT(K$4,1)&amp;"-"&amp;$A14,CC1_InputUser!$L:$N,3,FALSE),0)</f>
        <v>0</v>
      </c>
      <c r="L14" s="24"/>
      <c r="M14" s="23">
        <f>IFERROR(VLOOKUP($M$2&amp;"-"&amp; RIGHT(M$4,1)&amp;"-"&amp;$A14,CC1_InputUser!$L:$N,2,FALSE),0)</f>
        <v>0</v>
      </c>
      <c r="N14" s="23">
        <f>IFERROR(VLOOKUP($M$2&amp;"-"&amp; RIGHT(N$4,1)&amp;"-"&amp;$A14,CC1_InputUser!$L:$N,2,FALSE),0)</f>
        <v>0.1429043110769348</v>
      </c>
      <c r="O14" s="23">
        <f>IFERROR(VLOOKUP($M$2&amp;"-"&amp; RIGHT(O$4,1)&amp;"-"&amp;$A14,CC1_InputUser!$L:$N,2,FALSE),0)</f>
        <v>0</v>
      </c>
      <c r="P14" s="23">
        <f>IFERROR(VLOOKUP($M$2&amp;"-"&amp; RIGHT(P$4,1)&amp;"-"&amp;$A14,CC1_InputUser!$L:$N,2,FALSE),0)</f>
        <v>4.8499126148802585E-2</v>
      </c>
      <c r="Q14" s="23">
        <f>IFERROR(VLOOKUP($M$2&amp;"-"&amp; RIGHT(Q$4,1)&amp;"-"&amp;$A14,CC1_InputUser!$L:$N,2,FALSE),0)</f>
        <v>0.11709997449956644</v>
      </c>
      <c r="R14" s="23">
        <f>IFERROR(VLOOKUP($M$2&amp;"-"&amp; RIGHT(R$4,1)&amp;"-"&amp;$A14,CC1_InputUser!$L:$N,3,FALSE),0)</f>
        <v>0</v>
      </c>
      <c r="S14" s="23">
        <f>IFERROR(VLOOKUP($M$2&amp;"-"&amp; RIGHT(S$4,1)&amp;"-"&amp;$A14,CC1_InputUser!$L:$N,3,FALSE),0)</f>
        <v>-1.9401885427859478E-2</v>
      </c>
      <c r="T14" s="23">
        <f>IFERROR(VLOOKUP($M$2&amp;"-"&amp; RIGHT(T$4,1)&amp;"-"&amp;$A14,CC1_InputUser!$L:$N,3,FALSE),0)</f>
        <v>0</v>
      </c>
      <c r="U14" s="23">
        <f>IFERROR(VLOOKUP($M$2&amp;"-"&amp; RIGHT(U$4,1)&amp;"-"&amp;$A14,CC1_InputUser!$L:$N,3,FALSE),0)</f>
        <v>-1.5004528949160156E-2</v>
      </c>
      <c r="V14" s="23">
        <f>IFERROR(VLOOKUP($M$2&amp;"-"&amp; RIGHT(V$4,1)&amp;"-"&amp;$A14,CC1_InputUser!$L:$N,3,FALSE),0)</f>
        <v>-1.1587744693673074E-2</v>
      </c>
      <c r="W14" s="24"/>
      <c r="X14" s="23">
        <f>IFERROR(VLOOKUP($X$2&amp;"-"&amp; RIGHT(X$4,1)&amp;"-"&amp;$A14,CC1_InputUser!$L:$N,2,FALSE),0)</f>
        <v>0</v>
      </c>
      <c r="Y14" s="23">
        <f>IFERROR(VLOOKUP($X$2&amp;"-"&amp; RIGHT(Y$4,1)&amp;"-"&amp;$A14,CC1_InputUser!$L:$N,2,FALSE),0)</f>
        <v>7.0328502472241095E-2</v>
      </c>
      <c r="Z14" s="23">
        <f>IFERROR(VLOOKUP($X$2&amp;"-"&amp; RIGHT(Z$4,1)&amp;"-"&amp;$A14,CC1_InputUser!$L:$N,2,FALSE),0)</f>
        <v>1.6377649325626242E-2</v>
      </c>
      <c r="AA14" s="23">
        <f>IFERROR(VLOOKUP($X$2&amp;"-"&amp; RIGHT(AA$4,1)&amp;"-"&amp;$A14,CC1_InputUser!$L:$N,2,FALSE),0)</f>
        <v>0</v>
      </c>
      <c r="AB14" s="23">
        <f>IFERROR(VLOOKUP($X$2&amp;"-"&amp; RIGHT(AB$4,1)&amp;"-"&amp;$A14,CC1_InputUser!$L:$N,2,FALSE),0)</f>
        <v>0</v>
      </c>
      <c r="AC14" s="23">
        <f>IFERROR(VLOOKUP($X$2&amp;"-"&amp; RIGHT(AC$4,1)&amp;"-"&amp;$A14,CC1_InputUser!$L:$N,3,FALSE),0)</f>
        <v>0</v>
      </c>
      <c r="AD14" s="23">
        <f>IFERROR(VLOOKUP($X$2&amp;"-"&amp; RIGHT(AD$4,1)&amp;"-"&amp;$A14,CC1_InputUser!$L:$N,3,FALSE),0)</f>
        <v>-1.017306685052799E-2</v>
      </c>
      <c r="AE14" s="23">
        <f>IFERROR(VLOOKUP($X$2&amp;"-"&amp; RIGHT(AE$4,1)&amp;"-"&amp;$A14,CC1_InputUser!$L:$N,3,FALSE),0)</f>
        <v>-3.5680554098016515E-3</v>
      </c>
      <c r="AF14" s="23">
        <f>IFERROR(VLOOKUP($X$2&amp;"-"&amp; RIGHT(AF$4,1)&amp;"-"&amp;$A14,CC1_InputUser!$L:$N,3,FALSE),0)</f>
        <v>0</v>
      </c>
      <c r="AG14" s="23">
        <f>IFERROR(VLOOKUP($X$2&amp;"-"&amp; RIGHT(AG$4,1)&amp;"-"&amp;$A14,CC1_InputUser!$L:$N,3,FALSE),0)</f>
        <v>0</v>
      </c>
      <c r="AH14" s="24"/>
      <c r="AI14" s="23">
        <f>IFERROR(VLOOKUP($AI$2&amp;"-"&amp; RIGHT(AI$4,1)&amp;"-"&amp;$A14,CC1_InputUser!$L:$N,2,FALSE),0)</f>
        <v>2.3794767576752363E-2</v>
      </c>
      <c r="AJ14" s="23">
        <f>IFERROR(VLOOKUP($AI$2&amp;"-"&amp; RIGHT(AJ$4,1)&amp;"-"&amp;$A14,CC1_InputUser!$L:$N,2,FALSE),0)</f>
        <v>0</v>
      </c>
      <c r="AK14" s="23">
        <f>IFERROR(VLOOKUP($AI$2&amp;"-"&amp; RIGHT(AK$4,1)&amp;"-"&amp;$A14,CC1_InputUser!$L:$N,2,FALSE),0)</f>
        <v>0</v>
      </c>
      <c r="AL14" s="23">
        <f>IFERROR(VLOOKUP($AI$2&amp;"-"&amp; RIGHT(AL$4,1)&amp;"-"&amp;$A14,CC1_InputUser!$L:$N,2,FALSE),0)</f>
        <v>1.8041160176029081E-2</v>
      </c>
      <c r="AM14" s="23">
        <f>IFERROR(VLOOKUP($AI$2&amp;"-"&amp; RIGHT(AM$4,1)&amp;"-"&amp;$A14,CC1_InputUser!$L:$N,2,FALSE),0)</f>
        <v>0</v>
      </c>
      <c r="AN14" s="23">
        <f>IFERROR(VLOOKUP($AI$2&amp;"-"&amp; RIGHT(AN$4,1)&amp;"-"&amp;$A14,CC1_InputUser!$L:$N,3,FALSE),0)</f>
        <v>-2.1270148692208446E-2</v>
      </c>
      <c r="AO14" s="23">
        <f>IFERROR(VLOOKUP($AI$2&amp;"-"&amp; RIGHT(AO$4,1)&amp;"-"&amp;$A14,CC1_InputUser!$L:$N,3,FALSE),0)</f>
        <v>0</v>
      </c>
      <c r="AP14" s="23">
        <f>IFERROR(VLOOKUP($AI$2&amp;"-"&amp; RIGHT(AP$4,1)&amp;"-"&amp;$A14,CC1_InputUser!$L:$N,3,FALSE),0)</f>
        <v>0</v>
      </c>
      <c r="AQ14" s="23">
        <f>IFERROR(VLOOKUP($AI$2&amp;"-"&amp; RIGHT(AQ$4,1)&amp;"-"&amp;$A14,CC1_InputUser!$L:$N,3,FALSE),0)</f>
        <v>-8.4661867608917252E-3</v>
      </c>
      <c r="AR14" s="23">
        <f>IFERROR(VLOOKUP($AI$2&amp;"-"&amp; RIGHT(AR$4,1)&amp;"-"&amp;$A14,CC1_InputUser!$L:$N,3,FALSE),0)</f>
        <v>0</v>
      </c>
      <c r="AS14" s="24"/>
      <c r="AT14" s="23">
        <f>IFERROR(VLOOKUP($AT$2&amp;"-"&amp; RIGHT(AT$4,1)&amp;"-"&amp;$A14,CC1_InputUser!$L:$N,2,FALSE),0)</f>
        <v>3.6443609295569779E-2</v>
      </c>
      <c r="AU14" s="23">
        <f>IFERROR(VLOOKUP($AT$2&amp;"-"&amp; RIGHT(AU$4,1)&amp;"-"&amp;$A14,CC1_InputUser!$L:$N,2,FALSE),0)</f>
        <v>0</v>
      </c>
      <c r="AV14" s="23">
        <f>IFERROR(VLOOKUP($AT$2&amp;"-"&amp; RIGHT(AV$4,1)&amp;"-"&amp;$A14,CC1_InputUser!$L:$N,2,FALSE),0)</f>
        <v>2.5429352068696343E-2</v>
      </c>
      <c r="AW14" s="23">
        <f>IFERROR(VLOOKUP($AT$2&amp;"-"&amp; RIGHT(AW$4,1)&amp;"-"&amp;$A14,CC1_InputUser!$L:$N,2,FALSE),0)</f>
        <v>0</v>
      </c>
      <c r="AX14" s="23">
        <f>IFERROR(VLOOKUP($AT$2&amp;"-"&amp; RIGHT(AX$4,1)&amp;"-"&amp;$A14,CC1_InputUser!$L:$N,2,FALSE),0)</f>
        <v>7.2541838839677575E-2</v>
      </c>
      <c r="AY14" s="23">
        <f>IFERROR(VLOOKUP($AT$2&amp;"-"&amp; RIGHT(AY$4,1)&amp;"-"&amp;$A14,CC1_InputUser!$L:$N,3,FALSE),0)</f>
        <v>-5.0445864500788806E-3</v>
      </c>
      <c r="AZ14" s="23">
        <f>IFERROR(VLOOKUP($AT$2&amp;"-"&amp; RIGHT(AZ$4,1)&amp;"-"&amp;$A14,CC1_InputUser!$L:$N,3,FALSE),0)</f>
        <v>0</v>
      </c>
      <c r="BA14" s="23">
        <f>IFERROR(VLOOKUP($AT$2&amp;"-"&amp; RIGHT(BA$4,1)&amp;"-"&amp;$A14,CC1_InputUser!$L:$N,3,FALSE),0)</f>
        <v>-4.5736078113655099E-3</v>
      </c>
      <c r="BB14" s="23">
        <f>IFERROR(VLOOKUP($AT$2&amp;"-"&amp; RIGHT(BB$4,1)&amp;"-"&amp;$A14,CC1_InputUser!$L:$N,3,FALSE),0)</f>
        <v>0</v>
      </c>
      <c r="BC14" s="23">
        <f>IFERROR(VLOOKUP($AT$2&amp;"-"&amp; RIGHT(BC$4,1)&amp;"-"&amp;$A14,CC1_InputUser!$L:$N,3,FALSE),0)</f>
        <v>-6.4716742824510454E-2</v>
      </c>
      <c r="BD14" s="24"/>
      <c r="BE14" s="23">
        <f>IFERROR(VLOOKUP($AT$2&amp;"-"&amp; RIGHT(BE$4,1)&amp;"-"&amp;$A14,CC1_InputUser!$L:$N,2,FALSE),0)</f>
        <v>3.6443609295569779E-2</v>
      </c>
      <c r="BF14" s="23">
        <f>IFERROR(VLOOKUP($AT$2&amp;"-"&amp; RIGHT(BF$4,1)&amp;"-"&amp;$A14,CC1_InputUser!$L:$N,2,FALSE),0)</f>
        <v>0</v>
      </c>
      <c r="BG14" s="23">
        <f>IFERROR(VLOOKUP($AT$2&amp;"-"&amp; RIGHT(BG$4,1)&amp;"-"&amp;$A14,CC1_InputUser!$L:$N,2,FALSE),0)</f>
        <v>2.5429352068696343E-2</v>
      </c>
      <c r="BH14" s="23">
        <f>IFERROR(VLOOKUP($AT$2&amp;"-"&amp; RIGHT(BH$4,1)&amp;"-"&amp;$A14,CC1_InputUser!$L:$N,2,FALSE),0)</f>
        <v>0</v>
      </c>
      <c r="BI14" s="23">
        <f>IFERROR(VLOOKUP($AT$2&amp;"-"&amp; RIGHT(BI$4,1)&amp;"-"&amp;$A14,CC1_InputUser!$L:$N,2,FALSE),0)</f>
        <v>7.2541838839677575E-2</v>
      </c>
      <c r="BJ14" s="23">
        <f>IFERROR(VLOOKUP($AT$2&amp;"-"&amp; RIGHT(BJ$4,1)&amp;"-"&amp;$A14,CC1_InputUser!$L:$N,3,FALSE),0)</f>
        <v>-5.0445864500788806E-3</v>
      </c>
      <c r="BK14" s="23">
        <f>IFERROR(VLOOKUP($AT$2&amp;"-"&amp; RIGHT(BK$4,1)&amp;"-"&amp;$A14,CC1_InputUser!$L:$N,3,FALSE),0)</f>
        <v>0</v>
      </c>
      <c r="BL14" s="23">
        <f>IFERROR(VLOOKUP($AT$2&amp;"-"&amp; RIGHT(BL$4,1)&amp;"-"&amp;$A14,CC1_InputUser!$L:$N,3,FALSE),0)</f>
        <v>-4.5736078113655099E-3</v>
      </c>
      <c r="BM14" s="23">
        <f>IFERROR(VLOOKUP($AT$2&amp;"-"&amp; RIGHT(BM$4,1)&amp;"-"&amp;$A14,CC1_InputUser!$L:$N,3,FALSE),0)</f>
        <v>0</v>
      </c>
      <c r="BN14" s="23">
        <f>IFERROR(VLOOKUP($AT$2&amp;"-"&amp; RIGHT(BN$4,1)&amp;"-"&amp;$A14,CC1_InputUser!$L:$N,3,FALSE),0)</f>
        <v>-6.4716742824510454E-2</v>
      </c>
      <c r="BO14" s="24"/>
      <c r="BP14" s="23">
        <f>IFERROR(VLOOKUP($BP$2&amp;"-"&amp; RIGHT(BP$4,1)&amp;"-"&amp;$A14,CC1_InputUser!$L:$N,2,FALSE),0)</f>
        <v>9.6060638558504996E-3</v>
      </c>
      <c r="BQ14" s="23">
        <f>IFERROR(VLOOKUP($BP$2&amp;"-"&amp; RIGHT(BQ$4,1)&amp;"-"&amp;$A14,CC1_InputUser!$L:$N,2,FALSE),0)</f>
        <v>-4.8049799647486791E-2</v>
      </c>
      <c r="BR14" s="23">
        <f>IFERROR(VLOOKUP($BP$2&amp;"-"&amp; RIGHT(BR$4,1)&amp;"-"&amp;$A14,CC1_InputUser!$L:$N,2,FALSE),0)</f>
        <v>0</v>
      </c>
      <c r="BS14" s="23">
        <f>IFERROR(VLOOKUP($BP$2&amp;"-"&amp; RIGHT(BS$4,1)&amp;"-"&amp;$A14,CC1_InputUser!$L:$N,2,FALSE),0)</f>
        <v>0</v>
      </c>
      <c r="BT14" s="23">
        <f>IFERROR(VLOOKUP($BP$2&amp;"-"&amp; RIGHT(BT$4,1)&amp;"-"&amp;$A14,CC1_InputUser!$L:$N,2,FALSE),0)</f>
        <v>0</v>
      </c>
      <c r="BU14" s="23">
        <f>IFERROR(VLOOKUP($BP$2&amp;"-"&amp; RIGHT(BU$4,1)&amp;"-"&amp;$A14,CC1_InputUser!$L:$N,3,FALSE),0)</f>
        <v>-3.1928806774205953E-2</v>
      </c>
      <c r="BV14" s="23">
        <f>IFERROR(VLOOKUP($BP$2&amp;"-"&amp; RIGHT(BV$4,1)&amp;"-"&amp;$A14,CC1_InputUser!$L:$N,3,FALSE),0)</f>
        <v>-5.8572649666014942E-2</v>
      </c>
      <c r="BW14" s="23">
        <f>IFERROR(VLOOKUP($BP$2&amp;"-"&amp; RIGHT(BW$4,1)&amp;"-"&amp;$A14,CC1_InputUser!$L:$N,3,FALSE),0)</f>
        <v>0</v>
      </c>
      <c r="BX14" s="23">
        <f>IFERROR(VLOOKUP($BP$2&amp;"-"&amp; RIGHT(BX$4,1)&amp;"-"&amp;$A14,CC1_InputUser!$L:$N,3,FALSE),0)</f>
        <v>0</v>
      </c>
      <c r="BY14" s="23">
        <f>IFERROR(VLOOKUP($BP$2&amp;"-"&amp; RIGHT(BY$4,1)&amp;"-"&amp;$A14,CC1_InputUser!$L:$N,3,FALSE),0)</f>
        <v>0</v>
      </c>
      <c r="BZ14" s="24"/>
      <c r="CA14" s="23">
        <f>IFERROR(VLOOKUP($CA$2&amp;"-"&amp; RIGHT(CA$4,1)&amp;"-"&amp;$A14,CC1_InputUser!$L:$N,2,FALSE),0)</f>
        <v>3.3017302164049855E-2</v>
      </c>
      <c r="CB14" s="23">
        <f>IFERROR(VLOOKUP($CA$2&amp;"-"&amp; RIGHT(CB$4,1)&amp;"-"&amp;$A14,CC1_InputUser!$L:$N,2,FALSE),0)</f>
        <v>8.6111379593768578E-2</v>
      </c>
      <c r="CC14" s="23">
        <f>IFERROR(VLOOKUP($CA$2&amp;"-"&amp; RIGHT(CC$4,1)&amp;"-"&amp;$A14,CC1_InputUser!$L:$N,2,FALSE),0)</f>
        <v>0</v>
      </c>
      <c r="CD14" s="23">
        <f>IFERROR(VLOOKUP($CA$2&amp;"-"&amp; RIGHT(CD$4,1)&amp;"-"&amp;$A14,CC1_InputUser!$L:$N,2,FALSE),0)</f>
        <v>0</v>
      </c>
      <c r="CE14" s="23">
        <f>IFERROR(VLOOKUP($CA$2&amp;"-"&amp; RIGHT(CE$4,1)&amp;"-"&amp;$A14,CC1_InputUser!$L:$N,2,FALSE),0)</f>
        <v>0.13216021118030252</v>
      </c>
      <c r="CF14" s="23">
        <f>IFERROR(VLOOKUP($CA$2&amp;"-"&amp; RIGHT(CF$4,1)&amp;"-"&amp;$A14,CC1_InputUser!$L:$N,3,FALSE),0)</f>
        <v>-7.3472587058744931E-3</v>
      </c>
      <c r="CG14" s="23">
        <f>IFERROR(VLOOKUP($CA$2&amp;"-"&amp; RIGHT(CG$4,1)&amp;"-"&amp;$A14,CC1_InputUser!$L:$N,3,FALSE),0)</f>
        <v>-1.5008195517944412E-2</v>
      </c>
      <c r="CH14" s="23">
        <f>IFERROR(VLOOKUP($CA$2&amp;"-"&amp; RIGHT(CH$4,1)&amp;"-"&amp;$A14,CC1_InputUser!$L:$N,3,FALSE),0)</f>
        <v>0</v>
      </c>
      <c r="CI14" s="23">
        <f>IFERROR(VLOOKUP($CA$2&amp;"-"&amp; RIGHT(CI$4,1)&amp;"-"&amp;$A14,CC1_InputUser!$L:$N,3,FALSE),0)</f>
        <v>0</v>
      </c>
      <c r="CJ14" s="23">
        <f>IFERROR(VLOOKUP($CA$2&amp;"-"&amp; RIGHT(CJ$4,1)&amp;"-"&amp;$A14,CC1_InputUser!$L:$N,3,FALSE),0)</f>
        <v>-1.9637953916919026E-2</v>
      </c>
      <c r="CK14" s="24"/>
      <c r="CL14" s="23">
        <f>IFERROR(VLOOKUP($CL$2&amp;"-"&amp; RIGHT(CL$4,1)&amp;"-"&amp;$A14,CC1_InputUser!$L:$N,2,FALSE),0)</f>
        <v>9.1046160983530022E-3</v>
      </c>
      <c r="CM14" s="23">
        <f>IFERROR(VLOOKUP($CL$2&amp;"-"&amp; RIGHT(CM$4,1)&amp;"-"&amp;$A14,CC1_InputUser!$L:$N,2,FALSE),0)</f>
        <v>1.6778503038170633E-2</v>
      </c>
      <c r="CN14" s="23">
        <f>IFERROR(VLOOKUP($CL$2&amp;"-"&amp; RIGHT(CN$4,1)&amp;"-"&amp;$A14,CC1_InputUser!$L:$N,2,FALSE),0)</f>
        <v>0</v>
      </c>
      <c r="CO14" s="23">
        <f>IFERROR(VLOOKUP($CL$2&amp;"-"&amp; RIGHT(CO$4,1)&amp;"-"&amp;$A14,CC1_InputUser!$L:$N,2,FALSE),0)</f>
        <v>6.7267532284110976E-3</v>
      </c>
      <c r="CP14" s="23">
        <f>IFERROR(VLOOKUP($CL$2&amp;"-"&amp; RIGHT(CP$4,1)&amp;"-"&amp;$A14,CC1_InputUser!$L:$N,2,FALSE),0)</f>
        <v>0</v>
      </c>
      <c r="CQ14" s="23">
        <f>IFERROR(VLOOKUP($CL$2&amp;"-"&amp; RIGHT(CQ$4,1)&amp;"-"&amp;$A14,CC1_InputUser!$L:$N,3,FALSE),0)</f>
        <v>-9.1864270540276127E-4</v>
      </c>
      <c r="CR14" s="23">
        <f>IFERROR(VLOOKUP($CL$2&amp;"-"&amp; RIGHT(CR$4,1)&amp;"-"&amp;$A14,CC1_InputUser!$L:$N,3,FALSE),0)</f>
        <v>-3.2867980633444205E-3</v>
      </c>
      <c r="CS14" s="23">
        <f>IFERROR(VLOOKUP($CL$2&amp;"-"&amp; RIGHT(CS$4,1)&amp;"-"&amp;$A14,CC1_InputUser!$L:$N,3,FALSE),0)</f>
        <v>0</v>
      </c>
      <c r="CT14" s="23">
        <f>IFERROR(VLOOKUP($CL$2&amp;"-"&amp; RIGHT(CT$4,1)&amp;"-"&amp;$A14,CC1_InputUser!$L:$N,3,FALSE),0)</f>
        <v>-3.2652255314110645E-3</v>
      </c>
      <c r="CU14" s="23">
        <f>IFERROR(VLOOKUP($CL$2&amp;"-"&amp; RIGHT(CU$4,1)&amp;"-"&amp;$A14,CC1_InputUser!$L:$N,3,FALSE),0)</f>
        <v>0</v>
      </c>
      <c r="CV14" s="24"/>
      <c r="CW14" s="23">
        <f>IFERROR(VLOOKUP($CW$2&amp;"-"&amp; RIGHT(CW$4,1)&amp;"-"&amp;$A14,CC1_InputUser!$L:$N,2,FALSE),0)</f>
        <v>0</v>
      </c>
      <c r="CX14" s="23">
        <f>IFERROR(VLOOKUP($CW$2&amp;"-"&amp; RIGHT(CX$4,1)&amp;"-"&amp;$A14,CC1_InputUser!$L:$N,2,FALSE),0)</f>
        <v>0</v>
      </c>
      <c r="CY14" s="23">
        <f>IFERROR(VLOOKUP($CW$2&amp;"-"&amp; RIGHT(CY$4,1)&amp;"-"&amp;$A14,CC1_InputUser!$L:$N,2,FALSE),0)</f>
        <v>0</v>
      </c>
      <c r="CZ14" s="23">
        <f>IFERROR(VLOOKUP($CW$2&amp;"-"&amp; RIGHT(CZ$4,1)&amp;"-"&amp;$A14,CC1_InputUser!$L:$N,2,FALSE),0)</f>
        <v>0</v>
      </c>
      <c r="DA14" s="23">
        <f>IFERROR(VLOOKUP($CW$2&amp;"-"&amp; RIGHT(DA$4,1)&amp;"-"&amp;$A14,CC1_InputUser!$L:$N,2,FALSE),0)</f>
        <v>0</v>
      </c>
      <c r="DB14" s="23">
        <f>IFERROR(VLOOKUP($CW$2&amp;"-"&amp; RIGHT(DB$4,1)&amp;"-"&amp;$A14,CC1_InputUser!$L:$N,3,FALSE),0)</f>
        <v>0</v>
      </c>
      <c r="DC14" s="23">
        <f>IFERROR(VLOOKUP($CW$2&amp;"-"&amp; RIGHT(DC$4,1)&amp;"-"&amp;$A14,CC1_InputUser!$L:$N,3,FALSE),0)</f>
        <v>0</v>
      </c>
      <c r="DD14" s="23">
        <f>IFERROR(VLOOKUP($CW$2&amp;"-"&amp; RIGHT(DD$4,1)&amp;"-"&amp;$A14,CC1_InputUser!$L:$N,3,FALSE),0)</f>
        <v>0</v>
      </c>
      <c r="DE14" s="23">
        <f>IFERROR(VLOOKUP($CW$2&amp;"-"&amp; RIGHT(DE$4,1)&amp;"-"&amp;$A14,CC1_InputUser!$L:$N,3,FALSE),0)</f>
        <v>0</v>
      </c>
      <c r="DF14" s="23">
        <f>IFERROR(VLOOKUP($CW$2&amp;"-"&amp; RIGHT(DF$4,1)&amp;"-"&amp;$A14,CC1_InputUser!$L:$N,3,FALSE),0)</f>
        <v>0</v>
      </c>
      <c r="DG14" s="24"/>
      <c r="DH14" s="23">
        <f>IFERROR(VLOOKUP($DH$2&amp;"-"&amp; RIGHT(DH$4,1)&amp;"-"&amp;$A14,CC1_InputUser!$L:$N,2,FALSE),0)</f>
        <v>0</v>
      </c>
      <c r="DI14" s="23">
        <f>IFERROR(VLOOKUP($DH$2&amp;"-"&amp; RIGHT(DI$4,1)&amp;"-"&amp;$A14,CC1_InputUser!$L:$N,2,FALSE),0)</f>
        <v>0</v>
      </c>
      <c r="DJ14" s="23">
        <f>IFERROR(VLOOKUP($DH$2&amp;"-"&amp; RIGHT(DJ$4,1)&amp;"-"&amp;$A14,CC1_InputUser!$L:$N,2,FALSE),0)</f>
        <v>0</v>
      </c>
      <c r="DK14" s="23">
        <f>IFERROR(VLOOKUP($DH$2&amp;"-"&amp; RIGHT(DK$4,1)&amp;"-"&amp;$A14,CC1_InputUser!$L:$N,2,FALSE),0)</f>
        <v>0</v>
      </c>
      <c r="DL14" s="23">
        <f>IFERROR(VLOOKUP($DH$2&amp;"-"&amp; RIGHT(DL$4,1)&amp;"-"&amp;$A14,CC1_InputUser!$L:$N,2,FALSE),0)</f>
        <v>0</v>
      </c>
      <c r="DM14" s="23">
        <f>IFERROR(VLOOKUP($DH$2&amp;"-"&amp; RIGHT(DM$4,1)&amp;"-"&amp;$A14,CC1_InputUser!$L:$N,3,FALSE),0)</f>
        <v>0</v>
      </c>
      <c r="DN14" s="23">
        <f>IFERROR(VLOOKUP($DH$2&amp;"-"&amp; RIGHT(DN$4,1)&amp;"-"&amp;$A14,CC1_InputUser!$L:$N,3,FALSE),0)</f>
        <v>0</v>
      </c>
      <c r="DO14" s="23">
        <f>IFERROR(VLOOKUP($DH$2&amp;"-"&amp; RIGHT(DO$4,1)&amp;"-"&amp;$A14,CC1_InputUser!$L:$N,3,FALSE),0)</f>
        <v>0</v>
      </c>
      <c r="DP14" s="23">
        <f>IFERROR(VLOOKUP($DH$2&amp;"-"&amp; RIGHT(DP$4,1)&amp;"-"&amp;$A14,CC1_InputUser!$L:$N,3,FALSE),0)</f>
        <v>0</v>
      </c>
      <c r="DQ14" s="23">
        <f>IFERROR(VLOOKUP($DH$2&amp;"-"&amp; RIGHT(DQ$4,1)&amp;"-"&amp;$A14,CC1_InputUser!$L:$N,3,FALSE),0)</f>
        <v>0</v>
      </c>
      <c r="DR14" s="24"/>
      <c r="DS14" s="23">
        <f>IFERROR(VLOOKUP($DS$2&amp;"-"&amp; RIGHT(DS$4,1)&amp;"-"&amp;$A14,CC1_InputUser!$L:$N,2,FALSE),0)</f>
        <v>0</v>
      </c>
      <c r="DT14" s="23">
        <f>IFERROR(VLOOKUP($DS$2&amp;"-"&amp; RIGHT(DT$4,1)&amp;"-"&amp;$A14,CC1_InputUser!$L:$N,2,FALSE),0)</f>
        <v>0</v>
      </c>
      <c r="DU14" s="23">
        <f>IFERROR(VLOOKUP($DS$2&amp;"-"&amp; RIGHT(DU$4,1)&amp;"-"&amp;$A14,CC1_InputUser!$L:$N,2,FALSE),0)</f>
        <v>0</v>
      </c>
      <c r="DV14" s="23">
        <f>IFERROR(VLOOKUP($DS$2&amp;"-"&amp; RIGHT(DV$4,1)&amp;"-"&amp;$A14,CC1_InputUser!$L:$N,2,FALSE),0)</f>
        <v>0</v>
      </c>
      <c r="DW14" s="23">
        <f>IFERROR(VLOOKUP($DS$2&amp;"-"&amp; RIGHT(DW$4,1)&amp;"-"&amp;$A14,CC1_InputUser!$L:$N,2,FALSE),0)</f>
        <v>0</v>
      </c>
      <c r="DX14" s="23">
        <f>IFERROR(VLOOKUP($DS$2&amp;"-"&amp; RIGHT(DX$4,1)&amp;"-"&amp;$A14,CC1_InputUser!$L:$N,3,FALSE),0)</f>
        <v>0</v>
      </c>
      <c r="DY14" s="23">
        <f>IFERROR(VLOOKUP($DS$2&amp;"-"&amp; RIGHT(DY$4,1)&amp;"-"&amp;$A14,CC1_InputUser!$L:$N,3,FALSE),0)</f>
        <v>0</v>
      </c>
      <c r="DZ14" s="23">
        <f>IFERROR(VLOOKUP($DS$2&amp;"-"&amp; RIGHT(DZ$4,1)&amp;"-"&amp;$A14,CC1_InputUser!$L:$N,3,FALSE),0)</f>
        <v>0</v>
      </c>
      <c r="EA14" s="23">
        <f>IFERROR(VLOOKUP($DS$2&amp;"-"&amp; RIGHT(EA$4,1)&amp;"-"&amp;$A14,CC1_InputUser!$L:$N,3,FALSE),0)</f>
        <v>0</v>
      </c>
      <c r="EB14" s="23">
        <f>IFERROR(VLOOKUP($DS$2&amp;"-"&amp; RIGHT(EB$4,1)&amp;"-"&amp;$A14,CC1_InputUser!$L:$N,3,FALSE),0)</f>
        <v>0</v>
      </c>
      <c r="EC14" s="24"/>
    </row>
    <row r="15" spans="1:133" x14ac:dyDescent="0.3">
      <c r="A15" s="72" t="s">
        <v>74</v>
      </c>
      <c r="B15" s="23">
        <f>IFERROR(VLOOKUP($B$2&amp;"-"&amp; RIGHT(B$4,1)&amp;"-"&amp;$A15,CC1_InputUser!$L:$N,2,FALSE),0)</f>
        <v>0</v>
      </c>
      <c r="C15" s="23">
        <f>IFERROR(VLOOKUP($B$2&amp;"-"&amp; RIGHT(C$4,1)&amp;"-"&amp;$A15,CC1_InputUser!$L:$N,2,FALSE),0)</f>
        <v>0</v>
      </c>
      <c r="D15" s="23">
        <f>IFERROR(VLOOKUP($B$2&amp;"-"&amp; RIGHT(D$4,1)&amp;"-"&amp;$A15,CC1_InputUser!$L:$N,2,FALSE),0)</f>
        <v>2.6122148638704878E-2</v>
      </c>
      <c r="E15" s="23">
        <f>IFERROR(VLOOKUP($B$2&amp;"-"&amp; RIGHT(E$4,1)&amp;"-"&amp;$A15,CC1_InputUser!$L:$N,2,FALSE),0)</f>
        <v>2.1179757343550598E-2</v>
      </c>
      <c r="F15" s="23">
        <f>IFERROR(VLOOKUP($B$2&amp;"-"&amp; RIGHT(F$4,1)&amp;"-"&amp;$A15,CC1_InputUser!$L:$N,2,FALSE),0)</f>
        <v>0</v>
      </c>
      <c r="G15" s="23">
        <f>IFERROR(VLOOKUP($B$2&amp;"-"&amp; RIGHT(G$4,1)&amp;"-"&amp;$A15,CC1_InputUser!$L:$N,3,FALSE),0)</f>
        <v>-2.3404899125306966E-2</v>
      </c>
      <c r="H15" s="23">
        <f>IFERROR(VLOOKUP($B$2&amp;"-"&amp; RIGHT(H$4,1)&amp;"-"&amp;$A15,CC1_InputUser!$L:$N,3,FALSE),0)</f>
        <v>-5.0067658998646847E-2</v>
      </c>
      <c r="I15" s="23">
        <f>IFERROR(VLOOKUP($B$2&amp;"-"&amp; RIGHT(I$4,1)&amp;"-"&amp;$A15,CC1_InputUser!$L:$N,3,FALSE),0)</f>
        <v>-3.9285714285713924E-3</v>
      </c>
      <c r="J15" s="23">
        <f>IFERROR(VLOOKUP($B$2&amp;"-"&amp; RIGHT(J$4,1)&amp;"-"&amp;$A15,CC1_InputUser!$L:$N,3,FALSE),0)</f>
        <v>-0.12498091425365476</v>
      </c>
      <c r="K15" s="23">
        <f>IFERROR(VLOOKUP($B$2&amp;"-"&amp; RIGHT(K$4,1)&amp;"-"&amp;$A15,CC1_InputUser!$L:$N,3,FALSE),0)</f>
        <v>0</v>
      </c>
      <c r="L15" s="24"/>
      <c r="M15" s="23">
        <f>IFERROR(VLOOKUP($M$2&amp;"-"&amp; RIGHT(M$4,1)&amp;"-"&amp;$A15,CC1_InputUser!$L:$N,2,FALSE),0)</f>
        <v>0</v>
      </c>
      <c r="N15" s="23">
        <f>IFERROR(VLOOKUP($M$2&amp;"-"&amp; RIGHT(N$4,1)&amp;"-"&amp;$A15,CC1_InputUser!$L:$N,2,FALSE),0)</f>
        <v>-1.4115067350108701E-2</v>
      </c>
      <c r="O15" s="23">
        <f>IFERROR(VLOOKUP($M$2&amp;"-"&amp; RIGHT(O$4,1)&amp;"-"&amp;$A15,CC1_InputUser!$L:$N,2,FALSE),0)</f>
        <v>0</v>
      </c>
      <c r="P15" s="23">
        <f>IFERROR(VLOOKUP($M$2&amp;"-"&amp; RIGHT(P$4,1)&amp;"-"&amp;$A15,CC1_InputUser!$L:$N,2,FALSE),0)</f>
        <v>7.1294967851639246E-2</v>
      </c>
      <c r="Q15" s="23">
        <f>IFERROR(VLOOKUP($M$2&amp;"-"&amp; RIGHT(Q$4,1)&amp;"-"&amp;$A15,CC1_InputUser!$L:$N,2,FALSE),0)</f>
        <v>8.0072463768115831E-2</v>
      </c>
      <c r="R15" s="23">
        <f>IFERROR(VLOOKUP($M$2&amp;"-"&amp; RIGHT(R$4,1)&amp;"-"&amp;$A15,CC1_InputUser!$L:$N,3,FALSE),0)</f>
        <v>-5.2356020942407877E-3</v>
      </c>
      <c r="S15" s="23">
        <f>IFERROR(VLOOKUP($M$2&amp;"-"&amp; RIGHT(S$4,1)&amp;"-"&amp;$A15,CC1_InputUser!$L:$N,3,FALSE),0)</f>
        <v>-0.41646017702597238</v>
      </c>
      <c r="T15" s="23">
        <f>IFERROR(VLOOKUP($M$2&amp;"-"&amp; RIGHT(T$4,1)&amp;"-"&amp;$A15,CC1_InputUser!$L:$N,3,FALSE),0)</f>
        <v>0</v>
      </c>
      <c r="U15" s="23">
        <f>IFERROR(VLOOKUP($M$2&amp;"-"&amp; RIGHT(U$4,1)&amp;"-"&amp;$A15,CC1_InputUser!$L:$N,3,FALSE),0)</f>
        <v>-0.1191098043784754</v>
      </c>
      <c r="V15" s="23">
        <f>IFERROR(VLOOKUP($M$2&amp;"-"&amp; RIGHT(V$4,1)&amp;"-"&amp;$A15,CC1_InputUser!$L:$N,3,FALSE),0)</f>
        <v>-3.8194481553288084E-2</v>
      </c>
      <c r="W15" s="24"/>
      <c r="X15" s="23">
        <f>IFERROR(VLOOKUP($X$2&amp;"-"&amp; RIGHT(X$4,1)&amp;"-"&amp;$A15,CC1_InputUser!$L:$N,2,FALSE),0)</f>
        <v>0</v>
      </c>
      <c r="Y15" s="23">
        <f>IFERROR(VLOOKUP($X$2&amp;"-"&amp; RIGHT(Y$4,1)&amp;"-"&amp;$A15,CC1_InputUser!$L:$N,2,FALSE),0)</f>
        <v>3.2675223122901942E-2</v>
      </c>
      <c r="Z15" s="23">
        <f>IFERROR(VLOOKUP($X$2&amp;"-"&amp; RIGHT(Z$4,1)&amp;"-"&amp;$A15,CC1_InputUser!$L:$N,2,FALSE),0)</f>
        <v>0.17958272815298937</v>
      </c>
      <c r="AA15" s="23">
        <f>IFERROR(VLOOKUP($X$2&amp;"-"&amp; RIGHT(AA$4,1)&amp;"-"&amp;$A15,CC1_InputUser!$L:$N,2,FALSE),0)</f>
        <v>3.8020544270544354E-2</v>
      </c>
      <c r="AB15" s="23">
        <f>IFERROR(VLOOKUP($X$2&amp;"-"&amp; RIGHT(AB$4,1)&amp;"-"&amp;$A15,CC1_InputUser!$L:$N,2,FALSE),0)</f>
        <v>0</v>
      </c>
      <c r="AC15" s="23">
        <f>IFERROR(VLOOKUP($X$2&amp;"-"&amp; RIGHT(AC$4,1)&amp;"-"&amp;$A15,CC1_InputUser!$L:$N,3,FALSE),0)</f>
        <v>0</v>
      </c>
      <c r="AD15" s="23">
        <f>IFERROR(VLOOKUP($X$2&amp;"-"&amp; RIGHT(AD$4,1)&amp;"-"&amp;$A15,CC1_InputUser!$L:$N,3,FALSE),0)</f>
        <v>-6.036770334376873E-2</v>
      </c>
      <c r="AE15" s="23">
        <f>IFERROR(VLOOKUP($X$2&amp;"-"&amp; RIGHT(AE$4,1)&amp;"-"&amp;$A15,CC1_InputUser!$L:$N,3,FALSE),0)</f>
        <v>-0.24564253954437187</v>
      </c>
      <c r="AF15" s="23">
        <f>IFERROR(VLOOKUP($X$2&amp;"-"&amp; RIGHT(AF$4,1)&amp;"-"&amp;$A15,CC1_InputUser!$L:$N,3,FALSE),0)</f>
        <v>-2.0428856122061356E-2</v>
      </c>
      <c r="AG15" s="23">
        <f>IFERROR(VLOOKUP($X$2&amp;"-"&amp; RIGHT(AG$4,1)&amp;"-"&amp;$A15,CC1_InputUser!$L:$N,3,FALSE),0)</f>
        <v>0</v>
      </c>
      <c r="AH15" s="24"/>
      <c r="AI15" s="23">
        <f>IFERROR(VLOOKUP($AI$2&amp;"-"&amp; RIGHT(AI$4,1)&amp;"-"&amp;$A15,CC1_InputUser!$L:$N,2,FALSE),0)</f>
        <v>5.7323408126441766E-4</v>
      </c>
      <c r="AJ15" s="23">
        <f>IFERROR(VLOOKUP($AI$2&amp;"-"&amp; RIGHT(AJ$4,1)&amp;"-"&amp;$A15,CC1_InputUser!$L:$N,2,FALSE),0)</f>
        <v>0</v>
      </c>
      <c r="AK15" s="23">
        <f>IFERROR(VLOOKUP($AI$2&amp;"-"&amp; RIGHT(AK$4,1)&amp;"-"&amp;$A15,CC1_InputUser!$L:$N,2,FALSE),0)</f>
        <v>-6.7708333333333259E-2</v>
      </c>
      <c r="AL15" s="23">
        <f>IFERROR(VLOOKUP($AI$2&amp;"-"&amp; RIGHT(AL$4,1)&amp;"-"&amp;$A15,CC1_InputUser!$L:$N,2,FALSE),0)</f>
        <v>0.16366357477662208</v>
      </c>
      <c r="AM15" s="23">
        <f>IFERROR(VLOOKUP($AI$2&amp;"-"&amp; RIGHT(AM$4,1)&amp;"-"&amp;$A15,CC1_InputUser!$L:$N,2,FALSE),0)</f>
        <v>0</v>
      </c>
      <c r="AN15" s="23">
        <f>IFERROR(VLOOKUP($AI$2&amp;"-"&amp; RIGHT(AN$4,1)&amp;"-"&amp;$A15,CC1_InputUser!$L:$N,3,FALSE),0)</f>
        <v>-0.25477806202107722</v>
      </c>
      <c r="AO15" s="23">
        <f>IFERROR(VLOOKUP($AI$2&amp;"-"&amp; RIGHT(AO$4,1)&amp;"-"&amp;$A15,CC1_InputUser!$L:$N,3,FALSE),0)</f>
        <v>0</v>
      </c>
      <c r="AP15" s="23">
        <f>IFERROR(VLOOKUP($AI$2&amp;"-"&amp; RIGHT(AP$4,1)&amp;"-"&amp;$A15,CC1_InputUser!$L:$N,3,FALSE),0)</f>
        <v>-9.520287702745367E-2</v>
      </c>
      <c r="AQ15" s="23">
        <f>IFERROR(VLOOKUP($AI$2&amp;"-"&amp; RIGHT(AQ$4,1)&amp;"-"&amp;$A15,CC1_InputUser!$L:$N,3,FALSE),0)</f>
        <v>-8.1632289970909322E-2</v>
      </c>
      <c r="AR15" s="23">
        <f>IFERROR(VLOOKUP($AI$2&amp;"-"&amp; RIGHT(AR$4,1)&amp;"-"&amp;$A15,CC1_InputUser!$L:$N,3,FALSE),0)</f>
        <v>0</v>
      </c>
      <c r="AS15" s="24"/>
      <c r="AT15" s="23">
        <f>IFERROR(VLOOKUP($AT$2&amp;"-"&amp; RIGHT(AT$4,1)&amp;"-"&amp;$A15,CC1_InputUser!$L:$N,2,FALSE),0)</f>
        <v>9.8783591837961593E-2</v>
      </c>
      <c r="AU15" s="23">
        <f>IFERROR(VLOOKUP($AT$2&amp;"-"&amp; RIGHT(AU$4,1)&amp;"-"&amp;$A15,CC1_InputUser!$L:$N,2,FALSE),0)</f>
        <v>0</v>
      </c>
      <c r="AV15" s="23">
        <f>IFERROR(VLOOKUP($AT$2&amp;"-"&amp; RIGHT(AV$4,1)&amp;"-"&amp;$A15,CC1_InputUser!$L:$N,2,FALSE),0)</f>
        <v>7.8439133262782068E-2</v>
      </c>
      <c r="AW15" s="23">
        <f>IFERROR(VLOOKUP($AT$2&amp;"-"&amp; RIGHT(AW$4,1)&amp;"-"&amp;$A15,CC1_InputUser!$L:$N,2,FALSE),0)</f>
        <v>0</v>
      </c>
      <c r="AX15" s="23">
        <f>IFERROR(VLOOKUP($AT$2&amp;"-"&amp; RIGHT(AX$4,1)&amp;"-"&amp;$A15,CC1_InputUser!$L:$N,2,FALSE),0)</f>
        <v>0.15843480634501828</v>
      </c>
      <c r="AY15" s="23">
        <f>IFERROR(VLOOKUP($AT$2&amp;"-"&amp; RIGHT(AY$4,1)&amp;"-"&amp;$A15,CC1_InputUser!$L:$N,3,FALSE),0)</f>
        <v>-6.54499055084522E-2</v>
      </c>
      <c r="AZ15" s="23">
        <f>IFERROR(VLOOKUP($AT$2&amp;"-"&amp; RIGHT(AZ$4,1)&amp;"-"&amp;$A15,CC1_InputUser!$L:$N,3,FALSE),0)</f>
        <v>0</v>
      </c>
      <c r="BA15" s="23">
        <f>IFERROR(VLOOKUP($AT$2&amp;"-"&amp; RIGHT(BA$4,1)&amp;"-"&amp;$A15,CC1_InputUser!$L:$N,3,FALSE),0)</f>
        <v>-0.15723744536218287</v>
      </c>
      <c r="BB15" s="23">
        <f>IFERROR(VLOOKUP($AT$2&amp;"-"&amp; RIGHT(BB$4,1)&amp;"-"&amp;$A15,CC1_InputUser!$L:$N,3,FALSE),0)</f>
        <v>0</v>
      </c>
      <c r="BC15" s="23">
        <f>IFERROR(VLOOKUP($AT$2&amp;"-"&amp; RIGHT(BC$4,1)&amp;"-"&amp;$A15,CC1_InputUser!$L:$N,3,FALSE),0)</f>
        <v>-7.8928658970187637E-2</v>
      </c>
      <c r="BD15" s="24"/>
      <c r="BE15" s="23">
        <f>IFERROR(VLOOKUP($AT$2&amp;"-"&amp; RIGHT(BE$4,1)&amp;"-"&amp;$A15,CC1_InputUser!$L:$N,2,FALSE),0)</f>
        <v>9.8783591837961593E-2</v>
      </c>
      <c r="BF15" s="23">
        <f>IFERROR(VLOOKUP($AT$2&amp;"-"&amp; RIGHT(BF$4,1)&amp;"-"&amp;$A15,CC1_InputUser!$L:$N,2,FALSE),0)</f>
        <v>0</v>
      </c>
      <c r="BG15" s="23">
        <f>IFERROR(VLOOKUP($AT$2&amp;"-"&amp; RIGHT(BG$4,1)&amp;"-"&amp;$A15,CC1_InputUser!$L:$N,2,FALSE),0)</f>
        <v>7.8439133262782068E-2</v>
      </c>
      <c r="BH15" s="23">
        <f>IFERROR(VLOOKUP($AT$2&amp;"-"&amp; RIGHT(BH$4,1)&amp;"-"&amp;$A15,CC1_InputUser!$L:$N,2,FALSE),0)</f>
        <v>0</v>
      </c>
      <c r="BI15" s="23">
        <f>IFERROR(VLOOKUP($AT$2&amp;"-"&amp; RIGHT(BI$4,1)&amp;"-"&amp;$A15,CC1_InputUser!$L:$N,2,FALSE),0)</f>
        <v>0.15843480634501828</v>
      </c>
      <c r="BJ15" s="23">
        <f>IFERROR(VLOOKUP($AT$2&amp;"-"&amp; RIGHT(BJ$4,1)&amp;"-"&amp;$A15,CC1_InputUser!$L:$N,3,FALSE),0)</f>
        <v>-6.54499055084522E-2</v>
      </c>
      <c r="BK15" s="23">
        <f>IFERROR(VLOOKUP($AT$2&amp;"-"&amp; RIGHT(BK$4,1)&amp;"-"&amp;$A15,CC1_InputUser!$L:$N,3,FALSE),0)</f>
        <v>0</v>
      </c>
      <c r="BL15" s="23">
        <f>IFERROR(VLOOKUP($AT$2&amp;"-"&amp; RIGHT(BL$4,1)&amp;"-"&amp;$A15,CC1_InputUser!$L:$N,3,FALSE),0)</f>
        <v>-0.15723744536218287</v>
      </c>
      <c r="BM15" s="23">
        <f>IFERROR(VLOOKUP($AT$2&amp;"-"&amp; RIGHT(BM$4,1)&amp;"-"&amp;$A15,CC1_InputUser!$L:$N,3,FALSE),0)</f>
        <v>0</v>
      </c>
      <c r="BN15" s="23">
        <f>IFERROR(VLOOKUP($AT$2&amp;"-"&amp; RIGHT(BN$4,1)&amp;"-"&amp;$A15,CC1_InputUser!$L:$N,3,FALSE),0)</f>
        <v>-7.8928658970187637E-2</v>
      </c>
      <c r="BO15" s="24"/>
      <c r="BP15" s="23">
        <f>IFERROR(VLOOKUP($BP$2&amp;"-"&amp; RIGHT(BP$4,1)&amp;"-"&amp;$A15,CC1_InputUser!$L:$N,2,FALSE),0)</f>
        <v>-0.26058357970999091</v>
      </c>
      <c r="BQ15" s="23">
        <f>IFERROR(VLOOKUP($BP$2&amp;"-"&amp; RIGHT(BQ$4,1)&amp;"-"&amp;$A15,CC1_InputUser!$L:$N,2,FALSE),0)</f>
        <v>-0.5384998016377488</v>
      </c>
      <c r="BR15" s="23">
        <f>IFERROR(VLOOKUP($BP$2&amp;"-"&amp; RIGHT(BR$4,1)&amp;"-"&amp;$A15,CC1_InputUser!$L:$N,2,FALSE),0)</f>
        <v>-2.6506024096385583E-2</v>
      </c>
      <c r="BS15" s="23">
        <f>IFERROR(VLOOKUP($BP$2&amp;"-"&amp; RIGHT(BS$4,1)&amp;"-"&amp;$A15,CC1_InputUser!$L:$N,2,FALSE),0)</f>
        <v>0</v>
      </c>
      <c r="BT15" s="23">
        <f>IFERROR(VLOOKUP($BP$2&amp;"-"&amp; RIGHT(BT$4,1)&amp;"-"&amp;$A15,CC1_InputUser!$L:$N,2,FALSE),0)</f>
        <v>0</v>
      </c>
      <c r="BU15" s="23">
        <f>IFERROR(VLOOKUP($BP$2&amp;"-"&amp; RIGHT(BU$4,1)&amp;"-"&amp;$A15,CC1_InputUser!$L:$N,3,FALSE),0)</f>
        <v>-0.28514631014536751</v>
      </c>
      <c r="BV15" s="23">
        <f>IFERROR(VLOOKUP($BP$2&amp;"-"&amp; RIGHT(BV$4,1)&amp;"-"&amp;$A15,CC1_InputUser!$L:$N,3,FALSE),0)</f>
        <v>-0.5334436682982403</v>
      </c>
      <c r="BW15" s="23">
        <f>IFERROR(VLOOKUP($BP$2&amp;"-"&amp; RIGHT(BW$4,1)&amp;"-"&amp;$A15,CC1_InputUser!$L:$N,3,FALSE),0)</f>
        <v>-4.8776884114051233E-2</v>
      </c>
      <c r="BX15" s="23">
        <f>IFERROR(VLOOKUP($BP$2&amp;"-"&amp; RIGHT(BX$4,1)&amp;"-"&amp;$A15,CC1_InputUser!$L:$N,3,FALSE),0)</f>
        <v>0</v>
      </c>
      <c r="BY15" s="23">
        <f>IFERROR(VLOOKUP($BP$2&amp;"-"&amp; RIGHT(BY$4,1)&amp;"-"&amp;$A15,CC1_InputUser!$L:$N,3,FALSE),0)</f>
        <v>0</v>
      </c>
      <c r="BZ15" s="24"/>
      <c r="CA15" s="23">
        <f>IFERROR(VLOOKUP($CA$2&amp;"-"&amp; RIGHT(CA$4,1)&amp;"-"&amp;$A15,CC1_InputUser!$L:$N,2,FALSE),0)</f>
        <v>0</v>
      </c>
      <c r="CB15" s="23">
        <f>IFERROR(VLOOKUP($CA$2&amp;"-"&amp; RIGHT(CB$4,1)&amp;"-"&amp;$A15,CC1_InputUser!$L:$N,2,FALSE),0)</f>
        <v>0</v>
      </c>
      <c r="CC15" s="23">
        <f>IFERROR(VLOOKUP($CA$2&amp;"-"&amp; RIGHT(CC$4,1)&amp;"-"&amp;$A15,CC1_InputUser!$L:$N,2,FALSE),0)</f>
        <v>0</v>
      </c>
      <c r="CD15" s="23">
        <f>IFERROR(VLOOKUP($CA$2&amp;"-"&amp; RIGHT(CD$4,1)&amp;"-"&amp;$A15,CC1_InputUser!$L:$N,2,FALSE),0)</f>
        <v>0</v>
      </c>
      <c r="CE15" s="23">
        <f>IFERROR(VLOOKUP($CA$2&amp;"-"&amp; RIGHT(CE$4,1)&amp;"-"&amp;$A15,CC1_InputUser!$L:$N,2,FALSE),0)</f>
        <v>0</v>
      </c>
      <c r="CF15" s="23">
        <f>IFERROR(VLOOKUP($CA$2&amp;"-"&amp; RIGHT(CF$4,1)&amp;"-"&amp;$A15,CC1_InputUser!$L:$N,3,FALSE),0)</f>
        <v>-3.4001648222618308E-2</v>
      </c>
      <c r="CG15" s="23">
        <f>IFERROR(VLOOKUP($CA$2&amp;"-"&amp; RIGHT(CG$4,1)&amp;"-"&amp;$A15,CC1_InputUser!$L:$N,3,FALSE),0)</f>
        <v>0</v>
      </c>
      <c r="CH15" s="23">
        <f>IFERROR(VLOOKUP($CA$2&amp;"-"&amp; RIGHT(CH$4,1)&amp;"-"&amp;$A15,CC1_InputUser!$L:$N,3,FALSE),0)</f>
        <v>0</v>
      </c>
      <c r="CI15" s="23">
        <f>IFERROR(VLOOKUP($CA$2&amp;"-"&amp; RIGHT(CI$4,1)&amp;"-"&amp;$A15,CC1_InputUser!$L:$N,3,FALSE),0)</f>
        <v>0</v>
      </c>
      <c r="CJ15" s="23">
        <f>IFERROR(VLOOKUP($CA$2&amp;"-"&amp; RIGHT(CJ$4,1)&amp;"-"&amp;$A15,CC1_InputUser!$L:$N,3,FALSE),0)</f>
        <v>0</v>
      </c>
      <c r="CK15" s="24"/>
      <c r="CL15" s="23">
        <f>IFERROR(VLOOKUP($CL$2&amp;"-"&amp; RIGHT(CL$4,1)&amp;"-"&amp;$A15,CC1_InputUser!$L:$N,2,FALSE),0)</f>
        <v>0</v>
      </c>
      <c r="CM15" s="23">
        <f>IFERROR(VLOOKUP($CL$2&amp;"-"&amp; RIGHT(CM$4,1)&amp;"-"&amp;$A15,CC1_InputUser!$L:$N,2,FALSE),0)</f>
        <v>0</v>
      </c>
      <c r="CN15" s="23">
        <f>IFERROR(VLOOKUP($CL$2&amp;"-"&amp; RIGHT(CN$4,1)&amp;"-"&amp;$A15,CC1_InputUser!$L:$N,2,FALSE),0)</f>
        <v>0</v>
      </c>
      <c r="CO15" s="23">
        <f>IFERROR(VLOOKUP($CL$2&amp;"-"&amp; RIGHT(CO$4,1)&amp;"-"&amp;$A15,CC1_InputUser!$L:$N,2,FALSE),0)</f>
        <v>0</v>
      </c>
      <c r="CP15" s="23">
        <f>IFERROR(VLOOKUP($CL$2&amp;"-"&amp; RIGHT(CP$4,1)&amp;"-"&amp;$A15,CC1_InputUser!$L:$N,2,FALSE),0)</f>
        <v>0</v>
      </c>
      <c r="CQ15" s="23">
        <f>IFERROR(VLOOKUP($CL$2&amp;"-"&amp; RIGHT(CQ$4,1)&amp;"-"&amp;$A15,CC1_InputUser!$L:$N,3,FALSE),0)</f>
        <v>0</v>
      </c>
      <c r="CR15" s="23">
        <f>IFERROR(VLOOKUP($CL$2&amp;"-"&amp; RIGHT(CR$4,1)&amp;"-"&amp;$A15,CC1_InputUser!$L:$N,3,FALSE),0)</f>
        <v>0</v>
      </c>
      <c r="CS15" s="23">
        <f>IFERROR(VLOOKUP($CL$2&amp;"-"&amp; RIGHT(CS$4,1)&amp;"-"&amp;$A15,CC1_InputUser!$L:$N,3,FALSE),0)</f>
        <v>0</v>
      </c>
      <c r="CT15" s="23">
        <f>IFERROR(VLOOKUP($CL$2&amp;"-"&amp; RIGHT(CT$4,1)&amp;"-"&amp;$A15,CC1_InputUser!$L:$N,3,FALSE),0)</f>
        <v>0</v>
      </c>
      <c r="CU15" s="23">
        <f>IFERROR(VLOOKUP($CL$2&amp;"-"&amp; RIGHT(CU$4,1)&amp;"-"&amp;$A15,CC1_InputUser!$L:$N,3,FALSE),0)</f>
        <v>0</v>
      </c>
      <c r="CV15" s="24"/>
      <c r="CW15" s="23">
        <f>IFERROR(VLOOKUP($CW$2&amp;"-"&amp; RIGHT(CW$4,1)&amp;"-"&amp;$A15,CC1_InputUser!$L:$N,2,FALSE),0)</f>
        <v>0</v>
      </c>
      <c r="CX15" s="23">
        <f>IFERROR(VLOOKUP($CW$2&amp;"-"&amp; RIGHT(CX$4,1)&amp;"-"&amp;$A15,CC1_InputUser!$L:$N,2,FALSE),0)</f>
        <v>0</v>
      </c>
      <c r="CY15" s="23">
        <f>IFERROR(VLOOKUP($CW$2&amp;"-"&amp; RIGHT(CY$4,1)&amp;"-"&amp;$A15,CC1_InputUser!$L:$N,2,FALSE),0)</f>
        <v>0</v>
      </c>
      <c r="CZ15" s="23">
        <f>IFERROR(VLOOKUP($CW$2&amp;"-"&amp; RIGHT(CZ$4,1)&amp;"-"&amp;$A15,CC1_InputUser!$L:$N,2,FALSE),0)</f>
        <v>0</v>
      </c>
      <c r="DA15" s="23">
        <f>IFERROR(VLOOKUP($CW$2&amp;"-"&amp; RIGHT(DA$4,1)&amp;"-"&amp;$A15,CC1_InputUser!$L:$N,2,FALSE),0)</f>
        <v>0</v>
      </c>
      <c r="DB15" s="23">
        <f>IFERROR(VLOOKUP($CW$2&amp;"-"&amp; RIGHT(DB$4,1)&amp;"-"&amp;$A15,CC1_InputUser!$L:$N,3,FALSE),0)</f>
        <v>0</v>
      </c>
      <c r="DC15" s="23">
        <f>IFERROR(VLOOKUP($CW$2&amp;"-"&amp; RIGHT(DC$4,1)&amp;"-"&amp;$A15,CC1_InputUser!$L:$N,3,FALSE),0)</f>
        <v>0</v>
      </c>
      <c r="DD15" s="23">
        <f>IFERROR(VLOOKUP($CW$2&amp;"-"&amp; RIGHT(DD$4,1)&amp;"-"&amp;$A15,CC1_InputUser!$L:$N,3,FALSE),0)</f>
        <v>0</v>
      </c>
      <c r="DE15" s="23">
        <f>IFERROR(VLOOKUP($CW$2&amp;"-"&amp; RIGHT(DE$4,1)&amp;"-"&amp;$A15,CC1_InputUser!$L:$N,3,FALSE),0)</f>
        <v>0</v>
      </c>
      <c r="DF15" s="23">
        <f>IFERROR(VLOOKUP($CW$2&amp;"-"&amp; RIGHT(DF$4,1)&amp;"-"&amp;$A15,CC1_InputUser!$L:$N,3,FALSE),0)</f>
        <v>0</v>
      </c>
      <c r="DG15" s="24"/>
      <c r="DH15" s="23">
        <f>IFERROR(VLOOKUP($DH$2&amp;"-"&amp; RIGHT(DH$4,1)&amp;"-"&amp;$A15,CC1_InputUser!$L:$N,2,FALSE),0)</f>
        <v>0</v>
      </c>
      <c r="DI15" s="23">
        <f>IFERROR(VLOOKUP($DH$2&amp;"-"&amp; RIGHT(DI$4,1)&amp;"-"&amp;$A15,CC1_InputUser!$L:$N,2,FALSE),0)</f>
        <v>0</v>
      </c>
      <c r="DJ15" s="23">
        <f>IFERROR(VLOOKUP($DH$2&amp;"-"&amp; RIGHT(DJ$4,1)&amp;"-"&amp;$A15,CC1_InputUser!$L:$N,2,FALSE),0)</f>
        <v>0</v>
      </c>
      <c r="DK15" s="23">
        <f>IFERROR(VLOOKUP($DH$2&amp;"-"&amp; RIGHT(DK$4,1)&amp;"-"&amp;$A15,CC1_InputUser!$L:$N,2,FALSE),0)</f>
        <v>0</v>
      </c>
      <c r="DL15" s="23">
        <f>IFERROR(VLOOKUP($DH$2&amp;"-"&amp; RIGHT(DL$4,1)&amp;"-"&amp;$A15,CC1_InputUser!$L:$N,2,FALSE),0)</f>
        <v>0</v>
      </c>
      <c r="DM15" s="23">
        <f>IFERROR(VLOOKUP($DH$2&amp;"-"&amp; RIGHT(DM$4,1)&amp;"-"&amp;$A15,CC1_InputUser!$L:$N,3,FALSE),0)</f>
        <v>0</v>
      </c>
      <c r="DN15" s="23">
        <f>IFERROR(VLOOKUP($DH$2&amp;"-"&amp; RIGHT(DN$4,1)&amp;"-"&amp;$A15,CC1_InputUser!$L:$N,3,FALSE),0)</f>
        <v>0</v>
      </c>
      <c r="DO15" s="23">
        <f>IFERROR(VLOOKUP($DH$2&amp;"-"&amp; RIGHT(DO$4,1)&amp;"-"&amp;$A15,CC1_InputUser!$L:$N,3,FALSE),0)</f>
        <v>0</v>
      </c>
      <c r="DP15" s="23">
        <f>IFERROR(VLOOKUP($DH$2&amp;"-"&amp; RIGHT(DP$4,1)&amp;"-"&amp;$A15,CC1_InputUser!$L:$N,3,FALSE),0)</f>
        <v>0</v>
      </c>
      <c r="DQ15" s="23">
        <f>IFERROR(VLOOKUP($DH$2&amp;"-"&amp; RIGHT(DQ$4,1)&amp;"-"&amp;$A15,CC1_InputUser!$L:$N,3,FALSE),0)</f>
        <v>0</v>
      </c>
      <c r="DR15" s="24"/>
      <c r="DS15" s="23">
        <f>IFERROR(VLOOKUP($DS$2&amp;"-"&amp; RIGHT(DS$4,1)&amp;"-"&amp;$A15,CC1_InputUser!$L:$N,2,FALSE),0)</f>
        <v>0</v>
      </c>
      <c r="DT15" s="23">
        <f>IFERROR(VLOOKUP($DS$2&amp;"-"&amp; RIGHT(DT$4,1)&amp;"-"&amp;$A15,CC1_InputUser!$L:$N,2,FALSE),0)</f>
        <v>0</v>
      </c>
      <c r="DU15" s="23">
        <f>IFERROR(VLOOKUP($DS$2&amp;"-"&amp; RIGHT(DU$4,1)&amp;"-"&amp;$A15,CC1_InputUser!$L:$N,2,FALSE),0)</f>
        <v>0</v>
      </c>
      <c r="DV15" s="23">
        <f>IFERROR(VLOOKUP($DS$2&amp;"-"&amp; RIGHT(DV$4,1)&amp;"-"&amp;$A15,CC1_InputUser!$L:$N,2,FALSE),0)</f>
        <v>0</v>
      </c>
      <c r="DW15" s="23">
        <f>IFERROR(VLOOKUP($DS$2&amp;"-"&amp; RIGHT(DW$4,1)&amp;"-"&amp;$A15,CC1_InputUser!$L:$N,2,FALSE),0)</f>
        <v>0</v>
      </c>
      <c r="DX15" s="23">
        <f>IFERROR(VLOOKUP($DS$2&amp;"-"&amp; RIGHT(DX$4,1)&amp;"-"&amp;$A15,CC1_InputUser!$L:$N,3,FALSE),0)</f>
        <v>0</v>
      </c>
      <c r="DY15" s="23">
        <f>IFERROR(VLOOKUP($DS$2&amp;"-"&amp; RIGHT(DY$4,1)&amp;"-"&amp;$A15,CC1_InputUser!$L:$N,3,FALSE),0)</f>
        <v>0</v>
      </c>
      <c r="DZ15" s="23">
        <f>IFERROR(VLOOKUP($DS$2&amp;"-"&amp; RIGHT(DZ$4,1)&amp;"-"&amp;$A15,CC1_InputUser!$L:$N,3,FALSE),0)</f>
        <v>0</v>
      </c>
      <c r="EA15" s="23">
        <f>IFERROR(VLOOKUP($DS$2&amp;"-"&amp; RIGHT(EA$4,1)&amp;"-"&amp;$A15,CC1_InputUser!$L:$N,3,FALSE),0)</f>
        <v>0</v>
      </c>
      <c r="EB15" s="23">
        <f>IFERROR(VLOOKUP($DS$2&amp;"-"&amp; RIGHT(EB$4,1)&amp;"-"&amp;$A15,CC1_InputUser!$L:$N,3,FALSE),0)</f>
        <v>0</v>
      </c>
      <c r="EC15" s="24"/>
    </row>
    <row r="16" spans="1:133" x14ac:dyDescent="0.3">
      <c r="A16" s="71" t="s">
        <v>75</v>
      </c>
      <c r="B16" s="23">
        <f>IFERROR(VLOOKUP($B$2&amp;"-"&amp; RIGHT(B$4,1)&amp;"-"&amp;$A16,CC1_InputUser!$L:$N,2,FALSE),0)</f>
        <v>0</v>
      </c>
      <c r="C16" s="23">
        <f>IFERROR(VLOOKUP($B$2&amp;"-"&amp; RIGHT(C$4,1)&amp;"-"&amp;$A16,CC1_InputUser!$L:$N,2,FALSE),0)</f>
        <v>0</v>
      </c>
      <c r="D16" s="23">
        <f>IFERROR(VLOOKUP($B$2&amp;"-"&amp; RIGHT(D$4,1)&amp;"-"&amp;$A16,CC1_InputUser!$L:$N,2,FALSE),0)</f>
        <v>0</v>
      </c>
      <c r="E16" s="23">
        <f>IFERROR(VLOOKUP($B$2&amp;"-"&amp; RIGHT(E$4,1)&amp;"-"&amp;$A16,CC1_InputUser!$L:$N,2,FALSE),0)</f>
        <v>0</v>
      </c>
      <c r="F16" s="23">
        <f>IFERROR(VLOOKUP($B$2&amp;"-"&amp; RIGHT(F$4,1)&amp;"-"&amp;$A16,CC1_InputUser!$L:$N,2,FALSE),0)</f>
        <v>0</v>
      </c>
      <c r="G16" s="23">
        <f>IFERROR(VLOOKUP($B$2&amp;"-"&amp; RIGHT(G$4,1)&amp;"-"&amp;$A16,CC1_InputUser!$L:$N,3,FALSE),0)</f>
        <v>0</v>
      </c>
      <c r="H16" s="23">
        <f>IFERROR(VLOOKUP($B$2&amp;"-"&amp; RIGHT(H$4,1)&amp;"-"&amp;$A16,CC1_InputUser!$L:$N,3,FALSE),0)</f>
        <v>0</v>
      </c>
      <c r="I16" s="23">
        <f>IFERROR(VLOOKUP($B$2&amp;"-"&amp; RIGHT(I$4,1)&amp;"-"&amp;$A16,CC1_InputUser!$L:$N,3,FALSE),0)</f>
        <v>0</v>
      </c>
      <c r="J16" s="23">
        <f>IFERROR(VLOOKUP($B$2&amp;"-"&amp; RIGHT(J$4,1)&amp;"-"&amp;$A16,CC1_InputUser!$L:$N,3,FALSE),0)</f>
        <v>0</v>
      </c>
      <c r="K16" s="23">
        <f>IFERROR(VLOOKUP($B$2&amp;"-"&amp; RIGHT(K$4,1)&amp;"-"&amp;$A16,CC1_InputUser!$L:$N,3,FALSE),0)</f>
        <v>0</v>
      </c>
      <c r="L16" s="24"/>
      <c r="M16" s="23">
        <f>IFERROR(VLOOKUP($M$2&amp;"-"&amp; RIGHT(M$4,1)&amp;"-"&amp;$A16,CC1_InputUser!$L:$N,2,FALSE),0)</f>
        <v>0</v>
      </c>
      <c r="N16" s="23">
        <f>IFERROR(VLOOKUP($M$2&amp;"-"&amp; RIGHT(N$4,1)&amp;"-"&amp;$A16,CC1_InputUser!$L:$N,2,FALSE),0)</f>
        <v>0</v>
      </c>
      <c r="O16" s="23">
        <f>IFERROR(VLOOKUP($M$2&amp;"-"&amp; RIGHT(O$4,1)&amp;"-"&amp;$A16,CC1_InputUser!$L:$N,2,FALSE),0)</f>
        <v>0</v>
      </c>
      <c r="P16" s="23">
        <f>IFERROR(VLOOKUP($M$2&amp;"-"&amp; RIGHT(P$4,1)&amp;"-"&amp;$A16,CC1_InputUser!$L:$N,2,FALSE),0)</f>
        <v>0</v>
      </c>
      <c r="Q16" s="23">
        <f>IFERROR(VLOOKUP($M$2&amp;"-"&amp; RIGHT(Q$4,1)&amp;"-"&amp;$A16,CC1_InputUser!$L:$N,2,FALSE),0)</f>
        <v>0</v>
      </c>
      <c r="R16" s="23">
        <f>IFERROR(VLOOKUP($M$2&amp;"-"&amp; RIGHT(R$4,1)&amp;"-"&amp;$A16,CC1_InputUser!$L:$N,3,FALSE),0)</f>
        <v>0</v>
      </c>
      <c r="S16" s="23">
        <f>IFERROR(VLOOKUP($M$2&amp;"-"&amp; RIGHT(S$4,1)&amp;"-"&amp;$A16,CC1_InputUser!$L:$N,3,FALSE),0)</f>
        <v>0</v>
      </c>
      <c r="T16" s="23">
        <f>IFERROR(VLOOKUP($M$2&amp;"-"&amp; RIGHT(T$4,1)&amp;"-"&amp;$A16,CC1_InputUser!$L:$N,3,FALSE),0)</f>
        <v>0</v>
      </c>
      <c r="U16" s="23">
        <f>IFERROR(VLOOKUP($M$2&amp;"-"&amp; RIGHT(U$4,1)&amp;"-"&amp;$A16,CC1_InputUser!$L:$N,3,FALSE),0)</f>
        <v>0</v>
      </c>
      <c r="V16" s="23">
        <f>IFERROR(VLOOKUP($M$2&amp;"-"&amp; RIGHT(V$4,1)&amp;"-"&amp;$A16,CC1_InputUser!$L:$N,3,FALSE),0)</f>
        <v>0</v>
      </c>
      <c r="W16" s="24"/>
      <c r="X16" s="23">
        <f>IFERROR(VLOOKUP($X$2&amp;"-"&amp; RIGHT(X$4,1)&amp;"-"&amp;$A16,CC1_InputUser!$L:$N,2,FALSE),0)</f>
        <v>0</v>
      </c>
      <c r="Y16" s="23">
        <f>IFERROR(VLOOKUP($X$2&amp;"-"&amp; RIGHT(Y$4,1)&amp;"-"&amp;$A16,CC1_InputUser!$L:$N,2,FALSE),0)</f>
        <v>0</v>
      </c>
      <c r="Z16" s="23">
        <f>IFERROR(VLOOKUP($X$2&amp;"-"&amp; RIGHT(Z$4,1)&amp;"-"&amp;$A16,CC1_InputUser!$L:$N,2,FALSE),0)</f>
        <v>0</v>
      </c>
      <c r="AA16" s="23">
        <f>IFERROR(VLOOKUP($X$2&amp;"-"&amp; RIGHT(AA$4,1)&amp;"-"&amp;$A16,CC1_InputUser!$L:$N,2,FALSE),0)</f>
        <v>0</v>
      </c>
      <c r="AB16" s="23">
        <f>IFERROR(VLOOKUP($X$2&amp;"-"&amp; RIGHT(AB$4,1)&amp;"-"&amp;$A16,CC1_InputUser!$L:$N,2,FALSE),0)</f>
        <v>0</v>
      </c>
      <c r="AC16" s="23">
        <f>IFERROR(VLOOKUP($X$2&amp;"-"&amp; RIGHT(AC$4,1)&amp;"-"&amp;$A16,CC1_InputUser!$L:$N,3,FALSE),0)</f>
        <v>0</v>
      </c>
      <c r="AD16" s="23">
        <f>IFERROR(VLOOKUP($X$2&amp;"-"&amp; RIGHT(AD$4,1)&amp;"-"&amp;$A16,CC1_InputUser!$L:$N,3,FALSE),0)</f>
        <v>0</v>
      </c>
      <c r="AE16" s="23">
        <f>IFERROR(VLOOKUP($X$2&amp;"-"&amp; RIGHT(AE$4,1)&amp;"-"&amp;$A16,CC1_InputUser!$L:$N,3,FALSE),0)</f>
        <v>0</v>
      </c>
      <c r="AF16" s="23">
        <f>IFERROR(VLOOKUP($X$2&amp;"-"&amp; RIGHT(AF$4,1)&amp;"-"&amp;$A16,CC1_InputUser!$L:$N,3,FALSE),0)</f>
        <v>0</v>
      </c>
      <c r="AG16" s="23">
        <f>IFERROR(VLOOKUP($X$2&amp;"-"&amp; RIGHT(AG$4,1)&amp;"-"&amp;$A16,CC1_InputUser!$L:$N,3,FALSE),0)</f>
        <v>0</v>
      </c>
      <c r="AH16" s="24"/>
      <c r="AI16" s="23">
        <f>IFERROR(VLOOKUP($AI$2&amp;"-"&amp; RIGHT(AI$4,1)&amp;"-"&amp;$A16,CC1_InputUser!$L:$N,2,FALSE),0)</f>
        <v>0</v>
      </c>
      <c r="AJ16" s="23">
        <f>IFERROR(VLOOKUP($AI$2&amp;"-"&amp; RIGHT(AJ$4,1)&amp;"-"&amp;$A16,CC1_InputUser!$L:$N,2,FALSE),0)</f>
        <v>0</v>
      </c>
      <c r="AK16" s="23">
        <f>IFERROR(VLOOKUP($AI$2&amp;"-"&amp; RIGHT(AK$4,1)&amp;"-"&amp;$A16,CC1_InputUser!$L:$N,2,FALSE),0)</f>
        <v>0</v>
      </c>
      <c r="AL16" s="23">
        <f>IFERROR(VLOOKUP($AI$2&amp;"-"&amp; RIGHT(AL$4,1)&amp;"-"&amp;$A16,CC1_InputUser!$L:$N,2,FALSE),0)</f>
        <v>0</v>
      </c>
      <c r="AM16" s="23">
        <f>IFERROR(VLOOKUP($AI$2&amp;"-"&amp; RIGHT(AM$4,1)&amp;"-"&amp;$A16,CC1_InputUser!$L:$N,2,FALSE),0)</f>
        <v>0</v>
      </c>
      <c r="AN16" s="23">
        <f>IFERROR(VLOOKUP($AI$2&amp;"-"&amp; RIGHT(AN$4,1)&amp;"-"&amp;$A16,CC1_InputUser!$L:$N,3,FALSE),0)</f>
        <v>0</v>
      </c>
      <c r="AO16" s="23">
        <f>IFERROR(VLOOKUP($AI$2&amp;"-"&amp; RIGHT(AO$4,1)&amp;"-"&amp;$A16,CC1_InputUser!$L:$N,3,FALSE),0)</f>
        <v>0</v>
      </c>
      <c r="AP16" s="23">
        <f>IFERROR(VLOOKUP($AI$2&amp;"-"&amp; RIGHT(AP$4,1)&amp;"-"&amp;$A16,CC1_InputUser!$L:$N,3,FALSE),0)</f>
        <v>0</v>
      </c>
      <c r="AQ16" s="23">
        <f>IFERROR(VLOOKUP($AI$2&amp;"-"&amp; RIGHT(AQ$4,1)&amp;"-"&amp;$A16,CC1_InputUser!$L:$N,3,FALSE),0)</f>
        <v>0</v>
      </c>
      <c r="AR16" s="23">
        <f>IFERROR(VLOOKUP($AI$2&amp;"-"&amp; RIGHT(AR$4,1)&amp;"-"&amp;$A16,CC1_InputUser!$L:$N,3,FALSE),0)</f>
        <v>0</v>
      </c>
      <c r="AS16" s="24"/>
      <c r="AT16" s="23">
        <f>IFERROR(VLOOKUP($AT$2&amp;"-"&amp; RIGHT(AT$4,1)&amp;"-"&amp;$A16,CC1_InputUser!$L:$N,2,FALSE),0)</f>
        <v>0</v>
      </c>
      <c r="AU16" s="23">
        <f>IFERROR(VLOOKUP($AT$2&amp;"-"&amp; RIGHT(AU$4,1)&amp;"-"&amp;$A16,CC1_InputUser!$L:$N,2,FALSE),0)</f>
        <v>0</v>
      </c>
      <c r="AV16" s="23">
        <f>IFERROR(VLOOKUP($AT$2&amp;"-"&amp; RIGHT(AV$4,1)&amp;"-"&amp;$A16,CC1_InputUser!$L:$N,2,FALSE),0)</f>
        <v>0</v>
      </c>
      <c r="AW16" s="23">
        <f>IFERROR(VLOOKUP($AT$2&amp;"-"&amp; RIGHT(AW$4,1)&amp;"-"&amp;$A16,CC1_InputUser!$L:$N,2,FALSE),0)</f>
        <v>0</v>
      </c>
      <c r="AX16" s="23">
        <f>IFERROR(VLOOKUP($AT$2&amp;"-"&amp; RIGHT(AX$4,1)&amp;"-"&amp;$A16,CC1_InputUser!$L:$N,2,FALSE),0)</f>
        <v>0</v>
      </c>
      <c r="AY16" s="23">
        <f>IFERROR(VLOOKUP($AT$2&amp;"-"&amp; RIGHT(AY$4,1)&amp;"-"&amp;$A16,CC1_InputUser!$L:$N,3,FALSE),0)</f>
        <v>0</v>
      </c>
      <c r="AZ16" s="23">
        <f>IFERROR(VLOOKUP($AT$2&amp;"-"&amp; RIGHT(AZ$4,1)&amp;"-"&amp;$A16,CC1_InputUser!$L:$N,3,FALSE),0)</f>
        <v>0</v>
      </c>
      <c r="BA16" s="23">
        <f>IFERROR(VLOOKUP($AT$2&amp;"-"&amp; RIGHT(BA$4,1)&amp;"-"&amp;$A16,CC1_InputUser!$L:$N,3,FALSE),0)</f>
        <v>0</v>
      </c>
      <c r="BB16" s="23">
        <f>IFERROR(VLOOKUP($AT$2&amp;"-"&amp; RIGHT(BB$4,1)&amp;"-"&amp;$A16,CC1_InputUser!$L:$N,3,FALSE),0)</f>
        <v>0</v>
      </c>
      <c r="BC16" s="23">
        <f>IFERROR(VLOOKUP($AT$2&amp;"-"&amp; RIGHT(BC$4,1)&amp;"-"&amp;$A16,CC1_InputUser!$L:$N,3,FALSE),0)</f>
        <v>0</v>
      </c>
      <c r="BD16" s="24"/>
      <c r="BE16" s="23">
        <f>IFERROR(VLOOKUP($AT$2&amp;"-"&amp; RIGHT(BE$4,1)&amp;"-"&amp;$A16,CC1_InputUser!$L:$N,2,FALSE),0)</f>
        <v>0</v>
      </c>
      <c r="BF16" s="23">
        <f>IFERROR(VLOOKUP($AT$2&amp;"-"&amp; RIGHT(BF$4,1)&amp;"-"&amp;$A16,CC1_InputUser!$L:$N,2,FALSE),0)</f>
        <v>0</v>
      </c>
      <c r="BG16" s="23">
        <f>IFERROR(VLOOKUP($AT$2&amp;"-"&amp; RIGHT(BG$4,1)&amp;"-"&amp;$A16,CC1_InputUser!$L:$N,2,FALSE),0)</f>
        <v>0</v>
      </c>
      <c r="BH16" s="23">
        <f>IFERROR(VLOOKUP($AT$2&amp;"-"&amp; RIGHT(BH$4,1)&amp;"-"&amp;$A16,CC1_InputUser!$L:$N,2,FALSE),0)</f>
        <v>0</v>
      </c>
      <c r="BI16" s="23">
        <f>IFERROR(VLOOKUP($AT$2&amp;"-"&amp; RIGHT(BI$4,1)&amp;"-"&amp;$A16,CC1_InputUser!$L:$N,2,FALSE),0)</f>
        <v>0</v>
      </c>
      <c r="BJ16" s="23">
        <f>IFERROR(VLOOKUP($AT$2&amp;"-"&amp; RIGHT(BJ$4,1)&amp;"-"&amp;$A16,CC1_InputUser!$L:$N,3,FALSE),0)</f>
        <v>0</v>
      </c>
      <c r="BK16" s="23">
        <f>IFERROR(VLOOKUP($AT$2&amp;"-"&amp; RIGHT(BK$4,1)&amp;"-"&amp;$A16,CC1_InputUser!$L:$N,3,FALSE),0)</f>
        <v>0</v>
      </c>
      <c r="BL16" s="23">
        <f>IFERROR(VLOOKUP($AT$2&amp;"-"&amp; RIGHT(BL$4,1)&amp;"-"&amp;$A16,CC1_InputUser!$L:$N,3,FALSE),0)</f>
        <v>0</v>
      </c>
      <c r="BM16" s="23">
        <f>IFERROR(VLOOKUP($AT$2&amp;"-"&amp; RIGHT(BM$4,1)&amp;"-"&amp;$A16,CC1_InputUser!$L:$N,3,FALSE),0)</f>
        <v>0</v>
      </c>
      <c r="BN16" s="23">
        <f>IFERROR(VLOOKUP($AT$2&amp;"-"&amp; RIGHT(BN$4,1)&amp;"-"&amp;$A16,CC1_InputUser!$L:$N,3,FALSE),0)</f>
        <v>0</v>
      </c>
      <c r="BO16" s="24"/>
      <c r="BP16" s="23">
        <f>IFERROR(VLOOKUP($BP$2&amp;"-"&amp; RIGHT(BP$4,1)&amp;"-"&amp;$A16,CC1_InputUser!$L:$N,2,FALSE),0)</f>
        <v>0</v>
      </c>
      <c r="BQ16" s="23">
        <f>IFERROR(VLOOKUP($BP$2&amp;"-"&amp; RIGHT(BQ$4,1)&amp;"-"&amp;$A16,CC1_InputUser!$L:$N,2,FALSE),0)</f>
        <v>0</v>
      </c>
      <c r="BR16" s="23">
        <f>IFERROR(VLOOKUP($BP$2&amp;"-"&amp; RIGHT(BR$4,1)&amp;"-"&amp;$A16,CC1_InputUser!$L:$N,2,FALSE),0)</f>
        <v>0</v>
      </c>
      <c r="BS16" s="23">
        <f>IFERROR(VLOOKUP($BP$2&amp;"-"&amp; RIGHT(BS$4,1)&amp;"-"&amp;$A16,CC1_InputUser!$L:$N,2,FALSE),0)</f>
        <v>0</v>
      </c>
      <c r="BT16" s="23">
        <f>IFERROR(VLOOKUP($BP$2&amp;"-"&amp; RIGHT(BT$4,1)&amp;"-"&amp;$A16,CC1_InputUser!$L:$N,2,FALSE),0)</f>
        <v>0</v>
      </c>
      <c r="BU16" s="23">
        <f>IFERROR(VLOOKUP($BP$2&amp;"-"&amp; RIGHT(BU$4,1)&amp;"-"&amp;$A16,CC1_InputUser!$L:$N,3,FALSE),0)</f>
        <v>0</v>
      </c>
      <c r="BV16" s="23">
        <f>IFERROR(VLOOKUP($BP$2&amp;"-"&amp; RIGHT(BV$4,1)&amp;"-"&amp;$A16,CC1_InputUser!$L:$N,3,FALSE),0)</f>
        <v>0</v>
      </c>
      <c r="BW16" s="23">
        <f>IFERROR(VLOOKUP($BP$2&amp;"-"&amp; RIGHT(BW$4,1)&amp;"-"&amp;$A16,CC1_InputUser!$L:$N,3,FALSE),0)</f>
        <v>0</v>
      </c>
      <c r="BX16" s="23">
        <f>IFERROR(VLOOKUP($BP$2&amp;"-"&amp; RIGHT(BX$4,1)&amp;"-"&amp;$A16,CC1_InputUser!$L:$N,3,FALSE),0)</f>
        <v>0</v>
      </c>
      <c r="BY16" s="23">
        <f>IFERROR(VLOOKUP($BP$2&amp;"-"&amp; RIGHT(BY$4,1)&amp;"-"&amp;$A16,CC1_InputUser!$L:$N,3,FALSE),0)</f>
        <v>0</v>
      </c>
      <c r="BZ16" s="24"/>
      <c r="CA16" s="23">
        <f>IFERROR(VLOOKUP($CA$2&amp;"-"&amp; RIGHT(CA$4,1)&amp;"-"&amp;$A16,CC1_InputUser!$L:$N,2,FALSE),0)</f>
        <v>0</v>
      </c>
      <c r="CB16" s="23">
        <f>IFERROR(VLOOKUP($CA$2&amp;"-"&amp; RIGHT(CB$4,1)&amp;"-"&amp;$A16,CC1_InputUser!$L:$N,2,FALSE),0)</f>
        <v>0</v>
      </c>
      <c r="CC16" s="23">
        <f>IFERROR(VLOOKUP($CA$2&amp;"-"&amp; RIGHT(CC$4,1)&amp;"-"&amp;$A16,CC1_InputUser!$L:$N,2,FALSE),0)</f>
        <v>0</v>
      </c>
      <c r="CD16" s="23">
        <f>IFERROR(VLOOKUP($CA$2&amp;"-"&amp; RIGHT(CD$4,1)&amp;"-"&amp;$A16,CC1_InputUser!$L:$N,2,FALSE),0)</f>
        <v>0</v>
      </c>
      <c r="CE16" s="23">
        <f>IFERROR(VLOOKUP($CA$2&amp;"-"&amp; RIGHT(CE$4,1)&amp;"-"&amp;$A16,CC1_InputUser!$L:$N,2,FALSE),0)</f>
        <v>0</v>
      </c>
      <c r="CF16" s="23">
        <f>IFERROR(VLOOKUP($CA$2&amp;"-"&amp; RIGHT(CF$4,1)&amp;"-"&amp;$A16,CC1_InputUser!$L:$N,3,FALSE),0)</f>
        <v>0</v>
      </c>
      <c r="CG16" s="23">
        <f>IFERROR(VLOOKUP($CA$2&amp;"-"&amp; RIGHT(CG$4,1)&amp;"-"&amp;$A16,CC1_InputUser!$L:$N,3,FALSE),0)</f>
        <v>0</v>
      </c>
      <c r="CH16" s="23">
        <f>IFERROR(VLOOKUP($CA$2&amp;"-"&amp; RIGHT(CH$4,1)&amp;"-"&amp;$A16,CC1_InputUser!$L:$N,3,FALSE),0)</f>
        <v>0</v>
      </c>
      <c r="CI16" s="23">
        <f>IFERROR(VLOOKUP($CA$2&amp;"-"&amp; RIGHT(CI$4,1)&amp;"-"&amp;$A16,CC1_InputUser!$L:$N,3,FALSE),0)</f>
        <v>0</v>
      </c>
      <c r="CJ16" s="23">
        <f>IFERROR(VLOOKUP($CA$2&amp;"-"&amp; RIGHT(CJ$4,1)&amp;"-"&amp;$A16,CC1_InputUser!$L:$N,3,FALSE),0)</f>
        <v>0</v>
      </c>
      <c r="CK16" s="24"/>
      <c r="CL16" s="23">
        <f>IFERROR(VLOOKUP($CL$2&amp;"-"&amp; RIGHT(CL$4,1)&amp;"-"&amp;$A16,CC1_InputUser!$L:$N,2,FALSE),0)</f>
        <v>0</v>
      </c>
      <c r="CM16" s="23">
        <f>IFERROR(VLOOKUP($CL$2&amp;"-"&amp; RIGHT(CM$4,1)&amp;"-"&amp;$A16,CC1_InputUser!$L:$N,2,FALSE),0)</f>
        <v>0.21929783293367289</v>
      </c>
      <c r="CN16" s="23">
        <f>IFERROR(VLOOKUP($CL$2&amp;"-"&amp; RIGHT(CN$4,1)&amp;"-"&amp;$A16,CC1_InputUser!$L:$N,2,FALSE),0)</f>
        <v>6.3974413889878456E-2</v>
      </c>
      <c r="CO16" s="23">
        <f>IFERROR(VLOOKUP($CL$2&amp;"-"&amp; RIGHT(CO$4,1)&amp;"-"&amp;$A16,CC1_InputUser!$L:$N,2,FALSE),0)</f>
        <v>6.2470812242770291E-2</v>
      </c>
      <c r="CP16" s="23">
        <f>IFERROR(VLOOKUP($CL$2&amp;"-"&amp; RIGHT(CP$4,1)&amp;"-"&amp;$A16,CC1_InputUser!$L:$N,2,FALSE),0)</f>
        <v>0</v>
      </c>
      <c r="CQ16" s="23">
        <f>IFERROR(VLOOKUP($CL$2&amp;"-"&amp; RIGHT(CQ$4,1)&amp;"-"&amp;$A16,CC1_InputUser!$L:$N,3,FALSE),0)</f>
        <v>0</v>
      </c>
      <c r="CR16" s="23">
        <f>IFERROR(VLOOKUP($CL$2&amp;"-"&amp; RIGHT(CR$4,1)&amp;"-"&amp;$A16,CC1_InputUser!$L:$N,3,FALSE),0)</f>
        <v>-1.3766389954398495E-2</v>
      </c>
      <c r="CS16" s="23">
        <f>IFERROR(VLOOKUP($CL$2&amp;"-"&amp; RIGHT(CS$4,1)&amp;"-"&amp;$A16,CC1_InputUser!$L:$N,3,FALSE),0)</f>
        <v>-7.0649928764268122E-2</v>
      </c>
      <c r="CT16" s="23">
        <f>IFERROR(VLOOKUP($CL$2&amp;"-"&amp; RIGHT(CT$4,1)&amp;"-"&amp;$A16,CC1_InputUser!$L:$N,3,FALSE),0)</f>
        <v>0.31150240424645759</v>
      </c>
      <c r="CU16" s="23">
        <f>IFERROR(VLOOKUP($CL$2&amp;"-"&amp; RIGHT(CU$4,1)&amp;"-"&amp;$A16,CC1_InputUser!$L:$N,3,FALSE),0)</f>
        <v>0</v>
      </c>
      <c r="CV16" s="24"/>
      <c r="CW16" s="23">
        <f>IFERROR(VLOOKUP($CW$2&amp;"-"&amp; RIGHT(CW$4,1)&amp;"-"&amp;$A16,CC1_InputUser!$L:$N,2,FALSE),0)</f>
        <v>0</v>
      </c>
      <c r="CX16" s="23">
        <f>IFERROR(VLOOKUP($CW$2&amp;"-"&amp; RIGHT(CX$4,1)&amp;"-"&amp;$A16,CC1_InputUser!$L:$N,2,FALSE),0)</f>
        <v>0</v>
      </c>
      <c r="CY16" s="23">
        <f>IFERROR(VLOOKUP($CW$2&amp;"-"&amp; RIGHT(CY$4,1)&amp;"-"&amp;$A16,CC1_InputUser!$L:$N,2,FALSE),0)</f>
        <v>0</v>
      </c>
      <c r="CZ16" s="23">
        <f>IFERROR(VLOOKUP($CW$2&amp;"-"&amp; RIGHT(CZ$4,1)&amp;"-"&amp;$A16,CC1_InputUser!$L:$N,2,FALSE),0)</f>
        <v>0</v>
      </c>
      <c r="DA16" s="23">
        <f>IFERROR(VLOOKUP($CW$2&amp;"-"&amp; RIGHT(DA$4,1)&amp;"-"&amp;$A16,CC1_InputUser!$L:$N,2,FALSE),0)</f>
        <v>0</v>
      </c>
      <c r="DB16" s="23">
        <f>IFERROR(VLOOKUP($CW$2&amp;"-"&amp; RIGHT(DB$4,1)&amp;"-"&amp;$A16,CC1_InputUser!$L:$N,3,FALSE),0)</f>
        <v>0</v>
      </c>
      <c r="DC16" s="23">
        <f>IFERROR(VLOOKUP($CW$2&amp;"-"&amp; RIGHT(DC$4,1)&amp;"-"&amp;$A16,CC1_InputUser!$L:$N,3,FALSE),0)</f>
        <v>0</v>
      </c>
      <c r="DD16" s="23">
        <f>IFERROR(VLOOKUP($CW$2&amp;"-"&amp; RIGHT(DD$4,1)&amp;"-"&amp;$A16,CC1_InputUser!$L:$N,3,FALSE),0)</f>
        <v>0</v>
      </c>
      <c r="DE16" s="23">
        <f>IFERROR(VLOOKUP($CW$2&amp;"-"&amp; RIGHT(DE$4,1)&amp;"-"&amp;$A16,CC1_InputUser!$L:$N,3,FALSE),0)</f>
        <v>0</v>
      </c>
      <c r="DF16" s="23">
        <f>IFERROR(VLOOKUP($CW$2&amp;"-"&amp; RIGHT(DF$4,1)&amp;"-"&amp;$A16,CC1_InputUser!$L:$N,3,FALSE),0)</f>
        <v>0</v>
      </c>
      <c r="DG16" s="24"/>
      <c r="DH16" s="23">
        <f>IFERROR(VLOOKUP($DH$2&amp;"-"&amp; RIGHT(DH$4,1)&amp;"-"&amp;$A16,CC1_InputUser!$L:$N,2,FALSE),0)</f>
        <v>0</v>
      </c>
      <c r="DI16" s="23">
        <f>IFERROR(VLOOKUP($DH$2&amp;"-"&amp; RIGHT(DI$4,1)&amp;"-"&amp;$A16,CC1_InputUser!$L:$N,2,FALSE),0)</f>
        <v>0</v>
      </c>
      <c r="DJ16" s="23">
        <f>IFERROR(VLOOKUP($DH$2&amp;"-"&amp; RIGHT(DJ$4,1)&amp;"-"&amp;$A16,CC1_InputUser!$L:$N,2,FALSE),0)</f>
        <v>0</v>
      </c>
      <c r="DK16" s="23">
        <f>IFERROR(VLOOKUP($DH$2&amp;"-"&amp; RIGHT(DK$4,1)&amp;"-"&amp;$A16,CC1_InputUser!$L:$N,2,FALSE),0)</f>
        <v>0</v>
      </c>
      <c r="DL16" s="23">
        <f>IFERROR(VLOOKUP($DH$2&amp;"-"&amp; RIGHT(DL$4,1)&amp;"-"&amp;$A16,CC1_InputUser!$L:$N,2,FALSE),0)</f>
        <v>0</v>
      </c>
      <c r="DM16" s="23">
        <f>IFERROR(VLOOKUP($DH$2&amp;"-"&amp; RIGHT(DM$4,1)&amp;"-"&amp;$A16,CC1_InputUser!$L:$N,3,FALSE),0)</f>
        <v>0</v>
      </c>
      <c r="DN16" s="23">
        <f>IFERROR(VLOOKUP($DH$2&amp;"-"&amp; RIGHT(DN$4,1)&amp;"-"&amp;$A16,CC1_InputUser!$L:$N,3,FALSE),0)</f>
        <v>0</v>
      </c>
      <c r="DO16" s="23">
        <f>IFERROR(VLOOKUP($DH$2&amp;"-"&amp; RIGHT(DO$4,1)&amp;"-"&amp;$A16,CC1_InputUser!$L:$N,3,FALSE),0)</f>
        <v>0</v>
      </c>
      <c r="DP16" s="23">
        <f>IFERROR(VLOOKUP($DH$2&amp;"-"&amp; RIGHT(DP$4,1)&amp;"-"&amp;$A16,CC1_InputUser!$L:$N,3,FALSE),0)</f>
        <v>0</v>
      </c>
      <c r="DQ16" s="23">
        <f>IFERROR(VLOOKUP($DH$2&amp;"-"&amp; RIGHT(DQ$4,1)&amp;"-"&amp;$A16,CC1_InputUser!$L:$N,3,FALSE),0)</f>
        <v>0</v>
      </c>
      <c r="DR16" s="24"/>
      <c r="DS16" s="23">
        <f>IFERROR(VLOOKUP($DS$2&amp;"-"&amp; RIGHT(DS$4,1)&amp;"-"&amp;$A16,CC1_InputUser!$L:$N,2,FALSE),0)</f>
        <v>0</v>
      </c>
      <c r="DT16" s="23">
        <f>IFERROR(VLOOKUP($DS$2&amp;"-"&amp; RIGHT(DT$4,1)&amp;"-"&amp;$A16,CC1_InputUser!$L:$N,2,FALSE),0)</f>
        <v>0</v>
      </c>
      <c r="DU16" s="23">
        <f>IFERROR(VLOOKUP($DS$2&amp;"-"&amp; RIGHT(DU$4,1)&amp;"-"&amp;$A16,CC1_InputUser!$L:$N,2,FALSE),0)</f>
        <v>0</v>
      </c>
      <c r="DV16" s="23">
        <f>IFERROR(VLOOKUP($DS$2&amp;"-"&amp; RIGHT(DV$4,1)&amp;"-"&amp;$A16,CC1_InputUser!$L:$N,2,FALSE),0)</f>
        <v>0</v>
      </c>
      <c r="DW16" s="23">
        <f>IFERROR(VLOOKUP($DS$2&amp;"-"&amp; RIGHT(DW$4,1)&amp;"-"&amp;$A16,CC1_InputUser!$L:$N,2,FALSE),0)</f>
        <v>0</v>
      </c>
      <c r="DX16" s="23">
        <f>IFERROR(VLOOKUP($DS$2&amp;"-"&amp; RIGHT(DX$4,1)&amp;"-"&amp;$A16,CC1_InputUser!$L:$N,3,FALSE),0)</f>
        <v>0</v>
      </c>
      <c r="DY16" s="23">
        <f>IFERROR(VLOOKUP($DS$2&amp;"-"&amp; RIGHT(DY$4,1)&amp;"-"&amp;$A16,CC1_InputUser!$L:$N,3,FALSE),0)</f>
        <v>0</v>
      </c>
      <c r="DZ16" s="23">
        <f>IFERROR(VLOOKUP($DS$2&amp;"-"&amp; RIGHT(DZ$4,1)&amp;"-"&amp;$A16,CC1_InputUser!$L:$N,3,FALSE),0)</f>
        <v>0</v>
      </c>
      <c r="EA16" s="23">
        <f>IFERROR(VLOOKUP($DS$2&amp;"-"&amp; RIGHT(EA$4,1)&amp;"-"&amp;$A16,CC1_InputUser!$L:$N,3,FALSE),0)</f>
        <v>0</v>
      </c>
      <c r="EB16" s="23">
        <f>IFERROR(VLOOKUP($DS$2&amp;"-"&amp; RIGHT(EB$4,1)&amp;"-"&amp;$A16,CC1_InputUser!$L:$N,3,FALSE),0)</f>
        <v>0</v>
      </c>
      <c r="EC16" s="24"/>
    </row>
    <row r="17" spans="1:133" x14ac:dyDescent="0.3">
      <c r="A17" s="72" t="s">
        <v>71</v>
      </c>
      <c r="B17" s="23">
        <f>IFERROR(VLOOKUP($B$2&amp;"-"&amp; RIGHT(B$4,1)&amp;"-"&amp;$A17,CC1_InputUser!$L:$N,2,FALSE),0)</f>
        <v>0</v>
      </c>
      <c r="C17" s="23">
        <f>IFERROR(VLOOKUP($B$2&amp;"-"&amp; RIGHT(C$4,1)&amp;"-"&amp;$A17,CC1_InputUser!$L:$N,2,FALSE),0)</f>
        <v>0</v>
      </c>
      <c r="D17" s="23">
        <f>IFERROR(VLOOKUP($B$2&amp;"-"&amp; RIGHT(D$4,1)&amp;"-"&amp;$A17,CC1_InputUser!$L:$N,2,FALSE),0)</f>
        <v>0</v>
      </c>
      <c r="E17" s="23">
        <f>IFERROR(VLOOKUP($B$2&amp;"-"&amp; RIGHT(E$4,1)&amp;"-"&amp;$A17,CC1_InputUser!$L:$N,2,FALSE),0)</f>
        <v>0</v>
      </c>
      <c r="F17" s="23">
        <f>IFERROR(VLOOKUP($B$2&amp;"-"&amp; RIGHT(F$4,1)&amp;"-"&amp;$A17,CC1_InputUser!$L:$N,2,FALSE),0)</f>
        <v>0</v>
      </c>
      <c r="G17" s="23">
        <f>IFERROR(VLOOKUP($B$2&amp;"-"&amp; RIGHT(G$4,1)&amp;"-"&amp;$A17,CC1_InputUser!$L:$N,3,FALSE),0)</f>
        <v>0</v>
      </c>
      <c r="H17" s="23">
        <f>IFERROR(VLOOKUP($B$2&amp;"-"&amp; RIGHT(H$4,1)&amp;"-"&amp;$A17,CC1_InputUser!$L:$N,3,FALSE),0)</f>
        <v>0</v>
      </c>
      <c r="I17" s="23">
        <f>IFERROR(VLOOKUP($B$2&amp;"-"&amp; RIGHT(I$4,1)&amp;"-"&amp;$A17,CC1_InputUser!$L:$N,3,FALSE),0)</f>
        <v>0</v>
      </c>
      <c r="J17" s="23">
        <f>IFERROR(VLOOKUP($B$2&amp;"-"&amp; RIGHT(J$4,1)&amp;"-"&amp;$A17,CC1_InputUser!$L:$N,3,FALSE),0)</f>
        <v>0</v>
      </c>
      <c r="K17" s="23">
        <f>IFERROR(VLOOKUP($B$2&amp;"-"&amp; RIGHT(K$4,1)&amp;"-"&amp;$A17,CC1_InputUser!$L:$N,3,FALSE),0)</f>
        <v>0</v>
      </c>
      <c r="L17" s="24"/>
      <c r="M17" s="23">
        <f>IFERROR(VLOOKUP($M$2&amp;"-"&amp; RIGHT(M$4,1)&amp;"-"&amp;$A17,CC1_InputUser!$L:$N,2,FALSE),0)</f>
        <v>0</v>
      </c>
      <c r="N17" s="23">
        <f>IFERROR(VLOOKUP($M$2&amp;"-"&amp; RIGHT(N$4,1)&amp;"-"&amp;$A17,CC1_InputUser!$L:$N,2,FALSE),0)</f>
        <v>0</v>
      </c>
      <c r="O17" s="23">
        <f>IFERROR(VLOOKUP($M$2&amp;"-"&amp; RIGHT(O$4,1)&amp;"-"&amp;$A17,CC1_InputUser!$L:$N,2,FALSE),0)</f>
        <v>0</v>
      </c>
      <c r="P17" s="23">
        <f>IFERROR(VLOOKUP($M$2&amp;"-"&amp; RIGHT(P$4,1)&amp;"-"&amp;$A17,CC1_InputUser!$L:$N,2,FALSE),0)</f>
        <v>0</v>
      </c>
      <c r="Q17" s="23">
        <f>IFERROR(VLOOKUP($M$2&amp;"-"&amp; RIGHT(Q$4,1)&amp;"-"&amp;$A17,CC1_InputUser!$L:$N,2,FALSE),0)</f>
        <v>0</v>
      </c>
      <c r="R17" s="23">
        <f>IFERROR(VLOOKUP($M$2&amp;"-"&amp; RIGHT(R$4,1)&amp;"-"&amp;$A17,CC1_InputUser!$L:$N,3,FALSE),0)</f>
        <v>0</v>
      </c>
      <c r="S17" s="23">
        <f>IFERROR(VLOOKUP($M$2&amp;"-"&amp; RIGHT(S$4,1)&amp;"-"&amp;$A17,CC1_InputUser!$L:$N,3,FALSE),0)</f>
        <v>0</v>
      </c>
      <c r="T17" s="23">
        <f>IFERROR(VLOOKUP($M$2&amp;"-"&amp; RIGHT(T$4,1)&amp;"-"&amp;$A17,CC1_InputUser!$L:$N,3,FALSE),0)</f>
        <v>0</v>
      </c>
      <c r="U17" s="23">
        <f>IFERROR(VLOOKUP($M$2&amp;"-"&amp; RIGHT(U$4,1)&amp;"-"&amp;$A17,CC1_InputUser!$L:$N,3,FALSE),0)</f>
        <v>0</v>
      </c>
      <c r="V17" s="23">
        <f>IFERROR(VLOOKUP($M$2&amp;"-"&amp; RIGHT(V$4,1)&amp;"-"&amp;$A17,CC1_InputUser!$L:$N,3,FALSE),0)</f>
        <v>0</v>
      </c>
      <c r="W17" s="24"/>
      <c r="X17" s="23">
        <f>IFERROR(VLOOKUP($X$2&amp;"-"&amp; RIGHT(X$4,1)&amp;"-"&amp;$A17,CC1_InputUser!$L:$N,2,FALSE),0)</f>
        <v>0</v>
      </c>
      <c r="Y17" s="23">
        <f>IFERROR(VLOOKUP($X$2&amp;"-"&amp; RIGHT(Y$4,1)&amp;"-"&amp;$A17,CC1_InputUser!$L:$N,2,FALSE),0)</f>
        <v>0</v>
      </c>
      <c r="Z17" s="23">
        <f>IFERROR(VLOOKUP($X$2&amp;"-"&amp; RIGHT(Z$4,1)&amp;"-"&amp;$A17,CC1_InputUser!$L:$N,2,FALSE),0)</f>
        <v>0</v>
      </c>
      <c r="AA17" s="23">
        <f>IFERROR(VLOOKUP($X$2&amp;"-"&amp; RIGHT(AA$4,1)&amp;"-"&amp;$A17,CC1_InputUser!$L:$N,2,FALSE),0)</f>
        <v>0</v>
      </c>
      <c r="AB17" s="23">
        <f>IFERROR(VLOOKUP($X$2&amp;"-"&amp; RIGHT(AB$4,1)&amp;"-"&amp;$A17,CC1_InputUser!$L:$N,2,FALSE),0)</f>
        <v>0</v>
      </c>
      <c r="AC17" s="23">
        <f>IFERROR(VLOOKUP($X$2&amp;"-"&amp; RIGHT(AC$4,1)&amp;"-"&amp;$A17,CC1_InputUser!$L:$N,3,FALSE),0)</f>
        <v>0</v>
      </c>
      <c r="AD17" s="23">
        <f>IFERROR(VLOOKUP($X$2&amp;"-"&amp; RIGHT(AD$4,1)&amp;"-"&amp;$A17,CC1_InputUser!$L:$N,3,FALSE),0)</f>
        <v>0</v>
      </c>
      <c r="AE17" s="23">
        <f>IFERROR(VLOOKUP($X$2&amp;"-"&amp; RIGHT(AE$4,1)&amp;"-"&amp;$A17,CC1_InputUser!$L:$N,3,FALSE),0)</f>
        <v>0</v>
      </c>
      <c r="AF17" s="23">
        <f>IFERROR(VLOOKUP($X$2&amp;"-"&amp; RIGHT(AF$4,1)&amp;"-"&amp;$A17,CC1_InputUser!$L:$N,3,FALSE),0)</f>
        <v>0</v>
      </c>
      <c r="AG17" s="23">
        <f>IFERROR(VLOOKUP($X$2&amp;"-"&amp; RIGHT(AG$4,1)&amp;"-"&amp;$A17,CC1_InputUser!$L:$N,3,FALSE),0)</f>
        <v>0</v>
      </c>
      <c r="AH17" s="24"/>
      <c r="AI17" s="23">
        <f>IFERROR(VLOOKUP($AI$2&amp;"-"&amp; RIGHT(AI$4,1)&amp;"-"&amp;$A17,CC1_InputUser!$L:$N,2,FALSE),0)</f>
        <v>0</v>
      </c>
      <c r="AJ17" s="23">
        <f>IFERROR(VLOOKUP($AI$2&amp;"-"&amp; RIGHT(AJ$4,1)&amp;"-"&amp;$A17,CC1_InputUser!$L:$N,2,FALSE),0)</f>
        <v>0</v>
      </c>
      <c r="AK17" s="23">
        <f>IFERROR(VLOOKUP($AI$2&amp;"-"&amp; RIGHT(AK$4,1)&amp;"-"&amp;$A17,CC1_InputUser!$L:$N,2,FALSE),0)</f>
        <v>0</v>
      </c>
      <c r="AL17" s="23">
        <f>IFERROR(VLOOKUP($AI$2&amp;"-"&amp; RIGHT(AL$4,1)&amp;"-"&amp;$A17,CC1_InputUser!$L:$N,2,FALSE),0)</f>
        <v>0</v>
      </c>
      <c r="AM17" s="23">
        <f>IFERROR(VLOOKUP($AI$2&amp;"-"&amp; RIGHT(AM$4,1)&amp;"-"&amp;$A17,CC1_InputUser!$L:$N,2,FALSE),0)</f>
        <v>0</v>
      </c>
      <c r="AN17" s="23">
        <f>IFERROR(VLOOKUP($AI$2&amp;"-"&amp; RIGHT(AN$4,1)&amp;"-"&amp;$A17,CC1_InputUser!$L:$N,3,FALSE),0)</f>
        <v>0</v>
      </c>
      <c r="AO17" s="23">
        <f>IFERROR(VLOOKUP($AI$2&amp;"-"&amp; RIGHT(AO$4,1)&amp;"-"&amp;$A17,CC1_InputUser!$L:$N,3,FALSE),0)</f>
        <v>0</v>
      </c>
      <c r="AP17" s="23">
        <f>IFERROR(VLOOKUP($AI$2&amp;"-"&amp; RIGHT(AP$4,1)&amp;"-"&amp;$A17,CC1_InputUser!$L:$N,3,FALSE),0)</f>
        <v>0</v>
      </c>
      <c r="AQ17" s="23">
        <f>IFERROR(VLOOKUP($AI$2&amp;"-"&amp; RIGHT(AQ$4,1)&amp;"-"&amp;$A17,CC1_InputUser!$L:$N,3,FALSE),0)</f>
        <v>0</v>
      </c>
      <c r="AR17" s="23">
        <f>IFERROR(VLOOKUP($AI$2&amp;"-"&amp; RIGHT(AR$4,1)&amp;"-"&amp;$A17,CC1_InputUser!$L:$N,3,FALSE),0)</f>
        <v>0</v>
      </c>
      <c r="AS17" s="24"/>
      <c r="AT17" s="23">
        <f>IFERROR(VLOOKUP($AT$2&amp;"-"&amp; RIGHT(AT$4,1)&amp;"-"&amp;$A17,CC1_InputUser!$L:$N,2,FALSE),0)</f>
        <v>0</v>
      </c>
      <c r="AU17" s="23">
        <f>IFERROR(VLOOKUP($AT$2&amp;"-"&amp; RIGHT(AU$4,1)&amp;"-"&amp;$A17,CC1_InputUser!$L:$N,2,FALSE),0)</f>
        <v>0</v>
      </c>
      <c r="AV17" s="23">
        <f>IFERROR(VLOOKUP($AT$2&amp;"-"&amp; RIGHT(AV$4,1)&amp;"-"&amp;$A17,CC1_InputUser!$L:$N,2,FALSE),0)</f>
        <v>0</v>
      </c>
      <c r="AW17" s="23">
        <f>IFERROR(VLOOKUP($AT$2&amp;"-"&amp; RIGHT(AW$4,1)&amp;"-"&amp;$A17,CC1_InputUser!$L:$N,2,FALSE),0)</f>
        <v>0</v>
      </c>
      <c r="AX17" s="23">
        <f>IFERROR(VLOOKUP($AT$2&amp;"-"&amp; RIGHT(AX$4,1)&amp;"-"&amp;$A17,CC1_InputUser!$L:$N,2,FALSE),0)</f>
        <v>0</v>
      </c>
      <c r="AY17" s="23">
        <f>IFERROR(VLOOKUP($AT$2&amp;"-"&amp; RIGHT(AY$4,1)&amp;"-"&amp;$A17,CC1_InputUser!$L:$N,3,FALSE),0)</f>
        <v>0</v>
      </c>
      <c r="AZ17" s="23">
        <f>IFERROR(VLOOKUP($AT$2&amp;"-"&amp; RIGHT(AZ$4,1)&amp;"-"&amp;$A17,CC1_InputUser!$L:$N,3,FALSE),0)</f>
        <v>0</v>
      </c>
      <c r="BA17" s="23">
        <f>IFERROR(VLOOKUP($AT$2&amp;"-"&amp; RIGHT(BA$4,1)&amp;"-"&amp;$A17,CC1_InputUser!$L:$N,3,FALSE),0)</f>
        <v>0</v>
      </c>
      <c r="BB17" s="23">
        <f>IFERROR(VLOOKUP($AT$2&amp;"-"&amp; RIGHT(BB$4,1)&amp;"-"&amp;$A17,CC1_InputUser!$L:$N,3,FALSE),0)</f>
        <v>0</v>
      </c>
      <c r="BC17" s="23">
        <f>IFERROR(VLOOKUP($AT$2&amp;"-"&amp; RIGHT(BC$4,1)&amp;"-"&amp;$A17,CC1_InputUser!$L:$N,3,FALSE),0)</f>
        <v>0</v>
      </c>
      <c r="BD17" s="24"/>
      <c r="BE17" s="23">
        <f>IFERROR(VLOOKUP($AT$2&amp;"-"&amp; RIGHT(BE$4,1)&amp;"-"&amp;$A17,CC1_InputUser!$L:$N,2,FALSE),0)</f>
        <v>0</v>
      </c>
      <c r="BF17" s="23">
        <f>IFERROR(VLOOKUP($AT$2&amp;"-"&amp; RIGHT(BF$4,1)&amp;"-"&amp;$A17,CC1_InputUser!$L:$N,2,FALSE),0)</f>
        <v>0</v>
      </c>
      <c r="BG17" s="23">
        <f>IFERROR(VLOOKUP($AT$2&amp;"-"&amp; RIGHT(BG$4,1)&amp;"-"&amp;$A17,CC1_InputUser!$L:$N,2,FALSE),0)</f>
        <v>0</v>
      </c>
      <c r="BH17" s="23">
        <f>IFERROR(VLOOKUP($AT$2&amp;"-"&amp; RIGHT(BH$4,1)&amp;"-"&amp;$A17,CC1_InputUser!$L:$N,2,FALSE),0)</f>
        <v>0</v>
      </c>
      <c r="BI17" s="23">
        <f>IFERROR(VLOOKUP($AT$2&amp;"-"&amp; RIGHT(BI$4,1)&amp;"-"&amp;$A17,CC1_InputUser!$L:$N,2,FALSE),0)</f>
        <v>0</v>
      </c>
      <c r="BJ17" s="23">
        <f>IFERROR(VLOOKUP($AT$2&amp;"-"&amp; RIGHT(BJ$4,1)&amp;"-"&amp;$A17,CC1_InputUser!$L:$N,3,FALSE),0)</f>
        <v>0</v>
      </c>
      <c r="BK17" s="23">
        <f>IFERROR(VLOOKUP($AT$2&amp;"-"&amp; RIGHT(BK$4,1)&amp;"-"&amp;$A17,CC1_InputUser!$L:$N,3,FALSE),0)</f>
        <v>0</v>
      </c>
      <c r="BL17" s="23">
        <f>IFERROR(VLOOKUP($AT$2&amp;"-"&amp; RIGHT(BL$4,1)&amp;"-"&amp;$A17,CC1_InputUser!$L:$N,3,FALSE),0)</f>
        <v>0</v>
      </c>
      <c r="BM17" s="23">
        <f>IFERROR(VLOOKUP($AT$2&amp;"-"&amp; RIGHT(BM$4,1)&amp;"-"&amp;$A17,CC1_InputUser!$L:$N,3,FALSE),0)</f>
        <v>0</v>
      </c>
      <c r="BN17" s="23">
        <f>IFERROR(VLOOKUP($AT$2&amp;"-"&amp; RIGHT(BN$4,1)&amp;"-"&amp;$A17,CC1_InputUser!$L:$N,3,FALSE),0)</f>
        <v>0</v>
      </c>
      <c r="BO17" s="24"/>
      <c r="BP17" s="23">
        <f>IFERROR(VLOOKUP($BP$2&amp;"-"&amp; RIGHT(BP$4,1)&amp;"-"&amp;$A17,CC1_InputUser!$L:$N,2,FALSE),0)</f>
        <v>0</v>
      </c>
      <c r="BQ17" s="23">
        <f>IFERROR(VLOOKUP($BP$2&amp;"-"&amp; RIGHT(BQ$4,1)&amp;"-"&amp;$A17,CC1_InputUser!$L:$N,2,FALSE),0)</f>
        <v>0</v>
      </c>
      <c r="BR17" s="23">
        <f>IFERROR(VLOOKUP($BP$2&amp;"-"&amp; RIGHT(BR$4,1)&amp;"-"&amp;$A17,CC1_InputUser!$L:$N,2,FALSE),0)</f>
        <v>0</v>
      </c>
      <c r="BS17" s="23">
        <f>IFERROR(VLOOKUP($BP$2&amp;"-"&amp; RIGHT(BS$4,1)&amp;"-"&amp;$A17,CC1_InputUser!$L:$N,2,FALSE),0)</f>
        <v>0</v>
      </c>
      <c r="BT17" s="23">
        <f>IFERROR(VLOOKUP($BP$2&amp;"-"&amp; RIGHT(BT$4,1)&amp;"-"&amp;$A17,CC1_InputUser!$L:$N,2,FALSE),0)</f>
        <v>0</v>
      </c>
      <c r="BU17" s="23">
        <f>IFERROR(VLOOKUP($BP$2&amp;"-"&amp; RIGHT(BU$4,1)&amp;"-"&amp;$A17,CC1_InputUser!$L:$N,3,FALSE),0)</f>
        <v>0</v>
      </c>
      <c r="BV17" s="23">
        <f>IFERROR(VLOOKUP($BP$2&amp;"-"&amp; RIGHT(BV$4,1)&amp;"-"&amp;$A17,CC1_InputUser!$L:$N,3,FALSE),0)</f>
        <v>0</v>
      </c>
      <c r="BW17" s="23">
        <f>IFERROR(VLOOKUP($BP$2&amp;"-"&amp; RIGHT(BW$4,1)&amp;"-"&amp;$A17,CC1_InputUser!$L:$N,3,FALSE),0)</f>
        <v>0</v>
      </c>
      <c r="BX17" s="23">
        <f>IFERROR(VLOOKUP($BP$2&amp;"-"&amp; RIGHT(BX$4,1)&amp;"-"&amp;$A17,CC1_InputUser!$L:$N,3,FALSE),0)</f>
        <v>0</v>
      </c>
      <c r="BY17" s="23">
        <f>IFERROR(VLOOKUP($BP$2&amp;"-"&amp; RIGHT(BY$4,1)&amp;"-"&amp;$A17,CC1_InputUser!$L:$N,3,FALSE),0)</f>
        <v>0</v>
      </c>
      <c r="BZ17" s="24"/>
      <c r="CA17" s="23">
        <f>IFERROR(VLOOKUP($CA$2&amp;"-"&amp; RIGHT(CA$4,1)&amp;"-"&amp;$A17,CC1_InputUser!$L:$N,2,FALSE),0)</f>
        <v>0</v>
      </c>
      <c r="CB17" s="23">
        <f>IFERROR(VLOOKUP($CA$2&amp;"-"&amp; RIGHT(CB$4,1)&amp;"-"&amp;$A17,CC1_InputUser!$L:$N,2,FALSE),0)</f>
        <v>0</v>
      </c>
      <c r="CC17" s="23">
        <f>IFERROR(VLOOKUP($CA$2&amp;"-"&amp; RIGHT(CC$4,1)&amp;"-"&amp;$A17,CC1_InputUser!$L:$N,2,FALSE),0)</f>
        <v>0</v>
      </c>
      <c r="CD17" s="23">
        <f>IFERROR(VLOOKUP($CA$2&amp;"-"&amp; RIGHT(CD$4,1)&amp;"-"&amp;$A17,CC1_InputUser!$L:$N,2,FALSE),0)</f>
        <v>0</v>
      </c>
      <c r="CE17" s="23">
        <f>IFERROR(VLOOKUP($CA$2&amp;"-"&amp; RIGHT(CE$4,1)&amp;"-"&amp;$A17,CC1_InputUser!$L:$N,2,FALSE),0)</f>
        <v>0</v>
      </c>
      <c r="CF17" s="23">
        <f>IFERROR(VLOOKUP($CA$2&amp;"-"&amp; RIGHT(CF$4,1)&amp;"-"&amp;$A17,CC1_InputUser!$L:$N,3,FALSE),0)</f>
        <v>0</v>
      </c>
      <c r="CG17" s="23">
        <f>IFERROR(VLOOKUP($CA$2&amp;"-"&amp; RIGHT(CG$4,1)&amp;"-"&amp;$A17,CC1_InputUser!$L:$N,3,FALSE),0)</f>
        <v>0</v>
      </c>
      <c r="CH17" s="23">
        <f>IFERROR(VLOOKUP($CA$2&amp;"-"&amp; RIGHT(CH$4,1)&amp;"-"&amp;$A17,CC1_InputUser!$L:$N,3,FALSE),0)</f>
        <v>0</v>
      </c>
      <c r="CI17" s="23">
        <f>IFERROR(VLOOKUP($CA$2&amp;"-"&amp; RIGHT(CI$4,1)&amp;"-"&amp;$A17,CC1_InputUser!$L:$N,3,FALSE),0)</f>
        <v>0</v>
      </c>
      <c r="CJ17" s="23">
        <f>IFERROR(VLOOKUP($CA$2&amp;"-"&amp; RIGHT(CJ$4,1)&amp;"-"&amp;$A17,CC1_InputUser!$L:$N,3,FALSE),0)</f>
        <v>-4.6206381746815017E-3</v>
      </c>
      <c r="CK17" s="24"/>
      <c r="CL17" s="23">
        <f>IFERROR(VLOOKUP($CL$2&amp;"-"&amp; RIGHT(CL$4,1)&amp;"-"&amp;$A17,CC1_InputUser!$L:$N,2,FALSE),0)</f>
        <v>0</v>
      </c>
      <c r="CM17" s="23">
        <f>IFERROR(VLOOKUP($CL$2&amp;"-"&amp; RIGHT(CM$4,1)&amp;"-"&amp;$A17,CC1_InputUser!$L:$N,2,FALSE),0)</f>
        <v>0</v>
      </c>
      <c r="CN17" s="23">
        <f>IFERROR(VLOOKUP($CL$2&amp;"-"&amp; RIGHT(CN$4,1)&amp;"-"&amp;$A17,CC1_InputUser!$L:$N,2,FALSE),0)</f>
        <v>0</v>
      </c>
      <c r="CO17" s="23">
        <f>IFERROR(VLOOKUP($CL$2&amp;"-"&amp; RIGHT(CO$4,1)&amp;"-"&amp;$A17,CC1_InputUser!$L:$N,2,FALSE),0)</f>
        <v>0</v>
      </c>
      <c r="CP17" s="23">
        <f>IFERROR(VLOOKUP($CL$2&amp;"-"&amp; RIGHT(CP$4,1)&amp;"-"&amp;$A17,CC1_InputUser!$L:$N,2,FALSE),0)</f>
        <v>0</v>
      </c>
      <c r="CQ17" s="23">
        <f>IFERROR(VLOOKUP($CL$2&amp;"-"&amp; RIGHT(CQ$4,1)&amp;"-"&amp;$A17,CC1_InputUser!$L:$N,3,FALSE),0)</f>
        <v>0</v>
      </c>
      <c r="CR17" s="23">
        <f>IFERROR(VLOOKUP($CL$2&amp;"-"&amp; RIGHT(CR$4,1)&amp;"-"&amp;$A17,CC1_InputUser!$L:$N,3,FALSE),0)</f>
        <v>0</v>
      </c>
      <c r="CS17" s="23">
        <f>IFERROR(VLOOKUP($CL$2&amp;"-"&amp; RIGHT(CS$4,1)&amp;"-"&amp;$A17,CC1_InputUser!$L:$N,3,FALSE),0)</f>
        <v>0</v>
      </c>
      <c r="CT17" s="23">
        <f>IFERROR(VLOOKUP($CL$2&amp;"-"&amp; RIGHT(CT$4,1)&amp;"-"&amp;$A17,CC1_InputUser!$L:$N,3,FALSE),0)</f>
        <v>0</v>
      </c>
      <c r="CU17" s="23">
        <f>IFERROR(VLOOKUP($CL$2&amp;"-"&amp; RIGHT(CU$4,1)&amp;"-"&amp;$A17,CC1_InputUser!$L:$N,3,FALSE),0)</f>
        <v>0</v>
      </c>
      <c r="CV17" s="24"/>
      <c r="CW17" s="23">
        <f>IFERROR(VLOOKUP($CW$2&amp;"-"&amp; RIGHT(CW$4,1)&amp;"-"&amp;$A17,CC1_InputUser!$L:$N,2,FALSE),0)</f>
        <v>0</v>
      </c>
      <c r="CX17" s="23">
        <f>IFERROR(VLOOKUP($CW$2&amp;"-"&amp; RIGHT(CX$4,1)&amp;"-"&amp;$A17,CC1_InputUser!$L:$N,2,FALSE),0)</f>
        <v>0</v>
      </c>
      <c r="CY17" s="23">
        <f>IFERROR(VLOOKUP($CW$2&amp;"-"&amp; RIGHT(CY$4,1)&amp;"-"&amp;$A17,CC1_InputUser!$L:$N,2,FALSE),0)</f>
        <v>0</v>
      </c>
      <c r="CZ17" s="23">
        <f>IFERROR(VLOOKUP($CW$2&amp;"-"&amp; RIGHT(CZ$4,1)&amp;"-"&amp;$A17,CC1_InputUser!$L:$N,2,FALSE),0)</f>
        <v>0</v>
      </c>
      <c r="DA17" s="23">
        <f>IFERROR(VLOOKUP($CW$2&amp;"-"&amp; RIGHT(DA$4,1)&amp;"-"&amp;$A17,CC1_InputUser!$L:$N,2,FALSE),0)</f>
        <v>0</v>
      </c>
      <c r="DB17" s="23">
        <f>IFERROR(VLOOKUP($CW$2&amp;"-"&amp; RIGHT(DB$4,1)&amp;"-"&amp;$A17,CC1_InputUser!$L:$N,3,FALSE),0)</f>
        <v>0</v>
      </c>
      <c r="DC17" s="23">
        <f>IFERROR(VLOOKUP($CW$2&amp;"-"&amp; RIGHT(DC$4,1)&amp;"-"&amp;$A17,CC1_InputUser!$L:$N,3,FALSE),0)</f>
        <v>0</v>
      </c>
      <c r="DD17" s="23">
        <f>IFERROR(VLOOKUP($CW$2&amp;"-"&amp; RIGHT(DD$4,1)&amp;"-"&amp;$A17,CC1_InputUser!$L:$N,3,FALSE),0)</f>
        <v>0</v>
      </c>
      <c r="DE17" s="23">
        <f>IFERROR(VLOOKUP($CW$2&amp;"-"&amp; RIGHT(DE$4,1)&amp;"-"&amp;$A17,CC1_InputUser!$L:$N,3,FALSE),0)</f>
        <v>0</v>
      </c>
      <c r="DF17" s="23">
        <f>IFERROR(VLOOKUP($CW$2&amp;"-"&amp; RIGHT(DF$4,1)&amp;"-"&amp;$A17,CC1_InputUser!$L:$N,3,FALSE),0)</f>
        <v>0</v>
      </c>
      <c r="DG17" s="24"/>
      <c r="DH17" s="23">
        <f>IFERROR(VLOOKUP($DH$2&amp;"-"&amp; RIGHT(DH$4,1)&amp;"-"&amp;$A17,CC1_InputUser!$L:$N,2,FALSE),0)</f>
        <v>0</v>
      </c>
      <c r="DI17" s="23">
        <f>IFERROR(VLOOKUP($DH$2&amp;"-"&amp; RIGHT(DI$4,1)&amp;"-"&amp;$A17,CC1_InputUser!$L:$N,2,FALSE),0)</f>
        <v>0</v>
      </c>
      <c r="DJ17" s="23">
        <f>IFERROR(VLOOKUP($DH$2&amp;"-"&amp; RIGHT(DJ$4,1)&amp;"-"&amp;$A17,CC1_InputUser!$L:$N,2,FALSE),0)</f>
        <v>0</v>
      </c>
      <c r="DK17" s="23">
        <f>IFERROR(VLOOKUP($DH$2&amp;"-"&amp; RIGHT(DK$4,1)&amp;"-"&amp;$A17,CC1_InputUser!$L:$N,2,FALSE),0)</f>
        <v>0</v>
      </c>
      <c r="DL17" s="23">
        <f>IFERROR(VLOOKUP($DH$2&amp;"-"&amp; RIGHT(DL$4,1)&amp;"-"&amp;$A17,CC1_InputUser!$L:$N,2,FALSE),0)</f>
        <v>0</v>
      </c>
      <c r="DM17" s="23">
        <f>IFERROR(VLOOKUP($DH$2&amp;"-"&amp; RIGHT(DM$4,1)&amp;"-"&amp;$A17,CC1_InputUser!$L:$N,3,FALSE),0)</f>
        <v>0</v>
      </c>
      <c r="DN17" s="23">
        <f>IFERROR(VLOOKUP($DH$2&amp;"-"&amp; RIGHT(DN$4,1)&amp;"-"&amp;$A17,CC1_InputUser!$L:$N,3,FALSE),0)</f>
        <v>0</v>
      </c>
      <c r="DO17" s="23">
        <f>IFERROR(VLOOKUP($DH$2&amp;"-"&amp; RIGHT(DO$4,1)&amp;"-"&amp;$A17,CC1_InputUser!$L:$N,3,FALSE),0)</f>
        <v>0</v>
      </c>
      <c r="DP17" s="23">
        <f>IFERROR(VLOOKUP($DH$2&amp;"-"&amp; RIGHT(DP$4,1)&amp;"-"&amp;$A17,CC1_InputUser!$L:$N,3,FALSE),0)</f>
        <v>0</v>
      </c>
      <c r="DQ17" s="23">
        <f>IFERROR(VLOOKUP($DH$2&amp;"-"&amp; RIGHT(DQ$4,1)&amp;"-"&amp;$A17,CC1_InputUser!$L:$N,3,FALSE),0)</f>
        <v>0</v>
      </c>
      <c r="DR17" s="24"/>
      <c r="DS17" s="23">
        <f>IFERROR(VLOOKUP($DS$2&amp;"-"&amp; RIGHT(DS$4,1)&amp;"-"&amp;$A17,CC1_InputUser!$L:$N,2,FALSE),0)</f>
        <v>0</v>
      </c>
      <c r="DT17" s="23">
        <f>IFERROR(VLOOKUP($DS$2&amp;"-"&amp; RIGHT(DT$4,1)&amp;"-"&amp;$A17,CC1_InputUser!$L:$N,2,FALSE),0)</f>
        <v>0</v>
      </c>
      <c r="DU17" s="23">
        <f>IFERROR(VLOOKUP($DS$2&amp;"-"&amp; RIGHT(DU$4,1)&amp;"-"&amp;$A17,CC1_InputUser!$L:$N,2,FALSE),0)</f>
        <v>0</v>
      </c>
      <c r="DV17" s="23">
        <f>IFERROR(VLOOKUP($DS$2&amp;"-"&amp; RIGHT(DV$4,1)&amp;"-"&amp;$A17,CC1_InputUser!$L:$N,2,FALSE),0)</f>
        <v>0</v>
      </c>
      <c r="DW17" s="23">
        <f>IFERROR(VLOOKUP($DS$2&amp;"-"&amp; RIGHT(DW$4,1)&amp;"-"&amp;$A17,CC1_InputUser!$L:$N,2,FALSE),0)</f>
        <v>0</v>
      </c>
      <c r="DX17" s="23">
        <f>IFERROR(VLOOKUP($DS$2&amp;"-"&amp; RIGHT(DX$4,1)&amp;"-"&amp;$A17,CC1_InputUser!$L:$N,3,FALSE),0)</f>
        <v>0</v>
      </c>
      <c r="DY17" s="23">
        <f>IFERROR(VLOOKUP($DS$2&amp;"-"&amp; RIGHT(DY$4,1)&amp;"-"&amp;$A17,CC1_InputUser!$L:$N,3,FALSE),0)</f>
        <v>0</v>
      </c>
      <c r="DZ17" s="23">
        <f>IFERROR(VLOOKUP($DS$2&amp;"-"&amp; RIGHT(DZ$4,1)&amp;"-"&amp;$A17,CC1_InputUser!$L:$N,3,FALSE),0)</f>
        <v>0</v>
      </c>
      <c r="EA17" s="23">
        <f>IFERROR(VLOOKUP($DS$2&amp;"-"&amp; RIGHT(EA$4,1)&amp;"-"&amp;$A17,CC1_InputUser!$L:$N,3,FALSE),0)</f>
        <v>0</v>
      </c>
      <c r="EB17" s="23">
        <f>IFERROR(VLOOKUP($DS$2&amp;"-"&amp; RIGHT(EB$4,1)&amp;"-"&amp;$A17,CC1_InputUser!$L:$N,3,FALSE),0)</f>
        <v>0</v>
      </c>
      <c r="EC17" s="24"/>
    </row>
    <row r="18" spans="1:133" x14ac:dyDescent="0.3">
      <c r="A18" s="71" t="s">
        <v>69</v>
      </c>
      <c r="B18" s="23">
        <f>IFERROR(VLOOKUP($B$2&amp;"-"&amp; RIGHT(B$4,1)&amp;"-"&amp;$A18,CC1_InputUser!$L:$N,2,FALSE),0)</f>
        <v>0</v>
      </c>
      <c r="C18" s="23">
        <f>IFERROR(VLOOKUP($B$2&amp;"-"&amp; RIGHT(C$4,1)&amp;"-"&amp;$A18,CC1_InputUser!$L:$N,2,FALSE),0)</f>
        <v>0</v>
      </c>
      <c r="D18" s="23">
        <f>IFERROR(VLOOKUP($B$2&amp;"-"&amp; RIGHT(D$4,1)&amp;"-"&amp;$A18,CC1_InputUser!$L:$N,2,FALSE),0)</f>
        <v>0</v>
      </c>
      <c r="E18" s="23">
        <f>IFERROR(VLOOKUP($B$2&amp;"-"&amp; RIGHT(E$4,1)&amp;"-"&amp;$A18,CC1_InputUser!$L:$N,2,FALSE),0)</f>
        <v>0</v>
      </c>
      <c r="F18" s="23">
        <f>IFERROR(VLOOKUP($B$2&amp;"-"&amp; RIGHT(F$4,1)&amp;"-"&amp;$A18,CC1_InputUser!$L:$N,2,FALSE),0)</f>
        <v>0</v>
      </c>
      <c r="G18" s="23">
        <f>IFERROR(VLOOKUP($B$2&amp;"-"&amp; RIGHT(G$4,1)&amp;"-"&amp;$A18,CC1_InputUser!$L:$N,3,FALSE),0)</f>
        <v>0</v>
      </c>
      <c r="H18" s="23">
        <f>IFERROR(VLOOKUP($B$2&amp;"-"&amp; RIGHT(H$4,1)&amp;"-"&amp;$A18,CC1_InputUser!$L:$N,3,FALSE),0)</f>
        <v>0</v>
      </c>
      <c r="I18" s="23">
        <f>IFERROR(VLOOKUP($B$2&amp;"-"&amp; RIGHT(I$4,1)&amp;"-"&amp;$A18,CC1_InputUser!$L:$N,3,FALSE),0)</f>
        <v>0</v>
      </c>
      <c r="J18" s="23">
        <f>IFERROR(VLOOKUP($B$2&amp;"-"&amp; RIGHT(J$4,1)&amp;"-"&amp;$A18,CC1_InputUser!$L:$N,3,FALSE),0)</f>
        <v>0</v>
      </c>
      <c r="K18" s="23">
        <f>IFERROR(VLOOKUP($B$2&amp;"-"&amp; RIGHT(K$4,1)&amp;"-"&amp;$A18,CC1_InputUser!$L:$N,3,FALSE),0)</f>
        <v>0</v>
      </c>
      <c r="L18" s="26"/>
      <c r="M18" s="23">
        <f>IFERROR(VLOOKUP($M$2&amp;"-"&amp; RIGHT(M$4,1)&amp;"-"&amp;$A18,CC1_InputUser!$L:$N,2,FALSE),0)</f>
        <v>0</v>
      </c>
      <c r="N18" s="23">
        <f>IFERROR(VLOOKUP($M$2&amp;"-"&amp; RIGHT(N$4,1)&amp;"-"&amp;$A18,CC1_InputUser!$L:$N,2,FALSE),0)</f>
        <v>0</v>
      </c>
      <c r="O18" s="23">
        <f>IFERROR(VLOOKUP($M$2&amp;"-"&amp; RIGHT(O$4,1)&amp;"-"&amp;$A18,CC1_InputUser!$L:$N,2,FALSE),0)</f>
        <v>0</v>
      </c>
      <c r="P18" s="23">
        <f>IFERROR(VLOOKUP($M$2&amp;"-"&amp; RIGHT(P$4,1)&amp;"-"&amp;$A18,CC1_InputUser!$L:$N,2,FALSE),0)</f>
        <v>0</v>
      </c>
      <c r="Q18" s="23">
        <f>IFERROR(VLOOKUP($M$2&amp;"-"&amp; RIGHT(Q$4,1)&amp;"-"&amp;$A18,CC1_InputUser!$L:$N,2,FALSE),0)</f>
        <v>0</v>
      </c>
      <c r="R18" s="23">
        <f>IFERROR(VLOOKUP($M$2&amp;"-"&amp; RIGHT(R$4,1)&amp;"-"&amp;$A18,CC1_InputUser!$L:$N,3,FALSE),0)</f>
        <v>0</v>
      </c>
      <c r="S18" s="23">
        <f>IFERROR(VLOOKUP($M$2&amp;"-"&amp; RIGHT(S$4,1)&amp;"-"&amp;$A18,CC1_InputUser!$L:$N,3,FALSE),0)</f>
        <v>0</v>
      </c>
      <c r="T18" s="23">
        <f>IFERROR(VLOOKUP($M$2&amp;"-"&amp; RIGHT(T$4,1)&amp;"-"&amp;$A18,CC1_InputUser!$L:$N,3,FALSE),0)</f>
        <v>0</v>
      </c>
      <c r="U18" s="23">
        <f>IFERROR(VLOOKUP($M$2&amp;"-"&amp; RIGHT(U$4,1)&amp;"-"&amp;$A18,CC1_InputUser!$L:$N,3,FALSE),0)</f>
        <v>0</v>
      </c>
      <c r="V18" s="23">
        <f>IFERROR(VLOOKUP($M$2&amp;"-"&amp; RIGHT(V$4,1)&amp;"-"&amp;$A18,CC1_InputUser!$L:$N,3,FALSE),0)</f>
        <v>0</v>
      </c>
      <c r="W18" s="26"/>
      <c r="X18" s="23">
        <f>IFERROR(VLOOKUP($X$2&amp;"-"&amp; RIGHT(X$4,1)&amp;"-"&amp;$A18,CC1_InputUser!$L:$N,2,FALSE),0)</f>
        <v>0</v>
      </c>
      <c r="Y18" s="23">
        <f>IFERROR(VLOOKUP($X$2&amp;"-"&amp; RIGHT(Y$4,1)&amp;"-"&amp;$A18,CC1_InputUser!$L:$N,2,FALSE),0)</f>
        <v>0</v>
      </c>
      <c r="Z18" s="23">
        <f>IFERROR(VLOOKUP($X$2&amp;"-"&amp; RIGHT(Z$4,1)&amp;"-"&amp;$A18,CC1_InputUser!$L:$N,2,FALSE),0)</f>
        <v>0</v>
      </c>
      <c r="AA18" s="23">
        <f>IFERROR(VLOOKUP($X$2&amp;"-"&amp; RIGHT(AA$4,1)&amp;"-"&amp;$A18,CC1_InputUser!$L:$N,2,FALSE),0)</f>
        <v>0</v>
      </c>
      <c r="AB18" s="23">
        <f>IFERROR(VLOOKUP($X$2&amp;"-"&amp; RIGHT(AB$4,1)&amp;"-"&amp;$A18,CC1_InputUser!$L:$N,2,FALSE),0)</f>
        <v>0</v>
      </c>
      <c r="AC18" s="23">
        <f>IFERROR(VLOOKUP($X$2&amp;"-"&amp; RIGHT(AC$4,1)&amp;"-"&amp;$A18,CC1_InputUser!$L:$N,3,FALSE),0)</f>
        <v>0</v>
      </c>
      <c r="AD18" s="23">
        <f>IFERROR(VLOOKUP($X$2&amp;"-"&amp; RIGHT(AD$4,1)&amp;"-"&amp;$A18,CC1_InputUser!$L:$N,3,FALSE),0)</f>
        <v>0</v>
      </c>
      <c r="AE18" s="23">
        <f>IFERROR(VLOOKUP($X$2&amp;"-"&amp; RIGHT(AE$4,1)&amp;"-"&amp;$A18,CC1_InputUser!$L:$N,3,FALSE),0)</f>
        <v>0</v>
      </c>
      <c r="AF18" s="23">
        <f>IFERROR(VLOOKUP($X$2&amp;"-"&amp; RIGHT(AF$4,1)&amp;"-"&amp;$A18,CC1_InputUser!$L:$N,3,FALSE),0)</f>
        <v>0</v>
      </c>
      <c r="AG18" s="23">
        <f>IFERROR(VLOOKUP($X$2&amp;"-"&amp; RIGHT(AG$4,1)&amp;"-"&amp;$A18,CC1_InputUser!$L:$N,3,FALSE),0)</f>
        <v>0</v>
      </c>
      <c r="AH18" s="26"/>
      <c r="AI18" s="23">
        <f>IFERROR(VLOOKUP($AI$2&amp;"-"&amp; RIGHT(AI$4,1)&amp;"-"&amp;$A18,CC1_InputUser!$L:$N,2,FALSE),0)</f>
        <v>0</v>
      </c>
      <c r="AJ18" s="23">
        <f>IFERROR(VLOOKUP($AI$2&amp;"-"&amp; RIGHT(AJ$4,1)&amp;"-"&amp;$A18,CC1_InputUser!$L:$N,2,FALSE),0)</f>
        <v>0</v>
      </c>
      <c r="AK18" s="23">
        <f>IFERROR(VLOOKUP($AI$2&amp;"-"&amp; RIGHT(AK$4,1)&amp;"-"&amp;$A18,CC1_InputUser!$L:$N,2,FALSE),0)</f>
        <v>0</v>
      </c>
      <c r="AL18" s="23">
        <f>IFERROR(VLOOKUP($AI$2&amp;"-"&amp; RIGHT(AL$4,1)&amp;"-"&amp;$A18,CC1_InputUser!$L:$N,2,FALSE),0)</f>
        <v>0</v>
      </c>
      <c r="AM18" s="23">
        <f>IFERROR(VLOOKUP($AI$2&amp;"-"&amp; RIGHT(AM$4,1)&amp;"-"&amp;$A18,CC1_InputUser!$L:$N,2,FALSE),0)</f>
        <v>0</v>
      </c>
      <c r="AN18" s="23">
        <f>IFERROR(VLOOKUP($AI$2&amp;"-"&amp; RIGHT(AN$4,1)&amp;"-"&amp;$A18,CC1_InputUser!$L:$N,3,FALSE),0)</f>
        <v>0</v>
      </c>
      <c r="AO18" s="23">
        <f>IFERROR(VLOOKUP($AI$2&amp;"-"&amp; RIGHT(AO$4,1)&amp;"-"&amp;$A18,CC1_InputUser!$L:$N,3,FALSE),0)</f>
        <v>0</v>
      </c>
      <c r="AP18" s="23">
        <f>IFERROR(VLOOKUP($AI$2&amp;"-"&amp; RIGHT(AP$4,1)&amp;"-"&amp;$A18,CC1_InputUser!$L:$N,3,FALSE),0)</f>
        <v>0</v>
      </c>
      <c r="AQ18" s="23">
        <f>IFERROR(VLOOKUP($AI$2&amp;"-"&amp; RIGHT(AQ$4,1)&amp;"-"&amp;$A18,CC1_InputUser!$L:$N,3,FALSE),0)</f>
        <v>0</v>
      </c>
      <c r="AR18" s="23">
        <f>IFERROR(VLOOKUP($AI$2&amp;"-"&amp; RIGHT(AR$4,1)&amp;"-"&amp;$A18,CC1_InputUser!$L:$N,3,FALSE),0)</f>
        <v>0</v>
      </c>
      <c r="AS18" s="26"/>
      <c r="AT18" s="23">
        <f>IFERROR(VLOOKUP($AT$2&amp;"-"&amp; RIGHT(AT$4,1)&amp;"-"&amp;$A18,CC1_InputUser!$L:$N,2,FALSE),0)</f>
        <v>0</v>
      </c>
      <c r="AU18" s="23">
        <f>IFERROR(VLOOKUP($AT$2&amp;"-"&amp; RIGHT(AU$4,1)&amp;"-"&amp;$A18,CC1_InputUser!$L:$N,2,FALSE),0)</f>
        <v>0</v>
      </c>
      <c r="AV18" s="23">
        <f>IFERROR(VLOOKUP($AT$2&amp;"-"&amp; RIGHT(AV$4,1)&amp;"-"&amp;$A18,CC1_InputUser!$L:$N,2,FALSE),0)</f>
        <v>0</v>
      </c>
      <c r="AW18" s="23">
        <f>IFERROR(VLOOKUP($AT$2&amp;"-"&amp; RIGHT(AW$4,1)&amp;"-"&amp;$A18,CC1_InputUser!$L:$N,2,FALSE),0)</f>
        <v>-2.2499999999999964E-2</v>
      </c>
      <c r="AX18" s="23">
        <f>IFERROR(VLOOKUP($AT$2&amp;"-"&amp; RIGHT(AX$4,1)&amp;"-"&amp;$A18,CC1_InputUser!$L:$N,2,FALSE),0)</f>
        <v>0</v>
      </c>
      <c r="AY18" s="23">
        <f>IFERROR(VLOOKUP($AT$2&amp;"-"&amp; RIGHT(AY$4,1)&amp;"-"&amp;$A18,CC1_InputUser!$L:$N,3,FALSE),0)</f>
        <v>0</v>
      </c>
      <c r="AZ18" s="23">
        <f>IFERROR(VLOOKUP($AT$2&amp;"-"&amp; RIGHT(AZ$4,1)&amp;"-"&amp;$A18,CC1_InputUser!$L:$N,3,FALSE),0)</f>
        <v>0</v>
      </c>
      <c r="BA18" s="23">
        <f>IFERROR(VLOOKUP($AT$2&amp;"-"&amp; RIGHT(BA$4,1)&amp;"-"&amp;$A18,CC1_InputUser!$L:$N,3,FALSE),0)</f>
        <v>0</v>
      </c>
      <c r="BB18" s="23">
        <f>IFERROR(VLOOKUP($AT$2&amp;"-"&amp; RIGHT(BB$4,1)&amp;"-"&amp;$A18,CC1_InputUser!$L:$N,3,FALSE),0)</f>
        <v>-2.2499999999999964E-2</v>
      </c>
      <c r="BC18" s="23">
        <f>IFERROR(VLOOKUP($AT$2&amp;"-"&amp; RIGHT(BC$4,1)&amp;"-"&amp;$A18,CC1_InputUser!$L:$N,3,FALSE),0)</f>
        <v>0</v>
      </c>
      <c r="BD18" s="26"/>
      <c r="BE18" s="23">
        <f>IFERROR(VLOOKUP($AT$2&amp;"-"&amp; RIGHT(BE$4,1)&amp;"-"&amp;$A18,CC1_InputUser!$L:$N,2,FALSE),0)</f>
        <v>0</v>
      </c>
      <c r="BF18" s="23">
        <f>IFERROR(VLOOKUP($AT$2&amp;"-"&amp; RIGHT(BF$4,1)&amp;"-"&amp;$A18,CC1_InputUser!$L:$N,2,FALSE),0)</f>
        <v>0</v>
      </c>
      <c r="BG18" s="23">
        <f>IFERROR(VLOOKUP($AT$2&amp;"-"&amp; RIGHT(BG$4,1)&amp;"-"&amp;$A18,CC1_InputUser!$L:$N,2,FALSE),0)</f>
        <v>0</v>
      </c>
      <c r="BH18" s="23">
        <f>IFERROR(VLOOKUP($AT$2&amp;"-"&amp; RIGHT(BH$4,1)&amp;"-"&amp;$A18,CC1_InputUser!$L:$N,2,FALSE),0)</f>
        <v>-2.2499999999999964E-2</v>
      </c>
      <c r="BI18" s="23">
        <f>IFERROR(VLOOKUP($AT$2&amp;"-"&amp; RIGHT(BI$4,1)&amp;"-"&amp;$A18,CC1_InputUser!$L:$N,2,FALSE),0)</f>
        <v>0</v>
      </c>
      <c r="BJ18" s="23">
        <f>IFERROR(VLOOKUP($AT$2&amp;"-"&amp; RIGHT(BJ$4,1)&amp;"-"&amp;$A18,CC1_InputUser!$L:$N,3,FALSE),0)</f>
        <v>0</v>
      </c>
      <c r="BK18" s="23">
        <f>IFERROR(VLOOKUP($AT$2&amp;"-"&amp; RIGHT(BK$4,1)&amp;"-"&amp;$A18,CC1_InputUser!$L:$N,3,FALSE),0)</f>
        <v>0</v>
      </c>
      <c r="BL18" s="23">
        <f>IFERROR(VLOOKUP($AT$2&amp;"-"&amp; RIGHT(BL$4,1)&amp;"-"&amp;$A18,CC1_InputUser!$L:$N,3,FALSE),0)</f>
        <v>0</v>
      </c>
      <c r="BM18" s="23">
        <f>IFERROR(VLOOKUP($AT$2&amp;"-"&amp; RIGHT(BM$4,1)&amp;"-"&amp;$A18,CC1_InputUser!$L:$N,3,FALSE),0)</f>
        <v>-2.2499999999999964E-2</v>
      </c>
      <c r="BN18" s="23">
        <f>IFERROR(VLOOKUP($AT$2&amp;"-"&amp; RIGHT(BN$4,1)&amp;"-"&amp;$A18,CC1_InputUser!$L:$N,3,FALSE),0)</f>
        <v>0</v>
      </c>
      <c r="BO18" s="26"/>
      <c r="BP18" s="23">
        <f>IFERROR(VLOOKUP($BP$2&amp;"-"&amp; RIGHT(BP$4,1)&amp;"-"&amp;$A18,CC1_InputUser!$L:$N,2,FALSE),0)</f>
        <v>0</v>
      </c>
      <c r="BQ18" s="23">
        <f>IFERROR(VLOOKUP($BP$2&amp;"-"&amp; RIGHT(BQ$4,1)&amp;"-"&amp;$A18,CC1_InputUser!$L:$N,2,FALSE),0)</f>
        <v>0</v>
      </c>
      <c r="BR18" s="23">
        <f>IFERROR(VLOOKUP($BP$2&amp;"-"&amp; RIGHT(BR$4,1)&amp;"-"&amp;$A18,CC1_InputUser!$L:$N,2,FALSE),0)</f>
        <v>0</v>
      </c>
      <c r="BS18" s="23">
        <f>IFERROR(VLOOKUP($BP$2&amp;"-"&amp; RIGHT(BS$4,1)&amp;"-"&amp;$A18,CC1_InputUser!$L:$N,2,FALSE),0)</f>
        <v>0</v>
      </c>
      <c r="BT18" s="23">
        <f>IFERROR(VLOOKUP($BP$2&amp;"-"&amp; RIGHT(BT$4,1)&amp;"-"&amp;$A18,CC1_InputUser!$L:$N,2,FALSE),0)</f>
        <v>0</v>
      </c>
      <c r="BU18" s="23">
        <f>IFERROR(VLOOKUP($BP$2&amp;"-"&amp; RIGHT(BU$4,1)&amp;"-"&amp;$A18,CC1_InputUser!$L:$N,3,FALSE),0)</f>
        <v>0</v>
      </c>
      <c r="BV18" s="23">
        <f>IFERROR(VLOOKUP($BP$2&amp;"-"&amp; RIGHT(BV$4,1)&amp;"-"&amp;$A18,CC1_InputUser!$L:$N,3,FALSE),0)</f>
        <v>0</v>
      </c>
      <c r="BW18" s="23">
        <f>IFERROR(VLOOKUP($BP$2&amp;"-"&amp; RIGHT(BW$4,1)&amp;"-"&amp;$A18,CC1_InputUser!$L:$N,3,FALSE),0)</f>
        <v>0</v>
      </c>
      <c r="BX18" s="23">
        <f>IFERROR(VLOOKUP($BP$2&amp;"-"&amp; RIGHT(BX$4,1)&amp;"-"&amp;$A18,CC1_InputUser!$L:$N,3,FALSE),0)</f>
        <v>0</v>
      </c>
      <c r="BY18" s="23">
        <f>IFERROR(VLOOKUP($BP$2&amp;"-"&amp; RIGHT(BY$4,1)&amp;"-"&amp;$A18,CC1_InputUser!$L:$N,3,FALSE),0)</f>
        <v>0</v>
      </c>
      <c r="BZ18" s="26"/>
      <c r="CA18" s="23">
        <f>IFERROR(VLOOKUP($CA$2&amp;"-"&amp; RIGHT(CA$4,1)&amp;"-"&amp;$A18,CC1_InputUser!$L:$N,2,FALSE),0)</f>
        <v>0</v>
      </c>
      <c r="CB18" s="23">
        <f>IFERROR(VLOOKUP($CA$2&amp;"-"&amp; RIGHT(CB$4,1)&amp;"-"&amp;$A18,CC1_InputUser!$L:$N,2,FALSE),0)</f>
        <v>0</v>
      </c>
      <c r="CC18" s="23">
        <f>IFERROR(VLOOKUP($CA$2&amp;"-"&amp; RIGHT(CC$4,1)&amp;"-"&amp;$A18,CC1_InputUser!$L:$N,2,FALSE),0)</f>
        <v>0</v>
      </c>
      <c r="CD18" s="23">
        <f>IFERROR(VLOOKUP($CA$2&amp;"-"&amp; RIGHT(CD$4,1)&amp;"-"&amp;$A18,CC1_InputUser!$L:$N,2,FALSE),0)</f>
        <v>0</v>
      </c>
      <c r="CE18" s="23">
        <f>IFERROR(VLOOKUP($CA$2&amp;"-"&amp; RIGHT(CE$4,1)&amp;"-"&amp;$A18,CC1_InputUser!$L:$N,2,FALSE),0)</f>
        <v>0</v>
      </c>
      <c r="CF18" s="23">
        <f>IFERROR(VLOOKUP($CA$2&amp;"-"&amp; RIGHT(CF$4,1)&amp;"-"&amp;$A18,CC1_InputUser!$L:$N,3,FALSE),0)</f>
        <v>0</v>
      </c>
      <c r="CG18" s="23">
        <f>IFERROR(VLOOKUP($CA$2&amp;"-"&amp; RIGHT(CG$4,1)&amp;"-"&amp;$A18,CC1_InputUser!$L:$N,3,FALSE),0)</f>
        <v>0</v>
      </c>
      <c r="CH18" s="23">
        <f>IFERROR(VLOOKUP($CA$2&amp;"-"&amp; RIGHT(CH$4,1)&amp;"-"&amp;$A18,CC1_InputUser!$L:$N,3,FALSE),0)</f>
        <v>0</v>
      </c>
      <c r="CI18" s="23">
        <f>IFERROR(VLOOKUP($CA$2&amp;"-"&amp; RIGHT(CI$4,1)&amp;"-"&amp;$A18,CC1_InputUser!$L:$N,3,FALSE),0)</f>
        <v>0</v>
      </c>
      <c r="CJ18" s="23">
        <f>IFERROR(VLOOKUP($CA$2&amp;"-"&amp; RIGHT(CJ$4,1)&amp;"-"&amp;$A18,CC1_InputUser!$L:$N,3,FALSE),0)</f>
        <v>0</v>
      </c>
      <c r="CK18" s="26"/>
      <c r="CL18" s="23">
        <f>IFERROR(VLOOKUP($CL$2&amp;"-"&amp; RIGHT(CL$4,1)&amp;"-"&amp;$A18,CC1_InputUser!$L:$N,2,FALSE),0)</f>
        <v>0</v>
      </c>
      <c r="CM18" s="23">
        <f>IFERROR(VLOOKUP($CL$2&amp;"-"&amp; RIGHT(CM$4,1)&amp;"-"&amp;$A18,CC1_InputUser!$L:$N,2,FALSE),0)</f>
        <v>0</v>
      </c>
      <c r="CN18" s="23">
        <f>IFERROR(VLOOKUP($CL$2&amp;"-"&amp; RIGHT(CN$4,1)&amp;"-"&amp;$A18,CC1_InputUser!$L:$N,2,FALSE),0)</f>
        <v>0</v>
      </c>
      <c r="CO18" s="23">
        <f>IFERROR(VLOOKUP($CL$2&amp;"-"&amp; RIGHT(CO$4,1)&amp;"-"&amp;$A18,CC1_InputUser!$L:$N,2,FALSE),0)</f>
        <v>0</v>
      </c>
      <c r="CP18" s="23">
        <f>IFERROR(VLOOKUP($CL$2&amp;"-"&amp; RIGHT(CP$4,1)&amp;"-"&amp;$A18,CC1_InputUser!$L:$N,2,FALSE),0)</f>
        <v>0</v>
      </c>
      <c r="CQ18" s="23">
        <f>IFERROR(VLOOKUP($CL$2&amp;"-"&amp; RIGHT(CQ$4,1)&amp;"-"&amp;$A18,CC1_InputUser!$L:$N,3,FALSE),0)</f>
        <v>0</v>
      </c>
      <c r="CR18" s="23">
        <f>IFERROR(VLOOKUP($CL$2&amp;"-"&amp; RIGHT(CR$4,1)&amp;"-"&amp;$A18,CC1_InputUser!$L:$N,3,FALSE),0)</f>
        <v>0</v>
      </c>
      <c r="CS18" s="23">
        <f>IFERROR(VLOOKUP($CL$2&amp;"-"&amp; RIGHT(CS$4,1)&amp;"-"&amp;$A18,CC1_InputUser!$L:$N,3,FALSE),0)</f>
        <v>0</v>
      </c>
      <c r="CT18" s="23">
        <f>IFERROR(VLOOKUP($CL$2&amp;"-"&amp; RIGHT(CT$4,1)&amp;"-"&amp;$A18,CC1_InputUser!$L:$N,3,FALSE),0)</f>
        <v>0</v>
      </c>
      <c r="CU18" s="23">
        <f>IFERROR(VLOOKUP($CL$2&amp;"-"&amp; RIGHT(CU$4,1)&amp;"-"&amp;$A18,CC1_InputUser!$L:$N,3,FALSE),0)</f>
        <v>0</v>
      </c>
      <c r="CV18" s="26"/>
      <c r="CW18" s="23">
        <f>IFERROR(VLOOKUP($CW$2&amp;"-"&amp; RIGHT(CW$4,1)&amp;"-"&amp;$A18,CC1_InputUser!$L:$N,2,FALSE),0)</f>
        <v>0</v>
      </c>
      <c r="CX18" s="23">
        <f>IFERROR(VLOOKUP($CW$2&amp;"-"&amp; RIGHT(CX$4,1)&amp;"-"&amp;$A18,CC1_InputUser!$L:$N,2,FALSE),0)</f>
        <v>0</v>
      </c>
      <c r="CY18" s="23">
        <f>IFERROR(VLOOKUP($CW$2&amp;"-"&amp; RIGHT(CY$4,1)&amp;"-"&amp;$A18,CC1_InputUser!$L:$N,2,FALSE),0)</f>
        <v>0</v>
      </c>
      <c r="CZ18" s="23">
        <f>IFERROR(VLOOKUP($CW$2&amp;"-"&amp; RIGHT(CZ$4,1)&amp;"-"&amp;$A18,CC1_InputUser!$L:$N,2,FALSE),0)</f>
        <v>0</v>
      </c>
      <c r="DA18" s="23">
        <f>IFERROR(VLOOKUP($CW$2&amp;"-"&amp; RIGHT(DA$4,1)&amp;"-"&amp;$A18,CC1_InputUser!$L:$N,2,FALSE),0)</f>
        <v>0</v>
      </c>
      <c r="DB18" s="23">
        <f>IFERROR(VLOOKUP($CW$2&amp;"-"&amp; RIGHT(DB$4,1)&amp;"-"&amp;$A18,CC1_InputUser!$L:$N,3,FALSE),0)</f>
        <v>0</v>
      </c>
      <c r="DC18" s="23">
        <f>IFERROR(VLOOKUP($CW$2&amp;"-"&amp; RIGHT(DC$4,1)&amp;"-"&amp;$A18,CC1_InputUser!$L:$N,3,FALSE),0)</f>
        <v>0</v>
      </c>
      <c r="DD18" s="23">
        <f>IFERROR(VLOOKUP($CW$2&amp;"-"&amp; RIGHT(DD$4,1)&amp;"-"&amp;$A18,CC1_InputUser!$L:$N,3,FALSE),0)</f>
        <v>0</v>
      </c>
      <c r="DE18" s="23">
        <f>IFERROR(VLOOKUP($CW$2&amp;"-"&amp; RIGHT(DE$4,1)&amp;"-"&amp;$A18,CC1_InputUser!$L:$N,3,FALSE),0)</f>
        <v>0</v>
      </c>
      <c r="DF18" s="23">
        <f>IFERROR(VLOOKUP($CW$2&amp;"-"&amp; RIGHT(DF$4,1)&amp;"-"&amp;$A18,CC1_InputUser!$L:$N,3,FALSE),0)</f>
        <v>0</v>
      </c>
      <c r="DG18" s="26"/>
      <c r="DH18" s="23">
        <f>IFERROR(VLOOKUP($DH$2&amp;"-"&amp; RIGHT(DH$4,1)&amp;"-"&amp;$A18,CC1_InputUser!$L:$N,2,FALSE),0)</f>
        <v>0</v>
      </c>
      <c r="DI18" s="23">
        <f>IFERROR(VLOOKUP($DH$2&amp;"-"&amp; RIGHT(DI$4,1)&amp;"-"&amp;$A18,CC1_InputUser!$L:$N,2,FALSE),0)</f>
        <v>0</v>
      </c>
      <c r="DJ18" s="23">
        <f>IFERROR(VLOOKUP($DH$2&amp;"-"&amp; RIGHT(DJ$4,1)&amp;"-"&amp;$A18,CC1_InputUser!$L:$N,2,FALSE),0)</f>
        <v>0</v>
      </c>
      <c r="DK18" s="23">
        <f>IFERROR(VLOOKUP($DH$2&amp;"-"&amp; RIGHT(DK$4,1)&amp;"-"&amp;$A18,CC1_InputUser!$L:$N,2,FALSE),0)</f>
        <v>0</v>
      </c>
      <c r="DL18" s="23">
        <f>IFERROR(VLOOKUP($DH$2&amp;"-"&amp; RIGHT(DL$4,1)&amp;"-"&amp;$A18,CC1_InputUser!$L:$N,2,FALSE),0)</f>
        <v>0</v>
      </c>
      <c r="DM18" s="23">
        <f>IFERROR(VLOOKUP($DH$2&amp;"-"&amp; RIGHT(DM$4,1)&amp;"-"&amp;$A18,CC1_InputUser!$L:$N,3,FALSE),0)</f>
        <v>0</v>
      </c>
      <c r="DN18" s="23">
        <f>IFERROR(VLOOKUP($DH$2&amp;"-"&amp; RIGHT(DN$4,1)&amp;"-"&amp;$A18,CC1_InputUser!$L:$N,3,FALSE),0)</f>
        <v>0</v>
      </c>
      <c r="DO18" s="23">
        <f>IFERROR(VLOOKUP($DH$2&amp;"-"&amp; RIGHT(DO$4,1)&amp;"-"&amp;$A18,CC1_InputUser!$L:$N,3,FALSE),0)</f>
        <v>0</v>
      </c>
      <c r="DP18" s="23">
        <f>IFERROR(VLOOKUP($DH$2&amp;"-"&amp; RIGHT(DP$4,1)&amp;"-"&amp;$A18,CC1_InputUser!$L:$N,3,FALSE),0)</f>
        <v>0</v>
      </c>
      <c r="DQ18" s="23">
        <f>IFERROR(VLOOKUP($DH$2&amp;"-"&amp; RIGHT(DQ$4,1)&amp;"-"&amp;$A18,CC1_InputUser!$L:$N,3,FALSE),0)</f>
        <v>0</v>
      </c>
      <c r="DR18" s="26"/>
      <c r="DS18" s="23">
        <f>IFERROR(VLOOKUP($DS$2&amp;"-"&amp; RIGHT(DS$4,1)&amp;"-"&amp;$A18,CC1_InputUser!$L:$N,2,FALSE),0)</f>
        <v>0</v>
      </c>
      <c r="DT18" s="23">
        <f>IFERROR(VLOOKUP($DS$2&amp;"-"&amp; RIGHT(DT$4,1)&amp;"-"&amp;$A18,CC1_InputUser!$L:$N,2,FALSE),0)</f>
        <v>0</v>
      </c>
      <c r="DU18" s="23">
        <f>IFERROR(VLOOKUP($DS$2&amp;"-"&amp; RIGHT(DU$4,1)&amp;"-"&amp;$A18,CC1_InputUser!$L:$N,2,FALSE),0)</f>
        <v>0</v>
      </c>
      <c r="DV18" s="23">
        <f>IFERROR(VLOOKUP($DS$2&amp;"-"&amp; RIGHT(DV$4,1)&amp;"-"&amp;$A18,CC1_InputUser!$L:$N,2,FALSE),0)</f>
        <v>0</v>
      </c>
      <c r="DW18" s="23">
        <f>IFERROR(VLOOKUP($DS$2&amp;"-"&amp; RIGHT(DW$4,1)&amp;"-"&amp;$A18,CC1_InputUser!$L:$N,2,FALSE),0)</f>
        <v>0</v>
      </c>
      <c r="DX18" s="23">
        <f>IFERROR(VLOOKUP($DS$2&amp;"-"&amp; RIGHT(DX$4,1)&amp;"-"&amp;$A18,CC1_InputUser!$L:$N,3,FALSE),0)</f>
        <v>0</v>
      </c>
      <c r="DY18" s="23">
        <f>IFERROR(VLOOKUP($DS$2&amp;"-"&amp; RIGHT(DY$4,1)&amp;"-"&amp;$A18,CC1_InputUser!$L:$N,3,FALSE),0)</f>
        <v>0</v>
      </c>
      <c r="DZ18" s="23">
        <f>IFERROR(VLOOKUP($DS$2&amp;"-"&amp; RIGHT(DZ$4,1)&amp;"-"&amp;$A18,CC1_InputUser!$L:$N,3,FALSE),0)</f>
        <v>0</v>
      </c>
      <c r="EA18" s="23">
        <f>IFERROR(VLOOKUP($DS$2&amp;"-"&amp; RIGHT(EA$4,1)&amp;"-"&amp;$A18,CC1_InputUser!$L:$N,3,FALSE),0)</f>
        <v>0</v>
      </c>
      <c r="EB18" s="23">
        <f>IFERROR(VLOOKUP($DS$2&amp;"-"&amp; RIGHT(EB$4,1)&amp;"-"&amp;$A18,CC1_InputUser!$L:$N,3,FALSE),0)</f>
        <v>0</v>
      </c>
      <c r="EC18" s="26"/>
    </row>
    <row r="19" spans="1:133" ht="2.1" customHeight="1" x14ac:dyDescent="0.3">
      <c r="A19" s="20"/>
      <c r="B19" s="20"/>
      <c r="C19" s="20"/>
      <c r="D19" s="20"/>
      <c r="E19" s="20"/>
      <c r="F19" s="29"/>
      <c r="G19" s="20"/>
      <c r="H19" s="20"/>
      <c r="I19" s="20"/>
      <c r="J19" s="20"/>
      <c r="K19" s="20"/>
      <c r="L19" s="18"/>
      <c r="M19" s="20"/>
      <c r="N19" s="20"/>
      <c r="O19" s="20"/>
      <c r="P19" s="20"/>
      <c r="Q19" s="29"/>
      <c r="R19" s="20"/>
      <c r="S19" s="20"/>
      <c r="T19" s="20"/>
      <c r="U19" s="20"/>
      <c r="V19" s="20"/>
      <c r="W19" s="18"/>
      <c r="X19" s="20"/>
      <c r="Y19" s="20"/>
      <c r="Z19" s="20"/>
      <c r="AA19" s="20"/>
      <c r="AB19" s="29"/>
      <c r="AC19" s="20"/>
      <c r="AD19" s="20"/>
      <c r="AE19" s="20"/>
      <c r="AF19" s="20"/>
      <c r="AG19" s="20"/>
      <c r="AH19" s="18"/>
      <c r="AI19" s="20"/>
      <c r="AJ19" s="20"/>
      <c r="AK19" s="20"/>
      <c r="AL19" s="20"/>
      <c r="AM19" s="29"/>
      <c r="AN19" s="20"/>
      <c r="AO19" s="20"/>
      <c r="AP19" s="20"/>
      <c r="AQ19" s="20"/>
      <c r="AR19" s="20"/>
      <c r="AS19" s="18"/>
      <c r="AT19" s="20"/>
      <c r="AU19" s="20"/>
      <c r="AV19" s="20"/>
      <c r="AW19" s="20"/>
      <c r="AX19" s="29"/>
      <c r="AY19" s="20"/>
      <c r="AZ19" s="20"/>
      <c r="BA19" s="20"/>
      <c r="BB19" s="20"/>
      <c r="BC19" s="20"/>
      <c r="BD19" s="18"/>
      <c r="BE19" s="20"/>
      <c r="BF19" s="20"/>
      <c r="BG19" s="20"/>
      <c r="BH19" s="20"/>
      <c r="BI19" s="29"/>
      <c r="BJ19" s="20"/>
      <c r="BK19" s="20"/>
      <c r="BL19" s="20"/>
      <c r="BM19" s="20"/>
      <c r="BN19" s="20"/>
      <c r="BO19" s="18"/>
      <c r="BP19" s="20"/>
      <c r="BQ19" s="20"/>
      <c r="BR19" s="20"/>
      <c r="BS19" s="20"/>
      <c r="BT19" s="29"/>
      <c r="BU19" s="20"/>
      <c r="BV19" s="20"/>
      <c r="BW19" s="20"/>
      <c r="BX19" s="20"/>
      <c r="BY19" s="20"/>
      <c r="BZ19" s="18"/>
      <c r="CA19" s="20"/>
      <c r="CB19" s="20"/>
      <c r="CC19" s="20"/>
      <c r="CD19" s="20"/>
      <c r="CE19" s="29"/>
      <c r="CF19" s="20"/>
      <c r="CG19" s="20"/>
      <c r="CH19" s="20"/>
      <c r="CI19" s="20"/>
      <c r="CJ19" s="20"/>
      <c r="CK19" s="18"/>
      <c r="CL19" s="20"/>
      <c r="CM19" s="20"/>
      <c r="CN19" s="20"/>
      <c r="CO19" s="20"/>
      <c r="CP19" s="29"/>
      <c r="CQ19" s="20"/>
      <c r="CR19" s="20"/>
      <c r="CS19" s="20"/>
      <c r="CT19" s="20"/>
      <c r="CU19" s="20"/>
      <c r="CV19" s="18"/>
      <c r="CW19" s="20"/>
      <c r="CX19" s="20"/>
      <c r="CY19" s="20"/>
      <c r="CZ19" s="20"/>
      <c r="DA19" s="29"/>
      <c r="DB19" s="20"/>
      <c r="DC19" s="20"/>
      <c r="DD19" s="20"/>
      <c r="DE19" s="20"/>
      <c r="DF19" s="20"/>
      <c r="DG19" s="18"/>
      <c r="DH19" s="20"/>
      <c r="DI19" s="20"/>
      <c r="DJ19" s="20"/>
      <c r="DK19" s="20"/>
      <c r="DL19" s="29"/>
      <c r="DM19" s="20"/>
      <c r="DN19" s="20"/>
      <c r="DO19" s="20"/>
      <c r="DP19" s="20"/>
      <c r="DQ19" s="20"/>
      <c r="DR19" s="18"/>
      <c r="DS19" s="20"/>
      <c r="DT19" s="20"/>
      <c r="DU19" s="20"/>
      <c r="DV19" s="20"/>
      <c r="DW19" s="29"/>
      <c r="DX19" s="20"/>
      <c r="DY19" s="20"/>
      <c r="DZ19" s="20"/>
      <c r="EA19" s="20"/>
      <c r="EB19" s="20"/>
      <c r="EC19" s="18"/>
    </row>
    <row r="20" spans="1:133" s="55" customFormat="1" ht="24.95" customHeight="1" x14ac:dyDescent="0.25">
      <c r="A20" s="42" t="s">
        <v>48</v>
      </c>
      <c r="B20" s="57">
        <f t="shared" ref="B20:K20" si="0">SUM(B6:B18)</f>
        <v>0</v>
      </c>
      <c r="C20" s="57">
        <f t="shared" si="0"/>
        <v>0</v>
      </c>
      <c r="D20" s="57">
        <f t="shared" si="0"/>
        <v>0.21093554509494794</v>
      </c>
      <c r="E20" s="57">
        <f t="shared" si="0"/>
        <v>0.31567265792289212</v>
      </c>
      <c r="F20" s="57">
        <f t="shared" si="0"/>
        <v>0</v>
      </c>
      <c r="G20" s="56">
        <f t="shared" si="0"/>
        <v>-0.17594727200666294</v>
      </c>
      <c r="H20" s="56">
        <f t="shared" si="0"/>
        <v>-6.5803300226026873E-2</v>
      </c>
      <c r="I20" s="56">
        <f t="shared" si="0"/>
        <v>-0.40503937809605528</v>
      </c>
      <c r="J20" s="56">
        <f t="shared" si="0"/>
        <v>-0.40025852649533455</v>
      </c>
      <c r="K20" s="56">
        <f t="shared" si="0"/>
        <v>0</v>
      </c>
      <c r="L20" s="61"/>
      <c r="M20" s="59">
        <f t="shared" ref="M20:V20" si="1">SUM(M6:M18)</f>
        <v>-6.330072629357375E-2</v>
      </c>
      <c r="N20" s="59">
        <f t="shared" si="1"/>
        <v>0.46798426574676588</v>
      </c>
      <c r="O20" s="59">
        <f t="shared" si="1"/>
        <v>-0.34640346176915449</v>
      </c>
      <c r="P20" s="59">
        <f t="shared" si="1"/>
        <v>0.53886248581157026</v>
      </c>
      <c r="Q20" s="59">
        <f t="shared" si="1"/>
        <v>0.25508538806779146</v>
      </c>
      <c r="R20" s="56">
        <f t="shared" si="1"/>
        <v>-5.8030853607497934E-2</v>
      </c>
      <c r="S20" s="56">
        <f t="shared" si="1"/>
        <v>-1.1779266314242012</v>
      </c>
      <c r="T20" s="56">
        <f t="shared" si="1"/>
        <v>-0.71584445810165676</v>
      </c>
      <c r="U20" s="56">
        <f t="shared" si="1"/>
        <v>-0.34939470834798603</v>
      </c>
      <c r="V20" s="56">
        <f t="shared" si="1"/>
        <v>-0.33002390227280798</v>
      </c>
      <c r="W20" s="61"/>
      <c r="X20" s="59">
        <f t="shared" ref="X20:AG20" si="2">SUM(X6:X18)</f>
        <v>0</v>
      </c>
      <c r="Y20" s="59">
        <f t="shared" si="2"/>
        <v>5.3111244371408795E-2</v>
      </c>
      <c r="Z20" s="59">
        <f t="shared" si="2"/>
        <v>0.43404818351220664</v>
      </c>
      <c r="AA20" s="59">
        <f t="shared" si="2"/>
        <v>3.8020544270544354E-2</v>
      </c>
      <c r="AB20" s="59">
        <f t="shared" si="2"/>
        <v>0</v>
      </c>
      <c r="AC20" s="56">
        <f t="shared" si="2"/>
        <v>-0.13232650125854006</v>
      </c>
      <c r="AD20" s="56">
        <f t="shared" si="2"/>
        <v>-0.337513158457313</v>
      </c>
      <c r="AE20" s="56">
        <f t="shared" si="2"/>
        <v>-1.1426158636237478</v>
      </c>
      <c r="AF20" s="56">
        <f t="shared" si="2"/>
        <v>-2.0428856122061356E-2</v>
      </c>
      <c r="AG20" s="56">
        <f t="shared" si="2"/>
        <v>0</v>
      </c>
      <c r="AH20" s="61"/>
      <c r="AI20" s="59">
        <f t="shared" ref="AI20:AR20" si="3">SUM(AI6:AI18)</f>
        <v>0.18858331383688332</v>
      </c>
      <c r="AJ20" s="59">
        <f t="shared" si="3"/>
        <v>0</v>
      </c>
      <c r="AK20" s="59">
        <f t="shared" si="3"/>
        <v>-2.270833333333333E-2</v>
      </c>
      <c r="AL20" s="59">
        <f t="shared" si="3"/>
        <v>0.27917882785643122</v>
      </c>
      <c r="AM20" s="59">
        <f t="shared" si="3"/>
        <v>0</v>
      </c>
      <c r="AN20" s="56">
        <f t="shared" si="3"/>
        <v>-0.39181004015928489</v>
      </c>
      <c r="AO20" s="56">
        <f t="shared" si="3"/>
        <v>0</v>
      </c>
      <c r="AP20" s="56">
        <f t="shared" si="3"/>
        <v>-0.27889037622573043</v>
      </c>
      <c r="AQ20" s="56">
        <f t="shared" si="3"/>
        <v>-0.76288822124621614</v>
      </c>
      <c r="AR20" s="56">
        <f t="shared" si="3"/>
        <v>0</v>
      </c>
      <c r="AS20" s="61"/>
      <c r="AT20" s="59">
        <f t="shared" ref="AT20:BC20" si="4">SUM(AT6:AT18)</f>
        <v>1.8277495117223652E-2</v>
      </c>
      <c r="AU20" s="59">
        <f t="shared" si="4"/>
        <v>-0.13831921364113797</v>
      </c>
      <c r="AV20" s="59">
        <f t="shared" si="4"/>
        <v>0.16362391085520167</v>
      </c>
      <c r="AW20" s="59">
        <f t="shared" si="4"/>
        <v>-0.23127019649975422</v>
      </c>
      <c r="AX20" s="59">
        <f t="shared" si="4"/>
        <v>0.57813943746047924</v>
      </c>
      <c r="AY20" s="56">
        <f t="shared" si="4"/>
        <v>-0.85637355074949695</v>
      </c>
      <c r="AZ20" s="56">
        <f t="shared" si="4"/>
        <v>-0.36579132512399759</v>
      </c>
      <c r="BA20" s="56">
        <f t="shared" si="4"/>
        <v>-0.30063797828720684</v>
      </c>
      <c r="BB20" s="56">
        <f t="shared" si="4"/>
        <v>-0.40105518317522793</v>
      </c>
      <c r="BC20" s="56">
        <f t="shared" si="4"/>
        <v>-0.49274454950494639</v>
      </c>
      <c r="BD20" s="61"/>
      <c r="BE20" s="59">
        <f t="shared" ref="BE20:BN20" si="5">SUM(BE6:BE18)</f>
        <v>1.8277495117223652E-2</v>
      </c>
      <c r="BF20" s="59">
        <f t="shared" si="5"/>
        <v>-0.13831921364113797</v>
      </c>
      <c r="BG20" s="59">
        <f t="shared" si="5"/>
        <v>0.16362391085520167</v>
      </c>
      <c r="BH20" s="59">
        <f t="shared" si="5"/>
        <v>-0.23127019649975422</v>
      </c>
      <c r="BI20" s="59">
        <f t="shared" si="5"/>
        <v>0.57813943746047924</v>
      </c>
      <c r="BJ20" s="56">
        <f t="shared" si="5"/>
        <v>-0.85637355074949695</v>
      </c>
      <c r="BK20" s="56">
        <f t="shared" si="5"/>
        <v>-0.36579132512399759</v>
      </c>
      <c r="BL20" s="56">
        <f t="shared" si="5"/>
        <v>-0.30063797828720684</v>
      </c>
      <c r="BM20" s="56">
        <f t="shared" si="5"/>
        <v>-0.40105518317522793</v>
      </c>
      <c r="BN20" s="56">
        <f t="shared" si="5"/>
        <v>-0.49274454950494639</v>
      </c>
      <c r="BO20" s="61"/>
      <c r="BP20" s="59">
        <f t="shared" ref="BP20:BY20" si="6">SUM(BP6:BP18)</f>
        <v>-0.60012187273827811</v>
      </c>
      <c r="BQ20" s="59">
        <f t="shared" si="6"/>
        <v>-1.023284625722483</v>
      </c>
      <c r="BR20" s="59">
        <f t="shared" si="6"/>
        <v>-3.8000276969948787E-2</v>
      </c>
      <c r="BS20" s="59">
        <f t="shared" si="6"/>
        <v>0</v>
      </c>
      <c r="BT20" s="59">
        <f t="shared" si="6"/>
        <v>0</v>
      </c>
      <c r="BU20" s="56">
        <f t="shared" si="6"/>
        <v>-1.1017063338460871</v>
      </c>
      <c r="BV20" s="56">
        <f t="shared" si="6"/>
        <v>-0.97525597007919529</v>
      </c>
      <c r="BW20" s="56">
        <f t="shared" si="6"/>
        <v>-6.0271136987614438E-2</v>
      </c>
      <c r="BX20" s="56">
        <f t="shared" si="6"/>
        <v>0</v>
      </c>
      <c r="BY20" s="56">
        <f t="shared" si="6"/>
        <v>0</v>
      </c>
      <c r="BZ20" s="61"/>
      <c r="CA20" s="59">
        <f t="shared" ref="CA20:CJ20" si="7">SUM(CA6:CA18)</f>
        <v>9.5078191940034862E-2</v>
      </c>
      <c r="CB20" s="59">
        <f t="shared" si="7"/>
        <v>0.45858755649474159</v>
      </c>
      <c r="CC20" s="59">
        <f t="shared" si="7"/>
        <v>7.4626865671634235E-4</v>
      </c>
      <c r="CD20" s="59">
        <f t="shared" si="7"/>
        <v>-0.23038249306467817</v>
      </c>
      <c r="CE20" s="59">
        <f t="shared" si="7"/>
        <v>0.53968787414668506</v>
      </c>
      <c r="CF20" s="56">
        <f t="shared" si="7"/>
        <v>-1.0864254742214334</v>
      </c>
      <c r="CG20" s="56">
        <f t="shared" si="7"/>
        <v>-0.15220339083821588</v>
      </c>
      <c r="CH20" s="56">
        <f t="shared" si="7"/>
        <v>-2.3135068768223355E-2</v>
      </c>
      <c r="CI20" s="56">
        <f t="shared" si="7"/>
        <v>-0.46666522999984206</v>
      </c>
      <c r="CJ20" s="56">
        <f t="shared" si="7"/>
        <v>-0.27492027222338855</v>
      </c>
      <c r="CK20" s="61"/>
      <c r="CL20" s="59">
        <f t="shared" ref="CL20:CU20" si="8">SUM(CL6:CL18)</f>
        <v>2.8765662123893421E-2</v>
      </c>
      <c r="CM20" s="59">
        <f t="shared" si="8"/>
        <v>-0.18629671158568473</v>
      </c>
      <c r="CN20" s="59">
        <f t="shared" si="8"/>
        <v>6.3974413889878456E-2</v>
      </c>
      <c r="CO20" s="59">
        <f t="shared" si="8"/>
        <v>0.10463817849800128</v>
      </c>
      <c r="CP20" s="59">
        <f t="shared" si="8"/>
        <v>0</v>
      </c>
      <c r="CQ20" s="56">
        <f t="shared" si="8"/>
        <v>-0.17858139143926999</v>
      </c>
      <c r="CR20" s="56">
        <f t="shared" si="8"/>
        <v>-0.53855284063276421</v>
      </c>
      <c r="CS20" s="56">
        <f t="shared" si="8"/>
        <v>-0.47664632491162484</v>
      </c>
      <c r="CT20" s="56">
        <f t="shared" si="8"/>
        <v>0.29847472235387684</v>
      </c>
      <c r="CU20" s="56">
        <f t="shared" si="8"/>
        <v>0</v>
      </c>
      <c r="CV20" s="61"/>
      <c r="CW20" s="59">
        <f t="shared" ref="CW20:DF20" si="9">SUM(CW6:CW18)</f>
        <v>0</v>
      </c>
      <c r="CX20" s="59">
        <f t="shared" si="9"/>
        <v>0</v>
      </c>
      <c r="CY20" s="59">
        <f t="shared" si="9"/>
        <v>0</v>
      </c>
      <c r="CZ20" s="59">
        <f t="shared" si="9"/>
        <v>0</v>
      </c>
      <c r="DA20" s="59">
        <f t="shared" si="9"/>
        <v>0</v>
      </c>
      <c r="DB20" s="56">
        <f t="shared" si="9"/>
        <v>0</v>
      </c>
      <c r="DC20" s="56">
        <f t="shared" si="9"/>
        <v>0</v>
      </c>
      <c r="DD20" s="56">
        <f t="shared" si="9"/>
        <v>0</v>
      </c>
      <c r="DE20" s="56">
        <f t="shared" si="9"/>
        <v>0</v>
      </c>
      <c r="DF20" s="56">
        <f t="shared" si="9"/>
        <v>0</v>
      </c>
      <c r="DG20" s="61"/>
      <c r="DH20" s="59">
        <f t="shared" ref="DH20:DQ20" si="10">SUM(DH6:DH18)</f>
        <v>0</v>
      </c>
      <c r="DI20" s="59">
        <f t="shared" si="10"/>
        <v>0</v>
      </c>
      <c r="DJ20" s="59">
        <f t="shared" si="10"/>
        <v>0</v>
      </c>
      <c r="DK20" s="59">
        <f t="shared" si="10"/>
        <v>0</v>
      </c>
      <c r="DL20" s="59">
        <f t="shared" si="10"/>
        <v>0</v>
      </c>
      <c r="DM20" s="56">
        <f t="shared" si="10"/>
        <v>0</v>
      </c>
      <c r="DN20" s="56">
        <f t="shared" si="10"/>
        <v>0</v>
      </c>
      <c r="DO20" s="56">
        <f t="shared" si="10"/>
        <v>0</v>
      </c>
      <c r="DP20" s="56">
        <f t="shared" si="10"/>
        <v>0</v>
      </c>
      <c r="DQ20" s="56">
        <f t="shared" si="10"/>
        <v>0</v>
      </c>
      <c r="DR20" s="61"/>
      <c r="DS20" s="59">
        <f t="shared" ref="DS20:EB20" si="11">SUM(DS6:DS18)</f>
        <v>0</v>
      </c>
      <c r="DT20" s="59">
        <f t="shared" si="11"/>
        <v>0</v>
      </c>
      <c r="DU20" s="59">
        <f t="shared" si="11"/>
        <v>0</v>
      </c>
      <c r="DV20" s="59">
        <f t="shared" si="11"/>
        <v>0</v>
      </c>
      <c r="DW20" s="59">
        <f t="shared" si="11"/>
        <v>0</v>
      </c>
      <c r="DX20" s="56">
        <f t="shared" si="11"/>
        <v>0</v>
      </c>
      <c r="DY20" s="56">
        <f t="shared" si="11"/>
        <v>0</v>
      </c>
      <c r="DZ20" s="56">
        <f t="shared" si="11"/>
        <v>0</v>
      </c>
      <c r="EA20" s="56">
        <f t="shared" si="11"/>
        <v>0</v>
      </c>
      <c r="EB20" s="56">
        <f t="shared" si="11"/>
        <v>0</v>
      </c>
      <c r="EC20" s="60"/>
    </row>
    <row r="21" spans="1:133" s="55" customFormat="1" ht="24.95" customHeight="1" x14ac:dyDescent="0.25">
      <c r="A21" s="42" t="s">
        <v>49</v>
      </c>
      <c r="B21" s="85">
        <f>IFERROR(VLOOKUP(B2,CC1_InputUser!$A:$S,18,FALSE),0)</f>
        <v>5.224088957189732E-3</v>
      </c>
      <c r="C21" s="85"/>
      <c r="D21" s="85"/>
      <c r="E21" s="85"/>
      <c r="F21" s="85"/>
      <c r="G21" s="85">
        <f>IFERROR(VLOOKUP(B2,CC1_InputUser!$A:$S,19,FALSE),0)</f>
        <v>-9.3833673475188784E-3</v>
      </c>
      <c r="H21" s="85"/>
      <c r="I21" s="85"/>
      <c r="J21" s="85"/>
      <c r="K21" s="85"/>
      <c r="L21" s="62"/>
      <c r="M21" s="85">
        <f>IFERROR(VLOOKUP(M2,CC1_InputUser!$A:$S,18,FALSE),0)</f>
        <v>7.176418118578054E-3</v>
      </c>
      <c r="N21" s="85"/>
      <c r="O21" s="85"/>
      <c r="P21" s="85"/>
      <c r="Q21" s="85"/>
      <c r="R21" s="85">
        <f>IFERROR(VLOOKUP(M2,CC1_InputUser!$A:$S,19,FALSE),0)</f>
        <v>-1.1270529910001548E-2</v>
      </c>
      <c r="S21" s="85"/>
      <c r="T21" s="85"/>
      <c r="U21" s="85"/>
      <c r="V21" s="85"/>
      <c r="W21" s="62"/>
      <c r="X21" s="85">
        <f>IFERROR(VLOOKUP(X2,CC1_InputUser!$A:$S,18,FALSE),0)</f>
        <v>9.5495260447391317E-3</v>
      </c>
      <c r="Y21" s="85"/>
      <c r="Z21" s="85"/>
      <c r="AA21" s="85"/>
      <c r="AB21" s="85"/>
      <c r="AC21" s="85">
        <f>IFERROR(VLOOKUP(X2,CC1_InputUser!$A:$S,19,FALSE),0)</f>
        <v>-1.0776905499875533E-2</v>
      </c>
      <c r="AD21" s="85"/>
      <c r="AE21" s="85"/>
      <c r="AF21" s="85"/>
      <c r="AG21" s="85"/>
      <c r="AH21" s="62"/>
      <c r="AI21" s="85">
        <f>IFERROR(VLOOKUP(AI2,CC1_InputUser!$A:$S,18,FALSE),0)</f>
        <v>8.9026266635268136E-3</v>
      </c>
      <c r="AJ21" s="85"/>
      <c r="AK21" s="85"/>
      <c r="AL21" s="85"/>
      <c r="AM21" s="85"/>
      <c r="AN21" s="85">
        <f>IFERROR(VLOOKUP(AI2,CC1_InputUser!$A:$S,19,FALSE),0)</f>
        <v>-6.6662239774724075E-3</v>
      </c>
      <c r="AO21" s="85"/>
      <c r="AP21" s="85"/>
      <c r="AQ21" s="85"/>
      <c r="AR21" s="85"/>
      <c r="AS21" s="62"/>
      <c r="AT21" s="85">
        <f>IFERROR(VLOOKUP(AT2,CC1_InputUser!$A:$S,18,FALSE),0)</f>
        <v>3.3153865430988194E-3</v>
      </c>
      <c r="AU21" s="85"/>
      <c r="AV21" s="85"/>
      <c r="AW21" s="85"/>
      <c r="AX21" s="85"/>
      <c r="AY21" s="85">
        <f>IFERROR(VLOOKUP(AT2,CC1_InputUser!$A:$S,19,FALSE),0)</f>
        <v>-7.7471890375179209E-3</v>
      </c>
      <c r="AZ21" s="85"/>
      <c r="BA21" s="85"/>
      <c r="BB21" s="85"/>
      <c r="BC21" s="85"/>
      <c r="BD21" s="62"/>
      <c r="BE21" s="85">
        <f>IFERROR(VLOOKUP(BE2,CC1_InputUser!$A:$S,18,FALSE),0)</f>
        <v>-2.0960816085641154E-3</v>
      </c>
      <c r="BF21" s="85"/>
      <c r="BG21" s="85"/>
      <c r="BH21" s="85"/>
      <c r="BI21" s="85"/>
      <c r="BJ21" s="85">
        <f>IFERROR(VLOOKUP(BE2,CC1_InputUser!$A:$S,19,FALSE),0)</f>
        <v>-1.0462311934554047E-2</v>
      </c>
      <c r="BK21" s="85"/>
      <c r="BL21" s="85"/>
      <c r="BM21" s="85"/>
      <c r="BN21" s="85"/>
      <c r="BO21" s="62"/>
      <c r="BP21" s="85">
        <f>IFERROR(VLOOKUP(BP2,CC1_InputUser!$A:$S,18,FALSE),0)</f>
        <v>-8.679282568110791E-3</v>
      </c>
      <c r="BQ21" s="85"/>
      <c r="BR21" s="85"/>
      <c r="BS21" s="85"/>
      <c r="BT21" s="85"/>
      <c r="BU21" s="85">
        <f>IFERROR(VLOOKUP(BP2,CC1_InputUser!$A:$S,19,FALSE),0)</f>
        <v>-9.3901836983916187E-3</v>
      </c>
      <c r="BV21" s="85"/>
      <c r="BW21" s="85"/>
      <c r="BX21" s="85"/>
      <c r="BY21" s="85"/>
      <c r="BZ21" s="62"/>
      <c r="CA21" s="85">
        <f>IFERROR(VLOOKUP(CA2,CC1_InputUser!$A:$S,18,FALSE),0)</f>
        <v>7.3475885654907813E-3</v>
      </c>
      <c r="CB21" s="85"/>
      <c r="CC21" s="85"/>
      <c r="CD21" s="85"/>
      <c r="CE21" s="85"/>
      <c r="CF21" s="85">
        <f>IFERROR(VLOOKUP(CA2,CC1_InputUser!$A:$S,19,FALSE),0)</f>
        <v>-5.4420177320055885E-3</v>
      </c>
      <c r="CG21" s="85"/>
      <c r="CH21" s="85"/>
      <c r="CI21" s="85"/>
      <c r="CJ21" s="85"/>
      <c r="CK21" s="62"/>
      <c r="CL21" s="85">
        <f>IFERROR(VLOOKUP(CL2,CC1_InputUser!$A:$S,18,FALSE),0)</f>
        <v>1.8897271237978686E-3</v>
      </c>
      <c r="CM21" s="85"/>
      <c r="CN21" s="85"/>
      <c r="CO21" s="85"/>
      <c r="CP21" s="85"/>
      <c r="CQ21" s="85">
        <f>IFERROR(VLOOKUP(CL2,CC1_InputUser!$A:$S,19,FALSE),0)</f>
        <v>-4.8190622863065746E-3</v>
      </c>
      <c r="CR21" s="85"/>
      <c r="CS21" s="85"/>
      <c r="CT21" s="85"/>
      <c r="CU21" s="85"/>
      <c r="CV21" s="62"/>
      <c r="CW21" s="85">
        <f>IFERROR(VLOOKUP(CW2,CC1_InputUser!$A:$S,18,FALSE),0)</f>
        <v>0</v>
      </c>
      <c r="CX21" s="85"/>
      <c r="CY21" s="85"/>
      <c r="CZ21" s="85"/>
      <c r="DA21" s="85"/>
      <c r="DB21" s="85">
        <f>IFERROR(VLOOKUP(CW2,CC1_InputUser!$A:$S,19,FALSE),0)</f>
        <v>0</v>
      </c>
      <c r="DC21" s="85"/>
      <c r="DD21" s="85"/>
      <c r="DE21" s="85"/>
      <c r="DF21" s="85"/>
      <c r="DG21" s="62"/>
      <c r="DH21" s="85">
        <f>IFERROR(VLOOKUP(DH2,CC1_InputUser!$A:$S,18,FALSE),0)</f>
        <v>0</v>
      </c>
      <c r="DI21" s="85"/>
      <c r="DJ21" s="85"/>
      <c r="DK21" s="85"/>
      <c r="DL21" s="85"/>
      <c r="DM21" s="85">
        <f>IFERROR(VLOOKUP(DH2,CC1_InputUser!$A:$S,19,FALSE),0)</f>
        <v>0</v>
      </c>
      <c r="DN21" s="85"/>
      <c r="DO21" s="85"/>
      <c r="DP21" s="85"/>
      <c r="DQ21" s="85"/>
      <c r="DR21" s="62"/>
      <c r="DS21" s="85">
        <f>IFERROR(VLOOKUP(DS2,CC1_InputUser!$A:$S,18,FALSE),0)</f>
        <v>0</v>
      </c>
      <c r="DT21" s="85"/>
      <c r="DU21" s="85"/>
      <c r="DV21" s="85"/>
      <c r="DW21" s="85"/>
      <c r="DX21" s="85">
        <f>IFERROR(VLOOKUP(DS2,CC1_InputUser!$A:$S,19,FALSE),0)</f>
        <v>0</v>
      </c>
      <c r="DY21" s="85"/>
      <c r="DZ21" s="85"/>
      <c r="EA21" s="85"/>
      <c r="EB21" s="85"/>
      <c r="EC21" s="60"/>
    </row>
    <row r="22" spans="1:133" ht="4.5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1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8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18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18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18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18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18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18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18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18"/>
    </row>
    <row r="23" spans="1:133" s="55" customFormat="1" ht="24.95" customHeight="1" x14ac:dyDescent="0.25">
      <c r="A23" s="42" t="s">
        <v>51</v>
      </c>
      <c r="B23" s="50" t="s">
        <v>60</v>
      </c>
      <c r="C23" s="40">
        <f>IFERROR(C20/B20-1,0)</f>
        <v>0</v>
      </c>
      <c r="D23" s="40">
        <f t="shared" ref="D23:F23" si="12">IFERROR(D20/C20-1,0)</f>
        <v>0</v>
      </c>
      <c r="E23" s="40">
        <f t="shared" si="12"/>
        <v>0.49653609959762401</v>
      </c>
      <c r="F23" s="40">
        <f t="shared" si="12"/>
        <v>-1</v>
      </c>
      <c r="G23" s="51" t="s">
        <v>60</v>
      </c>
      <c r="H23" s="41">
        <f>IFERROR(H20/G20-1,0)</f>
        <v>-0.62600556703411137</v>
      </c>
      <c r="I23" s="41">
        <f>IFERROR(I20/H20-1,0)</f>
        <v>5.1553049270293583</v>
      </c>
      <c r="J23" s="41">
        <f t="shared" ref="J23:K23" si="13">IFERROR(J20/I20-1,0)</f>
        <v>-1.1803424208267854E-2</v>
      </c>
      <c r="K23" s="41">
        <f t="shared" si="13"/>
        <v>-1</v>
      </c>
      <c r="L23" s="36"/>
      <c r="M23" s="40">
        <f>IFERROR(M20/F20-1,0)</f>
        <v>0</v>
      </c>
      <c r="N23" s="40">
        <f>IFERROR(N20/M20-1,0)</f>
        <v>-8.3930315361053829</v>
      </c>
      <c r="O23" s="40">
        <f>IFERROR(O20/N20-1,0)</f>
        <v>-1.7402032228933937</v>
      </c>
      <c r="P23" s="40">
        <f>IFERROR(P20/O20-1,0)</f>
        <v>-2.5555920921213877</v>
      </c>
      <c r="Q23" s="40">
        <f>IFERROR(Q20/P20-1,0)</f>
        <v>-0.52662247830517961</v>
      </c>
      <c r="R23" s="41">
        <f>IFERROR(R20/K20-1,0)</f>
        <v>0</v>
      </c>
      <c r="S23" s="41">
        <f>IFERROR(S20/R20-1,0)</f>
        <v>19.298282003420436</v>
      </c>
      <c r="T23" s="41">
        <f t="shared" ref="T23:V23" si="14">IFERROR(T20/S20-1,0)</f>
        <v>-0.39228434182174199</v>
      </c>
      <c r="U23" s="41">
        <f t="shared" si="14"/>
        <v>-0.51191253296205774</v>
      </c>
      <c r="V23" s="41">
        <f t="shared" si="14"/>
        <v>-5.5441040211419934E-2</v>
      </c>
      <c r="W23" s="36"/>
      <c r="X23" s="39">
        <f>IFERROR(X20/Q20-1,0)</f>
        <v>-1</v>
      </c>
      <c r="Y23" s="39">
        <f>IFERROR(Y20/X20-1,0)</f>
        <v>0</v>
      </c>
      <c r="Z23" s="39">
        <f>IFERROR(Z20/Y20-1,0)</f>
        <v>7.1724348327614482</v>
      </c>
      <c r="AA23" s="39">
        <f>IFERROR(AA20/Z20-1,0)</f>
        <v>-0.9124047842732762</v>
      </c>
      <c r="AB23" s="39">
        <f>IFERROR(AB20/AA20-1,0)</f>
        <v>-1</v>
      </c>
      <c r="AC23" s="37">
        <f>IFERROR(AC20/V20-1,0)</f>
        <v>-0.59903964425838807</v>
      </c>
      <c r="AD23" s="37">
        <f>IFERROR(AD20/AC20-1,0)</f>
        <v>1.5506089501896403</v>
      </c>
      <c r="AE23" s="37">
        <f t="shared" ref="AE23:AG23" si="15">IFERROR(AE20/AD20-1,0)</f>
        <v>2.3853964948992061</v>
      </c>
      <c r="AF23" s="37">
        <f t="shared" si="15"/>
        <v>-0.98212097628570261</v>
      </c>
      <c r="AG23" s="37">
        <f t="shared" si="15"/>
        <v>-1</v>
      </c>
      <c r="AH23" s="36"/>
      <c r="AI23" s="40">
        <f>IFERROR(AI20/AB20-1,0)</f>
        <v>0</v>
      </c>
      <c r="AJ23" s="40">
        <f>IFERROR(AJ20/AI20-1,0)</f>
        <v>-1</v>
      </c>
      <c r="AK23" s="40">
        <f>IFERROR(AK20/AJ20-1,0)</f>
        <v>0</v>
      </c>
      <c r="AL23" s="40">
        <f>IFERROR(AL20/AK20-1,0)</f>
        <v>-13.294113520283211</v>
      </c>
      <c r="AM23" s="40">
        <f>IFERROR(AM20/AL20-1,0)</f>
        <v>-1</v>
      </c>
      <c r="AN23" s="41">
        <f>IFERROR(AN20/AG20-1,0)</f>
        <v>0</v>
      </c>
      <c r="AO23" s="41">
        <f>IFERROR(AO20/AN20-1,0)</f>
        <v>-1</v>
      </c>
      <c r="AP23" s="41">
        <f t="shared" ref="AP23:AR23" si="16">IFERROR(AP20/AO20-1,0)</f>
        <v>0</v>
      </c>
      <c r="AQ23" s="41">
        <f t="shared" si="16"/>
        <v>1.7354411850652882</v>
      </c>
      <c r="AR23" s="41">
        <f t="shared" si="16"/>
        <v>-1</v>
      </c>
      <c r="AS23" s="36"/>
      <c r="AT23" s="40">
        <f>IFERROR(AT20/AM20-1,0)</f>
        <v>0</v>
      </c>
      <c r="AU23" s="40">
        <f>IFERROR(AU20/AT20-1,0)</f>
        <v>-8.5677335846088649</v>
      </c>
      <c r="AV23" s="40">
        <f>IFERROR(AV20/AU20-1,0)</f>
        <v>-2.1829441951550956</v>
      </c>
      <c r="AW23" s="40">
        <f>IFERROR(AW20/AV20-1,0)</f>
        <v>-2.4134254296391671</v>
      </c>
      <c r="AX23" s="40">
        <f>IFERROR(AX20/AW20-1,0)</f>
        <v>-3.499844105338898</v>
      </c>
      <c r="AY23" s="41">
        <f>IFERROR(AY20/AR20-1,0)</f>
        <v>0</v>
      </c>
      <c r="AZ23" s="41">
        <f>IFERROR(AZ20/AY20-1,0)</f>
        <v>-0.57286008564386703</v>
      </c>
      <c r="BA23" s="41">
        <f t="shared" ref="BA23:BC23" si="17">IFERROR(BA20/AZ20-1,0)</f>
        <v>-0.17811616176164036</v>
      </c>
      <c r="BB23" s="41">
        <f t="shared" si="17"/>
        <v>0.33401370465607005</v>
      </c>
      <c r="BC23" s="41">
        <f t="shared" si="17"/>
        <v>0.22862032502309737</v>
      </c>
      <c r="BD23" s="36"/>
      <c r="BE23" s="40">
        <f>IFERROR(BE20/AX20-1,0)</f>
        <v>-0.96838566281257521</v>
      </c>
      <c r="BF23" s="40">
        <f>IFERROR(BF20/BE20-1,0)</f>
        <v>-8.5677335846088649</v>
      </c>
      <c r="BG23" s="40">
        <f>IFERROR(BG20/BF20-1,0)</f>
        <v>-2.1829441951550956</v>
      </c>
      <c r="BH23" s="40">
        <f>IFERROR(BH20/BG20-1,0)</f>
        <v>-2.4134254296391671</v>
      </c>
      <c r="BI23" s="40">
        <f>IFERROR(BI20/BH20-1,0)</f>
        <v>-3.499844105338898</v>
      </c>
      <c r="BJ23" s="41">
        <f>IFERROR(BJ20/BC20-1,0)</f>
        <v>0.73796656220730106</v>
      </c>
      <c r="BK23" s="41">
        <f>IFERROR(BK20/BJ20-1,0)</f>
        <v>-0.57286008564386703</v>
      </c>
      <c r="BL23" s="41">
        <f t="shared" ref="BL23:BN23" si="18">IFERROR(BL20/BK20-1,0)</f>
        <v>-0.17811616176164036</v>
      </c>
      <c r="BM23" s="41">
        <f t="shared" si="18"/>
        <v>0.33401370465607005</v>
      </c>
      <c r="BN23" s="41">
        <f t="shared" si="18"/>
        <v>0.22862032502309737</v>
      </c>
      <c r="BO23" s="36"/>
      <c r="BP23" s="40">
        <f>IFERROR(BP20/BI20-1,0)</f>
        <v>-2.038022722294051</v>
      </c>
      <c r="BQ23" s="40">
        <f>IFERROR(BQ20/BP20-1,0)</f>
        <v>0.7051280285008914</v>
      </c>
      <c r="BR23" s="40">
        <f>IFERROR(BR20/BQ20-1,0)</f>
        <v>-0.96286441131359812</v>
      </c>
      <c r="BS23" s="40">
        <f>IFERROR(BS20/BR20-1,0)</f>
        <v>-1</v>
      </c>
      <c r="BT23" s="40">
        <f>IFERROR(BT20/BS20-1,0)</f>
        <v>0</v>
      </c>
      <c r="BU23" s="41">
        <f>IFERROR(BU20/BN20-1,0)</f>
        <v>1.2358569667649415</v>
      </c>
      <c r="BV23" s="41">
        <f>IFERROR(BV20/BU20-1,0)</f>
        <v>-0.11477683288381402</v>
      </c>
      <c r="BW23" s="41">
        <f t="shared" ref="BW23:BY23" si="19">IFERROR(BW20/BV20-1,0)</f>
        <v>-0.93819967389410586</v>
      </c>
      <c r="BX23" s="41">
        <f t="shared" si="19"/>
        <v>-1</v>
      </c>
      <c r="BY23" s="41">
        <f t="shared" si="19"/>
        <v>0</v>
      </c>
      <c r="BZ23" s="36"/>
      <c r="CA23" s="40">
        <f>IFERROR(CA20/BT20-1,0)</f>
        <v>0</v>
      </c>
      <c r="CB23" s="40">
        <f>IFERROR(CB20/CA20-1,0)</f>
        <v>3.8232675352510856</v>
      </c>
      <c r="CC23" s="40">
        <f>IFERROR(CC20/CB20-1,0)</f>
        <v>-0.9983726800996946</v>
      </c>
      <c r="CD23" s="40">
        <f>IFERROR(CD20/CC20-1,0)</f>
        <v>-309.7125407067</v>
      </c>
      <c r="CE23" s="40">
        <f>IFERROR(CE20/CD20-1,0)</f>
        <v>-3.3425732874379985</v>
      </c>
      <c r="CF23" s="41">
        <f>IFERROR(CF20/BY20-1,0)</f>
        <v>0</v>
      </c>
      <c r="CG23" s="41">
        <f>IFERROR(CG20/CF20-1,0)</f>
        <v>-0.85990443481888201</v>
      </c>
      <c r="CH23" s="41">
        <f t="shared" ref="CH23:CJ23" si="20">IFERROR(CH20/CG20-1,0)</f>
        <v>-0.84799899239554588</v>
      </c>
      <c r="CI23" s="41">
        <f t="shared" si="20"/>
        <v>19.171335329714662</v>
      </c>
      <c r="CJ23" s="41">
        <f t="shared" si="20"/>
        <v>-0.41088331731189487</v>
      </c>
      <c r="CK23" s="36"/>
      <c r="CL23" s="40">
        <f>IFERROR(CL20/CE20-1,0)</f>
        <v>-0.94669944702875608</v>
      </c>
      <c r="CM23" s="40">
        <f>IFERROR(CM20/CL20-1,0)</f>
        <v>-7.4763574981624492</v>
      </c>
      <c r="CN23" s="40">
        <f>IFERROR(CN20/CM20-1,0)</f>
        <v>-1.343400660942178</v>
      </c>
      <c r="CO23" s="40">
        <f>IFERROR(CO20/CN20-1,0)</f>
        <v>0.63562543422623419</v>
      </c>
      <c r="CP23" s="40">
        <f>IFERROR(CP20/CO20-1,0)</f>
        <v>-1</v>
      </c>
      <c r="CQ23" s="41">
        <f>IFERROR(CQ20/CJ20-1,0)</f>
        <v>-0.35042479772403856</v>
      </c>
      <c r="CR23" s="41">
        <f>IFERROR(CR20/CQ20-1,0)</f>
        <v>2.015727653885536</v>
      </c>
      <c r="CS23" s="41">
        <f t="shared" ref="CS23:CU23" si="21">IFERROR(CS20/CR20-1,0)</f>
        <v>-0.11494975246700634</v>
      </c>
      <c r="CT23" s="41">
        <f t="shared" si="21"/>
        <v>-1.6261974691805652</v>
      </c>
      <c r="CU23" s="41">
        <f t="shared" si="21"/>
        <v>-1</v>
      </c>
      <c r="CV23" s="36"/>
      <c r="CW23" s="40">
        <f>IFERROR(CW20/CP20-1,0)</f>
        <v>0</v>
      </c>
      <c r="CX23" s="40">
        <f>IFERROR(CX20/CW20-1,0)</f>
        <v>0</v>
      </c>
      <c r="CY23" s="40">
        <f>IFERROR(CY20/CX20-1,0)</f>
        <v>0</v>
      </c>
      <c r="CZ23" s="40">
        <f>IFERROR(CZ20/CY20-1,0)</f>
        <v>0</v>
      </c>
      <c r="DA23" s="40">
        <f>IFERROR(DA20/CZ20-1,0)</f>
        <v>0</v>
      </c>
      <c r="DB23" s="41">
        <f>IFERROR(DB20/CU20-1,0)</f>
        <v>0</v>
      </c>
      <c r="DC23" s="41">
        <f>IFERROR(DC20/DB20-1,0)</f>
        <v>0</v>
      </c>
      <c r="DD23" s="41">
        <f t="shared" ref="DD23:DF23" si="22">IFERROR(DD20/DC20-1,0)</f>
        <v>0</v>
      </c>
      <c r="DE23" s="41">
        <f t="shared" si="22"/>
        <v>0</v>
      </c>
      <c r="DF23" s="41">
        <f t="shared" si="22"/>
        <v>0</v>
      </c>
      <c r="DG23" s="36"/>
      <c r="DH23" s="40">
        <f>IFERROR(DH20/DA20-1,0)</f>
        <v>0</v>
      </c>
      <c r="DI23" s="40">
        <f>IFERROR(DI20/DH20-1,0)</f>
        <v>0</v>
      </c>
      <c r="DJ23" s="40">
        <f>IFERROR(DJ20/DI20-1,0)</f>
        <v>0</v>
      </c>
      <c r="DK23" s="40">
        <f>IFERROR(DK20/DJ20-1,0)</f>
        <v>0</v>
      </c>
      <c r="DL23" s="40">
        <f>IFERROR(DL20/DK20-1,0)</f>
        <v>0</v>
      </c>
      <c r="DM23" s="41">
        <f>IFERROR(DM20/DF20-1,0)</f>
        <v>0</v>
      </c>
      <c r="DN23" s="41">
        <v>0.01</v>
      </c>
      <c r="DO23" s="41">
        <v>0.01</v>
      </c>
      <c r="DP23" s="41">
        <f t="shared" ref="DP23:DQ23" si="23">IFERROR(DP20/DO20-1,0)</f>
        <v>0</v>
      </c>
      <c r="DQ23" s="41">
        <f t="shared" si="23"/>
        <v>0</v>
      </c>
      <c r="DR23" s="36"/>
      <c r="DS23" s="40">
        <f>IFERROR(DS20/DL20-1,0)</f>
        <v>0</v>
      </c>
      <c r="DT23" s="40">
        <f>IFERROR(DT20/DS20-1,0)</f>
        <v>0</v>
      </c>
      <c r="DU23" s="40">
        <f>IFERROR(DU20/DT20-1,0)</f>
        <v>0</v>
      </c>
      <c r="DV23" s="40">
        <f>IFERROR(DV20/DU20-1,0)</f>
        <v>0</v>
      </c>
      <c r="DW23" s="40">
        <f>IFERROR(DW20/DV20-1,0)</f>
        <v>0</v>
      </c>
      <c r="DX23" s="41">
        <f>IFERROR(DX20/DQ20-1,0)</f>
        <v>0</v>
      </c>
      <c r="DY23" s="41">
        <f>IFERROR(DY20/DX20-1,0)</f>
        <v>0</v>
      </c>
      <c r="DZ23" s="41">
        <f t="shared" ref="DZ23:EB23" si="24">IFERROR(DZ20/DY20-1,0)</f>
        <v>0</v>
      </c>
      <c r="EA23" s="41">
        <f t="shared" si="24"/>
        <v>0</v>
      </c>
      <c r="EB23" s="41">
        <f t="shared" si="24"/>
        <v>0</v>
      </c>
      <c r="EC23" s="38"/>
    </row>
    <row r="24" spans="1:133" s="55" customFormat="1" ht="24.95" customHeight="1" x14ac:dyDescent="0.25">
      <c r="A24" s="42" t="s">
        <v>52</v>
      </c>
      <c r="B24" s="92" t="s">
        <v>60</v>
      </c>
      <c r="C24" s="92"/>
      <c r="D24" s="92"/>
      <c r="E24" s="92"/>
      <c r="F24" s="92"/>
      <c r="G24" s="93" t="s">
        <v>60</v>
      </c>
      <c r="H24" s="93"/>
      <c r="I24" s="93"/>
      <c r="J24" s="93"/>
      <c r="K24" s="93"/>
      <c r="L24" s="36"/>
      <c r="M24" s="91">
        <f>IFERROR(M21/B21-1,0)</f>
        <v>0.37371667622569849</v>
      </c>
      <c r="N24" s="91"/>
      <c r="O24" s="91"/>
      <c r="P24" s="91"/>
      <c r="Q24" s="91"/>
      <c r="R24" s="90">
        <f>IFERROR(R21/G21-1,0)</f>
        <v>0.20111783889412238</v>
      </c>
      <c r="S24" s="90"/>
      <c r="T24" s="90"/>
      <c r="U24" s="90"/>
      <c r="V24" s="90"/>
      <c r="W24" s="36"/>
      <c r="X24" s="94">
        <f>IFERROR(X21/M21-1,0)</f>
        <v>0.33068139104348737</v>
      </c>
      <c r="Y24" s="94"/>
      <c r="Z24" s="94"/>
      <c r="AA24" s="94"/>
      <c r="AB24" s="94"/>
      <c r="AC24" s="89">
        <f>IFERROR(AC21/R21-1,0)</f>
        <v>-4.3797799577104946E-2</v>
      </c>
      <c r="AD24" s="89"/>
      <c r="AE24" s="89"/>
      <c r="AF24" s="89"/>
      <c r="AG24" s="89"/>
      <c r="AH24" s="36"/>
      <c r="AI24" s="91">
        <f>IFERROR(AI21/X21-1,0)</f>
        <v>-6.7741517032533505E-2</v>
      </c>
      <c r="AJ24" s="91"/>
      <c r="AK24" s="91"/>
      <c r="AL24" s="91"/>
      <c r="AM24" s="91"/>
      <c r="AN24" s="90">
        <f>IFERROR(AN21/AC21-1,0)</f>
        <v>-0.38143431084652279</v>
      </c>
      <c r="AO24" s="90"/>
      <c r="AP24" s="90"/>
      <c r="AQ24" s="90"/>
      <c r="AR24" s="90"/>
      <c r="AS24" s="36"/>
      <c r="AT24" s="91">
        <f>IFERROR(AT21/AI21-1,0)</f>
        <v>-0.62759456636751576</v>
      </c>
      <c r="AU24" s="91"/>
      <c r="AV24" s="91"/>
      <c r="AW24" s="91"/>
      <c r="AX24" s="91"/>
      <c r="AY24" s="90">
        <f>IFERROR(AY21/AN21-1,0)</f>
        <v>0.16215552668174471</v>
      </c>
      <c r="AZ24" s="90"/>
      <c r="BA24" s="90"/>
      <c r="BB24" s="90"/>
      <c r="BC24" s="90"/>
      <c r="BD24" s="36"/>
      <c r="BE24" s="91">
        <f>IFERROR(BE21/AT21-1,0)</f>
        <v>-1.6322284238401215</v>
      </c>
      <c r="BF24" s="91"/>
      <c r="BG24" s="91"/>
      <c r="BH24" s="91"/>
      <c r="BI24" s="91"/>
      <c r="BJ24" s="90">
        <f>IFERROR(BJ21/AY21-1,0)</f>
        <v>0.35046555387862455</v>
      </c>
      <c r="BK24" s="90"/>
      <c r="BL24" s="90"/>
      <c r="BM24" s="90"/>
      <c r="BN24" s="90"/>
      <c r="BO24" s="36"/>
      <c r="BP24" s="91">
        <f>IFERROR(BP21/BE21-1,0)</f>
        <v>3.1407178674003937</v>
      </c>
      <c r="BQ24" s="91"/>
      <c r="BR24" s="91"/>
      <c r="BS24" s="91"/>
      <c r="BT24" s="91"/>
      <c r="BU24" s="90">
        <f>IFERROR(BU21/BJ21-1,0)</f>
        <v>-0.10247526960283926</v>
      </c>
      <c r="BV24" s="90"/>
      <c r="BW24" s="90"/>
      <c r="BX24" s="90"/>
      <c r="BY24" s="90"/>
      <c r="BZ24" s="36"/>
      <c r="CA24" s="91">
        <f>IFERROR(CA21/BP21-1,0)</f>
        <v>-1.8465663501367167</v>
      </c>
      <c r="CB24" s="91"/>
      <c r="CC24" s="91"/>
      <c r="CD24" s="91"/>
      <c r="CE24" s="91"/>
      <c r="CF24" s="90">
        <f>IFERROR(CF21/BU21-1,0)</f>
        <v>-0.42045673366989456</v>
      </c>
      <c r="CG24" s="90"/>
      <c r="CH24" s="90"/>
      <c r="CI24" s="90"/>
      <c r="CJ24" s="90"/>
      <c r="CK24" s="36"/>
      <c r="CL24" s="91">
        <f>IFERROR(CL21/CA21-1,0)</f>
        <v>-0.74280988831175199</v>
      </c>
      <c r="CM24" s="91"/>
      <c r="CN24" s="91"/>
      <c r="CO24" s="91"/>
      <c r="CP24" s="91"/>
      <c r="CQ24" s="90">
        <f>IFERROR(CQ21/CF21-1,0)</f>
        <v>-0.11447141049087162</v>
      </c>
      <c r="CR24" s="90"/>
      <c r="CS24" s="90"/>
      <c r="CT24" s="90"/>
      <c r="CU24" s="90"/>
      <c r="CV24" s="36"/>
      <c r="CW24" s="91">
        <f>IFERROR(CW21/CL21-1,0)</f>
        <v>-1</v>
      </c>
      <c r="CX24" s="91"/>
      <c r="CY24" s="91"/>
      <c r="CZ24" s="91"/>
      <c r="DA24" s="91"/>
      <c r="DB24" s="90">
        <f>IFERROR(DB21/CQ21-1,0)</f>
        <v>-1</v>
      </c>
      <c r="DC24" s="90"/>
      <c r="DD24" s="90"/>
      <c r="DE24" s="90"/>
      <c r="DF24" s="90"/>
      <c r="DG24" s="36"/>
      <c r="DH24" s="91">
        <f>IFERROR(DH21/CW21-1,0)</f>
        <v>0</v>
      </c>
      <c r="DI24" s="91"/>
      <c r="DJ24" s="91"/>
      <c r="DK24" s="91"/>
      <c r="DL24" s="91"/>
      <c r="DM24" s="90">
        <f>IFERROR(DM21/DB21-1,0)</f>
        <v>0</v>
      </c>
      <c r="DN24" s="90"/>
      <c r="DO24" s="90"/>
      <c r="DP24" s="90"/>
      <c r="DQ24" s="90"/>
      <c r="DR24" s="36"/>
      <c r="DS24" s="91">
        <f>IFERROR(DS21/DH21-1,0)</f>
        <v>0</v>
      </c>
      <c r="DT24" s="91"/>
      <c r="DU24" s="91"/>
      <c r="DV24" s="91"/>
      <c r="DW24" s="91"/>
      <c r="DX24" s="90">
        <f>IFERROR(DX21/DM21-1,0)</f>
        <v>0</v>
      </c>
      <c r="DY24" s="90"/>
      <c r="DZ24" s="90"/>
      <c r="EA24" s="90"/>
      <c r="EB24" s="90"/>
      <c r="EC24" s="38"/>
    </row>
    <row r="25" spans="1:133" x14ac:dyDescent="0.3">
      <c r="D25" s="30"/>
      <c r="L25" s="18"/>
      <c r="O25" s="30"/>
      <c r="W25" s="18"/>
      <c r="Z25" s="30"/>
      <c r="AH25" s="18"/>
      <c r="AK25" s="30"/>
      <c r="AS25" s="18"/>
      <c r="AV25" s="30"/>
      <c r="BD25" s="18"/>
      <c r="BG25" s="30"/>
      <c r="BO25" s="18"/>
      <c r="BR25" s="30"/>
      <c r="BZ25" s="18"/>
      <c r="CC25" s="30"/>
      <c r="CK25" s="18"/>
      <c r="CN25" s="30"/>
      <c r="CV25" s="18"/>
      <c r="CY25" s="30"/>
      <c r="DG25" s="18"/>
      <c r="DJ25" s="30"/>
      <c r="DR25" s="18"/>
      <c r="DU25" s="30"/>
      <c r="EC25" s="18"/>
    </row>
    <row r="26" spans="1:133" x14ac:dyDescent="0.3">
      <c r="D26" s="30"/>
      <c r="L26" s="18"/>
      <c r="O26" s="30"/>
      <c r="W26" s="18"/>
      <c r="Z26" s="30"/>
      <c r="AH26" s="18"/>
      <c r="AK26" s="30"/>
      <c r="AS26" s="18"/>
      <c r="AV26" s="30"/>
      <c r="BD26" s="18"/>
      <c r="BG26" s="30"/>
      <c r="BO26" s="18"/>
      <c r="BR26" s="30"/>
      <c r="BZ26" s="18"/>
      <c r="CC26" s="30"/>
      <c r="CK26" s="18"/>
      <c r="CN26" s="30"/>
      <c r="CV26" s="18"/>
      <c r="CY26" s="30"/>
      <c r="DG26" s="18"/>
      <c r="DJ26" s="30"/>
      <c r="DR26" s="18"/>
      <c r="DU26" s="30"/>
      <c r="EC26" s="18"/>
    </row>
    <row r="27" spans="1:133" x14ac:dyDescent="0.3">
      <c r="A27" s="58" t="s">
        <v>61</v>
      </c>
      <c r="L27" s="18"/>
      <c r="W27" s="18"/>
      <c r="AH27" s="18"/>
      <c r="AS27" s="18"/>
      <c r="BD27" s="18"/>
      <c r="BO27" s="18"/>
      <c r="BZ27" s="18"/>
      <c r="CK27" s="18"/>
      <c r="CV27" s="18"/>
      <c r="DG27" s="18"/>
      <c r="DR27" s="18"/>
      <c r="EC27" s="18"/>
    </row>
    <row r="28" spans="1:133" x14ac:dyDescent="0.3">
      <c r="A28" t="s">
        <v>63</v>
      </c>
      <c r="L28" s="18"/>
      <c r="W28" s="18"/>
      <c r="AH28" s="18"/>
      <c r="AS28" s="18"/>
      <c r="BD28" s="18"/>
      <c r="BO28" s="18"/>
      <c r="BZ28" s="18"/>
      <c r="CK28" s="18"/>
      <c r="CV28" s="18"/>
      <c r="DG28" s="18"/>
      <c r="DR28" s="18"/>
      <c r="EC28" s="18"/>
    </row>
    <row r="29" spans="1:133" x14ac:dyDescent="0.3">
      <c r="C29"/>
      <c r="L29" s="18"/>
      <c r="W29" s="18"/>
      <c r="AH29" s="18"/>
      <c r="AS29" s="18"/>
      <c r="BD29" s="18"/>
      <c r="BO29" s="18"/>
      <c r="BZ29" s="18"/>
      <c r="CK29" s="18"/>
      <c r="CV29" s="18"/>
      <c r="DG29" s="18"/>
      <c r="DR29" s="18"/>
      <c r="EC29" s="18"/>
    </row>
    <row r="30" spans="1:133" x14ac:dyDescent="0.3">
      <c r="A30" s="49" t="s">
        <v>62</v>
      </c>
      <c r="D30"/>
      <c r="E30"/>
      <c r="L30" s="18"/>
      <c r="W30" s="18"/>
      <c r="AH30" s="18"/>
      <c r="AS30" s="18"/>
      <c r="BD30" s="18"/>
      <c r="BO30" s="18"/>
      <c r="BZ30" s="18"/>
      <c r="CK30" s="18"/>
      <c r="CV30" s="18"/>
      <c r="DG30" s="18"/>
      <c r="DR30" s="18"/>
      <c r="EC30" s="18"/>
    </row>
    <row r="31" spans="1:133" x14ac:dyDescent="0.3">
      <c r="A31" t="s">
        <v>64</v>
      </c>
      <c r="D31"/>
      <c r="E31"/>
      <c r="L31" s="18"/>
      <c r="W31" s="18"/>
      <c r="AH31" s="18"/>
      <c r="AS31" s="18"/>
      <c r="BD31" s="18"/>
      <c r="BO31" s="18"/>
      <c r="BZ31" s="18"/>
      <c r="CK31" s="18"/>
      <c r="CV31" s="18"/>
      <c r="DG31" s="18"/>
      <c r="DR31" s="18"/>
      <c r="EC31" s="18"/>
    </row>
    <row r="32" spans="1:133" x14ac:dyDescent="0.3">
      <c r="D32"/>
      <c r="E32"/>
      <c r="L32" s="18"/>
      <c r="W32" s="18"/>
      <c r="AH32" s="18"/>
      <c r="AS32" s="18"/>
      <c r="BD32" s="18"/>
      <c r="BO32" s="18"/>
      <c r="BZ32" s="18"/>
      <c r="CK32" s="18"/>
      <c r="CV32" s="18"/>
      <c r="DG32" s="18"/>
      <c r="DR32" s="18"/>
      <c r="EC32" s="18"/>
    </row>
    <row r="33" spans="1:5" x14ac:dyDescent="0.3">
      <c r="A33"/>
    </row>
    <row r="34" spans="1:5" x14ac:dyDescent="0.3">
      <c r="A34"/>
    </row>
    <row r="35" spans="1:5" x14ac:dyDescent="0.3">
      <c r="B35" s="17"/>
      <c r="C35" s="17"/>
      <c r="D35" s="17"/>
      <c r="E35" s="17"/>
    </row>
  </sheetData>
  <mergeCells count="85">
    <mergeCell ref="BE24:BI24"/>
    <mergeCell ref="DX24:EB24"/>
    <mergeCell ref="BP24:BT24"/>
    <mergeCell ref="BU24:BY24"/>
    <mergeCell ref="CA24:CE24"/>
    <mergeCell ref="CF24:CJ24"/>
    <mergeCell ref="CL24:CP24"/>
    <mergeCell ref="CQ24:CU24"/>
    <mergeCell ref="CW24:DA24"/>
    <mergeCell ref="DB24:DF24"/>
    <mergeCell ref="DH24:DL24"/>
    <mergeCell ref="DM24:DQ24"/>
    <mergeCell ref="DS24:DW24"/>
    <mergeCell ref="DH21:DL21"/>
    <mergeCell ref="DM21:DQ21"/>
    <mergeCell ref="DS21:DW21"/>
    <mergeCell ref="DX21:EB21"/>
    <mergeCell ref="CW21:DA21"/>
    <mergeCell ref="DB21:DF21"/>
    <mergeCell ref="B24:F24"/>
    <mergeCell ref="G24:K24"/>
    <mergeCell ref="M24:Q24"/>
    <mergeCell ref="R24:V24"/>
    <mergeCell ref="X24:AB24"/>
    <mergeCell ref="AC24:AG24"/>
    <mergeCell ref="CA21:CE21"/>
    <mergeCell ref="CF21:CJ21"/>
    <mergeCell ref="CL21:CP21"/>
    <mergeCell ref="CQ21:CU21"/>
    <mergeCell ref="AT21:AX21"/>
    <mergeCell ref="AY21:BC21"/>
    <mergeCell ref="BE21:BI21"/>
    <mergeCell ref="BJ21:BN21"/>
    <mergeCell ref="BP21:BT21"/>
    <mergeCell ref="BU21:BY21"/>
    <mergeCell ref="BJ24:BN24"/>
    <mergeCell ref="AI24:AM24"/>
    <mergeCell ref="AN24:AR24"/>
    <mergeCell ref="AT24:AX24"/>
    <mergeCell ref="AY24:BC24"/>
    <mergeCell ref="DS3:DW3"/>
    <mergeCell ref="DX3:EB3"/>
    <mergeCell ref="B21:F21"/>
    <mergeCell ref="G21:K21"/>
    <mergeCell ref="M21:Q21"/>
    <mergeCell ref="R21:V21"/>
    <mergeCell ref="X21:AB21"/>
    <mergeCell ref="AC21:AG21"/>
    <mergeCell ref="AI21:AM21"/>
    <mergeCell ref="AN21:AR21"/>
    <mergeCell ref="CL3:CP3"/>
    <mergeCell ref="CQ3:CU3"/>
    <mergeCell ref="CW3:DA3"/>
    <mergeCell ref="DB3:DF3"/>
    <mergeCell ref="DH3:DL3"/>
    <mergeCell ref="DM3:DQ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BE3:BI3"/>
    <mergeCell ref="DH2:DQ2"/>
    <mergeCell ref="A2:A4"/>
    <mergeCell ref="B2:K2"/>
    <mergeCell ref="M2:V2"/>
    <mergeCell ref="X2:AG2"/>
    <mergeCell ref="AI2:AR2"/>
    <mergeCell ref="AT2:BC2"/>
    <mergeCell ref="AY3:BC3"/>
    <mergeCell ref="CF3:CJ3"/>
    <mergeCell ref="BJ3:BN3"/>
    <mergeCell ref="BP3:BT3"/>
    <mergeCell ref="BU3:BY3"/>
    <mergeCell ref="CA3:CE3"/>
  </mergeCells>
  <conditionalFormatting sqref="B21:EB21">
    <cfRule type="cellIs" dxfId="3" priority="23" operator="between">
      <formula>-0.00251</formula>
      <formula>-0.009</formula>
    </cfRule>
    <cfRule type="cellIs" dxfId="2" priority="24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C6D83058-0364-4AE6-BB88-D69595AD1C39}">
            <x14:iconSet iconSet="3Triangles">
              <x14:cfvo type="percent">
                <xm:f>0</xm:f>
              </x14:cfvo>
              <x14:cfvo type="formula">
                <xm:f>$N$23</xm:f>
              </x14:cfvo>
              <x14:cfvo type="formula" gte="0">
                <xm:f>$N$23</xm:f>
              </x14:cfvo>
            </x14:iconSet>
          </x14:cfRule>
          <xm:sqref>O23</xm:sqref>
        </x14:conditionalFormatting>
        <x14:conditionalFormatting xmlns:xm="http://schemas.microsoft.com/office/excel/2006/main">
          <x14:cfRule type="iconSet" priority="153" id="{EF589937-88EB-4525-81B3-726B950CA5BD}">
            <x14:iconSet iconSet="3Triangles">
              <x14:cfvo type="percent">
                <xm:f>0</xm:f>
              </x14:cfvo>
              <x14:cfvo type="formula">
                <xm:f>$O$23</xm:f>
              </x14:cfvo>
              <x14:cfvo type="formula" gte="0">
                <xm:f>$O$23</xm:f>
              </x14:cfvo>
            </x14:iconSet>
          </x14:cfRule>
          <xm:sqref>P23</xm:sqref>
        </x14:conditionalFormatting>
        <x14:conditionalFormatting xmlns:xm="http://schemas.microsoft.com/office/excel/2006/main">
          <x14:cfRule type="iconSet" priority="152" id="{F7C1F54F-BE7D-4783-A393-FB9BBD338210}">
            <x14:iconSet iconSet="3Triangles">
              <x14:cfvo type="percent">
                <xm:f>0</xm:f>
              </x14:cfvo>
              <x14:cfvo type="formula">
                <xm:f>$P$23</xm:f>
              </x14:cfvo>
              <x14:cfvo type="formula" gte="0">
                <xm:f>$P$23</xm:f>
              </x14:cfvo>
            </x14:iconSet>
          </x14:cfRule>
          <xm:sqref>Q23</xm:sqref>
        </x14:conditionalFormatting>
        <x14:conditionalFormatting xmlns:xm="http://schemas.microsoft.com/office/excel/2006/main">
          <x14:cfRule type="iconSet" priority="151" id="{E2E44600-8393-4BFC-95D1-452AA17E84A7}">
            <x14:iconSet iconSet="3Triangles">
              <x14:cfvo type="percent">
                <xm:f>0</xm:f>
              </x14:cfvo>
              <x14:cfvo type="formula">
                <xm:f>$K$23</xm:f>
              </x14:cfvo>
              <x14:cfvo type="formula" gte="0">
                <xm:f>$K$23</xm:f>
              </x14:cfvo>
            </x14:iconSet>
          </x14:cfRule>
          <xm:sqref>R23</xm:sqref>
        </x14:conditionalFormatting>
        <x14:conditionalFormatting xmlns:xm="http://schemas.microsoft.com/office/excel/2006/main">
          <x14:cfRule type="iconSet" priority="150" id="{A5304FB7-5E41-4A60-AB19-2CB66E16233F}">
            <x14:iconSet iconSet="3Triangles">
              <x14:cfvo type="percent">
                <xm:f>0</xm:f>
              </x14:cfvo>
              <x14:cfvo type="formula">
                <xm:f>$R$23</xm:f>
              </x14:cfvo>
              <x14:cfvo type="formula" gte="0">
                <xm:f>$R$23</xm:f>
              </x14:cfvo>
            </x14:iconSet>
          </x14:cfRule>
          <xm:sqref>S23</xm:sqref>
        </x14:conditionalFormatting>
        <x14:conditionalFormatting xmlns:xm="http://schemas.microsoft.com/office/excel/2006/main">
          <x14:cfRule type="iconSet" priority="149" id="{3450C83E-9A64-4495-AE42-625ED80CDD20}">
            <x14:iconSet iconSet="3Triangles">
              <x14:cfvo type="percent">
                <xm:f>0</xm:f>
              </x14:cfvo>
              <x14:cfvo type="formula">
                <xm:f>$S$23</xm:f>
              </x14:cfvo>
              <x14:cfvo type="formula" gte="0">
                <xm:f>$S$23</xm:f>
              </x14:cfvo>
            </x14:iconSet>
          </x14:cfRule>
          <xm:sqref>T23</xm:sqref>
        </x14:conditionalFormatting>
        <x14:conditionalFormatting xmlns:xm="http://schemas.microsoft.com/office/excel/2006/main">
          <x14:cfRule type="iconSet" priority="148" id="{CC128135-5C01-4BED-B279-E77684E2B3F1}">
            <x14:iconSet iconSet="3Triangles">
              <x14:cfvo type="percent">
                <xm:f>0</xm:f>
              </x14:cfvo>
              <x14:cfvo type="formula">
                <xm:f>$T$23</xm:f>
              </x14:cfvo>
              <x14:cfvo type="formula" gte="0">
                <xm:f>$T$23</xm:f>
              </x14:cfvo>
            </x14:iconSet>
          </x14:cfRule>
          <xm:sqref>U23</xm:sqref>
        </x14:conditionalFormatting>
        <x14:conditionalFormatting xmlns:xm="http://schemas.microsoft.com/office/excel/2006/main">
          <x14:cfRule type="iconSet" priority="147" id="{257D7C6A-A975-4944-B0B2-91F9B9488FE8}">
            <x14:iconSet iconSet="3Triangles">
              <x14:cfvo type="percent">
                <xm:f>0</xm:f>
              </x14:cfvo>
              <x14:cfvo type="formula">
                <xm:f>$U$23</xm:f>
              </x14:cfvo>
              <x14:cfvo type="formula" gte="0">
                <xm:f>$U$23</xm:f>
              </x14:cfvo>
            </x14:iconSet>
          </x14:cfRule>
          <xm:sqref>V23</xm:sqref>
        </x14:conditionalFormatting>
        <x14:conditionalFormatting xmlns:xm="http://schemas.microsoft.com/office/excel/2006/main">
          <x14:cfRule type="iconSet" priority="146" id="{1BAFEEFD-57E0-449D-9EE0-F4DF0B03DB52}">
            <x14:iconSet iconSet="3Triangles">
              <x14:cfvo type="percent">
                <xm:f>0</xm:f>
              </x14:cfvo>
              <x14:cfvo type="formula">
                <xm:f>$Q$23</xm:f>
              </x14:cfvo>
              <x14:cfvo type="formula" gte="0">
                <xm:f>$Q$23</xm:f>
              </x14:cfvo>
            </x14:iconSet>
          </x14:cfRule>
          <xm:sqref>X23</xm:sqref>
        </x14:conditionalFormatting>
        <x14:conditionalFormatting xmlns:xm="http://schemas.microsoft.com/office/excel/2006/main">
          <x14:cfRule type="iconSet" priority="145" id="{9B1DEF09-AB26-4FDA-9FB1-BB5F52DE9887}">
            <x14:iconSet iconSet="3Triangles">
              <x14:cfvo type="percent">
                <xm:f>0</xm:f>
              </x14:cfvo>
              <x14:cfvo type="formula">
                <xm:f>$X$23</xm:f>
              </x14:cfvo>
              <x14:cfvo type="formula" gte="0">
                <xm:f>$X$23</xm:f>
              </x14:cfvo>
            </x14:iconSet>
          </x14:cfRule>
          <xm:sqref>Y23</xm:sqref>
        </x14:conditionalFormatting>
        <x14:conditionalFormatting xmlns:xm="http://schemas.microsoft.com/office/excel/2006/main">
          <x14:cfRule type="iconSet" priority="144" id="{A9F80FA4-0B4E-49EB-8506-9537A325C563}">
            <x14:iconSet iconSet="3Triangles">
              <x14:cfvo type="percent">
                <xm:f>0</xm:f>
              </x14:cfvo>
              <x14:cfvo type="formula">
                <xm:f>$M$24</xm:f>
              </x14:cfvo>
              <x14:cfvo type="formula" gte="0">
                <xm:f>$M$24</xm:f>
              </x14:cfvo>
            </x14:iconSet>
          </x14:cfRule>
          <xm:sqref>X24:AB24</xm:sqref>
        </x14:conditionalFormatting>
        <x14:conditionalFormatting xmlns:xm="http://schemas.microsoft.com/office/excel/2006/main">
          <x14:cfRule type="iconSet" priority="143" id="{90616DFD-0B5A-454B-8905-B0D7A46CF3BB}">
            <x14:iconSet iconSet="3Triangles">
              <x14:cfvo type="percent">
                <xm:f>0</xm:f>
              </x14:cfvo>
              <x14:cfvo type="formula">
                <xm:f>$R$24</xm:f>
              </x14:cfvo>
              <x14:cfvo type="formula" gte="0">
                <xm:f>$R$24</xm:f>
              </x14:cfvo>
            </x14:iconSet>
          </x14:cfRule>
          <xm:sqref>AC24:AG24</xm:sqref>
        </x14:conditionalFormatting>
        <x14:conditionalFormatting xmlns:xm="http://schemas.microsoft.com/office/excel/2006/main">
          <x14:cfRule type="iconSet" priority="142" id="{4DE2ED0E-C3DB-440E-8DC6-0519C551702B}">
            <x14:iconSet iconSet="3Triangles">
              <x14:cfvo type="percent">
                <xm:f>0</xm:f>
              </x14:cfvo>
              <x14:cfvo type="formula">
                <xm:f>$Y$23</xm:f>
              </x14:cfvo>
              <x14:cfvo type="formula" gte="0">
                <xm:f>$Y$23</xm:f>
              </x14:cfvo>
            </x14:iconSet>
          </x14:cfRule>
          <xm:sqref>Z23</xm:sqref>
        </x14:conditionalFormatting>
        <x14:conditionalFormatting xmlns:xm="http://schemas.microsoft.com/office/excel/2006/main">
          <x14:cfRule type="iconSet" priority="141" id="{A8889CCA-6642-4833-91B8-F37BD8554A2C}">
            <x14:iconSet iconSet="3Triangles">
              <x14:cfvo type="percent">
                <xm:f>0</xm:f>
              </x14:cfvo>
              <x14:cfvo type="formula">
                <xm:f>$Z$23</xm:f>
              </x14:cfvo>
              <x14:cfvo type="formula" gte="0">
                <xm:f>$Z$23</xm:f>
              </x14:cfvo>
            </x14:iconSet>
          </x14:cfRule>
          <xm:sqref>AA23</xm:sqref>
        </x14:conditionalFormatting>
        <x14:conditionalFormatting xmlns:xm="http://schemas.microsoft.com/office/excel/2006/main">
          <x14:cfRule type="iconSet" priority="140" id="{A910C4EF-4601-4563-8A60-E01C2624F242}">
            <x14:iconSet iconSet="3Triangles">
              <x14:cfvo type="percent">
                <xm:f>0</xm:f>
              </x14:cfvo>
              <x14:cfvo type="formula">
                <xm:f>$AA$23</xm:f>
              </x14:cfvo>
              <x14:cfvo type="formula" gte="0">
                <xm:f>$AA$23</xm:f>
              </x14:cfvo>
            </x14:iconSet>
          </x14:cfRule>
          <xm:sqref>AB23</xm:sqref>
        </x14:conditionalFormatting>
        <x14:conditionalFormatting xmlns:xm="http://schemas.microsoft.com/office/excel/2006/main">
          <x14:cfRule type="iconSet" priority="139" id="{E1837DE1-C88E-4725-8B78-D1BF88EC0EF7}">
            <x14:iconSet iconSet="3Triangles">
              <x14:cfvo type="percent">
                <xm:f>0</xm:f>
              </x14:cfvo>
              <x14:cfvo type="formula">
                <xm:f>$V$23</xm:f>
              </x14:cfvo>
              <x14:cfvo type="formula" gte="0">
                <xm:f>$V$23</xm:f>
              </x14:cfvo>
            </x14:iconSet>
          </x14:cfRule>
          <xm:sqref>AC23</xm:sqref>
        </x14:conditionalFormatting>
        <x14:conditionalFormatting xmlns:xm="http://schemas.microsoft.com/office/excel/2006/main">
          <x14:cfRule type="iconSet" priority="138" id="{E96969A3-5CAF-4F04-B1BB-47ABCB7137AB}">
            <x14:iconSet iconSet="3Triangles">
              <x14:cfvo type="percent">
                <xm:f>0</xm:f>
              </x14:cfvo>
              <x14:cfvo type="formula">
                <xm:f>$AC$23</xm:f>
              </x14:cfvo>
              <x14:cfvo type="formula" gte="0">
                <xm:f>$AC$23</xm:f>
              </x14:cfvo>
            </x14:iconSet>
          </x14:cfRule>
          <xm:sqref>AD23</xm:sqref>
        </x14:conditionalFormatting>
        <x14:conditionalFormatting xmlns:xm="http://schemas.microsoft.com/office/excel/2006/main">
          <x14:cfRule type="iconSet" priority="137" id="{87AC9E86-9836-435C-B667-6295EB31EE5F}">
            <x14:iconSet iconSet="3Triangles">
              <x14:cfvo type="percent">
                <xm:f>0</xm:f>
              </x14:cfvo>
              <x14:cfvo type="formula">
                <xm:f>$AD$23</xm:f>
              </x14:cfvo>
              <x14:cfvo type="formula" gte="0">
                <xm:f>$AD$23</xm:f>
              </x14:cfvo>
            </x14:iconSet>
          </x14:cfRule>
          <xm:sqref>AE23</xm:sqref>
        </x14:conditionalFormatting>
        <x14:conditionalFormatting xmlns:xm="http://schemas.microsoft.com/office/excel/2006/main">
          <x14:cfRule type="iconSet" priority="136" id="{941D18ED-1C1B-4075-A078-9CDF3C7A3F56}">
            <x14:iconSet iconSet="3Triangles">
              <x14:cfvo type="percent">
                <xm:f>0</xm:f>
              </x14:cfvo>
              <x14:cfvo type="formula">
                <xm:f>$AE$23</xm:f>
              </x14:cfvo>
              <x14:cfvo type="formula" gte="0">
                <xm:f>$AE$23</xm:f>
              </x14:cfvo>
            </x14:iconSet>
          </x14:cfRule>
          <xm:sqref>AF23</xm:sqref>
        </x14:conditionalFormatting>
        <x14:conditionalFormatting xmlns:xm="http://schemas.microsoft.com/office/excel/2006/main">
          <x14:cfRule type="iconSet" priority="135" id="{36FF8AD6-A19F-4BA2-945F-AFB643F783FF}">
            <x14:iconSet iconSet="3Triangles">
              <x14:cfvo type="percent">
                <xm:f>0</xm:f>
              </x14:cfvo>
              <x14:cfvo type="formula">
                <xm:f>$AF$23</xm:f>
              </x14:cfvo>
              <x14:cfvo type="formula" gte="0">
                <xm:f>$AF$23</xm:f>
              </x14:cfvo>
            </x14:iconSet>
          </x14:cfRule>
          <xm:sqref>AG23</xm:sqref>
        </x14:conditionalFormatting>
        <x14:conditionalFormatting xmlns:xm="http://schemas.microsoft.com/office/excel/2006/main">
          <x14:cfRule type="iconSet" priority="134" id="{0BD56F29-E123-4443-9EFF-2D6E9BE3930A}">
            <x14:iconSet iconSet="3Triangles">
              <x14:cfvo type="percent">
                <xm:f>0</xm:f>
              </x14:cfvo>
              <x14:cfvo type="formula">
                <xm:f>$X$24</xm:f>
              </x14:cfvo>
              <x14:cfvo type="formula" gte="0">
                <xm:f>$X$24</xm:f>
              </x14:cfvo>
            </x14:iconSet>
          </x14:cfRule>
          <xm:sqref>AI24:AM24</xm:sqref>
        </x14:conditionalFormatting>
        <x14:conditionalFormatting xmlns:xm="http://schemas.microsoft.com/office/excel/2006/main">
          <x14:cfRule type="iconSet" priority="133" id="{0EE3208A-8727-4D19-860E-D92C72A23E33}">
            <x14:iconSet iconSet="3Triangles">
              <x14:cfvo type="percent">
                <xm:f>0</xm:f>
              </x14:cfvo>
              <x14:cfvo type="formula">
                <xm:f>$AC$24</xm:f>
              </x14:cfvo>
              <x14:cfvo type="formula" gte="0">
                <xm:f>$AC$24</xm:f>
              </x14:cfvo>
            </x14:iconSet>
          </x14:cfRule>
          <xm:sqref>AN24:AR24</xm:sqref>
        </x14:conditionalFormatting>
        <x14:conditionalFormatting xmlns:xm="http://schemas.microsoft.com/office/excel/2006/main">
          <x14:cfRule type="iconSet" priority="132" id="{DF10E4DE-8E41-4878-ABBE-B055F05D0B33}">
            <x14:iconSet iconSet="3Triangles">
              <x14:cfvo type="percent">
                <xm:f>0</xm:f>
              </x14:cfvo>
              <x14:cfvo type="formula">
                <xm:f>$AB$23</xm:f>
              </x14:cfvo>
              <x14:cfvo type="formula" gte="0">
                <xm:f>$AB$23</xm:f>
              </x14:cfvo>
            </x14:iconSet>
          </x14:cfRule>
          <xm:sqref>AI23</xm:sqref>
        </x14:conditionalFormatting>
        <x14:conditionalFormatting xmlns:xm="http://schemas.microsoft.com/office/excel/2006/main">
          <x14:cfRule type="iconSet" priority="131" id="{A3B2E293-7951-4D0C-9692-6D444F8947FF}">
            <x14:iconSet iconSet="3Triangles">
              <x14:cfvo type="percent">
                <xm:f>0</xm:f>
              </x14:cfvo>
              <x14:cfvo type="formula">
                <xm:f>$AI$23</xm:f>
              </x14:cfvo>
              <x14:cfvo type="formula" gte="0">
                <xm:f>$AI$23</xm:f>
              </x14:cfvo>
            </x14:iconSet>
          </x14:cfRule>
          <xm:sqref>AJ23</xm:sqref>
        </x14:conditionalFormatting>
        <x14:conditionalFormatting xmlns:xm="http://schemas.microsoft.com/office/excel/2006/main">
          <x14:cfRule type="iconSet" priority="130" id="{AB83FCFE-EBE5-425C-BFF0-F3FBE5FC5E66}">
            <x14:iconSet iconSet="3Triangles">
              <x14:cfvo type="percent">
                <xm:f>0</xm:f>
              </x14:cfvo>
              <x14:cfvo type="formula">
                <xm:f>$AJ$23</xm:f>
              </x14:cfvo>
              <x14:cfvo type="formula" gte="0">
                <xm:f>$AJ$23</xm:f>
              </x14:cfvo>
            </x14:iconSet>
          </x14:cfRule>
          <xm:sqref>AK23</xm:sqref>
        </x14:conditionalFormatting>
        <x14:conditionalFormatting xmlns:xm="http://schemas.microsoft.com/office/excel/2006/main">
          <x14:cfRule type="iconSet" priority="129" id="{7D46D4CF-93F3-44A2-89C0-9B07EE24DF71}">
            <x14:iconSet iconSet="3Triangles">
              <x14:cfvo type="percent">
                <xm:f>0</xm:f>
              </x14:cfvo>
              <x14:cfvo type="formula">
                <xm:f>$AK$23</xm:f>
              </x14:cfvo>
              <x14:cfvo type="formula" gte="0">
                <xm:f>$AK$23</xm:f>
              </x14:cfvo>
            </x14:iconSet>
          </x14:cfRule>
          <xm:sqref>AL23</xm:sqref>
        </x14:conditionalFormatting>
        <x14:conditionalFormatting xmlns:xm="http://schemas.microsoft.com/office/excel/2006/main">
          <x14:cfRule type="iconSet" priority="128" id="{58257710-40C5-4D8E-A7C3-58FBD1439521}">
            <x14:iconSet iconSet="3Triangles">
              <x14:cfvo type="percent">
                <xm:f>0</xm:f>
              </x14:cfvo>
              <x14:cfvo type="formula">
                <xm:f>$AL$23</xm:f>
              </x14:cfvo>
              <x14:cfvo type="formula" gte="0">
                <xm:f>$AL$23</xm:f>
              </x14:cfvo>
            </x14:iconSet>
          </x14:cfRule>
          <xm:sqref>AM23</xm:sqref>
        </x14:conditionalFormatting>
        <x14:conditionalFormatting xmlns:xm="http://schemas.microsoft.com/office/excel/2006/main">
          <x14:cfRule type="iconSet" priority="127" id="{D63A49F5-6AA8-459E-BF0A-658918D656F7}">
            <x14:iconSet iconSet="3Triangles">
              <x14:cfvo type="percent">
                <xm:f>0</xm:f>
              </x14:cfvo>
              <x14:cfvo type="formula">
                <xm:f>$AG$23</xm:f>
              </x14:cfvo>
              <x14:cfvo type="formula" gte="0">
                <xm:f>$AG$23</xm:f>
              </x14:cfvo>
            </x14:iconSet>
          </x14:cfRule>
          <xm:sqref>AN23</xm:sqref>
        </x14:conditionalFormatting>
        <x14:conditionalFormatting xmlns:xm="http://schemas.microsoft.com/office/excel/2006/main">
          <x14:cfRule type="iconSet" priority="126" id="{1799B4BA-A57A-490A-880F-7251A454200E}">
            <x14:iconSet iconSet="3Triangles">
              <x14:cfvo type="percent">
                <xm:f>0</xm:f>
              </x14:cfvo>
              <x14:cfvo type="formula">
                <xm:f>$AN$23</xm:f>
              </x14:cfvo>
              <x14:cfvo type="formula" gte="0">
                <xm:f>$AN$23</xm:f>
              </x14:cfvo>
            </x14:iconSet>
          </x14:cfRule>
          <xm:sqref>AO23</xm:sqref>
        </x14:conditionalFormatting>
        <x14:conditionalFormatting xmlns:xm="http://schemas.microsoft.com/office/excel/2006/main">
          <x14:cfRule type="iconSet" priority="125" id="{F9A6EC5C-C3E9-46DB-99DC-EEF37E675761}">
            <x14:iconSet iconSet="3Triangles">
              <x14:cfvo type="percent">
                <xm:f>0</xm:f>
              </x14:cfvo>
              <x14:cfvo type="formula">
                <xm:f>$AO$23</xm:f>
              </x14:cfvo>
              <x14:cfvo type="formula" gte="0">
                <xm:f>$AO$23</xm:f>
              </x14:cfvo>
            </x14:iconSet>
          </x14:cfRule>
          <xm:sqref>AP23</xm:sqref>
        </x14:conditionalFormatting>
        <x14:conditionalFormatting xmlns:xm="http://schemas.microsoft.com/office/excel/2006/main">
          <x14:cfRule type="iconSet" priority="124" id="{83334E7E-9D4A-4294-B3F7-EC9957D6EC6D}">
            <x14:iconSet iconSet="3Triangles">
              <x14:cfvo type="percent">
                <xm:f>0</xm:f>
              </x14:cfvo>
              <x14:cfvo type="formula">
                <xm:f>$AP$23</xm:f>
              </x14:cfvo>
              <x14:cfvo type="formula" gte="0">
                <xm:f>$AP$23</xm:f>
              </x14:cfvo>
            </x14:iconSet>
          </x14:cfRule>
          <xm:sqref>AQ23</xm:sqref>
        </x14:conditionalFormatting>
        <x14:conditionalFormatting xmlns:xm="http://schemas.microsoft.com/office/excel/2006/main">
          <x14:cfRule type="iconSet" priority="123" id="{7612C028-4660-4B4C-B5BB-D52D6FD6611A}">
            <x14:iconSet iconSet="3Triangles">
              <x14:cfvo type="percent">
                <xm:f>0</xm:f>
              </x14:cfvo>
              <x14:cfvo type="formula">
                <xm:f>$AQ$23</xm:f>
              </x14:cfvo>
              <x14:cfvo type="formula" gte="0">
                <xm:f>$AQ$23</xm:f>
              </x14:cfvo>
            </x14:iconSet>
          </x14:cfRule>
          <xm:sqref>AR23</xm:sqref>
        </x14:conditionalFormatting>
        <x14:conditionalFormatting xmlns:xm="http://schemas.microsoft.com/office/excel/2006/main">
          <x14:cfRule type="iconSet" priority="122" id="{2C94AF29-80BF-4A66-AAEF-62A8BEDDCAD6}">
            <x14:iconSet iconSet="3Triangles">
              <x14:cfvo type="percent">
                <xm:f>0</xm:f>
              </x14:cfvo>
              <x14:cfvo type="formula">
                <xm:f>$AM$23</xm:f>
              </x14:cfvo>
              <x14:cfvo type="formula" gte="0">
                <xm:f>$AM$23</xm:f>
              </x14:cfvo>
            </x14:iconSet>
          </x14:cfRule>
          <xm:sqref>AT23</xm:sqref>
        </x14:conditionalFormatting>
        <x14:conditionalFormatting xmlns:xm="http://schemas.microsoft.com/office/excel/2006/main">
          <x14:cfRule type="iconSet" priority="121" id="{D1EBDA5C-7263-4059-9F9F-4E739DE89C49}">
            <x14:iconSet iconSet="3Triangles">
              <x14:cfvo type="percent">
                <xm:f>0</xm:f>
              </x14:cfvo>
              <x14:cfvo type="formula">
                <xm:f>$AI$24</xm:f>
              </x14:cfvo>
              <x14:cfvo type="formula" gte="0">
                <xm:f>$AI$24</xm:f>
              </x14:cfvo>
            </x14:iconSet>
          </x14:cfRule>
          <xm:sqref>AT24:AX24</xm:sqref>
        </x14:conditionalFormatting>
        <x14:conditionalFormatting xmlns:xm="http://schemas.microsoft.com/office/excel/2006/main">
          <x14:cfRule type="iconSet" priority="120" id="{BE69EEC8-D139-4E4A-9063-EEA6644D32F4}">
            <x14:iconSet iconSet="3Triangles">
              <x14:cfvo type="percent">
                <xm:f>0</xm:f>
              </x14:cfvo>
              <x14:cfvo type="formula">
                <xm:f>$AN$24</xm:f>
              </x14:cfvo>
              <x14:cfvo type="formula" gte="0">
                <xm:f>$AN$24</xm:f>
              </x14:cfvo>
            </x14:iconSet>
          </x14:cfRule>
          <xm:sqref>AY24:BC24</xm:sqref>
        </x14:conditionalFormatting>
        <x14:conditionalFormatting xmlns:xm="http://schemas.microsoft.com/office/excel/2006/main">
          <x14:cfRule type="iconSet" priority="119" id="{1293ECD1-5C9E-46DE-965B-D71A9B1F0DFA}">
            <x14:iconSet iconSet="3Triangles">
              <x14:cfvo type="percent">
                <xm:f>0</xm:f>
              </x14:cfvo>
              <x14:cfvo type="formula">
                <xm:f>$AT$23</xm:f>
              </x14:cfvo>
              <x14:cfvo type="formula" gte="0">
                <xm:f>$AT$23</xm:f>
              </x14:cfvo>
            </x14:iconSet>
          </x14:cfRule>
          <xm:sqref>AU23</xm:sqref>
        </x14:conditionalFormatting>
        <x14:conditionalFormatting xmlns:xm="http://schemas.microsoft.com/office/excel/2006/main">
          <x14:cfRule type="iconSet" priority="118" id="{8AF1886B-7676-41E9-996B-3AD97248FE00}">
            <x14:iconSet iconSet="3Triangles">
              <x14:cfvo type="percent">
                <xm:f>0</xm:f>
              </x14:cfvo>
              <x14:cfvo type="formula">
                <xm:f>$AU$23</xm:f>
              </x14:cfvo>
              <x14:cfvo type="formula" gte="0">
                <xm:f>$AU$23</xm:f>
              </x14:cfvo>
            </x14:iconSet>
          </x14:cfRule>
          <xm:sqref>AV23</xm:sqref>
        </x14:conditionalFormatting>
        <x14:conditionalFormatting xmlns:xm="http://schemas.microsoft.com/office/excel/2006/main">
          <x14:cfRule type="iconSet" priority="117" id="{9283B04D-6DEE-4FDD-93C5-111CD87E96ED}">
            <x14:iconSet iconSet="3Triangles">
              <x14:cfvo type="percent">
                <xm:f>0</xm:f>
              </x14:cfvo>
              <x14:cfvo type="formula">
                <xm:f>$AV$23</xm:f>
              </x14:cfvo>
              <x14:cfvo type="formula" gte="0">
                <xm:f>$AV$23</xm:f>
              </x14:cfvo>
            </x14:iconSet>
          </x14:cfRule>
          <xm:sqref>AW23</xm:sqref>
        </x14:conditionalFormatting>
        <x14:conditionalFormatting xmlns:xm="http://schemas.microsoft.com/office/excel/2006/main">
          <x14:cfRule type="iconSet" priority="116" id="{D5AB73D7-DDA7-4E35-9E13-CE6B0A0C8D76}">
            <x14:iconSet iconSet="3Triangles">
              <x14:cfvo type="percent">
                <xm:f>0</xm:f>
              </x14:cfvo>
              <x14:cfvo type="formula">
                <xm:f>$AW$23</xm:f>
              </x14:cfvo>
              <x14:cfvo type="formula" gte="0">
                <xm:f>$AW$23</xm:f>
              </x14:cfvo>
            </x14:iconSet>
          </x14:cfRule>
          <xm:sqref>AX23</xm:sqref>
        </x14:conditionalFormatting>
        <x14:conditionalFormatting xmlns:xm="http://schemas.microsoft.com/office/excel/2006/main">
          <x14:cfRule type="iconSet" priority="115" id="{DF09BD4A-91B3-4824-BD9F-19DB98DC1B8A}">
            <x14:iconSet iconSet="3Triangles">
              <x14:cfvo type="percent">
                <xm:f>0</xm:f>
              </x14:cfvo>
              <x14:cfvo type="formula">
                <xm:f>$AR$23</xm:f>
              </x14:cfvo>
              <x14:cfvo type="formula" gte="0">
                <xm:f>$AR$23</xm:f>
              </x14:cfvo>
            </x14:iconSet>
          </x14:cfRule>
          <xm:sqref>AY23</xm:sqref>
        </x14:conditionalFormatting>
        <x14:conditionalFormatting xmlns:xm="http://schemas.microsoft.com/office/excel/2006/main">
          <x14:cfRule type="iconSet" priority="114" id="{CDBF21F7-4444-48FC-A07A-B5ED2270F811}">
            <x14:iconSet iconSet="3Triangles">
              <x14:cfvo type="percent">
                <xm:f>0</xm:f>
              </x14:cfvo>
              <x14:cfvo type="formula">
                <xm:f>$AY$23</xm:f>
              </x14:cfvo>
              <x14:cfvo type="formula" gte="0">
                <xm:f>$AY$23</xm:f>
              </x14:cfvo>
            </x14:iconSet>
          </x14:cfRule>
          <xm:sqref>AZ23</xm:sqref>
        </x14:conditionalFormatting>
        <x14:conditionalFormatting xmlns:xm="http://schemas.microsoft.com/office/excel/2006/main">
          <x14:cfRule type="iconSet" priority="113" id="{B5115732-92EF-4DFF-A3B8-0AD434B46489}">
            <x14:iconSet iconSet="3Triangles">
              <x14:cfvo type="percent">
                <xm:f>0</xm:f>
              </x14:cfvo>
              <x14:cfvo type="formula">
                <xm:f>$AZ$23</xm:f>
              </x14:cfvo>
              <x14:cfvo type="formula" gte="0">
                <xm:f>$AZ$23</xm:f>
              </x14:cfvo>
            </x14:iconSet>
          </x14:cfRule>
          <xm:sqref>BA23</xm:sqref>
        </x14:conditionalFormatting>
        <x14:conditionalFormatting xmlns:xm="http://schemas.microsoft.com/office/excel/2006/main">
          <x14:cfRule type="iconSet" priority="112" id="{B48C35B5-CDB6-463C-83A0-6CAA42B930FA}">
            <x14:iconSet iconSet="3Triangles">
              <x14:cfvo type="percent">
                <xm:f>0</xm:f>
              </x14:cfvo>
              <x14:cfvo type="formula">
                <xm:f>$BA$23</xm:f>
              </x14:cfvo>
              <x14:cfvo type="formula" gte="0">
                <xm:f>$BA$23</xm:f>
              </x14:cfvo>
            </x14:iconSet>
          </x14:cfRule>
          <xm:sqref>BB23</xm:sqref>
        </x14:conditionalFormatting>
        <x14:conditionalFormatting xmlns:xm="http://schemas.microsoft.com/office/excel/2006/main">
          <x14:cfRule type="iconSet" priority="111" id="{4EBDBE2C-338F-4AB7-9039-88DF27946BE4}">
            <x14:iconSet iconSet="3Triangles">
              <x14:cfvo type="percent">
                <xm:f>0</xm:f>
              </x14:cfvo>
              <x14:cfvo type="formula">
                <xm:f>$BB$23</xm:f>
              </x14:cfvo>
              <x14:cfvo type="formula" gte="0">
                <xm:f>$BB$23</xm:f>
              </x14:cfvo>
            </x14:iconSet>
          </x14:cfRule>
          <xm:sqref>BC23</xm:sqref>
        </x14:conditionalFormatting>
        <x14:conditionalFormatting xmlns:xm="http://schemas.microsoft.com/office/excel/2006/main">
          <x14:cfRule type="iconSet" priority="110" id="{527D2341-2E1F-40B9-AA85-411C66E77A8A}">
            <x14:iconSet iconSet="3Triangles">
              <x14:cfvo type="percent">
                <xm:f>0</xm:f>
              </x14:cfvo>
              <x14:cfvo type="formula">
                <xm:f>$AT$24</xm:f>
              </x14:cfvo>
              <x14:cfvo type="formula" gte="0">
                <xm:f>$AT$24</xm:f>
              </x14:cfvo>
            </x14:iconSet>
          </x14:cfRule>
          <xm:sqref>BE24:BI24</xm:sqref>
        </x14:conditionalFormatting>
        <x14:conditionalFormatting xmlns:xm="http://schemas.microsoft.com/office/excel/2006/main">
          <x14:cfRule type="iconSet" priority="109" id="{592CC323-6B70-4B8C-88CA-CD683E7BF9AA}">
            <x14:iconSet iconSet="3Triangles">
              <x14:cfvo type="percent">
                <xm:f>0</xm:f>
              </x14:cfvo>
              <x14:cfvo type="formula">
                <xm:f>$AY$24</xm:f>
              </x14:cfvo>
              <x14:cfvo type="formula" gte="0">
                <xm:f>$AY$24</xm:f>
              </x14:cfvo>
            </x14:iconSet>
          </x14:cfRule>
          <xm:sqref>BJ24:BN24</xm:sqref>
        </x14:conditionalFormatting>
        <x14:conditionalFormatting xmlns:xm="http://schemas.microsoft.com/office/excel/2006/main">
          <x14:cfRule type="iconSet" priority="108" id="{1E1DFC5E-A094-4AE9-BF07-7934C8C9D4E8}">
            <x14:iconSet iconSet="3Triangles">
              <x14:cfvo type="percent">
                <xm:f>0</xm:f>
              </x14:cfvo>
              <x14:cfvo type="formula">
                <xm:f>$AX$23</xm:f>
              </x14:cfvo>
              <x14:cfvo type="formula" gte="0">
                <xm:f>$AX$23</xm:f>
              </x14:cfvo>
            </x14:iconSet>
          </x14:cfRule>
          <xm:sqref>BE23</xm:sqref>
        </x14:conditionalFormatting>
        <x14:conditionalFormatting xmlns:xm="http://schemas.microsoft.com/office/excel/2006/main">
          <x14:cfRule type="iconSet" priority="107" id="{035745C0-E8BB-4404-8F11-13C97A354FAD}">
            <x14:iconSet iconSet="3Triangles">
              <x14:cfvo type="percent">
                <xm:f>0</xm:f>
              </x14:cfvo>
              <x14:cfvo type="formula">
                <xm:f>$BE$23</xm:f>
              </x14:cfvo>
              <x14:cfvo type="formula" gte="0">
                <xm:f>$BE$23</xm:f>
              </x14:cfvo>
            </x14:iconSet>
          </x14:cfRule>
          <xm:sqref>BF23</xm:sqref>
        </x14:conditionalFormatting>
        <x14:conditionalFormatting xmlns:xm="http://schemas.microsoft.com/office/excel/2006/main">
          <x14:cfRule type="iconSet" priority="106" id="{59A30044-6045-424D-A5E7-994ADA529988}">
            <x14:iconSet iconSet="3Triangles">
              <x14:cfvo type="percent">
                <xm:f>0</xm:f>
              </x14:cfvo>
              <x14:cfvo type="formula">
                <xm:f>$BF$23</xm:f>
              </x14:cfvo>
              <x14:cfvo type="formula" gte="0">
                <xm:f>$BF$23</xm:f>
              </x14:cfvo>
            </x14:iconSet>
          </x14:cfRule>
          <xm:sqref>BG23</xm:sqref>
        </x14:conditionalFormatting>
        <x14:conditionalFormatting xmlns:xm="http://schemas.microsoft.com/office/excel/2006/main">
          <x14:cfRule type="iconSet" priority="105" id="{739E9BD0-8C67-4A54-B203-078F0505C8E1}">
            <x14:iconSet iconSet="3Triangles">
              <x14:cfvo type="percent">
                <xm:f>0</xm:f>
              </x14:cfvo>
              <x14:cfvo type="formula">
                <xm:f>$BG$23</xm:f>
              </x14:cfvo>
              <x14:cfvo type="formula" gte="0">
                <xm:f>$BG$23</xm:f>
              </x14:cfvo>
            </x14:iconSet>
          </x14:cfRule>
          <xm:sqref>BH23</xm:sqref>
        </x14:conditionalFormatting>
        <x14:conditionalFormatting xmlns:xm="http://schemas.microsoft.com/office/excel/2006/main">
          <x14:cfRule type="iconSet" priority="104" id="{1A75397E-EAD5-4BC8-85CE-F3ECB76BD2E8}">
            <x14:iconSet iconSet="3Triangles">
              <x14:cfvo type="percent">
                <xm:f>0</xm:f>
              </x14:cfvo>
              <x14:cfvo type="formula">
                <xm:f>$BH$23</xm:f>
              </x14:cfvo>
              <x14:cfvo type="formula" gte="0">
                <xm:f>$BH$23</xm:f>
              </x14:cfvo>
            </x14:iconSet>
          </x14:cfRule>
          <xm:sqref>BI23</xm:sqref>
        </x14:conditionalFormatting>
        <x14:conditionalFormatting xmlns:xm="http://schemas.microsoft.com/office/excel/2006/main">
          <x14:cfRule type="iconSet" priority="103" id="{84706DE2-8EFA-4398-9C00-EFC39DBE8F3A}">
            <x14:iconSet iconSet="3Triangles">
              <x14:cfvo type="percent">
                <xm:f>0</xm:f>
              </x14:cfvo>
              <x14:cfvo type="formula">
                <xm:f>$BC$23</xm:f>
              </x14:cfvo>
              <x14:cfvo type="formula" gte="0">
                <xm:f>$BC$23</xm:f>
              </x14:cfvo>
            </x14:iconSet>
          </x14:cfRule>
          <xm:sqref>BJ23</xm:sqref>
        </x14:conditionalFormatting>
        <x14:conditionalFormatting xmlns:xm="http://schemas.microsoft.com/office/excel/2006/main">
          <x14:cfRule type="iconSet" priority="102" id="{2C7BC82B-A85C-4481-84F6-67EE665FCB77}">
            <x14:iconSet iconSet="3Triangles">
              <x14:cfvo type="percent">
                <xm:f>0</xm:f>
              </x14:cfvo>
              <x14:cfvo type="formula">
                <xm:f>$BJ$23</xm:f>
              </x14:cfvo>
              <x14:cfvo type="formula" gte="0">
                <xm:f>$BJ$23</xm:f>
              </x14:cfvo>
            </x14:iconSet>
          </x14:cfRule>
          <xm:sqref>BK23</xm:sqref>
        </x14:conditionalFormatting>
        <x14:conditionalFormatting xmlns:xm="http://schemas.microsoft.com/office/excel/2006/main">
          <x14:cfRule type="iconSet" priority="101" id="{3E9098E4-2A31-426B-87AE-FEA1A6FB8610}">
            <x14:iconSet iconSet="3Triangles">
              <x14:cfvo type="percent">
                <xm:f>0</xm:f>
              </x14:cfvo>
              <x14:cfvo type="formula">
                <xm:f>$BK$23</xm:f>
              </x14:cfvo>
              <x14:cfvo type="formula" gte="0">
                <xm:f>$BK$23</xm:f>
              </x14:cfvo>
            </x14:iconSet>
          </x14:cfRule>
          <xm:sqref>BL23</xm:sqref>
        </x14:conditionalFormatting>
        <x14:conditionalFormatting xmlns:xm="http://schemas.microsoft.com/office/excel/2006/main">
          <x14:cfRule type="iconSet" priority="100" id="{3D575F64-2FD9-4C79-BA96-86A0AC7CEB6F}">
            <x14:iconSet iconSet="3Triangles">
              <x14:cfvo type="percent">
                <xm:f>0</xm:f>
              </x14:cfvo>
              <x14:cfvo type="formula">
                <xm:f>$BL$23</xm:f>
              </x14:cfvo>
              <x14:cfvo type="formula" gte="0">
                <xm:f>$BL$23</xm:f>
              </x14:cfvo>
            </x14:iconSet>
          </x14:cfRule>
          <xm:sqref>BM23</xm:sqref>
        </x14:conditionalFormatting>
        <x14:conditionalFormatting xmlns:xm="http://schemas.microsoft.com/office/excel/2006/main">
          <x14:cfRule type="iconSet" priority="99" id="{84A5CB95-81B7-4397-B216-B3A4199CFDF5}">
            <x14:iconSet iconSet="3Triangles">
              <x14:cfvo type="percent">
                <xm:f>0</xm:f>
              </x14:cfvo>
              <x14:cfvo type="formula">
                <xm:f>$BM$23</xm:f>
              </x14:cfvo>
              <x14:cfvo type="formula" gte="0">
                <xm:f>$BM$23</xm:f>
              </x14:cfvo>
            </x14:iconSet>
          </x14:cfRule>
          <xm:sqref>BN23</xm:sqref>
        </x14:conditionalFormatting>
        <x14:conditionalFormatting xmlns:xm="http://schemas.microsoft.com/office/excel/2006/main">
          <x14:cfRule type="iconSet" priority="98" id="{59B9801A-01CD-4882-B272-D3E7ACDE2B52}">
            <x14:iconSet iconSet="3Triangles">
              <x14:cfvo type="percent">
                <xm:f>0</xm:f>
              </x14:cfvo>
              <x14:cfvo type="formula">
                <xm:f>$BE$24</xm:f>
              </x14:cfvo>
              <x14:cfvo type="formula" gte="0">
                <xm:f>$BE$24</xm:f>
              </x14:cfvo>
            </x14:iconSet>
          </x14:cfRule>
          <xm:sqref>BP24:BT24</xm:sqref>
        </x14:conditionalFormatting>
        <x14:conditionalFormatting xmlns:xm="http://schemas.microsoft.com/office/excel/2006/main">
          <x14:cfRule type="iconSet" priority="97" id="{BF9966BB-77CD-47F0-B108-D2C4A9377816}">
            <x14:iconSet iconSet="3Triangles">
              <x14:cfvo type="percent">
                <xm:f>0</xm:f>
              </x14:cfvo>
              <x14:cfvo type="formula">
                <xm:f>$BJ$24</xm:f>
              </x14:cfvo>
              <x14:cfvo type="formula" gte="0">
                <xm:f>$BJ$24</xm:f>
              </x14:cfvo>
            </x14:iconSet>
          </x14:cfRule>
          <xm:sqref>BU24:BY24</xm:sqref>
        </x14:conditionalFormatting>
        <x14:conditionalFormatting xmlns:xm="http://schemas.microsoft.com/office/excel/2006/main">
          <x14:cfRule type="iconSet" priority="96" id="{D9CA669E-7FFA-4DC7-8DF1-93E214F0C343}">
            <x14:iconSet iconSet="3Triangles">
              <x14:cfvo type="percent">
                <xm:f>0</xm:f>
              </x14:cfvo>
              <x14:cfvo type="formula">
                <xm:f>$BI$23</xm:f>
              </x14:cfvo>
              <x14:cfvo type="formula" gte="0">
                <xm:f>$BI$23</xm:f>
              </x14:cfvo>
            </x14:iconSet>
          </x14:cfRule>
          <xm:sqref>BP23</xm:sqref>
        </x14:conditionalFormatting>
        <x14:conditionalFormatting xmlns:xm="http://schemas.microsoft.com/office/excel/2006/main">
          <x14:cfRule type="iconSet" priority="95" id="{4BBB1416-CEC6-4F9A-83ED-787272DEECC4}">
            <x14:iconSet iconSet="3Triangles">
              <x14:cfvo type="percent">
                <xm:f>0</xm:f>
              </x14:cfvo>
              <x14:cfvo type="formula">
                <xm:f>$BP$23</xm:f>
              </x14:cfvo>
              <x14:cfvo type="formula" gte="0">
                <xm:f>$BP$23</xm:f>
              </x14:cfvo>
            </x14:iconSet>
          </x14:cfRule>
          <xm:sqref>BQ23</xm:sqref>
        </x14:conditionalFormatting>
        <x14:conditionalFormatting xmlns:xm="http://schemas.microsoft.com/office/excel/2006/main">
          <x14:cfRule type="iconSet" priority="94" id="{7800A193-CCC8-4576-89A4-698D41FCA6BC}">
            <x14:iconSet iconSet="3Triangles">
              <x14:cfvo type="percent">
                <xm:f>0</xm:f>
              </x14:cfvo>
              <x14:cfvo type="formula">
                <xm:f>$BQ$23</xm:f>
              </x14:cfvo>
              <x14:cfvo type="formula" gte="0">
                <xm:f>$BQ$23</xm:f>
              </x14:cfvo>
            </x14:iconSet>
          </x14:cfRule>
          <xm:sqref>BR23</xm:sqref>
        </x14:conditionalFormatting>
        <x14:conditionalFormatting xmlns:xm="http://schemas.microsoft.com/office/excel/2006/main">
          <x14:cfRule type="iconSet" priority="93" id="{DBE9801D-7A4E-43B2-AD03-764177135715}">
            <x14:iconSet iconSet="3Triangles">
              <x14:cfvo type="percent">
                <xm:f>0</xm:f>
              </x14:cfvo>
              <x14:cfvo type="formula">
                <xm:f>$BR$23</xm:f>
              </x14:cfvo>
              <x14:cfvo type="formula" gte="0">
                <xm:f>$BR$23</xm:f>
              </x14:cfvo>
            </x14:iconSet>
          </x14:cfRule>
          <xm:sqref>BS23</xm:sqref>
        </x14:conditionalFormatting>
        <x14:conditionalFormatting xmlns:xm="http://schemas.microsoft.com/office/excel/2006/main">
          <x14:cfRule type="iconSet" priority="92" id="{6EF1033C-7595-471F-8702-3703562C58D9}">
            <x14:iconSet iconSet="3Triangles">
              <x14:cfvo type="percent">
                <xm:f>0</xm:f>
              </x14:cfvo>
              <x14:cfvo type="formula">
                <xm:f>$BS$23</xm:f>
              </x14:cfvo>
              <x14:cfvo type="formula" gte="0">
                <xm:f>$BS$23</xm:f>
              </x14:cfvo>
            </x14:iconSet>
          </x14:cfRule>
          <xm:sqref>BT23</xm:sqref>
        </x14:conditionalFormatting>
        <x14:conditionalFormatting xmlns:xm="http://schemas.microsoft.com/office/excel/2006/main">
          <x14:cfRule type="iconSet" priority="91" id="{3D714F39-777F-4D87-86F9-9E82EE15B1F2}">
            <x14:iconSet iconSet="3Triangles">
              <x14:cfvo type="percent">
                <xm:f>0</xm:f>
              </x14:cfvo>
              <x14:cfvo type="formula">
                <xm:f>$BN$23</xm:f>
              </x14:cfvo>
              <x14:cfvo type="formula" gte="0">
                <xm:f>$BN$23</xm:f>
              </x14:cfvo>
            </x14:iconSet>
          </x14:cfRule>
          <xm:sqref>BU23</xm:sqref>
        </x14:conditionalFormatting>
        <x14:conditionalFormatting xmlns:xm="http://schemas.microsoft.com/office/excel/2006/main">
          <x14:cfRule type="iconSet" priority="90" id="{59ABE360-89DA-46B5-8574-F04C2D4B234D}">
            <x14:iconSet iconSet="3Triangles">
              <x14:cfvo type="percent">
                <xm:f>0</xm:f>
              </x14:cfvo>
              <x14:cfvo type="formula">
                <xm:f>$BU$23</xm:f>
              </x14:cfvo>
              <x14:cfvo type="formula" gte="0">
                <xm:f>$BU$23</xm:f>
              </x14:cfvo>
            </x14:iconSet>
          </x14:cfRule>
          <xm:sqref>BV23</xm:sqref>
        </x14:conditionalFormatting>
        <x14:conditionalFormatting xmlns:xm="http://schemas.microsoft.com/office/excel/2006/main">
          <x14:cfRule type="iconSet" priority="89" id="{A9F354BD-D7A1-4136-BC5B-E325066347AA}">
            <x14:iconSet iconSet="3Triangles">
              <x14:cfvo type="percent">
                <xm:f>0</xm:f>
              </x14:cfvo>
              <x14:cfvo type="formula">
                <xm:f>$BV$23</xm:f>
              </x14:cfvo>
              <x14:cfvo type="formula" gte="0">
                <xm:f>$BV$23</xm:f>
              </x14:cfvo>
            </x14:iconSet>
          </x14:cfRule>
          <xm:sqref>BW23</xm:sqref>
        </x14:conditionalFormatting>
        <x14:conditionalFormatting xmlns:xm="http://schemas.microsoft.com/office/excel/2006/main">
          <x14:cfRule type="iconSet" priority="88" id="{F0A459D0-32B7-4789-9CED-3FDBB264AB59}">
            <x14:iconSet iconSet="3Triangles">
              <x14:cfvo type="percent">
                <xm:f>0</xm:f>
              </x14:cfvo>
              <x14:cfvo type="formula">
                <xm:f>$BW$23</xm:f>
              </x14:cfvo>
              <x14:cfvo type="formula" gte="0">
                <xm:f>$BW$23</xm:f>
              </x14:cfvo>
            </x14:iconSet>
          </x14:cfRule>
          <xm:sqref>BX23</xm:sqref>
        </x14:conditionalFormatting>
        <x14:conditionalFormatting xmlns:xm="http://schemas.microsoft.com/office/excel/2006/main">
          <x14:cfRule type="iconSet" priority="87" id="{AE1C7C8A-CEE1-4971-9D3B-68B8E02DFAA3}">
            <x14:iconSet iconSet="3Triangles">
              <x14:cfvo type="percent">
                <xm:f>0</xm:f>
              </x14:cfvo>
              <x14:cfvo type="formula">
                <xm:f>$BX$23</xm:f>
              </x14:cfvo>
              <x14:cfvo type="formula" gte="0">
                <xm:f>$BX$23</xm:f>
              </x14:cfvo>
            </x14:iconSet>
          </x14:cfRule>
          <xm:sqref>BY23</xm:sqref>
        </x14:conditionalFormatting>
        <x14:conditionalFormatting xmlns:xm="http://schemas.microsoft.com/office/excel/2006/main">
          <x14:cfRule type="iconSet" priority="86" id="{DBE5FAB1-1756-486F-84C9-BF0EA4CF6D44}">
            <x14:iconSet iconSet="3Triangles">
              <x14:cfvo type="percent">
                <xm:f>0</xm:f>
              </x14:cfvo>
              <x14:cfvo type="formula">
                <xm:f>$BP$24</xm:f>
              </x14:cfvo>
              <x14:cfvo type="formula" gte="0">
                <xm:f>$BP$24</xm:f>
              </x14:cfvo>
            </x14:iconSet>
          </x14:cfRule>
          <xm:sqref>CA24:CE24</xm:sqref>
        </x14:conditionalFormatting>
        <x14:conditionalFormatting xmlns:xm="http://schemas.microsoft.com/office/excel/2006/main">
          <x14:cfRule type="iconSet" priority="85" id="{BF894A15-BC36-4556-B889-CD3D80CA7E6F}">
            <x14:iconSet iconSet="3Triangles">
              <x14:cfvo type="percent">
                <xm:f>0</xm:f>
              </x14:cfvo>
              <x14:cfvo type="formula">
                <xm:f>$BU$24</xm:f>
              </x14:cfvo>
              <x14:cfvo type="formula" gte="0">
                <xm:f>$BU$24</xm:f>
              </x14:cfvo>
            </x14:iconSet>
          </x14:cfRule>
          <xm:sqref>CF24:CJ24</xm:sqref>
        </x14:conditionalFormatting>
        <x14:conditionalFormatting xmlns:xm="http://schemas.microsoft.com/office/excel/2006/main">
          <x14:cfRule type="iconSet" priority="84" id="{ED8A4B41-B807-404F-859B-A48BDA3088E7}">
            <x14:iconSet iconSet="3Triangles">
              <x14:cfvo type="percent">
                <xm:f>0</xm:f>
              </x14:cfvo>
              <x14:cfvo type="formula">
                <xm:f>$BT$23</xm:f>
              </x14:cfvo>
              <x14:cfvo type="formula" gte="0">
                <xm:f>$BT$23</xm:f>
              </x14:cfvo>
            </x14:iconSet>
          </x14:cfRule>
          <xm:sqref>CA23</xm:sqref>
        </x14:conditionalFormatting>
        <x14:conditionalFormatting xmlns:xm="http://schemas.microsoft.com/office/excel/2006/main">
          <x14:cfRule type="iconSet" priority="83" id="{5D95D9FC-E20C-445C-AA24-D1EDC0085BE5}">
            <x14:iconSet iconSet="3Triangles">
              <x14:cfvo type="percent">
                <xm:f>0</xm:f>
              </x14:cfvo>
              <x14:cfvo type="formula">
                <xm:f>$CA$23</xm:f>
              </x14:cfvo>
              <x14:cfvo type="formula" gte="0">
                <xm:f>$CA$23</xm:f>
              </x14:cfvo>
            </x14:iconSet>
          </x14:cfRule>
          <xm:sqref>CB23</xm:sqref>
        </x14:conditionalFormatting>
        <x14:conditionalFormatting xmlns:xm="http://schemas.microsoft.com/office/excel/2006/main">
          <x14:cfRule type="iconSet" priority="82" id="{34E8C13E-DA20-48B3-99AE-318E0AA55E45}">
            <x14:iconSet iconSet="3Triangles">
              <x14:cfvo type="percent">
                <xm:f>0</xm:f>
              </x14:cfvo>
              <x14:cfvo type="formula">
                <xm:f>$CB$23</xm:f>
              </x14:cfvo>
              <x14:cfvo type="formula" gte="0">
                <xm:f>$CB$23</xm:f>
              </x14:cfvo>
            </x14:iconSet>
          </x14:cfRule>
          <xm:sqref>CC23</xm:sqref>
        </x14:conditionalFormatting>
        <x14:conditionalFormatting xmlns:xm="http://schemas.microsoft.com/office/excel/2006/main">
          <x14:cfRule type="iconSet" priority="81" id="{90700550-4E71-43CF-ADAF-8F39BE43B4EA}">
            <x14:iconSet iconSet="3Triangles">
              <x14:cfvo type="percent">
                <xm:f>0</xm:f>
              </x14:cfvo>
              <x14:cfvo type="formula">
                <xm:f>$CC$23</xm:f>
              </x14:cfvo>
              <x14:cfvo type="formula" gte="0">
                <xm:f>$CC$23</xm:f>
              </x14:cfvo>
            </x14:iconSet>
          </x14:cfRule>
          <xm:sqref>CD23</xm:sqref>
        </x14:conditionalFormatting>
        <x14:conditionalFormatting xmlns:xm="http://schemas.microsoft.com/office/excel/2006/main">
          <x14:cfRule type="iconSet" priority="80" id="{B4D03447-940E-4059-9F45-E5A178DCE18C}">
            <x14:iconSet iconSet="3Triangles">
              <x14:cfvo type="percent">
                <xm:f>0</xm:f>
              </x14:cfvo>
              <x14:cfvo type="formula">
                <xm:f>$CD$23</xm:f>
              </x14:cfvo>
              <x14:cfvo type="formula" gte="0">
                <xm:f>$CD$23</xm:f>
              </x14:cfvo>
            </x14:iconSet>
          </x14:cfRule>
          <xm:sqref>CE23</xm:sqref>
        </x14:conditionalFormatting>
        <x14:conditionalFormatting xmlns:xm="http://schemas.microsoft.com/office/excel/2006/main">
          <x14:cfRule type="iconSet" priority="79" id="{EC204A21-F5C4-41F2-8A85-60368F41E205}">
            <x14:iconSet iconSet="3Triangles">
              <x14:cfvo type="percent">
                <xm:f>0</xm:f>
              </x14:cfvo>
              <x14:cfvo type="formula">
                <xm:f>$BY$23</xm:f>
              </x14:cfvo>
              <x14:cfvo type="formula" gte="0">
                <xm:f>$BY$23</xm:f>
              </x14:cfvo>
            </x14:iconSet>
          </x14:cfRule>
          <xm:sqref>CF23</xm:sqref>
        </x14:conditionalFormatting>
        <x14:conditionalFormatting xmlns:xm="http://schemas.microsoft.com/office/excel/2006/main">
          <x14:cfRule type="iconSet" priority="78" id="{D3248C38-F380-41BC-9074-CAB7B3332764}">
            <x14:iconSet iconSet="3Triangles">
              <x14:cfvo type="percent">
                <xm:f>0</xm:f>
              </x14:cfvo>
              <x14:cfvo type="formula">
                <xm:f>$CF$23</xm:f>
              </x14:cfvo>
              <x14:cfvo type="formula" gte="0">
                <xm:f>$CF$23</xm:f>
              </x14:cfvo>
            </x14:iconSet>
          </x14:cfRule>
          <xm:sqref>CG23</xm:sqref>
        </x14:conditionalFormatting>
        <x14:conditionalFormatting xmlns:xm="http://schemas.microsoft.com/office/excel/2006/main">
          <x14:cfRule type="iconSet" priority="77" id="{CC9964F6-EDE4-42A1-9903-2142FC23E794}">
            <x14:iconSet iconSet="3Triangles">
              <x14:cfvo type="percent">
                <xm:f>0</xm:f>
              </x14:cfvo>
              <x14:cfvo type="formula">
                <xm:f>$CG$23</xm:f>
              </x14:cfvo>
              <x14:cfvo type="formula" gte="0">
                <xm:f>$CG$23</xm:f>
              </x14:cfvo>
            </x14:iconSet>
          </x14:cfRule>
          <xm:sqref>CH23</xm:sqref>
        </x14:conditionalFormatting>
        <x14:conditionalFormatting xmlns:xm="http://schemas.microsoft.com/office/excel/2006/main">
          <x14:cfRule type="iconSet" priority="76" id="{1927A46C-BEED-4358-97FF-346F9C0127A6}">
            <x14:iconSet iconSet="3Triangles">
              <x14:cfvo type="percent">
                <xm:f>0</xm:f>
              </x14:cfvo>
              <x14:cfvo type="formula">
                <xm:f>$CH$23</xm:f>
              </x14:cfvo>
              <x14:cfvo type="formula" gte="0">
                <xm:f>$CH$23</xm:f>
              </x14:cfvo>
            </x14:iconSet>
          </x14:cfRule>
          <xm:sqref>CI23</xm:sqref>
        </x14:conditionalFormatting>
        <x14:conditionalFormatting xmlns:xm="http://schemas.microsoft.com/office/excel/2006/main">
          <x14:cfRule type="iconSet" priority="75" id="{FE91DF8A-4C1D-41E5-9E8E-F8CEB5F691EB}">
            <x14:iconSet iconSet="3Triangles">
              <x14:cfvo type="percent">
                <xm:f>0</xm:f>
              </x14:cfvo>
              <x14:cfvo type="formula">
                <xm:f>$CI$23</xm:f>
              </x14:cfvo>
              <x14:cfvo type="formula" gte="0">
                <xm:f>$CI$23</xm:f>
              </x14:cfvo>
            </x14:iconSet>
          </x14:cfRule>
          <xm:sqref>CJ23</xm:sqref>
        </x14:conditionalFormatting>
        <x14:conditionalFormatting xmlns:xm="http://schemas.microsoft.com/office/excel/2006/main">
          <x14:cfRule type="iconSet" priority="74" id="{8010657F-E561-453D-967C-3BDA0FF13CAA}">
            <x14:iconSet iconSet="3Triangles">
              <x14:cfvo type="percent">
                <xm:f>0</xm:f>
              </x14:cfvo>
              <x14:cfvo type="formula">
                <xm:f>$CE$23</xm:f>
              </x14:cfvo>
              <x14:cfvo type="formula" gte="0">
                <xm:f>$CE$23</xm:f>
              </x14:cfvo>
            </x14:iconSet>
          </x14:cfRule>
          <xm:sqref>CL23</xm:sqref>
        </x14:conditionalFormatting>
        <x14:conditionalFormatting xmlns:xm="http://schemas.microsoft.com/office/excel/2006/main">
          <x14:cfRule type="iconSet" priority="73" id="{B6B59D1A-0214-4DAC-BFE2-0E8836FF6149}">
            <x14:iconSet iconSet="3Triangles">
              <x14:cfvo type="percent">
                <xm:f>0</xm:f>
              </x14:cfvo>
              <x14:cfvo type="formula">
                <xm:f>$CA$24</xm:f>
              </x14:cfvo>
              <x14:cfvo type="formula" gte="0">
                <xm:f>$CA$24</xm:f>
              </x14:cfvo>
            </x14:iconSet>
          </x14:cfRule>
          <xm:sqref>CL24:CP24</xm:sqref>
        </x14:conditionalFormatting>
        <x14:conditionalFormatting xmlns:xm="http://schemas.microsoft.com/office/excel/2006/main">
          <x14:cfRule type="iconSet" priority="72" id="{F05A05DE-10BF-4980-AFE1-03CC43B66274}">
            <x14:iconSet iconSet="3Triangles">
              <x14:cfvo type="percent">
                <xm:f>0</xm:f>
              </x14:cfvo>
              <x14:cfvo type="formula">
                <xm:f>$CF$24</xm:f>
              </x14:cfvo>
              <x14:cfvo type="formula" gte="0">
                <xm:f>$CF$24</xm:f>
              </x14:cfvo>
            </x14:iconSet>
          </x14:cfRule>
          <xm:sqref>CQ24:CU24</xm:sqref>
        </x14:conditionalFormatting>
        <x14:conditionalFormatting xmlns:xm="http://schemas.microsoft.com/office/excel/2006/main">
          <x14:cfRule type="iconSet" priority="71" id="{3DD3A23F-31F6-46DB-BFF6-45636AAD3377}">
            <x14:iconSet iconSet="3Triangles">
              <x14:cfvo type="percent">
                <xm:f>0</xm:f>
              </x14:cfvo>
              <x14:cfvo type="formula">
                <xm:f>$CL$23</xm:f>
              </x14:cfvo>
              <x14:cfvo type="formula" gte="0">
                <xm:f>$CL$23</xm:f>
              </x14:cfvo>
            </x14:iconSet>
          </x14:cfRule>
          <xm:sqref>CM23</xm:sqref>
        </x14:conditionalFormatting>
        <x14:conditionalFormatting xmlns:xm="http://schemas.microsoft.com/office/excel/2006/main">
          <x14:cfRule type="iconSet" priority="70" id="{2E39C09C-4235-4AA7-BEF4-0EDC5B94ADF1}">
            <x14:iconSet iconSet="3Triangles">
              <x14:cfvo type="percent">
                <xm:f>0</xm:f>
              </x14:cfvo>
              <x14:cfvo type="formula">
                <xm:f>$CM$23</xm:f>
              </x14:cfvo>
              <x14:cfvo type="formula" gte="0">
                <xm:f>$CM$23</xm:f>
              </x14:cfvo>
            </x14:iconSet>
          </x14:cfRule>
          <xm:sqref>CN23</xm:sqref>
        </x14:conditionalFormatting>
        <x14:conditionalFormatting xmlns:xm="http://schemas.microsoft.com/office/excel/2006/main">
          <x14:cfRule type="iconSet" priority="69" id="{71764D92-6CF2-497E-B4A0-26310E129AAF}">
            <x14:iconSet iconSet="3Triangles">
              <x14:cfvo type="percent">
                <xm:f>0</xm:f>
              </x14:cfvo>
              <x14:cfvo type="formula">
                <xm:f>$CN$23</xm:f>
              </x14:cfvo>
              <x14:cfvo type="formula" gte="0">
                <xm:f>$CN$23</xm:f>
              </x14:cfvo>
            </x14:iconSet>
          </x14:cfRule>
          <xm:sqref>CO23</xm:sqref>
        </x14:conditionalFormatting>
        <x14:conditionalFormatting xmlns:xm="http://schemas.microsoft.com/office/excel/2006/main">
          <x14:cfRule type="iconSet" priority="68" id="{B79C8AA2-12E0-4313-B620-1541CB837360}">
            <x14:iconSet iconSet="3Triangles">
              <x14:cfvo type="percent">
                <xm:f>0</xm:f>
              </x14:cfvo>
              <x14:cfvo type="formula">
                <xm:f>$CO$23</xm:f>
              </x14:cfvo>
              <x14:cfvo type="formula" gte="0">
                <xm:f>$CO$23</xm:f>
              </x14:cfvo>
            </x14:iconSet>
          </x14:cfRule>
          <xm:sqref>CP23</xm:sqref>
        </x14:conditionalFormatting>
        <x14:conditionalFormatting xmlns:xm="http://schemas.microsoft.com/office/excel/2006/main">
          <x14:cfRule type="iconSet" priority="67" id="{38C48C49-4594-4E11-82E7-FCBFF3567605}">
            <x14:iconSet iconSet="3Triangles">
              <x14:cfvo type="percent">
                <xm:f>0</xm:f>
              </x14:cfvo>
              <x14:cfvo type="formula">
                <xm:f>$CJ$23</xm:f>
              </x14:cfvo>
              <x14:cfvo type="formula" gte="0">
                <xm:f>$CJ$23</xm:f>
              </x14:cfvo>
            </x14:iconSet>
          </x14:cfRule>
          <xm:sqref>CQ23</xm:sqref>
        </x14:conditionalFormatting>
        <x14:conditionalFormatting xmlns:xm="http://schemas.microsoft.com/office/excel/2006/main">
          <x14:cfRule type="iconSet" priority="66" id="{0006B684-3302-46BE-A5CC-67B81A0A9B37}">
            <x14:iconSet iconSet="3Triangles">
              <x14:cfvo type="percent">
                <xm:f>0</xm:f>
              </x14:cfvo>
              <x14:cfvo type="formula">
                <xm:f>$CL$24</xm:f>
              </x14:cfvo>
              <x14:cfvo type="formula" gte="0">
                <xm:f>$CL$24</xm:f>
              </x14:cfvo>
            </x14:iconSet>
          </x14:cfRule>
          <xm:sqref>CW24:DA24</xm:sqref>
        </x14:conditionalFormatting>
        <x14:conditionalFormatting xmlns:xm="http://schemas.microsoft.com/office/excel/2006/main">
          <x14:cfRule type="iconSet" priority="65" id="{9F47D085-33F4-49E1-9417-6CF7C124A723}">
            <x14:iconSet iconSet="3Triangles">
              <x14:cfvo type="percent">
                <xm:f>0</xm:f>
              </x14:cfvo>
              <x14:cfvo type="formula">
                <xm:f>$CQ$24</xm:f>
              </x14:cfvo>
              <x14:cfvo type="formula" gte="0">
                <xm:f>$CQ$24</xm:f>
              </x14:cfvo>
            </x14:iconSet>
          </x14:cfRule>
          <xm:sqref>DB24:DF24</xm:sqref>
        </x14:conditionalFormatting>
        <x14:conditionalFormatting xmlns:xm="http://schemas.microsoft.com/office/excel/2006/main">
          <x14:cfRule type="iconSet" priority="64" id="{17C9854F-9FDB-4937-A283-37D1000ED35F}">
            <x14:iconSet iconSet="3Triangles">
              <x14:cfvo type="percent">
                <xm:f>0</xm:f>
              </x14:cfvo>
              <x14:cfvo type="formula">
                <xm:f>$CQ$23</xm:f>
              </x14:cfvo>
              <x14:cfvo type="formula" gte="0">
                <xm:f>$CQ$23</xm:f>
              </x14:cfvo>
            </x14:iconSet>
          </x14:cfRule>
          <xm:sqref>CR23</xm:sqref>
        </x14:conditionalFormatting>
        <x14:conditionalFormatting xmlns:xm="http://schemas.microsoft.com/office/excel/2006/main">
          <x14:cfRule type="iconSet" priority="63" id="{18835DCA-A2B0-4C6F-8518-6F79700CE377}">
            <x14:iconSet iconSet="3Triangles">
              <x14:cfvo type="percent">
                <xm:f>0</xm:f>
              </x14:cfvo>
              <x14:cfvo type="formula">
                <xm:f>$CR$23</xm:f>
              </x14:cfvo>
              <x14:cfvo type="formula" gte="0">
                <xm:f>$CR$23</xm:f>
              </x14:cfvo>
            </x14:iconSet>
          </x14:cfRule>
          <xm:sqref>CS23</xm:sqref>
        </x14:conditionalFormatting>
        <x14:conditionalFormatting xmlns:xm="http://schemas.microsoft.com/office/excel/2006/main">
          <x14:cfRule type="iconSet" priority="62" id="{24C0263B-4BAC-42A7-8D83-C7F226EF96E6}">
            <x14:iconSet iconSet="3Triangles">
              <x14:cfvo type="percent">
                <xm:f>0</xm:f>
              </x14:cfvo>
              <x14:cfvo type="formula">
                <xm:f>$CS$23</xm:f>
              </x14:cfvo>
              <x14:cfvo type="formula" gte="0">
                <xm:f>$CS$23</xm:f>
              </x14:cfvo>
            </x14:iconSet>
          </x14:cfRule>
          <xm:sqref>CT23</xm:sqref>
        </x14:conditionalFormatting>
        <x14:conditionalFormatting xmlns:xm="http://schemas.microsoft.com/office/excel/2006/main">
          <x14:cfRule type="iconSet" priority="61" id="{688FF7D2-3023-4FB9-A8B3-4AC5BD7D1F16}">
            <x14:iconSet iconSet="3Triangles">
              <x14:cfvo type="percent">
                <xm:f>0</xm:f>
              </x14:cfvo>
              <x14:cfvo type="formula">
                <xm:f>$CT$23</xm:f>
              </x14:cfvo>
              <x14:cfvo type="formula" gte="0">
                <xm:f>$CT$23</xm:f>
              </x14:cfvo>
            </x14:iconSet>
          </x14:cfRule>
          <xm:sqref>CU23</xm:sqref>
        </x14:conditionalFormatting>
        <x14:conditionalFormatting xmlns:xm="http://schemas.microsoft.com/office/excel/2006/main">
          <x14:cfRule type="iconSet" priority="60" id="{CA650E40-BB22-4E40-9B93-21E530472828}">
            <x14:iconSet iconSet="3Triangles">
              <x14:cfvo type="percent">
                <xm:f>0</xm:f>
              </x14:cfvo>
              <x14:cfvo type="formula">
                <xm:f>$CP$23</xm:f>
              </x14:cfvo>
              <x14:cfvo type="formula" gte="0">
                <xm:f>$CP$23</xm:f>
              </x14:cfvo>
            </x14:iconSet>
          </x14:cfRule>
          <xm:sqref>CW23</xm:sqref>
        </x14:conditionalFormatting>
        <x14:conditionalFormatting xmlns:xm="http://schemas.microsoft.com/office/excel/2006/main">
          <x14:cfRule type="iconSet" priority="59" id="{E6E5E6CA-10AE-46B2-B114-91EADB42D92E}">
            <x14:iconSet iconSet="3Triangles">
              <x14:cfvo type="percent">
                <xm:f>0</xm:f>
              </x14:cfvo>
              <x14:cfvo type="formula">
                <xm:f>$CU$23</xm:f>
              </x14:cfvo>
              <x14:cfvo type="formula" gte="0">
                <xm:f>$CU$23</xm:f>
              </x14:cfvo>
            </x14:iconSet>
          </x14:cfRule>
          <xm:sqref>DB23</xm:sqref>
        </x14:conditionalFormatting>
        <x14:conditionalFormatting xmlns:xm="http://schemas.microsoft.com/office/excel/2006/main">
          <x14:cfRule type="iconSet" priority="58" id="{3C49B7B1-51A4-4D7E-A8B0-279DDD10E7E9}">
            <x14:iconSet iconSet="3Triangles">
              <x14:cfvo type="percent">
                <xm:f>0</xm:f>
              </x14:cfvo>
              <x14:cfvo type="formula">
                <xm:f>$DA$23</xm:f>
              </x14:cfvo>
              <x14:cfvo type="formula" gte="0">
                <xm:f>$DA$23</xm:f>
              </x14:cfvo>
            </x14:iconSet>
          </x14:cfRule>
          <xm:sqref>DH23</xm:sqref>
        </x14:conditionalFormatting>
        <x14:conditionalFormatting xmlns:xm="http://schemas.microsoft.com/office/excel/2006/main">
          <x14:cfRule type="iconSet" priority="57" id="{18ABA067-3AF5-4656-8309-B672191462C8}">
            <x14:iconSet iconSet="3Triangles">
              <x14:cfvo type="percent">
                <xm:f>0</xm:f>
              </x14:cfvo>
              <x14:cfvo type="formula">
                <xm:f>$DF$23</xm:f>
              </x14:cfvo>
              <x14:cfvo type="formula" gte="0">
                <xm:f>$DF$23</xm:f>
              </x14:cfvo>
            </x14:iconSet>
          </x14:cfRule>
          <xm:sqref>DM23</xm:sqref>
        </x14:conditionalFormatting>
        <x14:conditionalFormatting xmlns:xm="http://schemas.microsoft.com/office/excel/2006/main">
          <x14:cfRule type="iconSet" priority="56" id="{D591F9D3-18BD-427F-8CA8-C0143A937B5E}">
            <x14:iconSet iconSet="3Triangles">
              <x14:cfvo type="percent">
                <xm:f>0</xm:f>
              </x14:cfvo>
              <x14:cfvo type="formula">
                <xm:f>$DL$23</xm:f>
              </x14:cfvo>
              <x14:cfvo type="formula" gte="0">
                <xm:f>$DL$23</xm:f>
              </x14:cfvo>
            </x14:iconSet>
          </x14:cfRule>
          <xm:sqref>DS23</xm:sqref>
        </x14:conditionalFormatting>
        <x14:conditionalFormatting xmlns:xm="http://schemas.microsoft.com/office/excel/2006/main">
          <x14:cfRule type="iconSet" priority="55" id="{B83B4301-695E-4E06-81EF-773C637D7AF7}">
            <x14:iconSet iconSet="3Triangles">
              <x14:cfvo type="percent">
                <xm:f>0</xm:f>
              </x14:cfvo>
              <x14:cfvo type="formula">
                <xm:f>$DQ$23</xm:f>
              </x14:cfvo>
              <x14:cfvo type="formula" gte="0">
                <xm:f>$DQ$23</xm:f>
              </x14:cfvo>
            </x14:iconSet>
          </x14:cfRule>
          <xm:sqref>DX23</xm:sqref>
        </x14:conditionalFormatting>
        <x14:conditionalFormatting xmlns:xm="http://schemas.microsoft.com/office/excel/2006/main">
          <x14:cfRule type="iconSet" priority="54" id="{56F50F37-83A8-4759-879C-599C52F94CD9}">
            <x14:iconSet iconSet="3Triangles">
              <x14:cfvo type="percent">
                <xm:f>0</xm:f>
              </x14:cfvo>
              <x14:cfvo type="formula">
                <xm:f>$CW$24</xm:f>
              </x14:cfvo>
              <x14:cfvo type="formula" gte="0">
                <xm:f>$CW$24</xm:f>
              </x14:cfvo>
            </x14:iconSet>
          </x14:cfRule>
          <xm:sqref>DH24:DL24</xm:sqref>
        </x14:conditionalFormatting>
        <x14:conditionalFormatting xmlns:xm="http://schemas.microsoft.com/office/excel/2006/main">
          <x14:cfRule type="iconSet" priority="53" id="{18DF029B-9037-4770-B754-B626D88604A7}">
            <x14:iconSet iconSet="3Triangles">
              <x14:cfvo type="percent">
                <xm:f>0</xm:f>
              </x14:cfvo>
              <x14:cfvo type="formula">
                <xm:f>$DB$24</xm:f>
              </x14:cfvo>
              <x14:cfvo type="formula" gte="0">
                <xm:f>$DB$24</xm:f>
              </x14:cfvo>
            </x14:iconSet>
          </x14:cfRule>
          <xm:sqref>DM24:DQ24</xm:sqref>
        </x14:conditionalFormatting>
        <x14:conditionalFormatting xmlns:xm="http://schemas.microsoft.com/office/excel/2006/main">
          <x14:cfRule type="iconSet" priority="52" id="{9682DD80-5986-4925-982B-E8F1359FBE1A}">
            <x14:iconSet iconSet="3Triangles">
              <x14:cfvo type="percent">
                <xm:f>0</xm:f>
              </x14:cfvo>
              <x14:cfvo type="formula">
                <xm:f>$DH$24</xm:f>
              </x14:cfvo>
              <x14:cfvo type="formula" gte="0">
                <xm:f>$DH$24</xm:f>
              </x14:cfvo>
            </x14:iconSet>
          </x14:cfRule>
          <xm:sqref>DS24:DW24</xm:sqref>
        </x14:conditionalFormatting>
        <x14:conditionalFormatting xmlns:xm="http://schemas.microsoft.com/office/excel/2006/main">
          <x14:cfRule type="iconSet" priority="51" id="{C123E9F4-3D48-4283-807C-ECFDB4F4611B}">
            <x14:iconSet iconSet="3Triangles">
              <x14:cfvo type="percent">
                <xm:f>0</xm:f>
              </x14:cfvo>
              <x14:cfvo type="formula">
                <xm:f>$DM$24</xm:f>
              </x14:cfvo>
              <x14:cfvo type="formula" gte="0">
                <xm:f>$DM$24</xm:f>
              </x14:cfvo>
            </x14:iconSet>
          </x14:cfRule>
          <xm:sqref>DX24:EB24</xm:sqref>
        </x14:conditionalFormatting>
        <x14:conditionalFormatting xmlns:xm="http://schemas.microsoft.com/office/excel/2006/main">
          <x14:cfRule type="iconSet" priority="50" id="{1B319355-8FF5-48CB-90D6-CD7241428E3D}">
            <x14:iconSet iconSet="3Triangles">
              <x14:cfvo type="percent">
                <xm:f>0</xm:f>
              </x14:cfvo>
              <x14:cfvo type="formula">
                <xm:f>$CW$23</xm:f>
              </x14:cfvo>
              <x14:cfvo type="formula" gte="0">
                <xm:f>$CW$23</xm:f>
              </x14:cfvo>
            </x14:iconSet>
          </x14:cfRule>
          <xm:sqref>CX23</xm:sqref>
        </x14:conditionalFormatting>
        <x14:conditionalFormatting xmlns:xm="http://schemas.microsoft.com/office/excel/2006/main">
          <x14:cfRule type="iconSet" priority="49" id="{D2850AB7-8B7D-455E-A87E-4496930B2DE9}">
            <x14:iconSet iconSet="3Triangles">
              <x14:cfvo type="percent">
                <xm:f>0</xm:f>
              </x14:cfvo>
              <x14:cfvo type="formula">
                <xm:f>$CX$23</xm:f>
              </x14:cfvo>
              <x14:cfvo type="formula" gte="0">
                <xm:f>$CX$23</xm:f>
              </x14:cfvo>
            </x14:iconSet>
          </x14:cfRule>
          <xm:sqref>CY23</xm:sqref>
        </x14:conditionalFormatting>
        <x14:conditionalFormatting xmlns:xm="http://schemas.microsoft.com/office/excel/2006/main">
          <x14:cfRule type="iconSet" priority="48" id="{5BC01B7E-9DBC-4FB1-8CFC-BB4F02BD1146}">
            <x14:iconSet iconSet="3Triangles">
              <x14:cfvo type="percent">
                <xm:f>0</xm:f>
              </x14:cfvo>
              <x14:cfvo type="formula">
                <xm:f>$CY$23</xm:f>
              </x14:cfvo>
              <x14:cfvo type="formula" gte="0">
                <xm:f>$CY$23</xm:f>
              </x14:cfvo>
            </x14:iconSet>
          </x14:cfRule>
          <xm:sqref>CZ23</xm:sqref>
        </x14:conditionalFormatting>
        <x14:conditionalFormatting xmlns:xm="http://schemas.microsoft.com/office/excel/2006/main">
          <x14:cfRule type="iconSet" priority="47" id="{CF9F5339-45F2-486F-BA14-94CB331AE9FE}">
            <x14:iconSet iconSet="3Triangles">
              <x14:cfvo type="percent">
                <xm:f>0</xm:f>
              </x14:cfvo>
              <x14:cfvo type="formula">
                <xm:f>$CZ$23</xm:f>
              </x14:cfvo>
              <x14:cfvo type="formula" gte="0">
                <xm:f>$CZ$23</xm:f>
              </x14:cfvo>
            </x14:iconSet>
          </x14:cfRule>
          <xm:sqref>DA23</xm:sqref>
        </x14:conditionalFormatting>
        <x14:conditionalFormatting xmlns:xm="http://schemas.microsoft.com/office/excel/2006/main">
          <x14:cfRule type="iconSet" priority="46" id="{0D09912A-57A7-42AB-94E9-B286F90EA8BD}">
            <x14:iconSet iconSet="3Triangles">
              <x14:cfvo type="percent">
                <xm:f>0</xm:f>
              </x14:cfvo>
              <x14:cfvo type="formula">
                <xm:f>$DB$23</xm:f>
              </x14:cfvo>
              <x14:cfvo type="formula" gte="0">
                <xm:f>$DB$23</xm:f>
              </x14:cfvo>
            </x14:iconSet>
          </x14:cfRule>
          <xm:sqref>DC23</xm:sqref>
        </x14:conditionalFormatting>
        <x14:conditionalFormatting xmlns:xm="http://schemas.microsoft.com/office/excel/2006/main">
          <x14:cfRule type="iconSet" priority="45" id="{E39FE44C-B580-45E6-B08D-629C88EFA69D}">
            <x14:iconSet iconSet="3Triangles">
              <x14:cfvo type="percent">
                <xm:f>0</xm:f>
              </x14:cfvo>
              <x14:cfvo type="formula">
                <xm:f>$DC$23</xm:f>
              </x14:cfvo>
              <x14:cfvo type="formula" gte="0">
                <xm:f>$DC$23</xm:f>
              </x14:cfvo>
            </x14:iconSet>
          </x14:cfRule>
          <xm:sqref>DD23</xm:sqref>
        </x14:conditionalFormatting>
        <x14:conditionalFormatting xmlns:xm="http://schemas.microsoft.com/office/excel/2006/main">
          <x14:cfRule type="iconSet" priority="44" id="{AF2901E4-7547-450C-BFC1-72487C0F19D0}">
            <x14:iconSet iconSet="3Triangles">
              <x14:cfvo type="percent">
                <xm:f>0</xm:f>
              </x14:cfvo>
              <x14:cfvo type="formula">
                <xm:f>$DD$23</xm:f>
              </x14:cfvo>
              <x14:cfvo type="formula" gte="0">
                <xm:f>$DD$23</xm:f>
              </x14:cfvo>
            </x14:iconSet>
          </x14:cfRule>
          <xm:sqref>DE23</xm:sqref>
        </x14:conditionalFormatting>
        <x14:conditionalFormatting xmlns:xm="http://schemas.microsoft.com/office/excel/2006/main">
          <x14:cfRule type="iconSet" priority="43" id="{32F031A4-7707-429A-9606-39BDBE1DD7D9}">
            <x14:iconSet iconSet="3Triangles">
              <x14:cfvo type="percent">
                <xm:f>0</xm:f>
              </x14:cfvo>
              <x14:cfvo type="formula">
                <xm:f>$DE$23</xm:f>
              </x14:cfvo>
              <x14:cfvo type="formula" gte="0">
                <xm:f>$DE$23</xm:f>
              </x14:cfvo>
            </x14:iconSet>
          </x14:cfRule>
          <xm:sqref>DF23</xm:sqref>
        </x14:conditionalFormatting>
        <x14:conditionalFormatting xmlns:xm="http://schemas.microsoft.com/office/excel/2006/main">
          <x14:cfRule type="iconSet" priority="42" id="{B8D73AC7-9A27-4455-BCC1-16BAACB8B7A3}">
            <x14:iconSet iconSet="3Triangles">
              <x14:cfvo type="percent">
                <xm:f>0</xm:f>
              </x14:cfvo>
              <x14:cfvo type="formula">
                <xm:f>$DH$23</xm:f>
              </x14:cfvo>
              <x14:cfvo type="formula" gte="0">
                <xm:f>$DH$23</xm:f>
              </x14:cfvo>
            </x14:iconSet>
          </x14:cfRule>
          <xm:sqref>DI23</xm:sqref>
        </x14:conditionalFormatting>
        <x14:conditionalFormatting xmlns:xm="http://schemas.microsoft.com/office/excel/2006/main">
          <x14:cfRule type="iconSet" priority="41" id="{A3C30CA3-910A-4715-8EEE-19C80C0ACEC9}">
            <x14:iconSet iconSet="3Triangles">
              <x14:cfvo type="percent">
                <xm:f>0</xm:f>
              </x14:cfvo>
              <x14:cfvo type="formula">
                <xm:f>$DI$23</xm:f>
              </x14:cfvo>
              <x14:cfvo type="formula" gte="0">
                <xm:f>$DI$23</xm:f>
              </x14:cfvo>
            </x14:iconSet>
          </x14:cfRule>
          <xm:sqref>DJ23</xm:sqref>
        </x14:conditionalFormatting>
        <x14:conditionalFormatting xmlns:xm="http://schemas.microsoft.com/office/excel/2006/main">
          <x14:cfRule type="iconSet" priority="40" id="{26E90CC2-98A8-4E62-A347-DFB74216CE12}">
            <x14:iconSet iconSet="3Triangles">
              <x14:cfvo type="percent">
                <xm:f>0</xm:f>
              </x14:cfvo>
              <x14:cfvo type="formula">
                <xm:f>$DJ$23</xm:f>
              </x14:cfvo>
              <x14:cfvo type="formula" gte="0">
                <xm:f>$DJ$23</xm:f>
              </x14:cfvo>
            </x14:iconSet>
          </x14:cfRule>
          <xm:sqref>DK23</xm:sqref>
        </x14:conditionalFormatting>
        <x14:conditionalFormatting xmlns:xm="http://schemas.microsoft.com/office/excel/2006/main">
          <x14:cfRule type="iconSet" priority="39" id="{9E6FBBA9-D210-4A49-B8E0-34DD8D7F13F3}">
            <x14:iconSet iconSet="3Triangles">
              <x14:cfvo type="percent">
                <xm:f>0</xm:f>
              </x14:cfvo>
              <x14:cfvo type="formula">
                <xm:f>$DK$23</xm:f>
              </x14:cfvo>
              <x14:cfvo type="formula" gte="0">
                <xm:f>$DK$23</xm:f>
              </x14:cfvo>
            </x14:iconSet>
          </x14:cfRule>
          <xm:sqref>DL23</xm:sqref>
        </x14:conditionalFormatting>
        <x14:conditionalFormatting xmlns:xm="http://schemas.microsoft.com/office/excel/2006/main">
          <x14:cfRule type="iconSet" priority="38" id="{70BE1A86-63D0-4D0A-8FBC-A9D58297E552}">
            <x14:iconSet iconSet="3Triangles">
              <x14:cfvo type="percent">
                <xm:f>0</xm:f>
              </x14:cfvo>
              <x14:cfvo type="formula">
                <xm:f>$DM$23</xm:f>
              </x14:cfvo>
              <x14:cfvo type="formula" gte="0">
                <xm:f>$DM$23</xm:f>
              </x14:cfvo>
            </x14:iconSet>
          </x14:cfRule>
          <xm:sqref>DN23</xm:sqref>
        </x14:conditionalFormatting>
        <x14:conditionalFormatting xmlns:xm="http://schemas.microsoft.com/office/excel/2006/main">
          <x14:cfRule type="iconSet" priority="37" id="{0900E44B-3C93-4BC3-8EE5-E1A3EDE878CC}">
            <x14:iconSet iconSet="3Triangles">
              <x14:cfvo type="percent">
                <xm:f>0</xm:f>
              </x14:cfvo>
              <x14:cfvo type="formula">
                <xm:f>$DN$23</xm:f>
              </x14:cfvo>
              <x14:cfvo type="formula" gte="0">
                <xm:f>$DN$23</xm:f>
              </x14:cfvo>
            </x14:iconSet>
          </x14:cfRule>
          <xm:sqref>DO23</xm:sqref>
        </x14:conditionalFormatting>
        <x14:conditionalFormatting xmlns:xm="http://schemas.microsoft.com/office/excel/2006/main">
          <x14:cfRule type="iconSet" priority="36" id="{09D42B18-49C6-4161-B795-FC58377DF722}">
            <x14:iconSet iconSet="3Triangles">
              <x14:cfvo type="percent">
                <xm:f>0</xm:f>
              </x14:cfvo>
              <x14:cfvo type="formula">
                <xm:f>$M$23</xm:f>
              </x14:cfvo>
              <x14:cfvo type="formula" gte="0">
                <xm:f>$M$23</xm:f>
              </x14:cfvo>
            </x14:iconSet>
          </x14:cfRule>
          <xm:sqref>N23</xm:sqref>
        </x14:conditionalFormatting>
        <x14:conditionalFormatting xmlns:xm="http://schemas.microsoft.com/office/excel/2006/main">
          <x14:cfRule type="iconSet" priority="35" id="{25439CAD-A136-4317-BE81-3B9D89B87F2D}">
            <x14:iconSet iconSet="3Triangles">
              <x14:cfvo type="percent">
                <xm:f>0</xm:f>
              </x14:cfvo>
              <x14:cfvo type="formula">
                <xm:f>$F$23</xm:f>
              </x14:cfvo>
              <x14:cfvo type="formula" gte="0">
                <xm:f>$F$23</xm:f>
              </x14:cfvo>
            </x14:iconSet>
          </x14:cfRule>
          <xm:sqref>M23</xm:sqref>
        </x14:conditionalFormatting>
        <x14:conditionalFormatting xmlns:xm="http://schemas.microsoft.com/office/excel/2006/main">
          <x14:cfRule type="iconSet" priority="34" id="{6116998A-922A-4D9E-9217-DEA38509FCF7}">
            <x14:iconSet iconSet="3Triangles">
              <x14:cfvo type="percent">
                <xm:f>0</xm:f>
              </x14:cfvo>
              <x14:cfvo type="formula">
                <xm:f>$DO$23</xm:f>
              </x14:cfvo>
              <x14:cfvo type="formula" gte="0">
                <xm:f>$DO$23</xm:f>
              </x14:cfvo>
            </x14:iconSet>
          </x14:cfRule>
          <xm:sqref>DP23</xm:sqref>
        </x14:conditionalFormatting>
        <x14:conditionalFormatting xmlns:xm="http://schemas.microsoft.com/office/excel/2006/main">
          <x14:cfRule type="iconSet" priority="33" id="{B88EEBEF-6B8C-47D1-9988-40DA404F10F4}">
            <x14:iconSet iconSet="3Triangles">
              <x14:cfvo type="percent">
                <xm:f>0</xm:f>
              </x14:cfvo>
              <x14:cfvo type="formula">
                <xm:f>$DP$23</xm:f>
              </x14:cfvo>
              <x14:cfvo type="formula" gte="0">
                <xm:f>$DP$23</xm:f>
              </x14:cfvo>
            </x14:iconSet>
          </x14:cfRule>
          <xm:sqref>DQ23</xm:sqref>
        </x14:conditionalFormatting>
        <x14:conditionalFormatting xmlns:xm="http://schemas.microsoft.com/office/excel/2006/main">
          <x14:cfRule type="iconSet" priority="32" id="{4E4F850D-1129-4DEA-9AE3-4A0C1C65EAA4}">
            <x14:iconSet iconSet="3Triangles">
              <x14:cfvo type="percent">
                <xm:f>0</xm:f>
              </x14:cfvo>
              <x14:cfvo type="formula">
                <xm:f>$DS$23</xm:f>
              </x14:cfvo>
              <x14:cfvo type="formula" gte="0">
                <xm:f>$DS$23</xm:f>
              </x14:cfvo>
            </x14:iconSet>
          </x14:cfRule>
          <xm:sqref>DT23</xm:sqref>
        </x14:conditionalFormatting>
        <x14:conditionalFormatting xmlns:xm="http://schemas.microsoft.com/office/excel/2006/main">
          <x14:cfRule type="iconSet" priority="31" id="{ADEF644E-D0C1-4F0D-827F-A4A93F6B7E8E}">
            <x14:iconSet iconSet="3Triangles">
              <x14:cfvo type="percent">
                <xm:f>0</xm:f>
              </x14:cfvo>
              <x14:cfvo type="formula">
                <xm:f>$DT$23</xm:f>
              </x14:cfvo>
              <x14:cfvo type="formula" gte="0">
                <xm:f>$DT$23</xm:f>
              </x14:cfvo>
            </x14:iconSet>
          </x14:cfRule>
          <xm:sqref>DU23</xm:sqref>
        </x14:conditionalFormatting>
        <x14:conditionalFormatting xmlns:xm="http://schemas.microsoft.com/office/excel/2006/main">
          <x14:cfRule type="iconSet" priority="30" id="{70A38B4F-F9B3-4F71-86D1-E01D1EE7285F}">
            <x14:iconSet iconSet="3Triangles">
              <x14:cfvo type="percent">
                <xm:f>0</xm:f>
              </x14:cfvo>
              <x14:cfvo type="formula">
                <xm:f>$DU$23</xm:f>
              </x14:cfvo>
              <x14:cfvo type="formula" gte="0">
                <xm:f>$DU$23</xm:f>
              </x14:cfvo>
            </x14:iconSet>
          </x14:cfRule>
          <xm:sqref>DV23</xm:sqref>
        </x14:conditionalFormatting>
        <x14:conditionalFormatting xmlns:xm="http://schemas.microsoft.com/office/excel/2006/main">
          <x14:cfRule type="iconSet" priority="29" id="{A3E51ACE-AE32-44D4-A117-0B2599D66517}">
            <x14:iconSet iconSet="3Triangles">
              <x14:cfvo type="percent">
                <xm:f>0</xm:f>
              </x14:cfvo>
              <x14:cfvo type="formula">
                <xm:f>$DV$23</xm:f>
              </x14:cfvo>
              <x14:cfvo type="formula" gte="0">
                <xm:f>$DV$23</xm:f>
              </x14:cfvo>
            </x14:iconSet>
          </x14:cfRule>
          <xm:sqref>DW23</xm:sqref>
        </x14:conditionalFormatting>
        <x14:conditionalFormatting xmlns:xm="http://schemas.microsoft.com/office/excel/2006/main">
          <x14:cfRule type="iconSet" priority="28" id="{E898DC5B-2F1C-4D8D-BB07-2469BE7249B9}">
            <x14:iconSet iconSet="3Triangles">
              <x14:cfvo type="percent">
                <xm:f>0</xm:f>
              </x14:cfvo>
              <x14:cfvo type="formula">
                <xm:f>$DX$23</xm:f>
              </x14:cfvo>
              <x14:cfvo type="formula" gte="0">
                <xm:f>$DX$23</xm:f>
              </x14:cfvo>
            </x14:iconSet>
          </x14:cfRule>
          <xm:sqref>DY23</xm:sqref>
        </x14:conditionalFormatting>
        <x14:conditionalFormatting xmlns:xm="http://schemas.microsoft.com/office/excel/2006/main">
          <x14:cfRule type="iconSet" priority="27" id="{4FEA3AD7-6928-407A-A640-084FD1A14FC0}">
            <x14:iconSet iconSet="3Triangles">
              <x14:cfvo type="percent">
                <xm:f>0</xm:f>
              </x14:cfvo>
              <x14:cfvo type="formula">
                <xm:f>$DY$23</xm:f>
              </x14:cfvo>
              <x14:cfvo type="formula" gte="0">
                <xm:f>$DY$23</xm:f>
              </x14:cfvo>
            </x14:iconSet>
          </x14:cfRule>
          <xm:sqref>DZ23</xm:sqref>
        </x14:conditionalFormatting>
        <x14:conditionalFormatting xmlns:xm="http://schemas.microsoft.com/office/excel/2006/main">
          <x14:cfRule type="iconSet" priority="26" id="{10529467-9DD5-43EB-892D-427CE6C5981E}">
            <x14:iconSet iconSet="3Triangles">
              <x14:cfvo type="percent">
                <xm:f>0</xm:f>
              </x14:cfvo>
              <x14:cfvo type="formula">
                <xm:f>$DZ$23</xm:f>
              </x14:cfvo>
              <x14:cfvo type="formula" gte="0">
                <xm:f>$DZ$23</xm:f>
              </x14:cfvo>
            </x14:iconSet>
          </x14:cfRule>
          <xm:sqref>EA23</xm:sqref>
        </x14:conditionalFormatting>
        <x14:conditionalFormatting xmlns:xm="http://schemas.microsoft.com/office/excel/2006/main">
          <x14:cfRule type="iconSet" priority="25" id="{C70349D9-87C0-4B2B-8180-F5D18EF355B9}">
            <x14:iconSet iconSet="3Triangles">
              <x14:cfvo type="percent">
                <xm:f>0</xm:f>
              </x14:cfvo>
              <x14:cfvo type="formula">
                <xm:f>$EA$23</xm:f>
              </x14:cfvo>
              <x14:cfvo type="formula" gte="0">
                <xm:f>$EA$23</xm:f>
              </x14:cfvo>
            </x14:iconSet>
          </x14:cfRule>
          <xm:sqref>EB23</xm:sqref>
        </x14:conditionalFormatting>
        <x14:conditionalFormatting xmlns:xm="http://schemas.microsoft.com/office/excel/2006/main">
          <x14:cfRule type="iconSet" priority="22" id="{F8CB92C2-E18C-4E6E-B9A5-E0BD6B182921}">
            <x14:iconSet iconSet="3Triangles">
              <x14:cfvo type="percent">
                <xm:f>0</xm:f>
              </x14:cfvo>
              <x14:cfvo type="formula">
                <xm:f>$B$21</xm:f>
              </x14:cfvo>
              <x14:cfvo type="formula" gte="0">
                <xm:f>$B$21</xm:f>
              </x14:cfvo>
            </x14:iconSet>
          </x14:cfRule>
          <xm:sqref>M21:Q21</xm:sqref>
        </x14:conditionalFormatting>
        <x14:conditionalFormatting xmlns:xm="http://schemas.microsoft.com/office/excel/2006/main">
          <x14:cfRule type="iconSet" priority="21" id="{22261DB3-BF29-40DF-87D4-7A743F5D5198}">
            <x14:iconSet iconSet="3Triangles">
              <x14:cfvo type="percent">
                <xm:f>0</xm:f>
              </x14:cfvo>
              <x14:cfvo type="formula">
                <xm:f>$G$21</xm:f>
              </x14:cfvo>
              <x14:cfvo type="formula" gte="0">
                <xm:f>$G$21</xm:f>
              </x14:cfvo>
            </x14:iconSet>
          </x14:cfRule>
          <xm:sqref>R21:V21</xm:sqref>
        </x14:conditionalFormatting>
        <x14:conditionalFormatting xmlns:xm="http://schemas.microsoft.com/office/excel/2006/main">
          <x14:cfRule type="iconSet" priority="20" id="{A2A7211F-2302-489C-8802-21EF92AE030D}">
            <x14:iconSet iconSet="3Triangles">
              <x14:cfvo type="percent">
                <xm:f>0</xm:f>
              </x14:cfvo>
              <x14:cfvo type="formula">
                <xm:f>$M$21</xm:f>
              </x14:cfvo>
              <x14:cfvo type="formula" gte="0">
                <xm:f>$M$21</xm:f>
              </x14:cfvo>
            </x14:iconSet>
          </x14:cfRule>
          <xm:sqref>X21:AB21</xm:sqref>
        </x14:conditionalFormatting>
        <x14:conditionalFormatting xmlns:xm="http://schemas.microsoft.com/office/excel/2006/main">
          <x14:cfRule type="iconSet" priority="19" id="{497A4BA6-B17E-4325-954F-8E396836C6A7}">
            <x14:iconSet iconSet="3Triangles">
              <x14:cfvo type="percent">
                <xm:f>0</xm:f>
              </x14:cfvo>
              <x14:cfvo type="formula">
                <xm:f>$R$21</xm:f>
              </x14:cfvo>
              <x14:cfvo type="formula" gte="0">
                <xm:f>$R$21</xm:f>
              </x14:cfvo>
            </x14:iconSet>
          </x14:cfRule>
          <xm:sqref>AC21:AG21</xm:sqref>
        </x14:conditionalFormatting>
        <x14:conditionalFormatting xmlns:xm="http://schemas.microsoft.com/office/excel/2006/main">
          <x14:cfRule type="iconSet" priority="18" id="{1A1E66B3-B1D7-4B97-B951-267B4E915E6C}">
            <x14:iconSet iconSet="3Triangles">
              <x14:cfvo type="percent">
                <xm:f>0</xm:f>
              </x14:cfvo>
              <x14:cfvo type="formula">
                <xm:f>$X$21</xm:f>
              </x14:cfvo>
              <x14:cfvo type="formula" gte="0">
                <xm:f>$X$21</xm:f>
              </x14:cfvo>
            </x14:iconSet>
          </x14:cfRule>
          <xm:sqref>AI21:AM21</xm:sqref>
        </x14:conditionalFormatting>
        <x14:conditionalFormatting xmlns:xm="http://schemas.microsoft.com/office/excel/2006/main">
          <x14:cfRule type="iconSet" priority="17" id="{4949C27F-03CB-4FFF-83A0-B5F503DE07B5}">
            <x14:iconSet iconSet="3Triangles">
              <x14:cfvo type="percent">
                <xm:f>0</xm:f>
              </x14:cfvo>
              <x14:cfvo type="formula">
                <xm:f>$AC$21</xm:f>
              </x14:cfvo>
              <x14:cfvo type="formula" gte="0">
                <xm:f>$AC$21</xm:f>
              </x14:cfvo>
            </x14:iconSet>
          </x14:cfRule>
          <xm:sqref>AN21:AR21</xm:sqref>
        </x14:conditionalFormatting>
        <x14:conditionalFormatting xmlns:xm="http://schemas.microsoft.com/office/excel/2006/main">
          <x14:cfRule type="iconSet" priority="16" id="{3B3F9E63-2149-40DE-A52A-4B7CA23958EE}">
            <x14:iconSet iconSet="3Triangles">
              <x14:cfvo type="percent">
                <xm:f>0</xm:f>
              </x14:cfvo>
              <x14:cfvo type="formula">
                <xm:f>$AI$21</xm:f>
              </x14:cfvo>
              <x14:cfvo type="formula" gte="0">
                <xm:f>$AI$21</xm:f>
              </x14:cfvo>
            </x14:iconSet>
          </x14:cfRule>
          <xm:sqref>AT21:AX21</xm:sqref>
        </x14:conditionalFormatting>
        <x14:conditionalFormatting xmlns:xm="http://schemas.microsoft.com/office/excel/2006/main">
          <x14:cfRule type="iconSet" priority="15" id="{8C15A8CE-3C56-4151-ADE7-48C78F047AC5}">
            <x14:iconSet iconSet="3Triangles">
              <x14:cfvo type="percent">
                <xm:f>0</xm:f>
              </x14:cfvo>
              <x14:cfvo type="formula">
                <xm:f>$AN$21</xm:f>
              </x14:cfvo>
              <x14:cfvo type="formula" gte="0">
                <xm:f>$AN$21</xm:f>
              </x14:cfvo>
            </x14:iconSet>
          </x14:cfRule>
          <xm:sqref>AY21:BC21</xm:sqref>
        </x14:conditionalFormatting>
        <x14:conditionalFormatting xmlns:xm="http://schemas.microsoft.com/office/excel/2006/main">
          <x14:cfRule type="iconSet" priority="14" id="{A0481A19-5B6C-4727-B008-D8A3720049FB}">
            <x14:iconSet iconSet="3Triangles">
              <x14:cfvo type="percent">
                <xm:f>0</xm:f>
              </x14:cfvo>
              <x14:cfvo type="formula">
                <xm:f>$AT$21</xm:f>
              </x14:cfvo>
              <x14:cfvo type="formula" gte="0">
                <xm:f>$AT$21</xm:f>
              </x14:cfvo>
            </x14:iconSet>
          </x14:cfRule>
          <xm:sqref>BE21:BI21</xm:sqref>
        </x14:conditionalFormatting>
        <x14:conditionalFormatting xmlns:xm="http://schemas.microsoft.com/office/excel/2006/main">
          <x14:cfRule type="iconSet" priority="13" id="{22344030-74A2-4995-82F4-97C5F291379A}">
            <x14:iconSet iconSet="3Triangles">
              <x14:cfvo type="percent">
                <xm:f>0</xm:f>
              </x14:cfvo>
              <x14:cfvo type="formula">
                <xm:f>$AY$21</xm:f>
              </x14:cfvo>
              <x14:cfvo type="formula" gte="0">
                <xm:f>$AY$21</xm:f>
              </x14:cfvo>
            </x14:iconSet>
          </x14:cfRule>
          <xm:sqref>BJ21:BN21</xm:sqref>
        </x14:conditionalFormatting>
        <x14:conditionalFormatting xmlns:xm="http://schemas.microsoft.com/office/excel/2006/main">
          <x14:cfRule type="iconSet" priority="12" id="{D4FFC8D0-67F8-4622-A911-6D324BB149DD}">
            <x14:iconSet iconSet="3Triangles">
              <x14:cfvo type="percent">
                <xm:f>0</xm:f>
              </x14:cfvo>
              <x14:cfvo type="formula">
                <xm:f>$BE$21</xm:f>
              </x14:cfvo>
              <x14:cfvo type="formula" gte="0">
                <xm:f>$BE$21</xm:f>
              </x14:cfvo>
            </x14:iconSet>
          </x14:cfRule>
          <xm:sqref>BP21:BT21</xm:sqref>
        </x14:conditionalFormatting>
        <x14:conditionalFormatting xmlns:xm="http://schemas.microsoft.com/office/excel/2006/main">
          <x14:cfRule type="iconSet" priority="11" id="{A20F3261-B59C-498B-A079-668A4E85622E}">
            <x14:iconSet iconSet="3Triangles">
              <x14:cfvo type="percent">
                <xm:f>0</xm:f>
              </x14:cfvo>
              <x14:cfvo type="formula">
                <xm:f>$BJ$21</xm:f>
              </x14:cfvo>
              <x14:cfvo type="formula" gte="0">
                <xm:f>$BJ$21</xm:f>
              </x14:cfvo>
            </x14:iconSet>
          </x14:cfRule>
          <xm:sqref>BU21:BY21</xm:sqref>
        </x14:conditionalFormatting>
        <x14:conditionalFormatting xmlns:xm="http://schemas.microsoft.com/office/excel/2006/main">
          <x14:cfRule type="iconSet" priority="10" id="{9A723F27-120E-4A0B-9D56-287151B5C30B}">
            <x14:iconSet iconSet="3Triangles">
              <x14:cfvo type="percent">
                <xm:f>0</xm:f>
              </x14:cfvo>
              <x14:cfvo type="formula">
                <xm:f>$BP$21</xm:f>
              </x14:cfvo>
              <x14:cfvo type="formula" gte="0">
                <xm:f>$BP$21</xm:f>
              </x14:cfvo>
            </x14:iconSet>
          </x14:cfRule>
          <xm:sqref>CA21:CE21</xm:sqref>
        </x14:conditionalFormatting>
        <x14:conditionalFormatting xmlns:xm="http://schemas.microsoft.com/office/excel/2006/main">
          <x14:cfRule type="iconSet" priority="9" id="{EFC7A3F1-4B7A-4F25-A3DC-165E73D2C986}">
            <x14:iconSet iconSet="3Triangles">
              <x14:cfvo type="percent">
                <xm:f>0</xm:f>
              </x14:cfvo>
              <x14:cfvo type="formula">
                <xm:f>$BU$21</xm:f>
              </x14:cfvo>
              <x14:cfvo type="formula" gte="0">
                <xm:f>$BU$21</xm:f>
              </x14:cfvo>
            </x14:iconSet>
          </x14:cfRule>
          <xm:sqref>CF21:CJ21</xm:sqref>
        </x14:conditionalFormatting>
        <x14:conditionalFormatting xmlns:xm="http://schemas.microsoft.com/office/excel/2006/main">
          <x14:cfRule type="iconSet" priority="8" id="{7444E2CC-DEB0-4448-9C44-EB950F12AA58}">
            <x14:iconSet iconSet="3Triangles">
              <x14:cfvo type="percent">
                <xm:f>0</xm:f>
              </x14:cfvo>
              <x14:cfvo type="formula">
                <xm:f>$CA$21</xm:f>
              </x14:cfvo>
              <x14:cfvo type="formula" gte="0">
                <xm:f>$CA$21</xm:f>
              </x14:cfvo>
            </x14:iconSet>
          </x14:cfRule>
          <xm:sqref>CL21:CP21</xm:sqref>
        </x14:conditionalFormatting>
        <x14:conditionalFormatting xmlns:xm="http://schemas.microsoft.com/office/excel/2006/main">
          <x14:cfRule type="iconSet" priority="7" id="{7DFB5CAF-6049-4A40-9145-508B919DB567}">
            <x14:iconSet iconSet="3Triangles">
              <x14:cfvo type="percent">
                <xm:f>0</xm:f>
              </x14:cfvo>
              <x14:cfvo type="formula">
                <xm:f>$CF$21</xm:f>
              </x14:cfvo>
              <x14:cfvo type="formula" gte="0">
                <xm:f>$CF$21</xm:f>
              </x14:cfvo>
            </x14:iconSet>
          </x14:cfRule>
          <xm:sqref>CQ21:CU21</xm:sqref>
        </x14:conditionalFormatting>
        <x14:conditionalFormatting xmlns:xm="http://schemas.microsoft.com/office/excel/2006/main">
          <x14:cfRule type="iconSet" priority="6" id="{492BF4EA-6562-4589-8C08-EA433A335321}">
            <x14:iconSet iconSet="3Triangles">
              <x14:cfvo type="percent">
                <xm:f>0</xm:f>
              </x14:cfvo>
              <x14:cfvo type="formula">
                <xm:f>$CL$21</xm:f>
              </x14:cfvo>
              <x14:cfvo type="formula" gte="0">
                <xm:f>$CL$21</xm:f>
              </x14:cfvo>
            </x14:iconSet>
          </x14:cfRule>
          <xm:sqref>CW21:DA21</xm:sqref>
        </x14:conditionalFormatting>
        <x14:conditionalFormatting xmlns:xm="http://schemas.microsoft.com/office/excel/2006/main">
          <x14:cfRule type="iconSet" priority="5" id="{519F449E-5CC2-4AC2-8E7F-FB3DB6DCE691}">
            <x14:iconSet iconSet="3Triangles">
              <x14:cfvo type="percent">
                <xm:f>0</xm:f>
              </x14:cfvo>
              <x14:cfvo type="formula">
                <xm:f>$CQ$21</xm:f>
              </x14:cfvo>
              <x14:cfvo type="formula" gte="0">
                <xm:f>$CQ$21</xm:f>
              </x14:cfvo>
            </x14:iconSet>
          </x14:cfRule>
          <xm:sqref>DB21:DF21</xm:sqref>
        </x14:conditionalFormatting>
        <x14:conditionalFormatting xmlns:xm="http://schemas.microsoft.com/office/excel/2006/main">
          <x14:cfRule type="iconSet" priority="4" id="{E042D36E-0E8A-4E77-A2A3-5976365D6229}">
            <x14:iconSet iconSet="3Triangles">
              <x14:cfvo type="percent">
                <xm:f>0</xm:f>
              </x14:cfvo>
              <x14:cfvo type="formula">
                <xm:f>$CW$21</xm:f>
              </x14:cfvo>
              <x14:cfvo type="formula" gte="0">
                <xm:f>$CW$21</xm:f>
              </x14:cfvo>
            </x14:iconSet>
          </x14:cfRule>
          <xm:sqref>DH21:DL21</xm:sqref>
        </x14:conditionalFormatting>
        <x14:conditionalFormatting xmlns:xm="http://schemas.microsoft.com/office/excel/2006/main">
          <x14:cfRule type="iconSet" priority="3" id="{5F3805B4-1DB3-40FB-A51A-984EC2ACEF82}">
            <x14:iconSet iconSet="3Triangles">
              <x14:cfvo type="percent">
                <xm:f>0</xm:f>
              </x14:cfvo>
              <x14:cfvo type="formula">
                <xm:f>$DB$21</xm:f>
              </x14:cfvo>
              <x14:cfvo type="formula" gte="0">
                <xm:f>$DB$21</xm:f>
              </x14:cfvo>
            </x14:iconSet>
          </x14:cfRule>
          <xm:sqref>DM21:DQ21</xm:sqref>
        </x14:conditionalFormatting>
        <x14:conditionalFormatting xmlns:xm="http://schemas.microsoft.com/office/excel/2006/main">
          <x14:cfRule type="iconSet" priority="2" id="{050D07AA-26A7-4717-98F6-F48314F1DADA}">
            <x14:iconSet iconSet="3Triangles">
              <x14:cfvo type="percent">
                <xm:f>0</xm:f>
              </x14:cfvo>
              <x14:cfvo type="formula">
                <xm:f>$DH$21</xm:f>
              </x14:cfvo>
              <x14:cfvo type="formula" gte="0">
                <xm:f>$DH$21</xm:f>
              </x14:cfvo>
            </x14:iconSet>
          </x14:cfRule>
          <xm:sqref>DS21:DW21</xm:sqref>
        </x14:conditionalFormatting>
        <x14:conditionalFormatting xmlns:xm="http://schemas.microsoft.com/office/excel/2006/main">
          <x14:cfRule type="iconSet" priority="1" id="{3FBE29BE-2D1F-4810-AA94-DB07602715C1}">
            <x14:iconSet iconSet="3Triangles">
              <x14:cfvo type="percent">
                <xm:f>0</xm:f>
              </x14:cfvo>
              <x14:cfvo type="formula">
                <xm:f>$DM$21</xm:f>
              </x14:cfvo>
              <x14:cfvo type="formula" gte="0">
                <xm:f>$DM$21</xm:f>
              </x14:cfvo>
            </x14:iconSet>
          </x14:cfRule>
          <xm:sqref>DX21:EB21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58CE-2D72-473E-A180-8A6B11CF8F99}">
  <sheetPr codeName="Sheet8"/>
  <dimension ref="A1:AL26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4" sqref="B14"/>
    </sheetView>
  </sheetViews>
  <sheetFormatPr defaultColWidth="9.140625" defaultRowHeight="16.5" x14ac:dyDescent="0.3"/>
  <cols>
    <col min="1" max="1" width="40.42578125" style="17" bestFit="1" customWidth="1"/>
    <col min="2" max="2" width="17.85546875" style="16" bestFit="1" customWidth="1"/>
    <col min="3" max="3" width="19.5703125" style="16" bestFit="1" customWidth="1"/>
    <col min="4" max="4" width="0.28515625" style="19" customWidth="1"/>
    <col min="5" max="5" width="17.85546875" style="16" bestFit="1" customWidth="1"/>
    <col min="6" max="6" width="19.5703125" style="16" bestFit="1" customWidth="1"/>
    <col min="7" max="7" width="0.28515625" style="19" customWidth="1"/>
    <col min="8" max="8" width="17.85546875" style="16" bestFit="1" customWidth="1"/>
    <col min="9" max="9" width="19.5703125" style="16" bestFit="1" customWidth="1"/>
    <col min="10" max="10" width="0.28515625" style="19" customWidth="1"/>
    <col min="11" max="11" width="17.85546875" style="16" bestFit="1" customWidth="1"/>
    <col min="12" max="12" width="19.5703125" style="16" bestFit="1" customWidth="1"/>
    <col min="13" max="13" width="0.28515625" style="19" customWidth="1"/>
    <col min="14" max="14" width="17.85546875" style="16" bestFit="1" customWidth="1"/>
    <col min="15" max="15" width="19.5703125" style="16" bestFit="1" customWidth="1"/>
    <col min="16" max="16" width="0.28515625" style="19" customWidth="1"/>
    <col min="17" max="17" width="17.85546875" style="16" bestFit="1" customWidth="1"/>
    <col min="18" max="18" width="6.85546875" style="16" bestFit="1" customWidth="1"/>
    <col min="19" max="19" width="6.140625" style="16" bestFit="1" customWidth="1"/>
    <col min="20" max="20" width="0.28515625" style="19" customWidth="1"/>
    <col min="21" max="21" width="17.85546875" style="16" bestFit="1" customWidth="1"/>
    <col min="22" max="22" width="19.5703125" style="16" bestFit="1" customWidth="1"/>
    <col min="23" max="23" width="0.28515625" style="19" customWidth="1"/>
    <col min="24" max="24" width="17.85546875" style="16" bestFit="1" customWidth="1"/>
    <col min="25" max="25" width="19.5703125" style="16" bestFit="1" customWidth="1"/>
    <col min="26" max="26" width="0.28515625" style="19" customWidth="1"/>
    <col min="27" max="27" width="17.85546875" style="16" bestFit="1" customWidth="1"/>
    <col min="28" max="28" width="19.5703125" style="16" bestFit="1" customWidth="1"/>
    <col min="29" max="29" width="0.28515625" style="19" customWidth="1"/>
    <col min="30" max="30" width="17.85546875" style="16" bestFit="1" customWidth="1"/>
    <col min="31" max="31" width="19.5703125" style="16" bestFit="1" customWidth="1"/>
    <col min="32" max="32" width="0.28515625" style="19" customWidth="1"/>
    <col min="33" max="33" width="17.85546875" style="16" bestFit="1" customWidth="1"/>
    <col min="34" max="34" width="19.5703125" style="16" bestFit="1" customWidth="1"/>
    <col min="35" max="35" width="0.28515625" style="19" customWidth="1"/>
    <col min="36" max="36" width="17.85546875" style="16" bestFit="1" customWidth="1"/>
    <col min="37" max="37" width="19.5703125" style="16" bestFit="1" customWidth="1"/>
    <col min="38" max="38" width="0.28515625" style="19" customWidth="1"/>
    <col min="39" max="16384" width="9.140625" style="53"/>
  </cols>
  <sheetData>
    <row r="1" spans="1:38" s="52" customFormat="1" ht="36.950000000000003" customHeight="1" x14ac:dyDescent="0.25">
      <c r="A1" s="31" t="str">
        <f ca="1">"► PERFORMANCE SHIPMENT " &amp; HOME!$F$5</f>
        <v>► PERFORMANCE SHIPMENT 2024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</row>
    <row r="2" spans="1:38" ht="18" x14ac:dyDescent="0.3">
      <c r="A2" s="83" t="s">
        <v>56</v>
      </c>
      <c r="B2" s="81" t="s">
        <v>36</v>
      </c>
      <c r="C2" s="82"/>
      <c r="D2" s="21"/>
      <c r="E2" s="81" t="s">
        <v>34</v>
      </c>
      <c r="F2" s="82"/>
      <c r="G2" s="21"/>
      <c r="H2" s="81" t="s">
        <v>37</v>
      </c>
      <c r="I2" s="82"/>
      <c r="J2" s="21"/>
      <c r="K2" s="81" t="s">
        <v>38</v>
      </c>
      <c r="L2" s="82"/>
      <c r="M2" s="21"/>
      <c r="N2" s="81" t="s">
        <v>39</v>
      </c>
      <c r="O2" s="82"/>
      <c r="P2" s="21"/>
      <c r="Q2" s="81" t="s">
        <v>40</v>
      </c>
      <c r="R2" s="82"/>
      <c r="S2" s="86"/>
      <c r="T2" s="21"/>
      <c r="U2" s="81" t="s">
        <v>41</v>
      </c>
      <c r="V2" s="82"/>
      <c r="W2" s="21"/>
      <c r="X2" s="81" t="s">
        <v>42</v>
      </c>
      <c r="Y2" s="82"/>
      <c r="Z2" s="21"/>
      <c r="AA2" s="81" t="s">
        <v>43</v>
      </c>
      <c r="AB2" s="82"/>
      <c r="AC2" s="21"/>
      <c r="AD2" s="81" t="s">
        <v>44</v>
      </c>
      <c r="AE2" s="82"/>
      <c r="AF2" s="21"/>
      <c r="AG2" s="81" t="s">
        <v>45</v>
      </c>
      <c r="AH2" s="82"/>
      <c r="AI2" s="21"/>
      <c r="AJ2" s="81" t="s">
        <v>46</v>
      </c>
      <c r="AK2" s="82"/>
      <c r="AL2" s="21"/>
    </row>
    <row r="3" spans="1:38" ht="15.75" x14ac:dyDescent="0.3">
      <c r="A3" s="83"/>
      <c r="B3" s="73" t="s">
        <v>23</v>
      </c>
      <c r="C3" s="74" t="s">
        <v>24</v>
      </c>
      <c r="D3" s="28"/>
      <c r="E3" s="78" t="s">
        <v>23</v>
      </c>
      <c r="F3" s="74" t="s">
        <v>24</v>
      </c>
      <c r="G3" s="28"/>
      <c r="H3" s="73" t="s">
        <v>23</v>
      </c>
      <c r="I3" s="74" t="s">
        <v>24</v>
      </c>
      <c r="J3" s="28"/>
      <c r="K3" s="73" t="s">
        <v>23</v>
      </c>
      <c r="L3" s="74" t="s">
        <v>24</v>
      </c>
      <c r="M3" s="28"/>
      <c r="N3" s="73" t="s">
        <v>23</v>
      </c>
      <c r="O3" s="74" t="s">
        <v>24</v>
      </c>
      <c r="P3" s="28"/>
      <c r="Q3" s="73" t="s">
        <v>23</v>
      </c>
      <c r="R3" s="84" t="s">
        <v>24</v>
      </c>
      <c r="S3" s="84"/>
      <c r="T3" s="28"/>
      <c r="U3" s="73" t="s">
        <v>23</v>
      </c>
      <c r="V3" s="74" t="s">
        <v>24</v>
      </c>
      <c r="W3" s="28"/>
      <c r="X3" s="73" t="s">
        <v>23</v>
      </c>
      <c r="Y3" s="80" t="s">
        <v>24</v>
      </c>
      <c r="Z3" s="28"/>
      <c r="AA3" s="73" t="s">
        <v>23</v>
      </c>
      <c r="AB3" s="74" t="s">
        <v>24</v>
      </c>
      <c r="AC3" s="28"/>
      <c r="AD3" s="73" t="s">
        <v>23</v>
      </c>
      <c r="AE3" s="74" t="s">
        <v>24</v>
      </c>
      <c r="AF3" s="28"/>
      <c r="AG3" s="73" t="s">
        <v>23</v>
      </c>
      <c r="AH3" s="74" t="s">
        <v>24</v>
      </c>
      <c r="AI3" s="28"/>
      <c r="AJ3" s="73" t="s">
        <v>23</v>
      </c>
      <c r="AK3" s="74" t="s">
        <v>24</v>
      </c>
      <c r="AL3" s="28"/>
    </row>
    <row r="4" spans="1:38" ht="2.1" customHeight="1" x14ac:dyDescent="0.3">
      <c r="A4" s="20"/>
      <c r="B4" s="27"/>
      <c r="C4" s="27"/>
      <c r="D4" s="18"/>
      <c r="E4" s="27"/>
      <c r="F4" s="27"/>
      <c r="G4" s="18"/>
      <c r="H4" s="27"/>
      <c r="I4" s="27"/>
      <c r="J4" s="18"/>
      <c r="K4" s="27"/>
      <c r="L4" s="27"/>
      <c r="M4" s="18"/>
      <c r="N4" s="27"/>
      <c r="O4" s="27"/>
      <c r="P4" s="18"/>
      <c r="Q4" s="27"/>
      <c r="R4" s="27"/>
      <c r="S4" s="27"/>
      <c r="T4" s="18"/>
      <c r="U4" s="27"/>
      <c r="V4" s="27"/>
      <c r="W4" s="18"/>
      <c r="X4" s="27"/>
      <c r="Y4" s="27"/>
      <c r="Z4" s="18"/>
      <c r="AA4" s="27"/>
      <c r="AB4" s="27"/>
      <c r="AC4" s="18"/>
      <c r="AD4" s="27"/>
      <c r="AE4" s="27"/>
      <c r="AF4" s="18"/>
      <c r="AG4" s="27"/>
      <c r="AH4" s="27"/>
      <c r="AI4" s="18"/>
      <c r="AJ4" s="27"/>
      <c r="AK4" s="27"/>
      <c r="AL4" s="18"/>
    </row>
    <row r="5" spans="1:38" x14ac:dyDescent="0.3">
      <c r="A5" s="71"/>
      <c r="B5" s="23">
        <f>IFERROR(VLOOKUP($B$2&amp;"-"&amp;$A5,CC1_InputUser!$T:$Y,5,FALSE),0)</f>
        <v>0</v>
      </c>
      <c r="C5" s="23">
        <f>IFERROR(VLOOKUP($B$2&amp;"-"&amp;$A5,CC1_InputUser!$T:$Y,6,FALSE),0)</f>
        <v>0</v>
      </c>
      <c r="D5" s="24"/>
      <c r="E5" s="23">
        <f>IFERROR(VLOOKUP($E$2&amp;"-"&amp;$A5,CC1_InputUser!$T:$Y,5,FALSE),0)</f>
        <v>0</v>
      </c>
      <c r="F5" s="23">
        <f>IFERROR(VLOOKUP($E$2&amp;"-"&amp;$A5,CC1_InputUser!$T:$Y,6,FALSE),0)</f>
        <v>0</v>
      </c>
      <c r="G5" s="24"/>
      <c r="H5" s="23">
        <f>IFERROR(VLOOKUP($H$2&amp;"-"&amp;$A5,CC1_InputUser!$T:$Y,5,FALSE),0)</f>
        <v>0</v>
      </c>
      <c r="I5" s="23">
        <f>IFERROR(VLOOKUP($H$2&amp;"-"&amp;$A5,CC1_InputUser!$T:$Y,6,FALSE),0)</f>
        <v>0</v>
      </c>
      <c r="J5" s="24"/>
      <c r="K5" s="23">
        <f>IFERROR(VLOOKUP($K$2&amp;"-"&amp;$A5,CC1_InputUser!$T:$Y,5,FALSE),0)</f>
        <v>0</v>
      </c>
      <c r="L5" s="23">
        <f>IFERROR(VLOOKUP($K$2&amp;"-"&amp;$A5,CC1_InputUser!$T:$Y,6,FALSE),0)</f>
        <v>0</v>
      </c>
      <c r="M5" s="24"/>
      <c r="N5" s="23">
        <f>IFERROR(VLOOKUP($N$2&amp;"-"&amp;$A5,CC1_InputUser!$T:$Y,5,FALSE),0)</f>
        <v>0</v>
      </c>
      <c r="O5" s="23">
        <f>IFERROR(VLOOKUP($N$2&amp;"-"&amp;$A5,CC1_InputUser!$T:$Y,6,FALSE),0)</f>
        <v>0</v>
      </c>
      <c r="P5" s="24"/>
      <c r="Q5" s="23">
        <f>IFERROR(VLOOKUP(Q2&amp;"-"&amp;$A5,CC1_InputUser!$T:$Y,5,FALSE),0)</f>
        <v>0</v>
      </c>
      <c r="R5" s="23">
        <f>IFERROR(VLOOKUP(Q2&amp;"-"&amp;$A5,CC1_InputUser!$T:$Y,6,FALSE),0)</f>
        <v>0</v>
      </c>
      <c r="S5" s="23">
        <f>IFERROR(VLOOKUP($N$2&amp;"-"&amp; RIGHT(#REF!,1)&amp;"-"&amp;$A5,CC1_InputUser!$L:$N,3,FALSE),0)</f>
        <v>0</v>
      </c>
      <c r="T5" s="24"/>
      <c r="U5" s="23">
        <f>IFERROR(VLOOKUP(U2&amp;"-"&amp;$A5,CC1_InputUser!$T:$Y,5,FALSE),0)</f>
        <v>0</v>
      </c>
      <c r="V5" s="23">
        <f>IFERROR(VLOOKUP(U2&amp;"-"&amp;$A5,CC1_InputUser!$T:$Y,6,FALSE),0)</f>
        <v>0</v>
      </c>
      <c r="W5" s="24"/>
      <c r="X5" s="23">
        <f>IFERROR(VLOOKUP(X2&amp;"-"&amp;$A5,CC1_InputUser!$T:$Y,5,FALSE),0)</f>
        <v>0</v>
      </c>
      <c r="Y5" s="23">
        <f>IFERROR(VLOOKUP(X2&amp;"-"&amp;$A5,CC1_InputUser!$T:$Y,6,FALSE),0)</f>
        <v>0</v>
      </c>
      <c r="Z5" s="24"/>
      <c r="AA5" s="23">
        <f>IFERROR(VLOOKUP(AA2&amp;"-"&amp;$A5,CC1_InputUser!$T:$Y,5,FALSE),0)</f>
        <v>0</v>
      </c>
      <c r="AB5" s="23">
        <f>IFERROR(VLOOKUP(AA2&amp;"-"&amp;$A5,CC1_InputUser!$T:$Y,6,FALSE),0)</f>
        <v>0</v>
      </c>
      <c r="AC5" s="24"/>
      <c r="AD5" s="23">
        <f>IFERROR(VLOOKUP(AD2&amp;"-"&amp;$A5,CC1_InputUser!$T:$Y,5,FALSE),0)</f>
        <v>0</v>
      </c>
      <c r="AE5" s="23">
        <f>IFERROR(VLOOKUP(AD2&amp;"-"&amp;$A5,CC1_InputUser!$T:$Y,6,FALSE),0)</f>
        <v>0</v>
      </c>
      <c r="AF5" s="24"/>
      <c r="AG5" s="23">
        <f>IFERROR(VLOOKUP(AG2&amp;"-"&amp;$A5,CC1_InputUser!$T:$Y,5,FALSE),0)</f>
        <v>0</v>
      </c>
      <c r="AH5" s="23">
        <f>IFERROR(VLOOKUP(AG2&amp;"-"&amp;$A5,CC1_InputUser!$T:$Y,6,FALSE),0)</f>
        <v>0</v>
      </c>
      <c r="AI5" s="24" t="s">
        <v>65</v>
      </c>
      <c r="AJ5" s="23">
        <f>IFERROR(VLOOKUP(AJ2&amp;"-"&amp;$A5,CC1_InputUser!$T:$Y,5,FALSE),0)</f>
        <v>0</v>
      </c>
      <c r="AK5" s="23">
        <f>IFERROR(VLOOKUP(AJ2&amp;"-"&amp;$A5,CC1_InputUser!$T:$Y,6,FALSE),0)</f>
        <v>0</v>
      </c>
      <c r="AL5" s="24"/>
    </row>
    <row r="6" spans="1:38" x14ac:dyDescent="0.3">
      <c r="A6" s="72"/>
      <c r="B6" s="23"/>
      <c r="C6" s="23"/>
      <c r="D6" s="26"/>
      <c r="E6" s="23"/>
      <c r="F6" s="23"/>
      <c r="G6" s="26"/>
      <c r="H6" s="23"/>
      <c r="I6" s="23"/>
      <c r="J6" s="26"/>
      <c r="K6" s="23"/>
      <c r="L6" s="23"/>
      <c r="M6" s="26"/>
      <c r="N6" s="23"/>
      <c r="O6" s="23"/>
      <c r="P6" s="26"/>
      <c r="Q6" s="23"/>
      <c r="R6" s="23"/>
      <c r="S6" s="23"/>
      <c r="T6" s="26"/>
      <c r="U6" s="23"/>
      <c r="V6" s="23"/>
      <c r="W6" s="26"/>
      <c r="X6" s="23"/>
      <c r="Y6" s="23"/>
      <c r="Z6" s="26"/>
      <c r="AA6" s="23"/>
      <c r="AB6" s="23"/>
      <c r="AC6" s="26"/>
      <c r="AD6" s="23"/>
      <c r="AE6" s="23"/>
      <c r="AF6" s="26"/>
      <c r="AG6" s="23"/>
      <c r="AH6" s="23"/>
      <c r="AI6" s="26"/>
      <c r="AJ6" s="23"/>
      <c r="AK6" s="23"/>
      <c r="AL6" s="26"/>
    </row>
    <row r="7" spans="1:38" x14ac:dyDescent="0.3">
      <c r="A7" s="71"/>
      <c r="B7" s="23"/>
      <c r="C7" s="23"/>
      <c r="D7" s="24"/>
      <c r="E7" s="23"/>
      <c r="F7" s="23"/>
      <c r="G7" s="24"/>
      <c r="H7" s="23"/>
      <c r="I7" s="23"/>
      <c r="J7" s="24"/>
      <c r="K7" s="23"/>
      <c r="L7" s="23"/>
      <c r="M7" s="24"/>
      <c r="N7" s="23"/>
      <c r="O7" s="23"/>
      <c r="P7" s="24"/>
      <c r="Q7" s="23"/>
      <c r="R7" s="23"/>
      <c r="S7" s="23"/>
      <c r="T7" s="24"/>
      <c r="U7" s="23"/>
      <c r="V7" s="23"/>
      <c r="W7" s="24"/>
      <c r="X7" s="23"/>
      <c r="Y7" s="23"/>
      <c r="Z7" s="24"/>
      <c r="AA7" s="23"/>
      <c r="AB7" s="23"/>
      <c r="AC7" s="24"/>
      <c r="AD7" s="23"/>
      <c r="AE7" s="23"/>
      <c r="AF7" s="24"/>
      <c r="AG7" s="23"/>
      <c r="AH7" s="23"/>
      <c r="AI7" s="24"/>
      <c r="AJ7" s="23"/>
      <c r="AK7" s="23"/>
      <c r="AL7" s="24"/>
    </row>
    <row r="8" spans="1:38" x14ac:dyDescent="0.3">
      <c r="A8" s="72"/>
      <c r="B8" s="23"/>
      <c r="C8" s="23"/>
      <c r="D8" s="26"/>
      <c r="E8" s="23"/>
      <c r="F8" s="23"/>
      <c r="G8" s="26"/>
      <c r="H8" s="23"/>
      <c r="I8" s="23"/>
      <c r="J8" s="26"/>
      <c r="K8" s="23"/>
      <c r="L8" s="23"/>
      <c r="M8" s="26"/>
      <c r="N8" s="23"/>
      <c r="O8" s="23"/>
      <c r="P8" s="26"/>
      <c r="Q8" s="23"/>
      <c r="R8" s="23"/>
      <c r="S8" s="23"/>
      <c r="T8" s="26"/>
      <c r="U8" s="23"/>
      <c r="V8" s="23"/>
      <c r="W8" s="26"/>
      <c r="X8" s="23"/>
      <c r="Y8" s="23"/>
      <c r="Z8" s="26"/>
      <c r="AA8" s="23"/>
      <c r="AB8" s="23"/>
      <c r="AC8" s="26"/>
      <c r="AD8" s="23"/>
      <c r="AE8" s="23"/>
      <c r="AF8" s="26"/>
      <c r="AG8" s="23"/>
      <c r="AH8" s="23"/>
      <c r="AI8" s="26"/>
      <c r="AJ8" s="23"/>
      <c r="AK8" s="23"/>
      <c r="AL8" s="26"/>
    </row>
    <row r="9" spans="1:38" x14ac:dyDescent="0.3">
      <c r="A9" s="71"/>
      <c r="B9" s="23"/>
      <c r="C9" s="23"/>
      <c r="D9" s="24"/>
      <c r="E9" s="23"/>
      <c r="F9" s="23"/>
      <c r="G9" s="24"/>
      <c r="H9" s="23"/>
      <c r="I9" s="23"/>
      <c r="J9" s="24"/>
      <c r="K9" s="23"/>
      <c r="L9" s="23"/>
      <c r="M9" s="24"/>
      <c r="N9" s="23"/>
      <c r="O9" s="23"/>
      <c r="P9" s="24"/>
      <c r="Q9" s="23"/>
      <c r="R9" s="23"/>
      <c r="S9" s="23"/>
      <c r="T9" s="24"/>
      <c r="U9" s="23"/>
      <c r="V9" s="23"/>
      <c r="W9" s="24"/>
      <c r="X9" s="23"/>
      <c r="Y9" s="23"/>
      <c r="Z9" s="24"/>
      <c r="AA9" s="23"/>
      <c r="AB9" s="23"/>
      <c r="AC9" s="24"/>
      <c r="AD9" s="23"/>
      <c r="AE9" s="23"/>
      <c r="AF9" s="24"/>
      <c r="AG9" s="23"/>
      <c r="AH9" s="23"/>
      <c r="AI9" s="24"/>
      <c r="AJ9" s="23"/>
      <c r="AK9" s="23"/>
      <c r="AL9" s="24"/>
    </row>
    <row r="10" spans="1:38" x14ac:dyDescent="0.3">
      <c r="A10" s="72"/>
      <c r="B10" s="23"/>
      <c r="C10" s="23"/>
      <c r="D10" s="26"/>
      <c r="E10" s="23"/>
      <c r="F10" s="23"/>
      <c r="G10" s="26"/>
      <c r="H10" s="23"/>
      <c r="I10" s="23"/>
      <c r="J10" s="26"/>
      <c r="K10" s="23"/>
      <c r="L10" s="23"/>
      <c r="M10" s="26"/>
      <c r="N10" s="23"/>
      <c r="O10" s="23"/>
      <c r="P10" s="26"/>
      <c r="Q10" s="23"/>
      <c r="R10" s="23"/>
      <c r="S10" s="23"/>
      <c r="T10" s="26"/>
      <c r="U10" s="23"/>
      <c r="V10" s="23"/>
      <c r="W10" s="26"/>
      <c r="X10" s="23"/>
      <c r="Y10" s="23"/>
      <c r="Z10" s="26"/>
      <c r="AA10" s="23"/>
      <c r="AB10" s="23"/>
      <c r="AC10" s="26"/>
      <c r="AD10" s="23"/>
      <c r="AE10" s="23"/>
      <c r="AF10" s="26"/>
      <c r="AG10" s="23"/>
      <c r="AH10" s="23"/>
      <c r="AI10" s="26"/>
      <c r="AJ10" s="23"/>
      <c r="AK10" s="23"/>
      <c r="AL10" s="26"/>
    </row>
    <row r="11" spans="1:38" x14ac:dyDescent="0.3">
      <c r="A11" s="71"/>
      <c r="B11" s="23"/>
      <c r="C11" s="23"/>
      <c r="D11" s="24"/>
      <c r="E11" s="23"/>
      <c r="F11" s="23"/>
      <c r="G11" s="24"/>
      <c r="H11" s="23"/>
      <c r="I11" s="23"/>
      <c r="J11" s="24"/>
      <c r="K11" s="23"/>
      <c r="L11" s="23"/>
      <c r="M11" s="24"/>
      <c r="N11" s="23"/>
      <c r="O11" s="23"/>
      <c r="P11" s="24"/>
      <c r="Q11" s="23"/>
      <c r="R11" s="23"/>
      <c r="S11" s="23"/>
      <c r="T11" s="24"/>
      <c r="U11" s="23"/>
      <c r="V11" s="23"/>
      <c r="W11" s="24"/>
      <c r="X11" s="23"/>
      <c r="Y11" s="23"/>
      <c r="Z11" s="24"/>
      <c r="AA11" s="23"/>
      <c r="AB11" s="23"/>
      <c r="AC11" s="24"/>
      <c r="AD11" s="23"/>
      <c r="AE11" s="23"/>
      <c r="AF11" s="24"/>
      <c r="AG11" s="23"/>
      <c r="AH11" s="23"/>
      <c r="AI11" s="24"/>
      <c r="AJ11" s="23"/>
      <c r="AK11" s="23"/>
      <c r="AL11" s="24"/>
    </row>
    <row r="12" spans="1:38" x14ac:dyDescent="0.3">
      <c r="A12" s="72"/>
      <c r="B12" s="23"/>
      <c r="C12" s="23"/>
      <c r="D12" s="24"/>
      <c r="E12" s="23"/>
      <c r="F12" s="23"/>
      <c r="G12" s="24"/>
      <c r="H12" s="23"/>
      <c r="I12" s="23"/>
      <c r="J12" s="24"/>
      <c r="K12" s="23"/>
      <c r="L12" s="23"/>
      <c r="M12" s="24"/>
      <c r="N12" s="23"/>
      <c r="O12" s="23"/>
      <c r="P12" s="24"/>
      <c r="Q12" s="23"/>
      <c r="R12" s="23"/>
      <c r="S12" s="23"/>
      <c r="T12" s="24"/>
      <c r="U12" s="23"/>
      <c r="V12" s="23"/>
      <c r="W12" s="24"/>
      <c r="X12" s="23"/>
      <c r="Y12" s="23"/>
      <c r="Z12" s="24"/>
      <c r="AA12" s="23"/>
      <c r="AB12" s="23"/>
      <c r="AC12" s="24"/>
      <c r="AD12" s="23"/>
      <c r="AE12" s="23"/>
      <c r="AF12" s="24"/>
      <c r="AG12" s="23"/>
      <c r="AH12" s="23"/>
      <c r="AI12" s="24"/>
      <c r="AJ12" s="23"/>
      <c r="AK12" s="23"/>
      <c r="AL12" s="24"/>
    </row>
    <row r="13" spans="1:38" ht="2.1" customHeight="1" x14ac:dyDescent="0.3">
      <c r="A13" s="20"/>
      <c r="B13" s="20"/>
      <c r="C13" s="20"/>
      <c r="D13" s="18"/>
      <c r="E13" s="20"/>
      <c r="F13" s="20"/>
      <c r="G13" s="18"/>
      <c r="H13" s="20"/>
      <c r="I13" s="20"/>
      <c r="J13" s="18"/>
      <c r="K13" s="20"/>
      <c r="L13" s="20"/>
      <c r="M13" s="18"/>
      <c r="N13" s="20"/>
      <c r="O13" s="20"/>
      <c r="P13" s="18"/>
      <c r="Q13" s="20"/>
      <c r="R13" s="20"/>
      <c r="S13" s="20"/>
      <c r="T13" s="18"/>
      <c r="U13" s="20"/>
      <c r="V13" s="20"/>
      <c r="W13" s="18"/>
      <c r="X13" s="20"/>
      <c r="Y13" s="20"/>
      <c r="Z13" s="18"/>
      <c r="AA13" s="20"/>
      <c r="AB13" s="20"/>
      <c r="AC13" s="18"/>
      <c r="AD13" s="20"/>
      <c r="AE13" s="20"/>
      <c r="AF13" s="18"/>
      <c r="AG13" s="20"/>
      <c r="AH13" s="20"/>
      <c r="AI13" s="18"/>
      <c r="AJ13" s="20"/>
      <c r="AK13" s="20"/>
      <c r="AL13" s="18"/>
    </row>
    <row r="14" spans="1:38" s="55" customFormat="1" ht="24.95" customHeight="1" x14ac:dyDescent="0.25">
      <c r="A14" s="42" t="s">
        <v>49</v>
      </c>
      <c r="B14" s="57">
        <f>IFERROR(VLOOKUP(B2,CC1_InputUser!$A:$S,18,FALSE),0)</f>
        <v>5.224088957189732E-3</v>
      </c>
      <c r="C14" s="57">
        <f>IFERROR(VLOOKUP(B2,CC1_InputUser!$A:$S,19,FALSE),0)</f>
        <v>-9.3833673475188784E-3</v>
      </c>
      <c r="D14" s="62"/>
      <c r="E14" s="79">
        <f>IFERROR(VLOOKUP(E2,CC1_InputUser!$A:$S,18,FALSE),0)</f>
        <v>7.176418118578054E-3</v>
      </c>
      <c r="F14" s="57">
        <f>IFERROR(VLOOKUP(E2,CC1_InputUser!$A:$S,19,FALSE),0)</f>
        <v>-1.1270529910001548E-2</v>
      </c>
      <c r="G14" s="62"/>
      <c r="H14" s="57">
        <f>IFERROR(VLOOKUP(H2,CC1_InputUser!$A:$S,18,FALSE),0)</f>
        <v>9.5495260447391317E-3</v>
      </c>
      <c r="I14" s="57">
        <f>IFERROR(VLOOKUP(H2,CC1_InputUser!$A:$S,19,FALSE),0)</f>
        <v>-1.0776905499875533E-2</v>
      </c>
      <c r="J14" s="62"/>
      <c r="K14" s="57">
        <f>IFERROR(VLOOKUP(K2,CC1_InputUser!$A:$S,18,FALSE),0)</f>
        <v>8.9026266635268136E-3</v>
      </c>
      <c r="L14" s="57">
        <f>IFERROR(VLOOKUP(K2,CC1_InputUser!$A:$S,19,FALSE),0)</f>
        <v>-6.6662239774724075E-3</v>
      </c>
      <c r="M14" s="62"/>
      <c r="N14" s="57">
        <f>IFERROR(VLOOKUP(N2,CC1_InputUser!$A:$S,18,FALSE),0)</f>
        <v>3.3153865430988194E-3</v>
      </c>
      <c r="O14" s="57">
        <f>IFERROR(VLOOKUP(N2,CC1_InputUser!$A:$S,19,FALSE),0)</f>
        <v>-7.7471890375179209E-3</v>
      </c>
      <c r="P14" s="62"/>
      <c r="Q14" s="57">
        <f>IFERROR(VLOOKUP(Q2,CC1_InputUser!$A:$S,18,FALSE),0)</f>
        <v>-2.0960816085641154E-3</v>
      </c>
      <c r="R14" s="85">
        <f>IFERROR(VLOOKUP(Q2,CC1_InputUser!$A:$S,19,FALSE),0)</f>
        <v>-1.0462311934554047E-2</v>
      </c>
      <c r="S14" s="85"/>
      <c r="T14" s="62"/>
      <c r="U14" s="57">
        <f>IFERROR(VLOOKUP(U2,CC1_InputUser!$A:$S,18,FALSE),0)</f>
        <v>-8.679282568110791E-3</v>
      </c>
      <c r="V14" s="57">
        <f>IFERROR(VLOOKUP(U2,CC1_InputUser!$A:$S,19,FALSE),0)</f>
        <v>-9.3901836983916187E-3</v>
      </c>
      <c r="W14" s="62"/>
      <c r="X14" s="57">
        <f>IFERROR(VLOOKUP(X2,CC1_InputUser!$A:$S,18,FALSE),0)</f>
        <v>7.3475885654907813E-3</v>
      </c>
      <c r="Y14" s="79">
        <f>IFERROR(VLOOKUP(X2,CC1_InputUser!$A:$S,19,FALSE),0)</f>
        <v>-5.4420177320055885E-3</v>
      </c>
      <c r="Z14" s="62"/>
      <c r="AA14" s="57">
        <f>IFERROR(VLOOKUP(AA2,CC1_InputUser!$A:$S,18,FALSE),0)</f>
        <v>1.8897271237978686E-3</v>
      </c>
      <c r="AB14" s="57">
        <f>IFERROR(VLOOKUP(AA2,CC1_InputUser!$A:$S,19,FALSE),0)</f>
        <v>-4.8190622863065746E-3</v>
      </c>
      <c r="AC14" s="62"/>
      <c r="AD14" s="57">
        <f>IFERROR(VLOOKUP(AD2,CC1_InputUser!$A:$S,18,FALSE),0)</f>
        <v>0</v>
      </c>
      <c r="AE14" s="57">
        <f>IFERROR(VLOOKUP(AD2,CC1_InputUser!$A:$S,19,FALSE),0)</f>
        <v>0</v>
      </c>
      <c r="AF14" s="62"/>
      <c r="AG14" s="57">
        <f>IFERROR(VLOOKUP(AG2,CC1_InputUser!$A:$S,18,FALSE),0)</f>
        <v>0</v>
      </c>
      <c r="AH14" s="57">
        <f>IFERROR(VLOOKUP(AG2,CC1_InputUser!$A:$S,19,FALSE),0)</f>
        <v>0</v>
      </c>
      <c r="AI14" s="62"/>
      <c r="AJ14" s="57">
        <f>IFERROR(VLOOKUP(AJ2,CC1_InputUser!$A:$S,18,FALSE),0)</f>
        <v>0</v>
      </c>
      <c r="AK14" s="57">
        <f>IFERROR(VLOOKUP(AJ2,CC1_InputUser!$A:$S,19,FALSE),0)</f>
        <v>0</v>
      </c>
      <c r="AL14" s="60"/>
    </row>
    <row r="15" spans="1:38" ht="4.5" customHeight="1" x14ac:dyDescent="0.3">
      <c r="A15" s="20"/>
      <c r="B15" s="20"/>
      <c r="C15" s="20"/>
      <c r="D15" s="18"/>
      <c r="E15" s="20"/>
      <c r="F15" s="20"/>
      <c r="G15" s="18"/>
      <c r="H15" s="20"/>
      <c r="I15" s="20"/>
      <c r="J15" s="18"/>
      <c r="K15" s="20"/>
      <c r="L15" s="20"/>
      <c r="M15" s="18"/>
      <c r="N15" s="20"/>
      <c r="O15" s="20"/>
      <c r="P15" s="18"/>
      <c r="Q15" s="20"/>
      <c r="R15" s="20"/>
      <c r="S15" s="20"/>
      <c r="T15" s="18"/>
      <c r="U15" s="20"/>
      <c r="V15" s="20"/>
      <c r="W15" s="18"/>
      <c r="X15" s="20"/>
      <c r="Y15" s="20"/>
      <c r="Z15" s="18"/>
      <c r="AA15" s="20"/>
      <c r="AB15" s="20"/>
      <c r="AC15" s="18"/>
      <c r="AD15" s="20"/>
      <c r="AE15" s="20"/>
      <c r="AF15" s="18"/>
      <c r="AG15" s="20"/>
      <c r="AH15" s="20"/>
      <c r="AI15" s="18"/>
      <c r="AJ15" s="20"/>
      <c r="AK15" s="20"/>
      <c r="AL15" s="18"/>
    </row>
    <row r="16" spans="1:38" x14ac:dyDescent="0.3">
      <c r="D16" s="18"/>
      <c r="G16" s="18"/>
      <c r="J16" s="18"/>
      <c r="M16" s="18"/>
      <c r="P16" s="18"/>
      <c r="T16" s="18"/>
      <c r="W16" s="18"/>
      <c r="Z16" s="18"/>
      <c r="AC16" s="18"/>
      <c r="AF16" s="18"/>
      <c r="AI16" s="18"/>
      <c r="AL16" s="18"/>
    </row>
    <row r="17" spans="1:38" x14ac:dyDescent="0.3">
      <c r="D17" s="18"/>
      <c r="G17" s="18"/>
      <c r="J17" s="18"/>
      <c r="M17" s="18"/>
      <c r="P17" s="18"/>
      <c r="T17" s="18"/>
      <c r="W17" s="18"/>
      <c r="Z17" s="18"/>
      <c r="AC17" s="18"/>
      <c r="AF17" s="18"/>
      <c r="AI17" s="18"/>
      <c r="AL17" s="18"/>
    </row>
    <row r="18" spans="1:38" x14ac:dyDescent="0.3">
      <c r="A18" s="58" t="s">
        <v>61</v>
      </c>
      <c r="D18" s="18"/>
      <c r="G18" s="18"/>
      <c r="J18" s="18"/>
      <c r="M18" s="18"/>
      <c r="P18" s="18"/>
      <c r="T18" s="18"/>
      <c r="W18" s="18"/>
      <c r="Z18" s="18"/>
      <c r="AC18" s="18"/>
      <c r="AF18" s="18"/>
      <c r="AI18" s="18"/>
      <c r="AL18" s="18"/>
    </row>
    <row r="19" spans="1:38" x14ac:dyDescent="0.3">
      <c r="A19" t="s">
        <v>63</v>
      </c>
      <c r="D19" s="18"/>
      <c r="G19" s="18"/>
      <c r="J19" s="18"/>
      <c r="M19" s="18"/>
      <c r="P19" s="18"/>
      <c r="T19" s="18"/>
      <c r="W19" s="18"/>
      <c r="Z19" s="18"/>
      <c r="AC19" s="18"/>
      <c r="AF19" s="18"/>
      <c r="AI19" s="18"/>
      <c r="AL19" s="18"/>
    </row>
    <row r="20" spans="1:38" x14ac:dyDescent="0.3">
      <c r="D20" s="18"/>
      <c r="G20" s="18"/>
      <c r="J20" s="18"/>
      <c r="M20" s="18"/>
      <c r="P20" s="18"/>
      <c r="T20" s="18"/>
      <c r="W20" s="18"/>
      <c r="Z20" s="18"/>
      <c r="AC20" s="18"/>
      <c r="AF20" s="18"/>
      <c r="AI20" s="18"/>
      <c r="AL20" s="18"/>
    </row>
    <row r="21" spans="1:38" x14ac:dyDescent="0.3">
      <c r="A21" s="49" t="s">
        <v>62</v>
      </c>
      <c r="D21" s="18"/>
      <c r="G21" s="18"/>
      <c r="J21" s="18"/>
      <c r="M21" s="18"/>
      <c r="P21" s="18"/>
      <c r="T21" s="18"/>
      <c r="W21" s="18"/>
      <c r="Z21" s="18"/>
      <c r="AC21" s="18"/>
      <c r="AF21" s="18"/>
      <c r="AI21" s="18"/>
      <c r="AL21" s="18"/>
    </row>
    <row r="22" spans="1:38" x14ac:dyDescent="0.3">
      <c r="A22" t="s">
        <v>64</v>
      </c>
      <c r="D22" s="18"/>
      <c r="G22" s="18"/>
      <c r="J22" s="18"/>
      <c r="M22" s="18"/>
      <c r="P22" s="18"/>
      <c r="T22" s="18"/>
      <c r="W22" s="18"/>
      <c r="Z22" s="18"/>
      <c r="AC22" s="18"/>
      <c r="AF22" s="18"/>
      <c r="AI22" s="18"/>
      <c r="AL22" s="18"/>
    </row>
    <row r="23" spans="1:38" x14ac:dyDescent="0.3">
      <c r="D23" s="18"/>
      <c r="G23" s="18"/>
      <c r="J23" s="18"/>
      <c r="M23" s="18"/>
      <c r="P23" s="18"/>
      <c r="T23" s="18"/>
      <c r="W23" s="18"/>
      <c r="Z23" s="18"/>
      <c r="AC23" s="18"/>
      <c r="AF23" s="18"/>
      <c r="AI23" s="18"/>
      <c r="AL23" s="18"/>
    </row>
    <row r="24" spans="1:38" s="16" customFormat="1" x14ac:dyDescent="0.3">
      <c r="A24"/>
      <c r="D24" s="19"/>
      <c r="G24" s="19"/>
      <c r="J24" s="19"/>
      <c r="M24" s="19"/>
      <c r="P24" s="19"/>
      <c r="T24" s="19"/>
      <c r="W24" s="19"/>
      <c r="Z24" s="19"/>
      <c r="AC24" s="19"/>
      <c r="AF24" s="19"/>
      <c r="AI24" s="19"/>
      <c r="AL24" s="19"/>
    </row>
    <row r="25" spans="1:38" s="16" customFormat="1" x14ac:dyDescent="0.3">
      <c r="A25"/>
      <c r="D25" s="19"/>
      <c r="G25" s="19"/>
      <c r="J25" s="19"/>
      <c r="M25" s="19"/>
      <c r="P25" s="19"/>
      <c r="T25" s="19"/>
      <c r="W25" s="19"/>
      <c r="Z25" s="19"/>
      <c r="AC25" s="19"/>
      <c r="AF25" s="19"/>
      <c r="AI25" s="19"/>
      <c r="AL25" s="19"/>
    </row>
    <row r="26" spans="1:38" s="16" customFormat="1" x14ac:dyDescent="0.3">
      <c r="A26" s="17"/>
      <c r="B26" s="17"/>
      <c r="D26" s="19"/>
      <c r="G26" s="19"/>
      <c r="J26" s="19"/>
      <c r="M26" s="19"/>
      <c r="P26" s="19"/>
      <c r="T26" s="19"/>
      <c r="W26" s="19"/>
      <c r="Z26" s="19"/>
      <c r="AC26" s="19"/>
      <c r="AF26" s="19"/>
      <c r="AI26" s="19"/>
      <c r="AL26" s="19"/>
    </row>
  </sheetData>
  <mergeCells count="15">
    <mergeCell ref="R14:S14"/>
    <mergeCell ref="R3:S3"/>
    <mergeCell ref="AJ2:AK2"/>
    <mergeCell ref="Q2:S2"/>
    <mergeCell ref="U2:V2"/>
    <mergeCell ref="X2:Y2"/>
    <mergeCell ref="AA2:AB2"/>
    <mergeCell ref="AD2:AE2"/>
    <mergeCell ref="AG2:AH2"/>
    <mergeCell ref="N2:O2"/>
    <mergeCell ref="A2:A3"/>
    <mergeCell ref="B2:C2"/>
    <mergeCell ref="E2:F2"/>
    <mergeCell ref="H2:I2"/>
    <mergeCell ref="K2:L2"/>
  </mergeCells>
  <conditionalFormatting sqref="B14:AK14">
    <cfRule type="cellIs" dxfId="1" priority="23" operator="between">
      <formula>-0.00251</formula>
      <formula>-0.009</formula>
    </cfRule>
    <cfRule type="cellIs" dxfId="0" priority="24" operator="between">
      <formula>0</formula>
      <formula>-0.0025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8" id="{633DDC76-76D3-4AC0-82C8-0F528F15B6D7}">
            <x14:iconSet iconSet="3Triangles">
              <x14:cfvo type="percent">
                <xm:f>0</xm:f>
              </x14:cfvo>
              <x14:cfvo type="formula">
                <xm:f>$B$14</xm:f>
              </x14:cfvo>
              <x14:cfvo type="formula" gte="0">
                <xm:f>$B$14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213" id="{001C76EB-9F20-432D-A63C-4BB05538F38A}">
            <x14:iconSet iconSet="3Triangles">
              <x14:cfvo type="percent">
                <xm:f>0</xm:f>
              </x14:cfvo>
              <x14:cfvo type="formula">
                <xm:f>$C$14</xm:f>
              </x14:cfvo>
              <x14:cfvo type="formula" gte="0">
                <xm:f>$C$14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219" id="{5DAE85A2-7D08-455E-A052-945DDFE9E899}">
            <x14:iconSet iconSet="3Triangles">
              <x14:cfvo type="percent">
                <xm:f>0</xm:f>
              </x14:cfvo>
              <x14:cfvo type="formula">
                <xm:f>$E$14</xm:f>
              </x14:cfvo>
              <x14:cfvo type="formula" gte="0">
                <xm:f>$E$14</xm:f>
              </x14:cfvo>
            </x14:iconSet>
          </x14:cfRule>
          <xm:sqref>H14</xm:sqref>
        </x14:conditionalFormatting>
        <x14:conditionalFormatting xmlns:xm="http://schemas.microsoft.com/office/excel/2006/main">
          <x14:cfRule type="iconSet" priority="225" id="{36C6807A-007A-4349-BC01-F7A6BCA71D59}">
            <x14:iconSet iconSet="3Triangles">
              <x14:cfvo type="percent">
                <xm:f>0</xm:f>
              </x14:cfvo>
              <x14:cfvo type="formula">
                <xm:f>$F$14</xm:f>
              </x14:cfvo>
              <x14:cfvo type="formula" gte="0">
                <xm:f>$F$14</xm:f>
              </x14:cfvo>
            </x14:iconSet>
          </x14:cfRule>
          <xm:sqref>I14</xm:sqref>
        </x14:conditionalFormatting>
        <x14:conditionalFormatting xmlns:xm="http://schemas.microsoft.com/office/excel/2006/main">
          <x14:cfRule type="iconSet" priority="231" id="{3BEAEB6B-82A1-484A-AB1B-D61EB95B3FEE}">
            <x14:iconSet iconSet="3Triangles">
              <x14:cfvo type="percent">
                <xm:f>0</xm:f>
              </x14:cfvo>
              <x14:cfvo type="formula">
                <xm:f>$H$14</xm:f>
              </x14:cfvo>
              <x14:cfvo type="formula" gte="0">
                <xm:f>$H$14</xm:f>
              </x14:cfvo>
            </x14:iconSet>
          </x14:cfRule>
          <xm:sqref>K14</xm:sqref>
        </x14:conditionalFormatting>
        <x14:conditionalFormatting xmlns:xm="http://schemas.microsoft.com/office/excel/2006/main">
          <x14:cfRule type="iconSet" priority="237" id="{1A3CF564-E752-4BC2-BB80-77FD3A1EA5A5}">
            <x14:iconSet iconSet="3Triangles">
              <x14:cfvo type="percent">
                <xm:f>0</xm:f>
              </x14:cfvo>
              <x14:cfvo type="formula">
                <xm:f>$I$14</xm:f>
              </x14:cfvo>
              <x14:cfvo type="formula" gte="0">
                <xm:f>$I$14</xm:f>
              </x14:cfvo>
            </x14:iconSet>
          </x14:cfRule>
          <xm:sqref>L14</xm:sqref>
        </x14:conditionalFormatting>
        <x14:conditionalFormatting xmlns:xm="http://schemas.microsoft.com/office/excel/2006/main">
          <x14:cfRule type="iconSet" priority="243" id="{80D70216-193C-4F76-BFA1-676926E5197C}">
            <x14:iconSet iconSet="3Triangles">
              <x14:cfvo type="percent">
                <xm:f>0</xm:f>
              </x14:cfvo>
              <x14:cfvo type="formula">
                <xm:f>$K$14</xm:f>
              </x14:cfvo>
              <x14:cfvo type="formula" gte="0">
                <xm:f>$K$14</xm:f>
              </x14:cfvo>
            </x14:iconSet>
          </x14:cfRule>
          <xm:sqref>N14</xm:sqref>
        </x14:conditionalFormatting>
        <x14:conditionalFormatting xmlns:xm="http://schemas.microsoft.com/office/excel/2006/main">
          <x14:cfRule type="iconSet" priority="249" id="{9FBCE648-6E4F-4750-B7C5-4031A7B472D5}">
            <x14:iconSet iconSet="3Triangles">
              <x14:cfvo type="percent">
                <xm:f>0</xm:f>
              </x14:cfvo>
              <x14:cfvo type="formula">
                <xm:f>$L$14</xm:f>
              </x14:cfvo>
              <x14:cfvo type="formula" gte="0">
                <xm:f>$L$14</xm:f>
              </x14:cfvo>
            </x14:iconSet>
          </x14:cfRule>
          <xm:sqref>O14</xm:sqref>
        </x14:conditionalFormatting>
        <x14:conditionalFormatting xmlns:xm="http://schemas.microsoft.com/office/excel/2006/main">
          <x14:cfRule type="iconSet" priority="255" id="{120024AD-782F-4774-8528-9F66AD36EF52}">
            <x14:iconSet iconSet="3Triangles">
              <x14:cfvo type="percent">
                <xm:f>0</xm:f>
              </x14:cfvo>
              <x14:cfvo type="formula">
                <xm:f>$N$14</xm:f>
              </x14:cfvo>
              <x14:cfvo type="formula" gte="0">
                <xm:f>$N$14</xm:f>
              </x14:cfvo>
            </x14:iconSet>
          </x14:cfRule>
          <xm:sqref>Q14</xm:sqref>
        </x14:conditionalFormatting>
        <x14:conditionalFormatting xmlns:xm="http://schemas.microsoft.com/office/excel/2006/main">
          <x14:cfRule type="iconSet" priority="262" id="{A8D22BCE-A3BA-4314-B207-B45C95E7F82B}">
            <x14:iconSet iconSet="3Triangles">
              <x14:cfvo type="percent">
                <xm:f>0</xm:f>
              </x14:cfvo>
              <x14:cfvo type="formula">
                <xm:f>$O$14</xm:f>
              </x14:cfvo>
              <x14:cfvo type="formula" gte="0">
                <xm:f>$O$14</xm:f>
              </x14:cfvo>
            </x14:iconSet>
          </x14:cfRule>
          <xm:sqref>R14:S14</xm:sqref>
        </x14:conditionalFormatting>
        <x14:conditionalFormatting xmlns:xm="http://schemas.microsoft.com/office/excel/2006/main">
          <x14:cfRule type="iconSet" priority="268" id="{6025605B-E87C-49E2-9807-936DA181C83B}">
            <x14:iconSet iconSet="3Triangles">
              <x14:cfvo type="percent">
                <xm:f>0</xm:f>
              </x14:cfvo>
              <x14:cfvo type="formula">
                <xm:f>$Q$14</xm:f>
              </x14:cfvo>
              <x14:cfvo type="formula" gte="0">
                <xm:f>$Q$14</xm:f>
              </x14:cfvo>
            </x14:iconSet>
          </x14:cfRule>
          <xm:sqref>U14</xm:sqref>
        </x14:conditionalFormatting>
        <x14:conditionalFormatting xmlns:xm="http://schemas.microsoft.com/office/excel/2006/main">
          <x14:cfRule type="iconSet" priority="274" id="{5B8539A0-B4C0-43FB-AFBA-72F250AD1CC3}">
            <x14:iconSet iconSet="3Triangles">
              <x14:cfvo type="percent">
                <xm:f>0</xm:f>
              </x14:cfvo>
              <x14:cfvo type="formula">
                <xm:f>$R$14</xm:f>
              </x14:cfvo>
              <x14:cfvo type="formula" gte="0">
                <xm:f>$R$14</xm:f>
              </x14:cfvo>
            </x14:iconSet>
          </x14:cfRule>
          <xm:sqref>V14</xm:sqref>
        </x14:conditionalFormatting>
        <x14:conditionalFormatting xmlns:xm="http://schemas.microsoft.com/office/excel/2006/main">
          <x14:cfRule type="iconSet" priority="280" id="{404F00F0-4E70-4F7F-B868-5053CBDE34CF}">
            <x14:iconSet iconSet="3Triangles">
              <x14:cfvo type="percent">
                <xm:f>0</xm:f>
              </x14:cfvo>
              <x14:cfvo type="formula">
                <xm:f>$U$14</xm:f>
              </x14:cfvo>
              <x14:cfvo type="formula" gte="0">
                <xm:f>$U$14</xm:f>
              </x14:cfvo>
            </x14:iconSet>
          </x14:cfRule>
          <xm:sqref>X14</xm:sqref>
        </x14:conditionalFormatting>
        <x14:conditionalFormatting xmlns:xm="http://schemas.microsoft.com/office/excel/2006/main">
          <x14:cfRule type="iconSet" priority="286" id="{AB1E9413-D143-44FB-A022-64DB15D87DAB}">
            <x14:iconSet iconSet="3Triangles">
              <x14:cfvo type="percent">
                <xm:f>0</xm:f>
              </x14:cfvo>
              <x14:cfvo type="formula">
                <xm:f>$V$14</xm:f>
              </x14:cfvo>
              <x14:cfvo type="formula" gte="0">
                <xm:f>$V$14</xm:f>
              </x14:cfvo>
            </x14:iconSet>
          </x14:cfRule>
          <xm:sqref>Y14</xm:sqref>
        </x14:conditionalFormatting>
        <x14:conditionalFormatting xmlns:xm="http://schemas.microsoft.com/office/excel/2006/main">
          <x14:cfRule type="iconSet" priority="292" id="{CBE56A26-2280-4186-BCA7-4D7670D0B418}">
            <x14:iconSet iconSet="3Triangles">
              <x14:cfvo type="percent">
                <xm:f>0</xm:f>
              </x14:cfvo>
              <x14:cfvo type="formula">
                <xm:f>$X$14</xm:f>
              </x14:cfvo>
              <x14:cfvo type="formula" gte="0">
                <xm:f>$X$14</xm:f>
              </x14:cfvo>
            </x14:iconSet>
          </x14:cfRule>
          <xm:sqref>AA14</xm:sqref>
        </x14:conditionalFormatting>
        <x14:conditionalFormatting xmlns:xm="http://schemas.microsoft.com/office/excel/2006/main">
          <x14:cfRule type="iconSet" priority="298" id="{04E4E651-3407-4169-A995-1DEFCAC997D8}">
            <x14:iconSet iconSet="3Triangles">
              <x14:cfvo type="percent">
                <xm:f>0</xm:f>
              </x14:cfvo>
              <x14:cfvo type="formula">
                <xm:f>$Y$14</xm:f>
              </x14:cfvo>
              <x14:cfvo type="formula" gte="0">
                <xm:f>$Y$14</xm:f>
              </x14:cfvo>
            </x14:iconSet>
          </x14:cfRule>
          <xm:sqref>AB14</xm:sqref>
        </x14:conditionalFormatting>
        <x14:conditionalFormatting xmlns:xm="http://schemas.microsoft.com/office/excel/2006/main">
          <x14:cfRule type="iconSet" priority="304" id="{066B132D-3CC0-4D7F-AC7D-2E0E7C1B4A03}">
            <x14:iconSet iconSet="3Triangles">
              <x14:cfvo type="percent">
                <xm:f>0</xm:f>
              </x14:cfvo>
              <x14:cfvo type="formula">
                <xm:f>$AA$14</xm:f>
              </x14:cfvo>
              <x14:cfvo type="formula" gte="0">
                <xm:f>$AA$14</xm:f>
              </x14:cfvo>
            </x14:iconSet>
          </x14:cfRule>
          <xm:sqref>AD14</xm:sqref>
        </x14:conditionalFormatting>
        <x14:conditionalFormatting xmlns:xm="http://schemas.microsoft.com/office/excel/2006/main">
          <x14:cfRule type="iconSet" priority="310" id="{621652DC-9D5A-449A-AB45-FC270E22F991}">
            <x14:iconSet iconSet="3Triangles">
              <x14:cfvo type="percent">
                <xm:f>0</xm:f>
              </x14:cfvo>
              <x14:cfvo type="formula">
                <xm:f>$AB$14</xm:f>
              </x14:cfvo>
              <x14:cfvo type="formula" gte="0">
                <xm:f>$AB$14</xm:f>
              </x14:cfvo>
            </x14:iconSet>
          </x14:cfRule>
          <xm:sqref>AE14</xm:sqref>
        </x14:conditionalFormatting>
        <x14:conditionalFormatting xmlns:xm="http://schemas.microsoft.com/office/excel/2006/main">
          <x14:cfRule type="iconSet" priority="316" id="{8A273BF7-DF71-4D70-9352-D0A8F4427270}">
            <x14:iconSet iconSet="3Triangles">
              <x14:cfvo type="percent">
                <xm:f>0</xm:f>
              </x14:cfvo>
              <x14:cfvo type="formula">
                <xm:f>$AD$14</xm:f>
              </x14:cfvo>
              <x14:cfvo type="formula" gte="0">
                <xm:f>$AD$14</xm:f>
              </x14:cfvo>
            </x14:iconSet>
          </x14:cfRule>
          <xm:sqref>AG14</xm:sqref>
        </x14:conditionalFormatting>
        <x14:conditionalFormatting xmlns:xm="http://schemas.microsoft.com/office/excel/2006/main">
          <x14:cfRule type="iconSet" priority="322" id="{EC0F8A52-D928-4BE8-83CB-67A433E5F350}">
            <x14:iconSet iconSet="3Triangles">
              <x14:cfvo type="percent">
                <xm:f>0</xm:f>
              </x14:cfvo>
              <x14:cfvo type="formula">
                <xm:f>$AE$14</xm:f>
              </x14:cfvo>
              <x14:cfvo type="formula" gte="0">
                <xm:f>$AE$14</xm:f>
              </x14:cfvo>
            </x14:iconSet>
          </x14:cfRule>
          <xm:sqref>AH14</xm:sqref>
        </x14:conditionalFormatting>
        <x14:conditionalFormatting xmlns:xm="http://schemas.microsoft.com/office/excel/2006/main">
          <x14:cfRule type="iconSet" priority="328" id="{B46A00B4-CA60-4709-A1DD-160C22B97C61}">
            <x14:iconSet iconSet="3Triangles">
              <x14:cfvo type="percent">
                <xm:f>0</xm:f>
              </x14:cfvo>
              <x14:cfvo type="formula">
                <xm:f>$AG$14</xm:f>
              </x14:cfvo>
              <x14:cfvo type="formula" gte="0">
                <xm:f>$AG$14</xm:f>
              </x14:cfvo>
            </x14:iconSet>
          </x14:cfRule>
          <xm:sqref>AJ14</xm:sqref>
        </x14:conditionalFormatting>
        <x14:conditionalFormatting xmlns:xm="http://schemas.microsoft.com/office/excel/2006/main">
          <x14:cfRule type="iconSet" priority="330" id="{49ACDBC6-B89A-41FA-9E72-EA21F2AB0C7D}">
            <x14:iconSet iconSet="3Triangles">
              <x14:cfvo type="percent">
                <xm:f>0</xm:f>
              </x14:cfvo>
              <x14:cfvo type="formula">
                <xm:f>$AH$14</xm:f>
              </x14:cfvo>
              <x14:cfvo type="formula" gte="0">
                <xm:f>$AH$14</xm:f>
              </x14:cfvo>
            </x14:iconSet>
          </x14:cfRule>
          <xm:sqref>AK14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19CF-E141-4B5A-AB87-66AF49429615}">
  <sheetPr codeName="Sheet3"/>
  <dimension ref="A1:C2"/>
  <sheetViews>
    <sheetView workbookViewId="0">
      <selection activeCell="C12" sqref="C12"/>
    </sheetView>
  </sheetViews>
  <sheetFormatPr defaultRowHeight="15" x14ac:dyDescent="0.25"/>
  <cols>
    <col min="1" max="1" width="10.5703125" bestFit="1" customWidth="1"/>
    <col min="2" max="2" width="58.42578125" bestFit="1" customWidth="1"/>
    <col min="3" max="3" width="137" bestFit="1" customWidth="1"/>
  </cols>
  <sheetData>
    <row r="1" spans="1:3" x14ac:dyDescent="0.25">
      <c r="A1" t="s">
        <v>76</v>
      </c>
      <c r="B1" t="s">
        <v>91</v>
      </c>
      <c r="C1" t="s">
        <v>80</v>
      </c>
    </row>
    <row r="2" spans="1:3" x14ac:dyDescent="0.25">
      <c r="A2" t="s">
        <v>77</v>
      </c>
      <c r="B2" t="s">
        <v>92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Temp_RESUME_PerFactory</vt:lpstr>
      <vt:lpstr>Temp_REPORT1</vt:lpstr>
      <vt:lpstr>Ref_WA</vt:lpstr>
      <vt:lpstr>HOME</vt:lpstr>
      <vt:lpstr>CC1_InputUser</vt:lpstr>
      <vt:lpstr>REPORT1</vt:lpstr>
      <vt:lpstr>RESUME_PerFactory</vt:lpstr>
      <vt:lpstr>RPA1_WA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septian arif maulana</cp:lastModifiedBy>
  <dcterms:created xsi:type="dcterms:W3CDTF">2024-02-29T02:44:46Z</dcterms:created>
  <dcterms:modified xsi:type="dcterms:W3CDTF">2024-10-11T08:41:49Z</dcterms:modified>
</cp:coreProperties>
</file>