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Z:\IT\RPA 00\Monitoring Performance Shipment\Results\"/>
    </mc:Choice>
  </mc:AlternateContent>
  <xr:revisionPtr revIDLastSave="0" documentId="13_ncr:1_{1E716AA5-8E09-4F2B-9651-76CD1685362B}" xr6:coauthVersionLast="47" xr6:coauthVersionMax="47" xr10:uidLastSave="{00000000-0000-0000-0000-000000000000}"/>
  <bookViews>
    <workbookView xWindow="-120" yWindow="-120" windowWidth="20730" windowHeight="11160" xr2:uid="{98E66793-F003-4187-BA30-F4A604B72825}"/>
  </bookViews>
  <sheets>
    <sheet name="Sheet1" sheetId="1" r:id="rId1"/>
  </sheets>
  <externalReferences>
    <externalReference r:id="rId2"/>
    <externalReference r:id="rId3"/>
  </externalReferences>
  <definedNames>
    <definedName name="_xlnm._FilterDatabase" localSheetId="0" hidden="1">Sheet1!$A$2:$AK$26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23" i="1" l="1"/>
  <c r="AG23" i="1"/>
  <c r="AF23" i="1"/>
  <c r="AE23" i="1"/>
  <c r="AD23" i="1"/>
  <c r="AC23" i="1"/>
  <c r="AB23" i="1"/>
  <c r="AA23" i="1"/>
  <c r="Z23" i="1"/>
  <c r="Y23" i="1"/>
  <c r="X23" i="1"/>
  <c r="W23" i="1"/>
  <c r="N23" i="1"/>
  <c r="M23" i="1"/>
  <c r="AI22" i="1"/>
  <c r="T22" i="1"/>
  <c r="S22" i="1"/>
  <c r="R22" i="1"/>
  <c r="Q22" i="1"/>
  <c r="AI21" i="1"/>
  <c r="T21" i="1"/>
  <c r="S21" i="1"/>
  <c r="R21" i="1"/>
  <c r="Q21" i="1"/>
  <c r="AI20" i="1"/>
  <c r="T20" i="1"/>
  <c r="S20" i="1"/>
  <c r="R20" i="1"/>
  <c r="Q20" i="1"/>
  <c r="AJ20" i="1" s="1"/>
  <c r="AI19" i="1"/>
  <c r="T19" i="1"/>
  <c r="S19" i="1"/>
  <c r="R19" i="1"/>
  <c r="Q19" i="1"/>
  <c r="AI18" i="1"/>
  <c r="T18" i="1"/>
  <c r="S18" i="1"/>
  <c r="R18" i="1"/>
  <c r="Q18" i="1"/>
  <c r="AI17" i="1"/>
  <c r="P17" i="1"/>
  <c r="S17" i="1" s="1"/>
  <c r="O17" i="1"/>
  <c r="AI16" i="1"/>
  <c r="V16" i="1"/>
  <c r="P16" i="1"/>
  <c r="S16" i="1" s="1"/>
  <c r="O16" i="1"/>
  <c r="AI15" i="1"/>
  <c r="P15" i="1"/>
  <c r="T15" i="1" s="1"/>
  <c r="O15" i="1"/>
  <c r="AI14" i="1"/>
  <c r="V14" i="1"/>
  <c r="P14" i="1"/>
  <c r="T14" i="1" s="1"/>
  <c r="O14" i="1"/>
  <c r="AI13" i="1"/>
  <c r="V13" i="1"/>
  <c r="P13" i="1"/>
  <c r="S13" i="1" s="1"/>
  <c r="O13" i="1"/>
  <c r="AI12" i="1"/>
  <c r="P12" i="1"/>
  <c r="S12" i="1" s="1"/>
  <c r="O12" i="1"/>
  <c r="AI11" i="1"/>
  <c r="P11" i="1"/>
  <c r="Q11" i="1" s="1"/>
  <c r="AJ11" i="1" s="1"/>
  <c r="O11" i="1"/>
  <c r="AI10" i="1"/>
  <c r="V10" i="1"/>
  <c r="P10" i="1"/>
  <c r="T10" i="1" s="1"/>
  <c r="O10" i="1"/>
  <c r="AI9" i="1"/>
  <c r="V9" i="1"/>
  <c r="P9" i="1"/>
  <c r="S9" i="1" s="1"/>
  <c r="O9" i="1"/>
  <c r="AI8" i="1"/>
  <c r="V8" i="1"/>
  <c r="P8" i="1"/>
  <c r="R8" i="1" s="1"/>
  <c r="O8" i="1"/>
  <c r="AI7" i="1"/>
  <c r="P7" i="1"/>
  <c r="O7" i="1"/>
  <c r="AI6" i="1"/>
  <c r="T6" i="1"/>
  <c r="S6" i="1"/>
  <c r="R6" i="1"/>
  <c r="Q6" i="1"/>
  <c r="AI5" i="1"/>
  <c r="T5" i="1"/>
  <c r="S5" i="1"/>
  <c r="R5" i="1"/>
  <c r="Q5" i="1"/>
  <c r="AI4" i="1"/>
  <c r="T4" i="1"/>
  <c r="S4" i="1"/>
  <c r="R4" i="1"/>
  <c r="Q4" i="1"/>
  <c r="AJ4" i="1" s="1"/>
  <c r="AI3" i="1"/>
  <c r="T3" i="1"/>
  <c r="S3" i="1"/>
  <c r="R3" i="1"/>
  <c r="Q3" i="1"/>
  <c r="AJ22" i="1" l="1"/>
  <c r="Z25" i="1"/>
  <c r="R14" i="1"/>
  <c r="S14" i="1"/>
  <c r="W25" i="1"/>
  <c r="X25" i="1"/>
  <c r="Q14" i="1"/>
  <c r="AJ14" i="1" s="1"/>
  <c r="AJ18" i="1"/>
  <c r="Y25" i="1"/>
  <c r="P23" i="1"/>
  <c r="AB25" i="1"/>
  <c r="T12" i="1"/>
  <c r="T16" i="1"/>
  <c r="AE25" i="1"/>
  <c r="AG25" i="1"/>
  <c r="T13" i="1"/>
  <c r="AJ21" i="1"/>
  <c r="AJ6" i="1"/>
  <c r="O23" i="1"/>
  <c r="AD25" i="1"/>
  <c r="AF25" i="1"/>
  <c r="AJ19" i="1"/>
  <c r="Q7" i="1"/>
  <c r="AJ7" i="1" s="1"/>
  <c r="AA25" i="1"/>
  <c r="R7" i="1"/>
  <c r="AI23" i="1"/>
  <c r="W24" i="1" s="1"/>
  <c r="S7" i="1"/>
  <c r="AC25" i="1"/>
  <c r="T7" i="1"/>
  <c r="AH25" i="1"/>
  <c r="AJ5" i="1"/>
  <c r="T9" i="1"/>
  <c r="S23" i="1"/>
  <c r="T23" i="1"/>
  <c r="R11" i="1"/>
  <c r="Q9" i="1"/>
  <c r="AJ9" i="1" s="1"/>
  <c r="S11" i="1"/>
  <c r="Q16" i="1"/>
  <c r="AJ16" i="1" s="1"/>
  <c r="R9" i="1"/>
  <c r="R23" i="1" s="1"/>
  <c r="T11" i="1"/>
  <c r="R16" i="1"/>
  <c r="AJ3" i="1"/>
  <c r="R12" i="1"/>
  <c r="Q10" i="1"/>
  <c r="AJ10" i="1" s="1"/>
  <c r="Q17" i="1"/>
  <c r="AJ17" i="1" s="1"/>
  <c r="S10" i="1"/>
  <c r="Q15" i="1"/>
  <c r="AJ15" i="1" s="1"/>
  <c r="T17" i="1"/>
  <c r="R10" i="1"/>
  <c r="R15" i="1"/>
  <c r="S8" i="1"/>
  <c r="T8" i="1"/>
  <c r="Q13" i="1"/>
  <c r="AJ13" i="1" s="1"/>
  <c r="S15" i="1"/>
  <c r="Q8" i="1"/>
  <c r="AJ8" i="1" s="1"/>
  <c r="R13" i="1"/>
  <c r="Q12" i="1"/>
  <c r="AJ12" i="1" s="1"/>
  <c r="R17" i="1"/>
  <c r="AC24" i="1" l="1"/>
  <c r="Y24" i="1"/>
  <c r="X24" i="1"/>
  <c r="AA24" i="1"/>
  <c r="AF24" i="1"/>
  <c r="AH24" i="1"/>
  <c r="AG24" i="1"/>
  <c r="AE24" i="1"/>
  <c r="AD24" i="1"/>
  <c r="AB24" i="1"/>
  <c r="Z24" i="1"/>
  <c r="AJ23" i="1"/>
  <c r="Q23" i="1"/>
</calcChain>
</file>

<file path=xl/sharedStrings.xml><?xml version="1.0" encoding="utf-8"?>
<sst xmlns="http://schemas.openxmlformats.org/spreadsheetml/2006/main" count="182" uniqueCount="79">
  <si>
    <t>Performance shipment Periode 18 JUNI  -  21 JUNI 2024</t>
  </si>
  <si>
    <t>TAHUN</t>
  </si>
  <si>
    <t>BULAN</t>
  </si>
  <si>
    <t>Ex-Fact.Date</t>
  </si>
  <si>
    <t>PRODUKSI</t>
  </si>
  <si>
    <t>PLACING EXSPORT</t>
  </si>
  <si>
    <t>PIC</t>
  </si>
  <si>
    <t>BUYER</t>
  </si>
  <si>
    <t>STYLE#</t>
  </si>
  <si>
    <t>ARTIKEL#</t>
  </si>
  <si>
    <t>SUPPLIER KAIN</t>
  </si>
  <si>
    <t>TERIMA KAIN</t>
  </si>
  <si>
    <t>WO#</t>
  </si>
  <si>
    <t>ORDER (PCS)</t>
  </si>
  <si>
    <t>QTY CUTT (PCS)</t>
  </si>
  <si>
    <t>OUTPUT SEWING</t>
  </si>
  <si>
    <t>QTY EXP (PCS)</t>
  </si>
  <si>
    <t>BALANCE SHIP FROM CUTT</t>
  </si>
  <si>
    <t>OVERSHIP GMT EXPORT FROM ORDER</t>
  </si>
  <si>
    <t>% EXP FROM ORDER</t>
  </si>
  <si>
    <t>% EXP FROM CUTTING</t>
  </si>
  <si>
    <t>KETERANGAN</t>
  </si>
  <si>
    <t>PENGGUNAAN STOCK (IR)</t>
  </si>
  <si>
    <t>SISA EXPORT</t>
  </si>
  <si>
    <t>GOOD HANCA</t>
  </si>
  <si>
    <t>REJECT GARMENT</t>
  </si>
  <si>
    <t>REJECT CUTTING</t>
  </si>
  <si>
    <t>REJECT HANCA</t>
  </si>
  <si>
    <t>REJECT SEWING</t>
  </si>
  <si>
    <t>WIP</t>
  </si>
  <si>
    <t>TEST WASH</t>
  </si>
  <si>
    <t>KEEPING SAMPLE</t>
  </si>
  <si>
    <t>GOOD TANPA ACC</t>
  </si>
  <si>
    <t>GRADE B</t>
  </si>
  <si>
    <t>REJECT FABRIC</t>
  </si>
  <si>
    <t>TOTAL</t>
  </si>
  <si>
    <t>Total Balance fr Cutt</t>
  </si>
  <si>
    <t>Utility</t>
  </si>
  <si>
    <t>JUNI</t>
  </si>
  <si>
    <t>KALIBENDA</t>
  </si>
  <si>
    <t>GM 2</t>
  </si>
  <si>
    <t>HAKI</t>
  </si>
  <si>
    <t>AGRON, INC.</t>
  </si>
  <si>
    <t>983418 – B</t>
  </si>
  <si>
    <t>SISA EXPORT DAPAT DIGUNAKAN UNTUK PO-'0000183 WO#182763 RUNNING KALIBENDA SHIPMENT TGL 27 JUNI 2024</t>
  </si>
  <si>
    <t>MENGGUNAKAN STOCK PO-'0000074  WO#182389</t>
  </si>
  <si>
    <t>983418 – D</t>
  </si>
  <si>
    <t>SISA EXPORT DAPAT DIGUNAKAN UNTUK PO-'0000183 WO#182764 RUNNING KALIBENDA SHIPMENT TGL 27 JUNI 2024</t>
  </si>
  <si>
    <t>MENGGUNAKAN STOCK PO-'0000074  WO#182392</t>
  </si>
  <si>
    <t>-</t>
  </si>
  <si>
    <t>983418 – F</t>
  </si>
  <si>
    <t>SISA EXPORT DAPAT DIGUNAKAN UNTUK PO-'0000183 WO#182698 RUNNING KALIBENDA SHIPMENT TGL 27 JUNI 2024</t>
  </si>
  <si>
    <t>RUDI</t>
  </si>
  <si>
    <t>982983 – A</t>
  </si>
  <si>
    <t>983462 – B</t>
  </si>
  <si>
    <t>Sisa export bisa dipakai PO#189 shipment 5 Juli</t>
  </si>
  <si>
    <t>Reject 1/2 jadi, reject cutting dan tidak matching</t>
  </si>
  <si>
    <t>983462 – C</t>
  </si>
  <si>
    <t>Sisa export bisa dipakai PO#247 shipment 19 Juli</t>
  </si>
  <si>
    <t>983462 – F</t>
  </si>
  <si>
    <t>983462 – H</t>
  </si>
  <si>
    <t>983461 – A</t>
  </si>
  <si>
    <t>983463 – C</t>
  </si>
  <si>
    <t>Tidak ada di next PO</t>
  </si>
  <si>
    <t>CNJ2</t>
  </si>
  <si>
    <t>CLN</t>
  </si>
  <si>
    <t>TRI</t>
  </si>
  <si>
    <t>H&amp;M</t>
  </si>
  <si>
    <t>HNM BOXER, DE</t>
  </si>
  <si>
    <t>902788-7987</t>
  </si>
  <si>
    <t>sisa export digunakan untuk shipment selanjutnya karena kain banyak yang reject</t>
  </si>
  <si>
    <t>MAJA 1</t>
  </si>
  <si>
    <t>KIKI</t>
  </si>
  <si>
    <t>RED WING SHOE COMPANY LLC</t>
  </si>
  <si>
    <t>ATI</t>
  </si>
  <si>
    <t>EIGERINDO MULTI PRODUK INDUSTRI, PT.</t>
  </si>
  <si>
    <t>EIGER, 910009115</t>
  </si>
  <si>
    <t>Persentase From Bal Tidak Terkirim</t>
  </si>
  <si>
    <t>Persentase From Qty Cutting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</si>
</sst>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\-yyyy;@"/>
    <numFmt numFmtId="165" formatCode="0.00%;[Red]\-0.00%"/>
  </numFmts>
  <fonts count="2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8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indexed="8"/>
      <name val="Calibri"/>
      <family val="2"/>
      <charset val="1"/>
    </font>
    <font>
      <b/>
      <sz val="12"/>
      <color indexed="8"/>
      <name val="Cambria"/>
      <family val="1"/>
    </font>
    <font>
      <b/>
      <sz val="12"/>
      <name val="Cambria"/>
      <family val="1"/>
    </font>
    <font>
      <b/>
      <sz val="12"/>
      <color indexed="8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.5"/>
      <color indexed="59"/>
      <name val="Calibri"/>
      <family val="2"/>
    </font>
    <font>
      <sz val="10.5"/>
      <name val="Calibri"/>
      <family val="2"/>
    </font>
    <font>
      <sz val="10"/>
      <name val="Arial"/>
      <family val="2"/>
    </font>
    <font>
      <sz val="10"/>
      <name val="Calibri"/>
      <family val="2"/>
      <charset val="1"/>
    </font>
    <font>
      <sz val="10"/>
      <name val="Calibri"/>
      <family val="2"/>
    </font>
    <font>
      <sz val="12"/>
      <color indexed="8"/>
      <name val="Aptos Narrow"/>
      <family val="2"/>
      <scheme val="minor"/>
    </font>
    <font>
      <b/>
      <sz val="11"/>
      <color indexed="8"/>
      <name val="Aptos Narrow"/>
      <family val="2"/>
      <scheme val="minor"/>
    </font>
    <font>
      <b/>
      <sz val="10"/>
      <color indexed="8"/>
      <name val="Aptos Narrow"/>
      <family val="2"/>
      <scheme val="minor"/>
    </font>
    <font>
      <sz val="10"/>
      <name val="Aptos Narrow"/>
      <family val="2"/>
      <scheme val="minor"/>
    </font>
    <font>
      <sz val="10"/>
      <color indexed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4999237037263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6" fillId="0" borderId="0"/>
    <xf numFmtId="0" fontId="6" fillId="0" borderId="0"/>
    <xf numFmtId="0" fontId="13" fillId="0" borderId="0"/>
  </cellStyleXfs>
  <cellXfs count="98">
    <xf numFmtId="0" fontId="0" fillId="0" borderId="0" xfId="0"/>
    <xf numFmtId="0" fontId="14" fillId="2" borderId="8" xfId="3" applyFont="1" applyFill="1" applyBorder="1" applyAlignment="1">
      <alignment horizont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38" fontId="5" fillId="0" borderId="0" xfId="0" applyNumberFormat="1" applyFont="1" applyAlignment="1">
      <alignment horizontal="center" vertical="center"/>
    </xf>
    <xf numFmtId="38" fontId="0" fillId="0" borderId="0" xfId="0" applyNumberFormat="1" applyAlignment="1">
      <alignment horizontal="center" vertical="center"/>
    </xf>
    <xf numFmtId="38" fontId="3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0" fillId="0" borderId="0" xfId="0" applyFont="1"/>
    <xf numFmtId="0" fontId="10" fillId="0" borderId="0" xfId="0" applyFont="1" applyAlignment="1">
      <alignment vertical="center"/>
    </xf>
    <xf numFmtId="0" fontId="7" fillId="3" borderId="2" xfId="1" applyFont="1" applyFill="1" applyBorder="1" applyAlignment="1">
      <alignment horizontal="center" vertical="center"/>
    </xf>
    <xf numFmtId="0" fontId="8" fillId="3" borderId="2" xfId="1" applyFont="1" applyFill="1" applyBorder="1" applyAlignment="1">
      <alignment horizontal="center" vertical="center" wrapText="1"/>
    </xf>
    <xf numFmtId="0" fontId="8" fillId="3" borderId="2" xfId="1" applyFont="1" applyFill="1" applyBorder="1" applyAlignment="1">
      <alignment horizontal="center" vertical="center"/>
    </xf>
    <xf numFmtId="0" fontId="9" fillId="3" borderId="2" xfId="1" applyFont="1" applyFill="1" applyBorder="1" applyAlignment="1">
      <alignment horizontal="center" vertical="center"/>
    </xf>
    <xf numFmtId="0" fontId="9" fillId="3" borderId="2" xfId="1" applyFont="1" applyFill="1" applyBorder="1" applyAlignment="1">
      <alignment horizontal="center" vertical="center" wrapText="1"/>
    </xf>
    <xf numFmtId="38" fontId="9" fillId="3" borderId="3" xfId="1" applyNumberFormat="1" applyFont="1" applyFill="1" applyBorder="1" applyAlignment="1">
      <alignment horizontal="center" vertical="center" wrapText="1"/>
    </xf>
    <xf numFmtId="38" fontId="9" fillId="3" borderId="4" xfId="1" applyNumberFormat="1" applyFont="1" applyFill="1" applyBorder="1" applyAlignment="1">
      <alignment horizontal="center" vertical="center" wrapText="1"/>
    </xf>
    <xf numFmtId="38" fontId="9" fillId="3" borderId="2" xfId="1" applyNumberFormat="1" applyFont="1" applyFill="1" applyBorder="1" applyAlignment="1">
      <alignment horizontal="center" vertical="center" wrapText="1"/>
    </xf>
    <xf numFmtId="38" fontId="9" fillId="3" borderId="5" xfId="1" applyNumberFormat="1" applyFont="1" applyFill="1" applyBorder="1" applyAlignment="1">
      <alignment horizontal="center" vertical="center" wrapText="1"/>
    </xf>
    <xf numFmtId="38" fontId="7" fillId="3" borderId="6" xfId="1" applyNumberFormat="1" applyFont="1" applyFill="1" applyBorder="1" applyAlignment="1">
      <alignment horizontal="center" vertical="center" wrapText="1"/>
    </xf>
    <xf numFmtId="0" fontId="7" fillId="3" borderId="6" xfId="1" applyFont="1" applyFill="1" applyBorder="1" applyAlignment="1">
      <alignment horizontal="center" vertical="center" wrapText="1"/>
    </xf>
    <xf numFmtId="0" fontId="7" fillId="3" borderId="6" xfId="2" applyFont="1" applyFill="1" applyBorder="1" applyAlignment="1">
      <alignment horizontal="center" vertical="center" wrapText="1"/>
    </xf>
    <xf numFmtId="0" fontId="7" fillId="3" borderId="6" xfId="1" applyFont="1" applyFill="1" applyBorder="1" applyAlignment="1">
      <alignment horizontal="center" vertical="center"/>
    </xf>
    <xf numFmtId="3" fontId="7" fillId="3" borderId="7" xfId="1" applyNumberFormat="1" applyFont="1" applyFill="1" applyBorder="1" applyAlignment="1">
      <alignment horizontal="center" vertical="center" wrapText="1"/>
    </xf>
    <xf numFmtId="0" fontId="7" fillId="3" borderId="2" xfId="1" applyFont="1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/>
    </xf>
    <xf numFmtId="164" fontId="10" fillId="2" borderId="8" xfId="0" applyNumberFormat="1" applyFont="1" applyFill="1" applyBorder="1" applyAlignment="1">
      <alignment horizontal="center" vertical="center"/>
    </xf>
    <xf numFmtId="0" fontId="11" fillId="2" borderId="8" xfId="1" applyFont="1" applyFill="1" applyBorder="1" applyAlignment="1">
      <alignment horizontal="center" vertical="center"/>
    </xf>
    <xf numFmtId="0" fontId="12" fillId="2" borderId="8" xfId="1" applyFont="1" applyFill="1" applyBorder="1" applyAlignment="1">
      <alignment horizontal="center" vertical="center"/>
    </xf>
    <xf numFmtId="0" fontId="10" fillId="2" borderId="8" xfId="0" applyFont="1" applyFill="1" applyBorder="1" applyAlignment="1">
      <alignment horizontal="left" vertical="center"/>
    </xf>
    <xf numFmtId="0" fontId="0" fillId="2" borderId="8" xfId="0" applyFill="1" applyBorder="1"/>
    <xf numFmtId="38" fontId="14" fillId="2" borderId="8" xfId="3" applyNumberFormat="1" applyFont="1" applyFill="1" applyBorder="1" applyAlignment="1">
      <alignment horizontal="center"/>
    </xf>
    <xf numFmtId="38" fontId="10" fillId="2" borderId="8" xfId="0" applyNumberFormat="1" applyFont="1" applyFill="1" applyBorder="1" applyAlignment="1">
      <alignment horizontal="right"/>
    </xf>
    <xf numFmtId="38" fontId="15" fillId="2" borderId="8" xfId="3" applyNumberFormat="1" applyFont="1" applyFill="1" applyBorder="1" applyAlignment="1">
      <alignment horizontal="center"/>
    </xf>
    <xf numFmtId="38" fontId="1" fillId="2" borderId="8" xfId="0" applyNumberFormat="1" applyFont="1" applyFill="1" applyBorder="1" applyAlignment="1">
      <alignment horizontal="center" vertical="center"/>
    </xf>
    <xf numFmtId="38" fontId="0" fillId="2" borderId="8" xfId="0" applyNumberFormat="1" applyFill="1" applyBorder="1" applyAlignment="1">
      <alignment horizontal="center" vertical="center"/>
    </xf>
    <xf numFmtId="10" fontId="2" fillId="2" borderId="8" xfId="0" applyNumberFormat="1" applyFont="1" applyFill="1" applyBorder="1" applyAlignment="1">
      <alignment horizontal="center" vertical="center"/>
    </xf>
    <xf numFmtId="0" fontId="10" fillId="2" borderId="8" xfId="0" applyFont="1" applyFill="1" applyBorder="1"/>
    <xf numFmtId="0" fontId="10" fillId="2" borderId="8" xfId="0" applyFont="1" applyFill="1" applyBorder="1" applyAlignment="1">
      <alignment horizontal="right"/>
    </xf>
    <xf numFmtId="0" fontId="0" fillId="2" borderId="8" xfId="0" applyFill="1" applyBorder="1" applyAlignment="1">
      <alignment vertical="center"/>
    </xf>
    <xf numFmtId="38" fontId="10" fillId="2" borderId="8" xfId="0" applyNumberFormat="1" applyFont="1" applyFill="1" applyBorder="1" applyAlignment="1">
      <alignment horizontal="center"/>
    </xf>
    <xf numFmtId="38" fontId="1" fillId="2" borderId="8" xfId="0" applyNumberFormat="1" applyFont="1" applyFill="1" applyBorder="1" applyAlignment="1">
      <alignment horizontal="center"/>
    </xf>
    <xf numFmtId="38" fontId="0" fillId="2" borderId="8" xfId="0" applyNumberFormat="1" applyFill="1" applyBorder="1" applyAlignment="1">
      <alignment horizontal="center"/>
    </xf>
    <xf numFmtId="165" fontId="0" fillId="2" borderId="8" xfId="0" applyNumberFormat="1" applyFill="1" applyBorder="1" applyAlignment="1">
      <alignment horizontal="center"/>
    </xf>
    <xf numFmtId="10" fontId="0" fillId="2" borderId="8" xfId="0" applyNumberFormat="1" applyFill="1" applyBorder="1" applyAlignment="1">
      <alignment horizontal="center"/>
    </xf>
    <xf numFmtId="0" fontId="10" fillId="2" borderId="8" xfId="0" quotePrefix="1" applyFont="1" applyFill="1" applyBorder="1"/>
    <xf numFmtId="38" fontId="0" fillId="2" borderId="8" xfId="0" applyNumberFormat="1" applyFill="1" applyBorder="1"/>
    <xf numFmtId="0" fontId="10" fillId="2" borderId="8" xfId="0" applyFont="1" applyFill="1" applyBorder="1" applyAlignment="1">
      <alignment horizontal="center"/>
    </xf>
    <xf numFmtId="0" fontId="15" fillId="2" borderId="8" xfId="3" applyFont="1" applyFill="1" applyBorder="1" applyAlignment="1">
      <alignment horizontal="center"/>
    </xf>
    <xf numFmtId="0" fontId="4" fillId="0" borderId="1" xfId="0" applyFont="1" applyBorder="1" applyAlignment="1">
      <alignment horizontal="left" vertical="center"/>
    </xf>
    <xf numFmtId="0" fontId="0" fillId="0" borderId="8" xfId="0" applyFill="1" applyBorder="1" applyAlignment="1">
      <alignment horizontal="center"/>
    </xf>
    <xf numFmtId="164" fontId="10" fillId="0" borderId="8" xfId="0" applyNumberFormat="1" applyFont="1" applyFill="1" applyBorder="1" applyAlignment="1">
      <alignment horizontal="center" vertical="center"/>
    </xf>
    <xf numFmtId="0" fontId="11" fillId="0" borderId="8" xfId="1" applyFont="1" applyFill="1" applyBorder="1" applyAlignment="1">
      <alignment horizontal="center" vertical="center"/>
    </xf>
    <xf numFmtId="0" fontId="12" fillId="0" borderId="8" xfId="1" applyFont="1" applyFill="1" applyBorder="1" applyAlignment="1">
      <alignment horizontal="center" vertical="center"/>
    </xf>
    <xf numFmtId="0" fontId="10" fillId="0" borderId="8" xfId="0" applyFont="1" applyFill="1" applyBorder="1" applyAlignment="1">
      <alignment horizontal="left" vertical="center"/>
    </xf>
    <xf numFmtId="0" fontId="14" fillId="0" borderId="8" xfId="3" applyFont="1" applyFill="1" applyBorder="1" applyAlignment="1">
      <alignment horizontal="center"/>
    </xf>
    <xf numFmtId="0" fontId="0" fillId="0" borderId="8" xfId="0" applyFill="1" applyBorder="1"/>
    <xf numFmtId="38" fontId="14" fillId="0" borderId="8" xfId="3" applyNumberFormat="1" applyFont="1" applyFill="1" applyBorder="1" applyAlignment="1">
      <alignment horizontal="center"/>
    </xf>
    <xf numFmtId="38" fontId="10" fillId="0" borderId="8" xfId="0" applyNumberFormat="1" applyFont="1" applyFill="1" applyBorder="1" applyAlignment="1">
      <alignment horizontal="right"/>
    </xf>
    <xf numFmtId="38" fontId="15" fillId="0" borderId="8" xfId="3" applyNumberFormat="1" applyFont="1" applyFill="1" applyBorder="1" applyAlignment="1">
      <alignment horizontal="center"/>
    </xf>
    <xf numFmtId="0" fontId="10" fillId="0" borderId="8" xfId="0" applyFont="1" applyFill="1" applyBorder="1"/>
    <xf numFmtId="0" fontId="10" fillId="0" borderId="8" xfId="0" applyFont="1" applyFill="1" applyBorder="1" applyAlignment="1">
      <alignment horizontal="right"/>
    </xf>
    <xf numFmtId="0" fontId="0" fillId="0" borderId="0" xfId="0" applyFill="1"/>
    <xf numFmtId="38" fontId="10" fillId="0" borderId="8" xfId="0" applyNumberFormat="1" applyFont="1" applyFill="1" applyBorder="1" applyAlignment="1">
      <alignment horizontal="center"/>
    </xf>
    <xf numFmtId="38" fontId="1" fillId="0" borderId="8" xfId="0" applyNumberFormat="1" applyFont="1" applyFill="1" applyBorder="1" applyAlignment="1">
      <alignment horizontal="center"/>
    </xf>
    <xf numFmtId="38" fontId="0" fillId="0" borderId="8" xfId="0" applyNumberFormat="1" applyFill="1" applyBorder="1" applyAlignment="1">
      <alignment horizontal="center"/>
    </xf>
    <xf numFmtId="165" fontId="0" fillId="0" borderId="8" xfId="0" applyNumberFormat="1" applyFill="1" applyBorder="1" applyAlignment="1">
      <alignment horizontal="center"/>
    </xf>
    <xf numFmtId="10" fontId="0" fillId="0" borderId="8" xfId="0" applyNumberFormat="1" applyFill="1" applyBorder="1" applyAlignment="1">
      <alignment horizontal="center"/>
    </xf>
    <xf numFmtId="0" fontId="10" fillId="0" borderId="8" xfId="0" quotePrefix="1" applyFont="1" applyFill="1" applyBorder="1"/>
    <xf numFmtId="38" fontId="0" fillId="0" borderId="8" xfId="0" applyNumberFormat="1" applyFill="1" applyBorder="1"/>
    <xf numFmtId="0" fontId="16" fillId="0" borderId="8" xfId="1" applyFont="1" applyFill="1" applyBorder="1" applyAlignment="1">
      <alignment horizontal="center" vertical="center"/>
    </xf>
    <xf numFmtId="0" fontId="17" fillId="0" borderId="8" xfId="1" applyFont="1" applyFill="1" applyBorder="1" applyAlignment="1">
      <alignment horizontal="center" vertical="center" wrapText="1"/>
    </xf>
    <xf numFmtId="38" fontId="18" fillId="0" borderId="8" xfId="1" applyNumberFormat="1" applyFont="1" applyFill="1" applyBorder="1" applyAlignment="1">
      <alignment horizontal="center" vertical="center" wrapText="1"/>
    </xf>
    <xf numFmtId="0" fontId="17" fillId="0" borderId="8" xfId="1" applyFont="1" applyFill="1" applyBorder="1" applyAlignment="1">
      <alignment horizontal="center" vertical="center"/>
    </xf>
    <xf numFmtId="0" fontId="17" fillId="0" borderId="8" xfId="1" applyFont="1" applyFill="1" applyBorder="1" applyAlignment="1">
      <alignment horizontal="right" vertical="center" wrapText="1"/>
    </xf>
    <xf numFmtId="0" fontId="7" fillId="0" borderId="8" xfId="1" applyFont="1" applyFill="1" applyBorder="1" applyAlignment="1">
      <alignment horizontal="center" vertical="center" wrapText="1"/>
    </xf>
    <xf numFmtId="0" fontId="10" fillId="0" borderId="8" xfId="0" applyFont="1" applyFill="1" applyBorder="1" applyAlignment="1">
      <alignment horizontal="center"/>
    </xf>
    <xf numFmtId="0" fontId="10" fillId="0" borderId="0" xfId="0" applyFont="1" applyFill="1"/>
    <xf numFmtId="0" fontId="10" fillId="0" borderId="0" xfId="0" applyFont="1" applyFill="1" applyAlignment="1">
      <alignment vertical="center"/>
    </xf>
    <xf numFmtId="0" fontId="1" fillId="0" borderId="8" xfId="0" applyFont="1" applyFill="1" applyBorder="1" applyAlignment="1">
      <alignment horizontal="center"/>
    </xf>
    <xf numFmtId="0" fontId="3" fillId="0" borderId="8" xfId="0" applyFont="1" applyFill="1" applyBorder="1"/>
    <xf numFmtId="10" fontId="3" fillId="0" borderId="8" xfId="0" applyNumberFormat="1" applyFont="1" applyFill="1" applyBorder="1"/>
    <xf numFmtId="0" fontId="3" fillId="0" borderId="0" xfId="0" applyFont="1" applyFill="1"/>
    <xf numFmtId="0" fontId="19" fillId="2" borderId="8" xfId="1" applyFont="1" applyFill="1" applyBorder="1" applyAlignment="1">
      <alignment horizontal="center" vertical="center"/>
    </xf>
    <xf numFmtId="0" fontId="10" fillId="2" borderId="8" xfId="0" applyFont="1" applyFill="1" applyBorder="1" applyAlignment="1">
      <alignment horizontal="center" vertical="center"/>
    </xf>
    <xf numFmtId="38" fontId="10" fillId="2" borderId="8" xfId="0" applyNumberFormat="1" applyFont="1" applyFill="1" applyBorder="1" applyAlignment="1">
      <alignment horizontal="center" vertical="center"/>
    </xf>
    <xf numFmtId="38" fontId="15" fillId="2" borderId="8" xfId="3" applyNumberFormat="1" applyFont="1" applyFill="1" applyBorder="1" applyAlignment="1">
      <alignment horizontal="center" vertical="center"/>
    </xf>
    <xf numFmtId="165" fontId="10" fillId="2" borderId="8" xfId="0" applyNumberFormat="1" applyFont="1" applyFill="1" applyBorder="1" applyAlignment="1">
      <alignment horizontal="center"/>
    </xf>
    <xf numFmtId="10" fontId="10" fillId="2" borderId="8" xfId="0" applyNumberFormat="1" applyFont="1" applyFill="1" applyBorder="1" applyAlignment="1">
      <alignment horizontal="center"/>
    </xf>
    <xf numFmtId="38" fontId="10" fillId="2" borderId="8" xfId="0" applyNumberFormat="1" applyFont="1" applyFill="1" applyBorder="1"/>
    <xf numFmtId="0" fontId="20" fillId="2" borderId="8" xfId="1" applyFont="1" applyFill="1" applyBorder="1" applyAlignment="1">
      <alignment horizontal="center" vertical="center"/>
    </xf>
    <xf numFmtId="0" fontId="19" fillId="2" borderId="8" xfId="3" applyFont="1" applyFill="1" applyBorder="1" applyAlignment="1">
      <alignment horizontal="center" vertical="center"/>
    </xf>
    <xf numFmtId="0" fontId="18" fillId="2" borderId="8" xfId="1" applyFont="1" applyFill="1" applyBorder="1" applyAlignment="1">
      <alignment horizontal="center" vertical="center" wrapText="1"/>
    </xf>
    <xf numFmtId="38" fontId="20" fillId="2" borderId="8" xfId="1" applyNumberFormat="1" applyFont="1" applyFill="1" applyBorder="1" applyAlignment="1">
      <alignment horizontal="center" vertical="center" wrapText="1"/>
    </xf>
    <xf numFmtId="0" fontId="18" fillId="2" borderId="8" xfId="1" applyFont="1" applyFill="1" applyBorder="1" applyAlignment="1">
      <alignment horizontal="center" vertical="center"/>
    </xf>
    <xf numFmtId="0" fontId="20" fillId="2" borderId="8" xfId="1" applyFont="1" applyFill="1" applyBorder="1" applyAlignment="1">
      <alignment horizontal="center" vertical="center" wrapText="1"/>
    </xf>
    <xf numFmtId="0" fontId="10" fillId="2" borderId="8" xfId="0" applyFont="1" applyFill="1" applyBorder="1" applyAlignment="1">
      <alignment vertical="center"/>
    </xf>
  </cellXfs>
  <cellStyles count="4">
    <cellStyle name="Excel Built-in Normal" xfId="1" xr:uid="{00387C91-250E-43B0-A174-9A08FA84134D}"/>
    <cellStyle name="Excel Built-in Normal 4" xfId="2" xr:uid="{945724D1-AF81-408B-8DF5-C86AA4BA1D6D}"/>
    <cellStyle name="Normal" xfId="0" builtinId="0"/>
    <cellStyle name="Normal 2" xfId="3" xr:uid="{35EE8A54-FE79-45DB-BB17-F488A090550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0</xdr:colOff>
      <xdr:row>0</xdr:row>
      <xdr:rowOff>0</xdr:rowOff>
    </xdr:from>
    <xdr:ext cx="304800" cy="323229"/>
    <xdr:sp macro="" textlink="">
      <xdr:nvSpPr>
        <xdr:cNvPr id="2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id="{77601785-B531-4668-8443-2EE0EA54D516}"/>
            </a:ext>
          </a:extLst>
        </xdr:cNvPr>
        <xdr:cNvSpPr>
          <a:spLocks noChangeAspect="1" noChangeArrowheads="1"/>
        </xdr:cNvSpPr>
      </xdr:nvSpPr>
      <xdr:spPr bwMode="auto">
        <a:xfrm>
          <a:off x="6572250" y="0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15</xdr:row>
      <xdr:rowOff>0</xdr:rowOff>
    </xdr:from>
    <xdr:ext cx="304800" cy="323229"/>
    <xdr:sp macro="" textlink="">
      <xdr:nvSpPr>
        <xdr:cNvPr id="3" name="AutoShape 1" descr="data:image/png;base64,iVBORw0KGgoAAAANSUhEUgAAAnsAAABeCAYAAABbytI7AAAgAElEQVR4Xu1dT6hfx3Wet669SsCtoTSmflqocnC681PTBBooligIbJRFodpJXYRYXWhVkUXRTos+GS9i7dSSRUwCgiCJQAtt0veyC8Z+1ULPwQ6BlLTOqun61/tv7p2Ze+bvveeee5++HyS23505c+b75sx898zce/eUUrvqf/gBASAABIAAEAACQAAInDEEdrud2qvF3rsfXmHt2rdff6i422DtwIaMA+sNkTWzq+B+ZkAZzYErRnCZTIMzHmCBKw+u2mqNL8QeL8Yi1hE4IrCvolFwvwoakpwAV0kwraoQOOOhA7jy4Aqxx4uruHUEjjgFYg6AezHosxsGV9mQiVcAZzwUAFceXCH2eHEVt47AEadAzAFwLwZ9dsPgKhsy8QrgjIcC4MqDK8QeL67i1hE44hSIOQDuxaDPbhhcZUMmXgGc8VAAXHlwhdjjxVXcOgJHnAIxB8C9GPTZDYOrbMjEK4AzHgqAKw+uEHu8uIpbR+CIUyDmALgXgz67YXCVDZl4BXDGQwFw5cEVYo8XV3HrCBxxCsQcAPdi0Gc3DK6yIROvAM54KACuPLhC7PHiKm4dgSNOgZgD4F4M+uyGwVU2ZOIVwBkPBcCVB1eIPV5cxa0jcMQpEHMA3ItBn90wuMqGTLwCOOOhALjy4Aqxx4uruHUEjjgFYg6AezHosxsGV9mQiVcAZzwUAFceXCH2eHEVt47AEadAzAFwLwZ9dsPgKhsy8QrgjIcC4MqDK8QeL67i1hE4BgW/+oX6x7/6WL383hX1zT8Tp4bdAXDPDvFsDYCr2aBczBA444EauPLgGhd73QL5aVXylVvfUH/31y9U//Y79e9/8y/qh+feUO/efqm1YZQbXP2CeutHX1Vf+0PbeTYyKR++/Jr6zj/9sfpid031fXAA/Y8P1be/9Vn1R8Jnwm6DxZ//phEPjc3u36M4qd+o77/+M3XkND9gOy/RbFjP62aCtTFuFxvRRoxFnzWIvQScV1IkNp+Q17+k/vbD19X5lXQhx42txenTOw/Vd39gzJU9HwYHbrzFOM0BbAVlV8FZEFN6rSHX527941qHcuiajCuFydtvqO+88kz9w93fDjpGl6uu9TpGO+pb8xv9k/rLWJtSTc5QrsZ3t9upvcrW7t0PrwwmrU7rQHY7oQfVONA/1WLLcHIymZHFXAu6z7/304bcRhT8UZvV8Ym9dvJqDdsDXvfNnti+/5OX1Dc9Yk8pH04dbh85grLCuLGXNZDSWGfDOq35+Up1k1Er8EyzHT9UwLqtQ+zNxwerpYT5xL15W9FiVQLN5uLUjUfiZrmdf1V3w5/AaQlwgnXkOUvHtF3fiPW5mTd/r03efLSOm6XJuHoTO3r9bfupXEzMsRRLDiWNu4y1KcnePIWiYu/lt7+kjn7wWSeElJ3Z80y0o7u/ztfJZCaKPZ1tNDNvtNhrSfn1rTfUn/74Z/agDy0i5oDohF8JTvNQSFthw5rTaco2yYMOXl2hFtFfUerv7Ymrn+h+9KL6sbGNawr82sJYSC7dyXnb2yz3KfOJcm7eZpmc58U/x9rmuHLwpm6Wm78963ZWUjh1doBy8JMoK85ZBqYjsVcB1v/tPaW+W+1qrSGrV/M4GdfQXKAxq/SMqvSMd6fPZ2OU8RsSN/Z68gX1ypd/qz79yFyb2l1Od91ROlHR2P61Ul29Vwg9QvGYO/bjYu+9b6jfv18vosaC2m3jWhk0I+vi+/tkMhPFngY1mtlrBsD/Nnegf/ITIxtY9cXXh8YFSuxFcXLvdNvOcAkNNqxzR9jk8vaWxDAxEXdPVtbBuH7td8OZPdVu22vcrYVpsq/rMLBV7pPmky5TXx+bGH7ryEyUsL89rrobLVWLuZfUf1aZoZ//ZXez3KwLXbaocI0owXDpOtKcJcVJtx6TIsEULsQO3NJ46vYm40pswQ7rq5kgCMwXXhu/U5//6gX1xebGxFhbvv5fzXqi16XPv/cL9d/VTt3H9ZEtc9fJEejU7uOn/c5g1YRvLdPH5wpIShB7w1bop2+/pt569nF/Zi886LS4GbyaTGZE7JkLQC8KAmrfWuidffx8sRfDSeNhZ6W47qrYsC4YZLNU6beL9Hb7/7VnIK1t3HEQmoK/fkDjL37Zinr7t12xQGG7Ve6T5pMus0fG+iwDbVkjW+RqEBB/0Cxqqoqr1/6t2y50suhJnCKzlzXocjD1ZYSshMhKHlqbHAvBLL+ZNPBk5eq1pEsMmPMLLRgryvrzgK7WGSci7KMNVV0yYWQeVfKsZRO4ShN7VQNWClIvsMF08ngBnUxmROyRqdnktKw23vmdu43bnSlLxol5+4kN66xpae7CXQA0d6MvqH8dib1hi+Li259Vxw86Lo0ze63YG9+IzO2ppL3Ncp8yn5DbiNsV65vkSmcdmiM+7c7I137Z7ZLcelH98G73t1rEpXAqGSwFbYtzloGpT+yNxEcBDnNXmYxrYE3t+/vey+rn3/pYfeo76+2zYWE+JBrahz84xJ5nLZsAerLYs5667YEaP8Sg7zr6/WjDuclkzij2qMFu3zENdwJDivan6p/VV8incfvXephp4B6nIZuXknGcwGdflQ3rOZzLsFFPVh9/vbvj0dk983Bxs51UPXWtbRoZQPtMRPfqlW4blyujmtE1tqLb5T5hPsEDGmzjJt2wkSVx3nrQZESsrcEETtMbXkVJ+fhKxxRib8iiaYEXzGp6xF6rDV5sn/o3dwGdbdyndz5U6var6n/qB1/MtYncxu1EYrdbMXo1GLWWTYiAdLFXNdJnrUxVTOxxU0Kv9pEtSEJZMnIPvjuH6AoFZyu335s3AB6dA9QPaBhPi5I46dfW9Ac3W6M4sxcevf3Ngy5mLCRDFtV8ypl48tnI7NVP9HoPyk4IpDVVZYuzJToZm09GsU48mbiEnzO1sU2ujKMooRtajVGM05mwXMrMKjijMK0BcDJWz6PYs87zVuvFW+eqo2fU64Ko84pJO4HdQxjduVR7PTGf+K0J8T3IYbz9w1mfhnHseYtH4UD3i71Cg6FqqwgShn6t0eTzi7V5gNzI+K2RJCafnl/umQBlNAuuGMFlMr1azvpM0DaPNawWV6ZxFDc771oGsRdHfJMlntvAYT4LuYXB8NxyvwVyHB/B1fZIA2c8nAFXB9eZ1zKIPZ5xK24VgSNOgZgD4F4M+uyGwVU2ZOIVwBkPBcCVB1dtFWKPF18x6wgcMejFGwb34hQkOwCukqFaTUFwxkMFcOXBFWKPF1dx6wgccQrEHAD3YtBnNwyusiETrwDOeCgArjy4Quzx4ipuHYEjToGYA+BeDPrshsFVNmTiFcAZDwXAlQdXiD1eXMWtI3DEKRBzANyLQZ/dMLjKhky8AjjjoQC48uAKsceLq7h1BI44BWIOgHsx6LMbBlfZkIlXAGc8FABXHlwh9nhxFbeOwBGnQMwBcC8GfXbD4CobMvEK4IyHAuDKgyvEHi+u4tYROOIUiDkA7sWgz24YXGVDJl4BnPFQAFx5cIXY48VV3DoCR5wCMQfAvRj02Q2Dq2zIxCuAMx4KgCsPrqTY420K1oEAEAACQAAIAAEgAAQkENjtdmqvarj65461/b29vboR1jZgvEUAWD+/IwHcb4d7cLUdrrSn4IyHM+DKg6s7biH2eHFe3DoCZ3HIV9MguF8NFVFHwFUUotUVAGc8lABXHlwh9nhxFbeOwBGnQMwBcC8GfXbD4CobMvEK4IyHAuDKgyvEHi+u4tYROOIUiDkA7sWgz24YXGVDJl4BnPFQAFx5cIXY48VV3DoCR5wCMQfAvRj02Q2fda4+uXdR7T+9rXbvv5mNzVornHXOpHAHrrzIa3zLzuw9uaH2Hl5JDuQ4mU/Ujb1L6v71x8k2XXjqyeXuuSPlnVtqny/dVyrWhi7XNHCgDk+P1DuvppCxXB8ODk/VkcepONZUXwK+d3iE2nxyY089vLIbsH9yT93bf8fB7RN178Yjdfn9d5QF5yf31MVrSj04cv6u3Sxp3+jiyLfotQ6Lg0N16vMpZTgIlCnjfqKjIX6CMRfCOcKBb/4J+VKPs/2b6pjiNXVumAiVWb2IK1+/Q31TASxj/Q7N88E1oIr1i/vq6W1jTqg7P7f/U/jQfc+I8yLOSnwM8RLjzGqvNMaWnQNJXIPz/rL+lVC4pjqFYq8N4pvHtQ5KXwz9QdKR5iCjhUW9UNf6zBYarQ8fXLUFT132znlKBJlCRrWiUl1Xj3fvq9E9ZzNpfqCudgKvuTu9eYEu2/u8YB8snOg+uFhrDM2q1x/rSTjk+2mHlVVzhEWLUTUgjPFAcuFg21odxtNYTFK+jftMta89zr3WlleNwL/8qO2XxipnLEoF+mKLUdPBED/hmAvhHLpmjhd7/gmPlZa7bux0i0jLa8bcMDOpeVz5511/3yq0vOM51u/QPJ+wBjSx/lTd7ufYuf037PW86LkhdM0Yt918VS0m6pp64L15nizQs8ZNiJcYZ3ZDpTEWjr+sziQXtmMhHMu5/m1h3k4GqrBgkdjTWZJbz6qF8IOryZkP38TWEHHiF42NaDg5UMeVlhgybLliz0GIFB1dmWYhUIOgcf+bAFuuDzfVhV60DY5RYo8WwfWNdhh/q7td9sBqU0/qj5W6dOd8Px6SxV5X/+rhiboZG08Z7bc6sltwHN+814hx0UwsnV+nGWOxMCYnV8sTEJObc1eXJnNGjcmWi+4mStk3VC1VHc4PlLpm3GxZ16osa81BnUGOzj/WWKkXjzvqvJGhb8a9InYRQnPDzHDlcOWfdwN9u/XMunF1sRxl1w3cQ/N8yhrg4ju//5fVIypz2AY3nVXsp3gP9wn85nCWYC5eJDQeM68lxVgk/pI2uOK9GpUI4mrG8n5g7vDswuRoiALXN1GlSOzpnpmLYMoAoMlsFXylrLxbr1o03H66b0zOjGKvy1Y0PjUDq0nzBO76JPswVezFfY+JvV7Unbur9grEXn+uh1iYRlFEiD1f+3Xd7GuUsDf+Vg3WJnOcMhalZoDFFyOzo5QYHyaMQXicOjdULVntTVYtzM2bLfOakYmPzj8jsXdJnfRxTM8fw03AkNnn5LGEq3G/2xgm+1bHZAKWoX6HcPZfGwtQ/7pR6v8t9axI7Pl9S+G6hLMUu94ymYKutxOay0Ixlhh/k/pEVE4Weyowd1A7dcY6EJ+33YzicIRrfHMYmEPmBmcGe/JirxmQJ8Ezcf2CffmRcZc6Qex1i0BQwPVn9hLO60n0wbMA6jGRnNlL8N0aZ1TWUwu8+poj9urt9/HPxNS8A08Inoz2G/Hg8c13rd7OGWWrje0oLfaOEsbiDPFZZGLxxcj00pcFd2KOFAmhDO9oS9DIBAbPeboZ+vo8yIE6qLYJjqlzuylzQxErdKUSrkjs+rNndt9COA/bq5VvgX4XiT1nLrDvB4gYK/K/FXvNcaLmN55XyGtmtl9PULMcR5pxYAzK2J9siIzV0hgjd1iI+Ju7t8FYMOaV/cgcTT0KlKYhxuuPhaE7ty24AzAH1isRe8aETPTK3A4cthzbFH76mb1hQhvmBs/WcS/0ameM82G+CSxxm1dvo07qQ4+PezdsAxc9s6cntwTfB8v0HXh/ALtE7LmTSGCR0OfD3AwG3b6zjWPZ9V9LFnvVgzExHucI0BIbJQKipJ1xHWJMdguSG3MhnFMXm3Bmj4oP5xyXKfY8fqbsWEzBroQrut9036JiL6HfJWLPf3baJ9IL/TfA12dzh7PIw0XrWrdbM4j9ru0LaQ8GlnCWPUZCvCRwVrd3dsSeHcvRMV2qIShBawk6excsurOQTTpvBXmxl6COrYmj35o5VefvZIo9C0ufWLIJNQ8+11md0jM+8/YhPjklZ/YS8G9hG7fZb7/qR58JsTc6J+i0pydhd5iPJ+y89hsxYb7ywfAtes09N0hl9uqnoCNjkTd0/dYXWYxGzcfHpCnWH1TH4X0Z1Olij/LFPa4Q8jd8IzUnryVc+bZxh6MwQ99Oz98JZqrtLAjd73yxF94m5fO/O39MncOsSOu34ZrjIuaDI83F8Xa3h+gSzqaNmdB49F87G2LPM+975uhm7ujTuUOiJmn9JceAPZaHrdz94JnQaXzz1JYXe935uCFbQ+QLnCds20F8ocq53VcnyU/j0nZH4o0QP/pJHv8rWOKLg3unW96HlEV1/G1c/5123HdK6NVoDri42LbbKefuEk9GE3dK5E6vtcVG9znU/sFBtU3Xp5NM/6ptrsC1w8ML1WRhZ5pHD2gYT3uHeOQJ2bjV5RejtDHZj5l6Mb7ycLS49jjffqr2nXNm1MIVzHC5WRoqYxxY4L0Pb8ThzypRwtWo36G+EeevQuKN6neu2ItlPJb2XxMy9K1+G4P9sM66xV6iiHXfN0aM76QYS4y/rIGeUHgcC555JdSv0AMasXmbmg9cPaDLnJ5Xd9wbhoQ+ShZZgdjTrwYYXm/RAFKD2r3DbyxUhkOUKa9jaexVpN07rd75pm9lvecdwltR1BZBa95+RQdLH7TACjy5rAdTcmYv0ffQ09L9AM7N7FGH9DX3xmI/bJd63sE3zObWmUErsELbw9a1wGHxbuvWzlb6xqJcWJcIiCneevkJxlz7Sh/6gYnQtWFjlRIVXl+aSdo+G9zXr54+fJQ0N0xBia5bwhUplnx9Ozqn7vpwrs6dpsyJeWIvfu52Nv/dd4z2mXbiYT/r2lhE5Ij7Es6yRk4obiKc2bstoblsevxl9SmhMHn0iFzrwnM01VSahhiv/eP5pBvf1fnQ4wvbell4kdgjMyoJB1xDQTLezvOkYM2FvTpc24o9811wnnfnUe8D871Y2T0TUbXZiLzmKSD/C5nZ+0D41cBBYB89s9dUG54w9vqe0ab10EMnTEPbuHXmj9wWJ56GHiXpfC/FNR4QKRN73Y2G+WSJMU7IDGl3xjP0wumEuW62IuyLkelpcHy0QsPK3JoxZ52NbYJseJl64Jp3/mleGVG9MNlFshsr9Stb7AeG9IF+9wk8x5fZmBkbyuEqNO/6+xYaz+F+57XXzUMNB84WadftPHvGwxa+sUCMvT4GQ9dqfxLPvVHU53BWNnRCvCRwZm5jF8ZYm+k0Ijf2EYKyjlq1LFxj606mf8nz9qhd/ztdfYmfGaBgMVEk9ko94Q+SUs/OXj1gffY4Te0RuE9FSr7cWeNqdI5XHuLZPVgvZ9NeKTM7UJkG14trZkdWWhxib6XETHULgTMVwe3WB/fb4e5scRV+kfF2WAl7ulbOaqGd+hWQNXKxVlzXiFWJTxB7JahtoA4CZwMkMbkI7pmAZTALrhhAZTYJzngABq48uGqrltjjbQrWgQAQAAJAAAgAASAABCQQ2O12aq9quPrnjrV9KHdWeC3jwHo5rNfWErhfGyN+f8DVdrhyMyTb83zdHiMWePnBNi4vvmLWEThi0Is3DO7FKUh2AFwlQ7WaguCMhwrgyoOre5OCzB4vzotbR+AsDvlqGgT3q6Ei6gi4ikK0ugLgjIcS4MqDK8QeL67i1hE44hSIOQDuxaDPbhhcZUMmXgGc8VAAXHlwhdjjxVXcOgJHnAIxB8C9GPTZDYOrbMjEK4AzHgqAKw+u08VewVcD1kFm9wbyCW8Er99ndPfckXI/RdhTpd/uPaGNqbSXYR3AJoHv+i3lD68Ynyp6Un2ibr/6RN3whauqW9W7uG48Upffdz59Vr+5/JpSDzzfNtRvdA99pWLUvgFi9jX9JnVBDkvHQBn3pa119ULjIxgP3Zgjv8ATula1a3xS0fI+5IvmNeGLPxMRSaouwlXMMx+uQewm8Oj1J8J/rB9M1xfjLGHOTetiKTfL4k/iGsRgWf/SsF5vqYIHNIjPtSjfJ8rsji8WJCTelN/DJ8P0p3xSvrVLfnqladMUS/XHtutPRaVhM/cQcbGmPlU0fO4lhI35KTrtpf8TMuan20ic3A9LNya7b1VW37kai7m08dZ/7o1YxPOuaV/aPlYkVp/YGj7dlDNO5uY01d6ycRbiJxwPLS9KHZ4eqcuP7G9Lh66Z48X+VGB4rLTcdWO3W0TaGBjG34DxMnG7LFexEWTg4MSRHzv9XfBMHverm7vAp+1UYGzEesF9nZ+zwDiOfUbM6XxpjIXjjwdhG9dwLOf6t4V5mwfVwWqB2BuNpiZoLzSTZthd/iDxt+/9QHpXpREmJ9XHjSvBUS8+bTaK/qi3X+xR2Hygrvb2uOkcE6v/EvI5ho3lNfWx8eZv1fcwHyt1yfg2bbLY6+pfPTxRNz+4qk592b2GknaRsMabp/1WR9K+ea81IkA1Qk8PZ7MfOeNkObbtliTjjORHu2cKfVXzYsdGM4HX/DffV/Vcq8ZG/R3YOoN861lX3jderLEy/pRUM+6b74juV9piXz29HZ/D5uZUlCunMzr7PcY1gN2tZ8U8Wgl/c669/MhvMzQ3zE2Ox97inFFzXu8bvUYN81tBjEXiz+ZtPtCDuJoYNDcK/vmB8m8L8/Z8SNKWnhOx194lVCu4V5DqBf320/1uAaiX+udB7MWxiYm9Xgydu6v2CsRe/z1NYuEYDVti4vO1X9fNvlaLPaMPrV4cREUtNO6cP1Up44Q7eH32F1+MTEdCC5Mp9k7Horrdqq/CtL5pcAR3f80Q4SYv5AI0EnuX1MnhqTpq7uTM2FYQewaHY1zbOYLEro55H1eJPDZNmzdZxA0Xxf9zE1+hmKKw0sCEcAxxk8PbjCQkiz0VmDuM+cF0LX19dzOKzq5Oc3Oo0wABoT0jLnOZmi72QoPN8VJsEWp8PDEydmP4elFg3VVOEHtdgFaNdovLXJSl2aG2cWuR0i50xi8Bm3F5I/NliiNHKFFbx62tIYD0ottmVRKCxx1vgfabBUILN1fE+a4R45kSe0cJ4ySNqflLicWZu2gTIlDHAynUQhlenaHNEXvUWLl0vxp+B+qgSuEf9+cx3W1cc3zOz49pUZQrT9dIbvS5Swe7OXhsh43Osr5p3Vz1sxXBPy8zfuuLcxZYY03cXI9LuSF3WBbAP4irgcG+cfOdOj7S1vfx+mNh6PJAHkmSGpXxdieKPfeOL9zg4kGi3UkQpO5W3aWTw2o78bJ6VG3vfHDVFknBbVz3TIXQQfDomT3tVwI2A6v0HX6//VUi9txJhMislbXvfJTdshu/drPazrd+HV46s1eL5mH7mx4n8fDjKSEWZ92Z1SEDVPXPEw/NmSx3y35WsUfNTY6o8zx8o894DmdaeXiqrcpx5e8TnTGlsSsVFLfNDIyzaIZsWvX4aAlaXpazwBobERul3KxP7NkYlIyPpPWdErQWxvYuWHRnQWh8+pqdIPa64L9gpjVXKvYSFLgl4Pq0+ak6fydT7FkQ5InhOcdGcmYvAZvWrzHf/farTmsTYm+UTaQm9pGyUmq80Oa134iJp7eHlLvhW+gatR1o9jNnnMzJZ46tZRcj7VnKfDDEwwN1jVHsUb64xxXC/oYyJjlcxMrKcBX2yreNOxyDGbA7PX9nMo8u1iWLeQznOa8vx9m0MXo2xJ5n3g/dKPbryfCQVdK8TSY+7POqazjnWzqWC8VeysQ+dmm5IHHbjosuN1vXBsqF6lna++okJ7PnNL3UouH2OFnsUdmYEXU037Ft2nN32/Nt1tYxcadUbayNf1bWJb/9g4Nqm87NzjWtVFt4gWvDwzmDS6MHNIw+hcZJaVBOrbd8nKXPB308XHk4OuvVL063n6p95xwYtXAFM1DuTSiVMS7cHpvKj1l/ea7i3o9wDWFHnO/K45E4Mxw5SsH1gEAcmbbEMpzFYirhrHUIx1CMJcZfKl6p5ca4ejAoGB9J6zs1H7jJEF3m9Ly6Uz+U6DkjmNrnJcsVib1h+8p5V1rE82WChHaC3JqpiXt4pcn+jLdmh4OaKa9jaVqtBsa90+q9cv35zfbJUYlze+liT7864djOpjnYtNvaEb5zM3vUIf0aRyfoksdbaAu48Fo7bi70T+emj5Mlw9hua+k48/ITjIf2lT70AxOha8NST4k9ry/NmLLP7Xq3YYJPP87L69JcpXhPij0vdufU3Qk80hwEHghxzxyndGjmMktwFpvzfGPX3m0J4Tg9/maGdSSi/Rjkj4+0eXucFBr70J3rq5IGxxeMnaO5wWCwly/23DM42qmEs2lLBEkIIy34hjKeNK8u0B1KbsWe+b453zu4iHcDCb2UN3pmr+qjKWK92OTwnSn26sxf++oL9509xl1r5H1c1l1+oaCzHuQY9dfmmjyvaY0T6bzDUpmHLkiC46MVAlbm1owHfehfx1viNTKjXM8/zSsjbqpRQtc4b1k/nzH8ugcxmtfA2PVCL++ecx6WnhPNvnhx7V53Q2JXD/dCHvV7Sa0zns7c2/snNI9SXLNzFp1z/TtVo52kUm5C9eYMAMOWhWsMg0z/kuftyPzf5nTsd4IywTG72XyxN8EF9iCZ4NtZqwqszxqj6f0B9+lYSZcEV9IM5Le/Xs7G70PM751cjfXiKofJnC1D7M2J5opsIXBWRMbCroD7hQGf0By4mgCeUNW1clZnnK6pByKv+pqDirXiOkff1mADYm8NLDD4gMBhAHUjJsH9Roiq3ARX2+FKewrOeDgDrjy4uuN2r/rDrvqxtgYyWeG1jAPr5bBeW0vgfm2M+P0BV9vhCmKPlyvEwjL4NmKPtylYBwJAAAgAASAABIAAEJBAoE7oIbMngTxjm7hLYgR35abB/coJMtwDV9vhCpk9Xq4QC8vgC7HHi/Pi1hE4i0O+mgbB/WqoiDoCrqIQra4AOOOhBLjy4OrepEDs8eK8uHUEzuKQr6ZBcL8aKqKOgKsoRKsrAM54KAGuPLhC7PHiKm4dgSNOgZgD4F4M+uyGwVU2ZOIVwBkPBcCVB1eIPV5cxa0jcMQpEHMA3ItBn90wuMqGTLwCOOOhALjy4Aqxx4uruHUEjjgFYg6AezHosxsGV9mQiVfwcdZ/ci56DX8AAANySURBVNL9dGj/CS7fZzaNLoXKll4TRyzNAcRCGk6lpTS+OLNXiuBK6yFwVkrMAm6B+wVAnqkJcDUTkAuaGXFGfMdVf1uZ+t6w77vLobKl1xaEZXJTiIXJEAYNQOzx4itmHYEjBr14w+BenIJkB8BVMlSrKWhz9om6d3Ff3TwmsnZaBF5/rHbvv6mU/m8381f3LFT2gVLX9m+qY8pO6NrRO+rV1aAWdwSxEMdoSgmIvSnorbguAmfF5DC7Bu6ZAZ7RPLiaEcyFTFmcuSLN8EFv6w6ZPC0MD9Th6ZF6x1BiobLXryt1//6xouyErrltLARPcTOIhWLokipC7CXBtL1CCJztcTaXx+B+LiT57YArfoznbsHi7MkNtXfpvjo4OFDHx8ddU62Yu/zootq/eayuP96pOrFXpe+6LKBf7FFltaDLvQaxNzfz27YHsbdt/rzeYxE5o8QmdAvcJ4C0kiLgaiVEZLhBib1x9evq8PBE3YTYS0YWsZAMVVFBiL0i2NZfCYGzfo64PAT3XMjObxdczY8pt0Uys3d4qo6afdkhexfKyPm2cXOzdzltcOMy1T5iYSqC4foQe7z4illH4IhBL94wuBenINkBcJUM1WoKkpk9/fCEuVV7eKHK7FVbvL0QfKJu7F1S9xXxMIfeDqbKPlbqUr1VnHtt975qdo838kMs8BIFsceLr5h1BI4Y9OINg3txCpIdAFfJUK2moM2ZFnDdObzT9gxfpczUqX5SVrXXzt3dU/Wl6hBf9XTuvn1+T91TF+snbqmyt56VXWsPCm7mh1jgpQpijxdfMesIHDHoxRsG9+IUJDsArpKhWk3BEWddVm5w0Mjcudf6164Qr2zxlq0sl15bDWpxRxALcYymlIDYm4LeiusicFZMDrNr4J4Z4BnNg6sZwVzI1Cycda9sqVJ+3Vm/hZxfcTOz4Lri/km7BrEnzQBT+wgcJmA3YBbcb4CkzkVwtR2utKdzcNZ8EeOk2urd2IuPOdmaA1dO/7ZuG2Jv6wx6/EfgnFFiE7oF7hNAWkkRcLUSIjLcAGcZYGUUBa4ZYBUUhdgrAG0LVRA4W2CJx0dwz4Mrh1VwxYEqr01wxoMvcOXB1c1I71V/2PE2BetAAAgAASAABIAAEAACEgjsdju1V/0fxJ4E+mgTCAABIAAEgAAQAAILIPD/f+fhPxuzSNIAAAAASUVORK5CYII=">
          <a:extLst>
            <a:ext uri="{FF2B5EF4-FFF2-40B4-BE49-F238E27FC236}">
              <a16:creationId xmlns:a16="http://schemas.microsoft.com/office/drawing/2014/main" id="{C4B7EF8B-1EE9-4C69-9C2E-6366E5A84565}"/>
            </a:ext>
          </a:extLst>
        </xdr:cNvPr>
        <xdr:cNvSpPr>
          <a:spLocks noChangeAspect="1" noChangeArrowheads="1"/>
        </xdr:cNvSpPr>
      </xdr:nvSpPr>
      <xdr:spPr bwMode="auto">
        <a:xfrm>
          <a:off x="6572250" y="3514725"/>
          <a:ext cx="304800" cy="32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NARA\WIP\Format%20Lap%20Data%20Produksi%20GM2%202024%20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NARA\PERFORMANCE%20SHIPMENT\2024\Resume%20Deviasi%20Stock%20Taking%20GM2%20ADIDAS%20JUNI%20%2020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Monitoring_GM2_(Master Data)"/>
    </sheetNames>
    <sheetDataSet>
      <sheetData sheetId="0" refreshError="1"/>
      <sheetData sheetId="1" refreshError="1">
        <row r="3">
          <cell r="A3" t="str">
            <v>Row Labels</v>
          </cell>
          <cell r="B3" t="str">
            <v>Sum of TOTAL OUTPUT</v>
          </cell>
        </row>
        <row r="4">
          <cell r="A4">
            <v>181525</v>
          </cell>
          <cell r="B4">
            <v>15839</v>
          </cell>
        </row>
        <row r="5">
          <cell r="A5">
            <v>181527</v>
          </cell>
          <cell r="B5">
            <v>2939</v>
          </cell>
        </row>
        <row r="6">
          <cell r="A6">
            <v>181528</v>
          </cell>
          <cell r="B6">
            <v>1134</v>
          </cell>
        </row>
        <row r="7">
          <cell r="A7">
            <v>181529</v>
          </cell>
          <cell r="B7">
            <v>4149</v>
          </cell>
        </row>
        <row r="8">
          <cell r="A8">
            <v>181530</v>
          </cell>
          <cell r="B8">
            <v>4349</v>
          </cell>
        </row>
        <row r="9">
          <cell r="A9">
            <v>181531</v>
          </cell>
          <cell r="B9">
            <v>1266</v>
          </cell>
        </row>
        <row r="10">
          <cell r="A10">
            <v>181532</v>
          </cell>
          <cell r="B10">
            <v>123</v>
          </cell>
        </row>
        <row r="11">
          <cell r="A11">
            <v>181533</v>
          </cell>
          <cell r="B11">
            <v>3118</v>
          </cell>
        </row>
        <row r="12">
          <cell r="A12">
            <v>181534</v>
          </cell>
          <cell r="B12">
            <v>1186</v>
          </cell>
        </row>
        <row r="13">
          <cell r="A13">
            <v>181535</v>
          </cell>
          <cell r="B13">
            <v>407</v>
          </cell>
        </row>
        <row r="14">
          <cell r="A14">
            <v>181537</v>
          </cell>
          <cell r="B14">
            <v>11416</v>
          </cell>
        </row>
        <row r="15">
          <cell r="A15">
            <v>181538</v>
          </cell>
          <cell r="B15">
            <v>6828</v>
          </cell>
        </row>
        <row r="16">
          <cell r="A16">
            <v>181539</v>
          </cell>
          <cell r="B16">
            <v>1085</v>
          </cell>
        </row>
        <row r="17">
          <cell r="A17">
            <v>181540</v>
          </cell>
          <cell r="B17">
            <v>1144</v>
          </cell>
        </row>
        <row r="18">
          <cell r="A18">
            <v>181541</v>
          </cell>
          <cell r="B18">
            <v>6070</v>
          </cell>
        </row>
        <row r="19">
          <cell r="A19">
            <v>181542</v>
          </cell>
          <cell r="B19">
            <v>11322</v>
          </cell>
        </row>
        <row r="20">
          <cell r="A20">
            <v>181543</v>
          </cell>
          <cell r="B20">
            <v>1762</v>
          </cell>
        </row>
        <row r="21">
          <cell r="A21">
            <v>181601</v>
          </cell>
          <cell r="B21">
            <v>4579</v>
          </cell>
        </row>
        <row r="22">
          <cell r="A22">
            <v>181602</v>
          </cell>
          <cell r="B22">
            <v>4644</v>
          </cell>
        </row>
        <row r="23">
          <cell r="A23">
            <v>181603</v>
          </cell>
          <cell r="B23">
            <v>1080</v>
          </cell>
        </row>
        <row r="24">
          <cell r="A24">
            <v>181604</v>
          </cell>
          <cell r="B24">
            <v>6069</v>
          </cell>
        </row>
        <row r="25">
          <cell r="A25">
            <v>181605</v>
          </cell>
          <cell r="B25">
            <v>1100</v>
          </cell>
        </row>
        <row r="26">
          <cell r="A26">
            <v>181606</v>
          </cell>
          <cell r="B26">
            <v>7156</v>
          </cell>
        </row>
        <row r="27">
          <cell r="A27">
            <v>181607</v>
          </cell>
          <cell r="B27">
            <v>4404</v>
          </cell>
        </row>
        <row r="28">
          <cell r="A28">
            <v>181608</v>
          </cell>
          <cell r="B28">
            <v>13200</v>
          </cell>
        </row>
        <row r="29">
          <cell r="A29">
            <v>181609</v>
          </cell>
          <cell r="B29">
            <v>1045</v>
          </cell>
        </row>
        <row r="30">
          <cell r="A30">
            <v>181610</v>
          </cell>
          <cell r="B30">
            <v>5195</v>
          </cell>
        </row>
        <row r="31">
          <cell r="A31">
            <v>181611</v>
          </cell>
          <cell r="B31">
            <v>1080</v>
          </cell>
        </row>
        <row r="32">
          <cell r="A32">
            <v>181612</v>
          </cell>
          <cell r="B32">
            <v>4302</v>
          </cell>
        </row>
        <row r="33">
          <cell r="A33">
            <v>181614</v>
          </cell>
          <cell r="B33">
            <v>6372</v>
          </cell>
        </row>
        <row r="34">
          <cell r="A34">
            <v>181615</v>
          </cell>
          <cell r="B34">
            <v>1072</v>
          </cell>
        </row>
        <row r="35">
          <cell r="A35">
            <v>181616</v>
          </cell>
          <cell r="B35">
            <v>9353</v>
          </cell>
        </row>
        <row r="36">
          <cell r="A36">
            <v>181617</v>
          </cell>
          <cell r="B36">
            <v>736</v>
          </cell>
        </row>
        <row r="37">
          <cell r="A37">
            <v>181618</v>
          </cell>
          <cell r="B37">
            <v>6333</v>
          </cell>
        </row>
        <row r="38">
          <cell r="A38">
            <v>181619</v>
          </cell>
          <cell r="B38">
            <v>1072</v>
          </cell>
        </row>
        <row r="39">
          <cell r="A39">
            <v>181620</v>
          </cell>
          <cell r="B39">
            <v>4329</v>
          </cell>
        </row>
        <row r="40">
          <cell r="A40">
            <v>181623</v>
          </cell>
          <cell r="B40">
            <v>4809</v>
          </cell>
        </row>
        <row r="41">
          <cell r="A41">
            <v>181628</v>
          </cell>
          <cell r="B41">
            <v>3888</v>
          </cell>
        </row>
        <row r="42">
          <cell r="A42">
            <v>181629</v>
          </cell>
          <cell r="B42">
            <v>1488</v>
          </cell>
        </row>
        <row r="43">
          <cell r="A43">
            <v>181630</v>
          </cell>
          <cell r="B43">
            <v>4149</v>
          </cell>
        </row>
        <row r="44">
          <cell r="A44">
            <v>181631</v>
          </cell>
          <cell r="B44">
            <v>10770</v>
          </cell>
        </row>
        <row r="45">
          <cell r="A45">
            <v>181632</v>
          </cell>
          <cell r="B45">
            <v>3686</v>
          </cell>
        </row>
        <row r="46">
          <cell r="A46">
            <v>181633</v>
          </cell>
          <cell r="B46">
            <v>10769</v>
          </cell>
        </row>
        <row r="47">
          <cell r="A47">
            <v>181634</v>
          </cell>
          <cell r="B47">
            <v>11825</v>
          </cell>
        </row>
        <row r="48">
          <cell r="A48">
            <v>181635</v>
          </cell>
          <cell r="B48">
            <v>6903</v>
          </cell>
        </row>
        <row r="49">
          <cell r="A49">
            <v>181636</v>
          </cell>
          <cell r="B49">
            <v>4949</v>
          </cell>
        </row>
        <row r="50">
          <cell r="A50">
            <v>181637</v>
          </cell>
          <cell r="B50">
            <v>3607</v>
          </cell>
        </row>
        <row r="51">
          <cell r="A51">
            <v>181638</v>
          </cell>
          <cell r="B51">
            <v>9802</v>
          </cell>
        </row>
        <row r="52">
          <cell r="A52">
            <v>181704</v>
          </cell>
          <cell r="B52">
            <v>3619</v>
          </cell>
        </row>
        <row r="53">
          <cell r="A53">
            <v>181718</v>
          </cell>
          <cell r="B53">
            <v>24242</v>
          </cell>
        </row>
        <row r="54">
          <cell r="A54">
            <v>181719</v>
          </cell>
          <cell r="B54">
            <v>4125</v>
          </cell>
        </row>
        <row r="55">
          <cell r="A55">
            <v>181720</v>
          </cell>
          <cell r="B55">
            <v>45249</v>
          </cell>
        </row>
        <row r="56">
          <cell r="A56">
            <v>181721</v>
          </cell>
          <cell r="B56">
            <v>7716</v>
          </cell>
        </row>
        <row r="57">
          <cell r="A57">
            <v>181722</v>
          </cell>
          <cell r="B57">
            <v>44345</v>
          </cell>
        </row>
        <row r="58">
          <cell r="A58">
            <v>181723</v>
          </cell>
          <cell r="B58">
            <v>7549</v>
          </cell>
        </row>
        <row r="59">
          <cell r="A59">
            <v>181724</v>
          </cell>
          <cell r="B59">
            <v>23795</v>
          </cell>
        </row>
        <row r="60">
          <cell r="A60">
            <v>181725</v>
          </cell>
          <cell r="B60">
            <v>4079</v>
          </cell>
        </row>
        <row r="61">
          <cell r="A61">
            <v>181726</v>
          </cell>
          <cell r="B61">
            <v>5056</v>
          </cell>
        </row>
        <row r="62">
          <cell r="A62">
            <v>181727</v>
          </cell>
          <cell r="B62">
            <v>1157</v>
          </cell>
        </row>
        <row r="63">
          <cell r="A63">
            <v>181728</v>
          </cell>
          <cell r="B63">
            <v>23702</v>
          </cell>
        </row>
        <row r="64">
          <cell r="A64">
            <v>181729</v>
          </cell>
          <cell r="B64">
            <v>3994</v>
          </cell>
        </row>
        <row r="65">
          <cell r="A65">
            <v>181730</v>
          </cell>
          <cell r="B65">
            <v>45011</v>
          </cell>
        </row>
        <row r="66">
          <cell r="A66">
            <v>181731</v>
          </cell>
          <cell r="B66">
            <v>7750</v>
          </cell>
        </row>
        <row r="67">
          <cell r="A67">
            <v>181732</v>
          </cell>
          <cell r="B67">
            <v>43785</v>
          </cell>
        </row>
        <row r="68">
          <cell r="A68">
            <v>181733</v>
          </cell>
          <cell r="B68">
            <v>8092</v>
          </cell>
        </row>
        <row r="69">
          <cell r="A69">
            <v>181734</v>
          </cell>
          <cell r="B69">
            <v>23723</v>
          </cell>
        </row>
        <row r="70">
          <cell r="A70">
            <v>181735</v>
          </cell>
          <cell r="B70">
            <v>3991</v>
          </cell>
        </row>
        <row r="71">
          <cell r="A71">
            <v>181738</v>
          </cell>
          <cell r="B71">
            <v>23942</v>
          </cell>
        </row>
        <row r="72">
          <cell r="A72">
            <v>181739</v>
          </cell>
          <cell r="B72">
            <v>4004</v>
          </cell>
        </row>
        <row r="73">
          <cell r="A73">
            <v>181746</v>
          </cell>
          <cell r="B73">
            <v>34693</v>
          </cell>
        </row>
        <row r="74">
          <cell r="A74">
            <v>181747</v>
          </cell>
          <cell r="B74">
            <v>5735</v>
          </cell>
        </row>
        <row r="75">
          <cell r="A75">
            <v>181748</v>
          </cell>
          <cell r="B75">
            <v>32234</v>
          </cell>
        </row>
        <row r="76">
          <cell r="A76">
            <v>181749</v>
          </cell>
          <cell r="B76">
            <v>5948</v>
          </cell>
        </row>
        <row r="77">
          <cell r="A77">
            <v>181832</v>
          </cell>
          <cell r="B77">
            <v>9585</v>
          </cell>
        </row>
        <row r="78">
          <cell r="A78">
            <v>181833</v>
          </cell>
          <cell r="B78">
            <v>1559</v>
          </cell>
        </row>
        <row r="79">
          <cell r="A79">
            <v>181834</v>
          </cell>
          <cell r="B79">
            <v>4466</v>
          </cell>
        </row>
        <row r="80">
          <cell r="A80">
            <v>181835</v>
          </cell>
          <cell r="B80">
            <v>6368</v>
          </cell>
        </row>
        <row r="81">
          <cell r="A81">
            <v>181836</v>
          </cell>
          <cell r="B81">
            <v>7467</v>
          </cell>
        </row>
        <row r="82">
          <cell r="A82">
            <v>181837</v>
          </cell>
          <cell r="B82">
            <v>6915</v>
          </cell>
        </row>
        <row r="83">
          <cell r="A83">
            <v>181838</v>
          </cell>
          <cell r="B83">
            <v>5369</v>
          </cell>
        </row>
        <row r="84">
          <cell r="A84">
            <v>181839</v>
          </cell>
          <cell r="B84">
            <v>1116</v>
          </cell>
        </row>
        <row r="85">
          <cell r="A85">
            <v>181841</v>
          </cell>
          <cell r="B85">
            <v>9795</v>
          </cell>
        </row>
        <row r="86">
          <cell r="A86">
            <v>181842</v>
          </cell>
          <cell r="B86">
            <v>10049</v>
          </cell>
        </row>
        <row r="87">
          <cell r="A87">
            <v>181843</v>
          </cell>
          <cell r="B87">
            <v>6591</v>
          </cell>
        </row>
        <row r="88">
          <cell r="A88">
            <v>181844</v>
          </cell>
          <cell r="B88">
            <v>6431</v>
          </cell>
        </row>
        <row r="89">
          <cell r="A89">
            <v>181845</v>
          </cell>
          <cell r="B89">
            <v>12459</v>
          </cell>
        </row>
        <row r="90">
          <cell r="A90">
            <v>181846</v>
          </cell>
          <cell r="B90">
            <v>11340</v>
          </cell>
        </row>
        <row r="91">
          <cell r="A91">
            <v>181847</v>
          </cell>
          <cell r="B91">
            <v>4953</v>
          </cell>
        </row>
        <row r="92">
          <cell r="A92">
            <v>181848</v>
          </cell>
          <cell r="B92">
            <v>7926</v>
          </cell>
        </row>
        <row r="93">
          <cell r="A93">
            <v>181922</v>
          </cell>
          <cell r="B93">
            <v>13686</v>
          </cell>
        </row>
        <row r="94">
          <cell r="A94">
            <v>181923</v>
          </cell>
          <cell r="B94">
            <v>1322</v>
          </cell>
        </row>
        <row r="95">
          <cell r="A95">
            <v>181925</v>
          </cell>
          <cell r="B95">
            <v>10082</v>
          </cell>
        </row>
        <row r="96">
          <cell r="A96">
            <v>181926</v>
          </cell>
          <cell r="B96">
            <v>1347</v>
          </cell>
        </row>
        <row r="97">
          <cell r="A97">
            <v>181927</v>
          </cell>
          <cell r="B97">
            <v>12286</v>
          </cell>
        </row>
        <row r="98">
          <cell r="A98">
            <v>181928</v>
          </cell>
          <cell r="B98">
            <v>835</v>
          </cell>
        </row>
        <row r="99">
          <cell r="A99">
            <v>181929</v>
          </cell>
          <cell r="B99">
            <v>10028</v>
          </cell>
        </row>
        <row r="100">
          <cell r="A100">
            <v>181930</v>
          </cell>
          <cell r="B100">
            <v>9792</v>
          </cell>
        </row>
        <row r="101">
          <cell r="A101">
            <v>181931</v>
          </cell>
          <cell r="B101">
            <v>18875</v>
          </cell>
        </row>
        <row r="102">
          <cell r="A102">
            <v>181932</v>
          </cell>
          <cell r="B102">
            <v>1892</v>
          </cell>
        </row>
        <row r="103">
          <cell r="A103">
            <v>181933</v>
          </cell>
          <cell r="B103">
            <v>13476</v>
          </cell>
        </row>
        <row r="104">
          <cell r="A104">
            <v>181934</v>
          </cell>
          <cell r="B104">
            <v>5289</v>
          </cell>
        </row>
        <row r="105">
          <cell r="A105">
            <v>181935</v>
          </cell>
          <cell r="B105">
            <v>1226</v>
          </cell>
        </row>
        <row r="106">
          <cell r="A106">
            <v>181936</v>
          </cell>
          <cell r="B106">
            <v>4126</v>
          </cell>
        </row>
        <row r="107">
          <cell r="A107">
            <v>181937</v>
          </cell>
          <cell r="B107">
            <v>1126</v>
          </cell>
        </row>
        <row r="108">
          <cell r="A108">
            <v>181938</v>
          </cell>
          <cell r="B108">
            <v>10293</v>
          </cell>
        </row>
        <row r="109">
          <cell r="A109">
            <v>181939</v>
          </cell>
          <cell r="B109">
            <v>12296</v>
          </cell>
        </row>
        <row r="110">
          <cell r="A110">
            <v>181940</v>
          </cell>
          <cell r="B110">
            <v>23783</v>
          </cell>
        </row>
        <row r="111">
          <cell r="A111">
            <v>181946</v>
          </cell>
          <cell r="B111">
            <v>38728</v>
          </cell>
        </row>
        <row r="112">
          <cell r="A112">
            <v>181947</v>
          </cell>
          <cell r="B112">
            <v>1438</v>
          </cell>
        </row>
        <row r="113">
          <cell r="A113">
            <v>181950</v>
          </cell>
          <cell r="B113">
            <v>36551</v>
          </cell>
        </row>
        <row r="114">
          <cell r="A114">
            <v>181951</v>
          </cell>
          <cell r="B114">
            <v>2656</v>
          </cell>
        </row>
        <row r="115">
          <cell r="A115">
            <v>181952</v>
          </cell>
          <cell r="B115">
            <v>17865</v>
          </cell>
        </row>
        <row r="116">
          <cell r="A116">
            <v>181953</v>
          </cell>
          <cell r="B116">
            <v>60397</v>
          </cell>
        </row>
        <row r="117">
          <cell r="A117">
            <v>181954</v>
          </cell>
          <cell r="B117">
            <v>10993</v>
          </cell>
        </row>
        <row r="118">
          <cell r="A118">
            <v>181955</v>
          </cell>
          <cell r="B118">
            <v>7282</v>
          </cell>
        </row>
        <row r="119">
          <cell r="A119">
            <v>181956</v>
          </cell>
          <cell r="B119">
            <v>2094</v>
          </cell>
        </row>
        <row r="120">
          <cell r="A120">
            <v>181962</v>
          </cell>
          <cell r="B120">
            <v>7075</v>
          </cell>
        </row>
        <row r="121">
          <cell r="A121">
            <v>181963</v>
          </cell>
          <cell r="B121">
            <v>4517</v>
          </cell>
        </row>
        <row r="122">
          <cell r="A122">
            <v>181964</v>
          </cell>
          <cell r="B122">
            <v>1104</v>
          </cell>
        </row>
        <row r="123">
          <cell r="A123">
            <v>181965</v>
          </cell>
          <cell r="B123">
            <v>3780</v>
          </cell>
        </row>
        <row r="124">
          <cell r="A124">
            <v>181968</v>
          </cell>
          <cell r="B124">
            <v>17592</v>
          </cell>
        </row>
        <row r="125">
          <cell r="A125">
            <v>181969</v>
          </cell>
          <cell r="B125">
            <v>1112</v>
          </cell>
        </row>
        <row r="126">
          <cell r="A126">
            <v>181970</v>
          </cell>
          <cell r="B126">
            <v>9221</v>
          </cell>
        </row>
        <row r="127">
          <cell r="A127">
            <v>181971</v>
          </cell>
          <cell r="B127">
            <v>5522</v>
          </cell>
        </row>
        <row r="128">
          <cell r="A128">
            <v>181972</v>
          </cell>
          <cell r="B128">
            <v>7200</v>
          </cell>
        </row>
        <row r="129">
          <cell r="A129">
            <v>181973</v>
          </cell>
          <cell r="B129">
            <v>7750</v>
          </cell>
        </row>
        <row r="130">
          <cell r="A130">
            <v>181974</v>
          </cell>
          <cell r="B130">
            <v>1642</v>
          </cell>
        </row>
        <row r="131">
          <cell r="A131">
            <v>181975</v>
          </cell>
          <cell r="B131">
            <v>4448</v>
          </cell>
        </row>
        <row r="132">
          <cell r="A132">
            <v>181976</v>
          </cell>
          <cell r="B132">
            <v>5235</v>
          </cell>
        </row>
        <row r="133">
          <cell r="A133">
            <v>181978</v>
          </cell>
          <cell r="B133">
            <v>13351</v>
          </cell>
        </row>
        <row r="134">
          <cell r="A134">
            <v>181979</v>
          </cell>
          <cell r="B134">
            <v>3683</v>
          </cell>
        </row>
        <row r="135">
          <cell r="A135">
            <v>181989</v>
          </cell>
          <cell r="B135">
            <v>6225</v>
          </cell>
        </row>
        <row r="136">
          <cell r="A136">
            <v>181990</v>
          </cell>
          <cell r="B136">
            <v>1116</v>
          </cell>
        </row>
        <row r="137">
          <cell r="A137">
            <v>181991</v>
          </cell>
          <cell r="B137">
            <v>4469</v>
          </cell>
        </row>
        <row r="138">
          <cell r="A138">
            <v>181992</v>
          </cell>
          <cell r="B138">
            <v>1116</v>
          </cell>
        </row>
        <row r="139">
          <cell r="A139">
            <v>181993</v>
          </cell>
          <cell r="B139">
            <v>5383</v>
          </cell>
        </row>
        <row r="140">
          <cell r="A140">
            <v>181994</v>
          </cell>
          <cell r="B140">
            <v>1483</v>
          </cell>
        </row>
        <row r="141">
          <cell r="A141">
            <v>181995</v>
          </cell>
          <cell r="B141">
            <v>5722</v>
          </cell>
        </row>
        <row r="142">
          <cell r="A142">
            <v>181996</v>
          </cell>
          <cell r="B142">
            <v>718</v>
          </cell>
        </row>
        <row r="143">
          <cell r="A143">
            <v>181998</v>
          </cell>
          <cell r="B143">
            <v>36265</v>
          </cell>
        </row>
        <row r="144">
          <cell r="A144">
            <v>181999</v>
          </cell>
          <cell r="B144">
            <v>19410</v>
          </cell>
        </row>
        <row r="145">
          <cell r="A145">
            <v>182000</v>
          </cell>
          <cell r="B145">
            <v>39300</v>
          </cell>
        </row>
        <row r="146">
          <cell r="A146">
            <v>182001</v>
          </cell>
          <cell r="B146">
            <v>28757</v>
          </cell>
        </row>
        <row r="147">
          <cell r="A147">
            <v>182002</v>
          </cell>
          <cell r="B147">
            <v>40950</v>
          </cell>
        </row>
        <row r="148">
          <cell r="A148">
            <v>182003</v>
          </cell>
          <cell r="B148">
            <v>28395</v>
          </cell>
        </row>
        <row r="149">
          <cell r="A149">
            <v>182150</v>
          </cell>
          <cell r="B149">
            <v>15173</v>
          </cell>
        </row>
        <row r="150">
          <cell r="A150">
            <v>182151</v>
          </cell>
          <cell r="B150">
            <v>4948</v>
          </cell>
        </row>
        <row r="151">
          <cell r="A151">
            <v>182152</v>
          </cell>
          <cell r="B151">
            <v>6140</v>
          </cell>
        </row>
        <row r="152">
          <cell r="A152">
            <v>182153</v>
          </cell>
          <cell r="B152">
            <v>6787</v>
          </cell>
        </row>
        <row r="153">
          <cell r="A153">
            <v>182154</v>
          </cell>
          <cell r="B153">
            <v>6684</v>
          </cell>
        </row>
        <row r="154">
          <cell r="A154">
            <v>182155</v>
          </cell>
          <cell r="B154">
            <v>7571</v>
          </cell>
        </row>
        <row r="155">
          <cell r="A155">
            <v>182156</v>
          </cell>
          <cell r="B155">
            <v>10130</v>
          </cell>
        </row>
        <row r="156">
          <cell r="A156">
            <v>182157</v>
          </cell>
          <cell r="B156">
            <v>18516</v>
          </cell>
        </row>
        <row r="157">
          <cell r="A157">
            <v>182158</v>
          </cell>
          <cell r="B157">
            <v>8827</v>
          </cell>
        </row>
        <row r="158">
          <cell r="A158">
            <v>182159</v>
          </cell>
          <cell r="B158">
            <v>13460</v>
          </cell>
        </row>
        <row r="159">
          <cell r="A159">
            <v>182160</v>
          </cell>
          <cell r="B159">
            <v>1446</v>
          </cell>
        </row>
        <row r="160">
          <cell r="A160">
            <v>182161</v>
          </cell>
          <cell r="B160">
            <v>6338</v>
          </cell>
        </row>
        <row r="161">
          <cell r="A161">
            <v>182162</v>
          </cell>
          <cell r="B161">
            <v>3793</v>
          </cell>
        </row>
        <row r="162">
          <cell r="A162">
            <v>182163</v>
          </cell>
          <cell r="B162">
            <v>3784</v>
          </cell>
        </row>
        <row r="163">
          <cell r="A163">
            <v>182166</v>
          </cell>
          <cell r="B163">
            <v>9807</v>
          </cell>
        </row>
        <row r="164">
          <cell r="A164">
            <v>182170</v>
          </cell>
          <cell r="B164">
            <v>11074</v>
          </cell>
        </row>
        <row r="165">
          <cell r="A165">
            <v>182177</v>
          </cell>
          <cell r="B165">
            <v>12599</v>
          </cell>
        </row>
        <row r="166">
          <cell r="A166">
            <v>182178</v>
          </cell>
          <cell r="B166">
            <v>36066</v>
          </cell>
        </row>
        <row r="167">
          <cell r="A167">
            <v>182179</v>
          </cell>
          <cell r="B167">
            <v>4444</v>
          </cell>
        </row>
        <row r="168">
          <cell r="A168">
            <v>182186</v>
          </cell>
          <cell r="B168">
            <v>2052</v>
          </cell>
        </row>
        <row r="169">
          <cell r="A169">
            <v>182187</v>
          </cell>
          <cell r="B169">
            <v>2808</v>
          </cell>
        </row>
        <row r="170">
          <cell r="A170">
            <v>182188</v>
          </cell>
          <cell r="B170">
            <v>13674</v>
          </cell>
        </row>
        <row r="171">
          <cell r="A171">
            <v>182189</v>
          </cell>
          <cell r="B171">
            <v>5945</v>
          </cell>
        </row>
        <row r="172">
          <cell r="A172">
            <v>182192</v>
          </cell>
          <cell r="B172">
            <v>7361</v>
          </cell>
        </row>
        <row r="173">
          <cell r="A173">
            <v>182193</v>
          </cell>
          <cell r="B173">
            <v>39630</v>
          </cell>
        </row>
        <row r="174">
          <cell r="A174">
            <v>182194</v>
          </cell>
          <cell r="B174">
            <v>2669</v>
          </cell>
        </row>
        <row r="175">
          <cell r="A175">
            <v>182195</v>
          </cell>
          <cell r="B175">
            <v>9737</v>
          </cell>
        </row>
        <row r="176">
          <cell r="A176">
            <v>182199</v>
          </cell>
          <cell r="B176">
            <v>9431</v>
          </cell>
        </row>
        <row r="177">
          <cell r="A177">
            <v>182201</v>
          </cell>
          <cell r="B177">
            <v>9486</v>
          </cell>
        </row>
        <row r="178">
          <cell r="A178">
            <v>182202</v>
          </cell>
          <cell r="B178">
            <v>11800</v>
          </cell>
        </row>
        <row r="179">
          <cell r="A179">
            <v>182203</v>
          </cell>
          <cell r="B179">
            <v>19499</v>
          </cell>
        </row>
        <row r="180">
          <cell r="A180">
            <v>182204</v>
          </cell>
          <cell r="B180">
            <v>1512</v>
          </cell>
        </row>
        <row r="181">
          <cell r="A181">
            <v>182205</v>
          </cell>
          <cell r="B181">
            <v>2403</v>
          </cell>
        </row>
        <row r="182">
          <cell r="A182">
            <v>182206</v>
          </cell>
          <cell r="B182">
            <v>2453</v>
          </cell>
        </row>
        <row r="183">
          <cell r="A183">
            <v>182207</v>
          </cell>
          <cell r="B183">
            <v>2412</v>
          </cell>
        </row>
        <row r="184">
          <cell r="A184">
            <v>182208</v>
          </cell>
          <cell r="B184">
            <v>15896</v>
          </cell>
        </row>
        <row r="185">
          <cell r="A185">
            <v>182209</v>
          </cell>
          <cell r="B185">
            <v>11257</v>
          </cell>
        </row>
        <row r="186">
          <cell r="A186">
            <v>182210</v>
          </cell>
          <cell r="B186">
            <v>19418</v>
          </cell>
        </row>
        <row r="187">
          <cell r="A187">
            <v>182211</v>
          </cell>
          <cell r="B187">
            <v>15752</v>
          </cell>
        </row>
        <row r="188">
          <cell r="A188">
            <v>182212</v>
          </cell>
          <cell r="B188">
            <v>4973</v>
          </cell>
        </row>
        <row r="189">
          <cell r="A189">
            <v>182213</v>
          </cell>
          <cell r="B189">
            <v>9449</v>
          </cell>
        </row>
        <row r="190">
          <cell r="A190">
            <v>182214</v>
          </cell>
          <cell r="B190">
            <v>7280</v>
          </cell>
        </row>
        <row r="191">
          <cell r="A191">
            <v>182215</v>
          </cell>
          <cell r="B191">
            <v>1608</v>
          </cell>
        </row>
        <row r="192">
          <cell r="A192">
            <v>182216</v>
          </cell>
          <cell r="B192">
            <v>5840</v>
          </cell>
        </row>
        <row r="193">
          <cell r="A193">
            <v>182217</v>
          </cell>
          <cell r="B193">
            <v>19384</v>
          </cell>
        </row>
        <row r="194">
          <cell r="A194">
            <v>182218</v>
          </cell>
          <cell r="B194">
            <v>19339</v>
          </cell>
        </row>
        <row r="195">
          <cell r="A195">
            <v>182219</v>
          </cell>
          <cell r="B195">
            <v>12793</v>
          </cell>
        </row>
        <row r="196">
          <cell r="A196">
            <v>182220</v>
          </cell>
          <cell r="B196">
            <v>1864</v>
          </cell>
        </row>
        <row r="197">
          <cell r="A197">
            <v>182390</v>
          </cell>
          <cell r="B197">
            <v>34304</v>
          </cell>
        </row>
        <row r="198">
          <cell r="A198">
            <v>182391</v>
          </cell>
          <cell r="B198">
            <v>1869</v>
          </cell>
        </row>
        <row r="199">
          <cell r="A199">
            <v>182395</v>
          </cell>
          <cell r="B199">
            <v>25476</v>
          </cell>
        </row>
        <row r="200">
          <cell r="A200">
            <v>182396</v>
          </cell>
          <cell r="B200">
            <v>18884</v>
          </cell>
        </row>
        <row r="201">
          <cell r="A201">
            <v>182397</v>
          </cell>
          <cell r="B201">
            <v>19330</v>
          </cell>
        </row>
        <row r="202">
          <cell r="A202">
            <v>182398</v>
          </cell>
          <cell r="B202">
            <v>19208</v>
          </cell>
        </row>
        <row r="203">
          <cell r="A203">
            <v>182405</v>
          </cell>
          <cell r="B203">
            <v>6126</v>
          </cell>
        </row>
        <row r="204">
          <cell r="A204">
            <v>182406</v>
          </cell>
          <cell r="B204">
            <v>1116</v>
          </cell>
        </row>
        <row r="205">
          <cell r="A205">
            <v>182427</v>
          </cell>
          <cell r="B205">
            <v>22138</v>
          </cell>
        </row>
        <row r="206">
          <cell r="A206">
            <v>182428</v>
          </cell>
          <cell r="B206">
            <v>2027</v>
          </cell>
        </row>
        <row r="207">
          <cell r="A207">
            <v>182429</v>
          </cell>
          <cell r="B207">
            <v>17470</v>
          </cell>
        </row>
        <row r="208">
          <cell r="A208">
            <v>182430</v>
          </cell>
          <cell r="B208">
            <v>1123</v>
          </cell>
        </row>
        <row r="209">
          <cell r="A209">
            <v>182431</v>
          </cell>
          <cell r="B209">
            <v>9801</v>
          </cell>
        </row>
        <row r="210">
          <cell r="A210">
            <v>182432</v>
          </cell>
          <cell r="B210">
            <v>1668</v>
          </cell>
        </row>
        <row r="211">
          <cell r="A211">
            <v>182433</v>
          </cell>
          <cell r="B211">
            <v>10983</v>
          </cell>
        </row>
        <row r="212">
          <cell r="A212">
            <v>182434</v>
          </cell>
          <cell r="B212">
            <v>1367</v>
          </cell>
        </row>
        <row r="213">
          <cell r="A213">
            <v>182435</v>
          </cell>
          <cell r="B213">
            <v>2772</v>
          </cell>
        </row>
        <row r="214">
          <cell r="A214">
            <v>182436</v>
          </cell>
          <cell r="B214">
            <v>2097</v>
          </cell>
        </row>
        <row r="215">
          <cell r="A215">
            <v>182437</v>
          </cell>
          <cell r="B215">
            <v>1421</v>
          </cell>
        </row>
        <row r="216">
          <cell r="A216">
            <v>182438</v>
          </cell>
          <cell r="B216">
            <v>1260</v>
          </cell>
        </row>
        <row r="217">
          <cell r="A217">
            <v>182439</v>
          </cell>
          <cell r="B217">
            <v>8815</v>
          </cell>
        </row>
        <row r="218">
          <cell r="A218">
            <v>182440</v>
          </cell>
          <cell r="B218">
            <v>10032</v>
          </cell>
        </row>
        <row r="219">
          <cell r="A219">
            <v>182441</v>
          </cell>
          <cell r="B219">
            <v>22136</v>
          </cell>
        </row>
        <row r="220">
          <cell r="A220">
            <v>182442</v>
          </cell>
          <cell r="B220">
            <v>20170</v>
          </cell>
        </row>
        <row r="221">
          <cell r="A221">
            <v>182443</v>
          </cell>
          <cell r="B221">
            <v>9063</v>
          </cell>
        </row>
        <row r="222">
          <cell r="A222">
            <v>182444</v>
          </cell>
          <cell r="B222">
            <v>14773</v>
          </cell>
        </row>
        <row r="223">
          <cell r="A223">
            <v>182445</v>
          </cell>
          <cell r="B223">
            <v>9666</v>
          </cell>
        </row>
        <row r="224">
          <cell r="A224">
            <v>182446</v>
          </cell>
          <cell r="B224">
            <v>3903</v>
          </cell>
        </row>
        <row r="225">
          <cell r="A225">
            <v>182447</v>
          </cell>
          <cell r="B225">
            <v>1446</v>
          </cell>
        </row>
        <row r="226">
          <cell r="A226">
            <v>182448</v>
          </cell>
          <cell r="B226">
            <v>3574</v>
          </cell>
        </row>
        <row r="227">
          <cell r="A227">
            <v>182449</v>
          </cell>
          <cell r="B227">
            <v>1446</v>
          </cell>
        </row>
        <row r="228">
          <cell r="A228">
            <v>182450</v>
          </cell>
          <cell r="B228">
            <v>11902</v>
          </cell>
        </row>
        <row r="229">
          <cell r="A229">
            <v>182451</v>
          </cell>
          <cell r="B229">
            <v>1104</v>
          </cell>
        </row>
        <row r="230">
          <cell r="A230">
            <v>182453</v>
          </cell>
          <cell r="B230">
            <v>5014</v>
          </cell>
        </row>
        <row r="231">
          <cell r="A231">
            <v>182464</v>
          </cell>
          <cell r="B231">
            <v>11631</v>
          </cell>
        </row>
        <row r="232">
          <cell r="A232">
            <v>182466</v>
          </cell>
          <cell r="B232">
            <v>1224</v>
          </cell>
        </row>
        <row r="233">
          <cell r="A233">
            <v>182468</v>
          </cell>
          <cell r="B233">
            <v>9867</v>
          </cell>
        </row>
        <row r="234">
          <cell r="A234">
            <v>182470</v>
          </cell>
          <cell r="B234">
            <v>550</v>
          </cell>
        </row>
        <row r="235">
          <cell r="A235">
            <v>182472</v>
          </cell>
          <cell r="B235">
            <v>21652</v>
          </cell>
        </row>
        <row r="236">
          <cell r="A236">
            <v>182474</v>
          </cell>
          <cell r="B236">
            <v>785</v>
          </cell>
        </row>
        <row r="237">
          <cell r="A237">
            <v>182476</v>
          </cell>
          <cell r="B237">
            <v>12695</v>
          </cell>
        </row>
        <row r="238">
          <cell r="A238">
            <v>182479</v>
          </cell>
          <cell r="B238">
            <v>1112</v>
          </cell>
        </row>
        <row r="239">
          <cell r="A239">
            <v>182481</v>
          </cell>
          <cell r="B239">
            <v>8532</v>
          </cell>
        </row>
        <row r="240">
          <cell r="A240">
            <v>182483</v>
          </cell>
          <cell r="B240">
            <v>1067</v>
          </cell>
        </row>
        <row r="241">
          <cell r="A241">
            <v>182485</v>
          </cell>
          <cell r="B241">
            <v>10436</v>
          </cell>
        </row>
        <row r="242">
          <cell r="A242">
            <v>182487</v>
          </cell>
          <cell r="B242">
            <v>1716</v>
          </cell>
        </row>
        <row r="243">
          <cell r="A243">
            <v>182489</v>
          </cell>
          <cell r="B243">
            <v>8950</v>
          </cell>
        </row>
        <row r="244">
          <cell r="A244">
            <v>182491</v>
          </cell>
          <cell r="B244">
            <v>2667</v>
          </cell>
        </row>
        <row r="245">
          <cell r="A245">
            <v>182493</v>
          </cell>
          <cell r="B245">
            <v>15937</v>
          </cell>
        </row>
        <row r="246">
          <cell r="A246">
            <v>182700</v>
          </cell>
          <cell r="B246">
            <v>24620</v>
          </cell>
        </row>
        <row r="247">
          <cell r="A247">
            <v>182701</v>
          </cell>
          <cell r="B247">
            <v>2975</v>
          </cell>
        </row>
        <row r="248">
          <cell r="A248">
            <v>182707</v>
          </cell>
          <cell r="B248">
            <v>19588</v>
          </cell>
        </row>
        <row r="249">
          <cell r="A249">
            <v>182708</v>
          </cell>
          <cell r="B249">
            <v>16415</v>
          </cell>
        </row>
        <row r="250">
          <cell r="A250">
            <v>182709</v>
          </cell>
          <cell r="B250">
            <v>11103</v>
          </cell>
        </row>
        <row r="251">
          <cell r="A251">
            <v>182712</v>
          </cell>
          <cell r="B251">
            <v>16612</v>
          </cell>
        </row>
        <row r="252">
          <cell r="A252">
            <v>182713</v>
          </cell>
          <cell r="B252">
            <v>20870</v>
          </cell>
        </row>
        <row r="253">
          <cell r="A253">
            <v>182714</v>
          </cell>
          <cell r="B253">
            <v>1065</v>
          </cell>
        </row>
        <row r="254">
          <cell r="A254">
            <v>182715</v>
          </cell>
          <cell r="B254">
            <v>21025</v>
          </cell>
        </row>
        <row r="255">
          <cell r="A255">
            <v>182716</v>
          </cell>
          <cell r="B255">
            <v>1050</v>
          </cell>
        </row>
        <row r="256">
          <cell r="A256">
            <v>182717</v>
          </cell>
          <cell r="B256">
            <v>25500</v>
          </cell>
        </row>
        <row r="257">
          <cell r="A257">
            <v>182718</v>
          </cell>
          <cell r="B257">
            <v>1167</v>
          </cell>
        </row>
        <row r="258">
          <cell r="A258">
            <v>182719</v>
          </cell>
          <cell r="B258">
            <v>37561</v>
          </cell>
        </row>
        <row r="259">
          <cell r="A259">
            <v>182721</v>
          </cell>
          <cell r="B259">
            <v>1085</v>
          </cell>
        </row>
        <row r="260">
          <cell r="A260">
            <v>182722</v>
          </cell>
          <cell r="B260">
            <v>35116</v>
          </cell>
        </row>
        <row r="261">
          <cell r="A261">
            <v>182723</v>
          </cell>
          <cell r="B261">
            <v>20949</v>
          </cell>
        </row>
        <row r="262">
          <cell r="A262">
            <v>182724</v>
          </cell>
          <cell r="B262">
            <v>1080</v>
          </cell>
        </row>
        <row r="263">
          <cell r="A263">
            <v>182725</v>
          </cell>
          <cell r="B263">
            <v>25818</v>
          </cell>
        </row>
        <row r="264">
          <cell r="A264">
            <v>182726</v>
          </cell>
          <cell r="B264">
            <v>15324</v>
          </cell>
        </row>
        <row r="265">
          <cell r="A265">
            <v>182728</v>
          </cell>
          <cell r="B265">
            <v>11082</v>
          </cell>
        </row>
        <row r="266">
          <cell r="A266">
            <v>182734</v>
          </cell>
          <cell r="B266">
            <v>23349</v>
          </cell>
        </row>
        <row r="267">
          <cell r="A267">
            <v>182735</v>
          </cell>
          <cell r="B267">
            <v>6964</v>
          </cell>
        </row>
        <row r="268">
          <cell r="A268">
            <v>182736</v>
          </cell>
          <cell r="B268">
            <v>1074</v>
          </cell>
        </row>
        <row r="269">
          <cell r="A269">
            <v>182737</v>
          </cell>
          <cell r="B269">
            <v>3227</v>
          </cell>
        </row>
        <row r="270">
          <cell r="A270">
            <v>182738</v>
          </cell>
          <cell r="B270">
            <v>5024</v>
          </cell>
        </row>
        <row r="271">
          <cell r="A271">
            <v>182739</v>
          </cell>
          <cell r="B271">
            <v>4962</v>
          </cell>
        </row>
        <row r="272">
          <cell r="A272">
            <v>182740</v>
          </cell>
          <cell r="B272">
            <v>7503</v>
          </cell>
        </row>
        <row r="273">
          <cell r="A273">
            <v>182741</v>
          </cell>
          <cell r="B273">
            <v>1065</v>
          </cell>
        </row>
        <row r="274">
          <cell r="A274">
            <v>182742</v>
          </cell>
          <cell r="B274">
            <v>5523</v>
          </cell>
        </row>
        <row r="275">
          <cell r="A275">
            <v>182743</v>
          </cell>
          <cell r="B275">
            <v>18119</v>
          </cell>
        </row>
        <row r="276">
          <cell r="A276">
            <v>182744</v>
          </cell>
          <cell r="B276">
            <v>1075</v>
          </cell>
        </row>
        <row r="277">
          <cell r="A277">
            <v>182745</v>
          </cell>
          <cell r="B277">
            <v>6810</v>
          </cell>
        </row>
        <row r="278">
          <cell r="A278">
            <v>182746</v>
          </cell>
          <cell r="B278">
            <v>615</v>
          </cell>
        </row>
        <row r="279">
          <cell r="A279">
            <v>182750</v>
          </cell>
          <cell r="B279">
            <v>7532</v>
          </cell>
        </row>
        <row r="280">
          <cell r="A280">
            <v>182752</v>
          </cell>
          <cell r="B280">
            <v>4965</v>
          </cell>
        </row>
        <row r="281">
          <cell r="A281">
            <v>182756</v>
          </cell>
          <cell r="B281">
            <v>7362</v>
          </cell>
        </row>
        <row r="282">
          <cell r="A282">
            <v>182757</v>
          </cell>
          <cell r="B282">
            <v>6690</v>
          </cell>
        </row>
        <row r="283">
          <cell r="A283">
            <v>182766</v>
          </cell>
          <cell r="B283">
            <v>12055</v>
          </cell>
        </row>
        <row r="284">
          <cell r="A284">
            <v>182767</v>
          </cell>
          <cell r="B284">
            <v>2360</v>
          </cell>
        </row>
        <row r="285">
          <cell r="A285">
            <v>182768</v>
          </cell>
          <cell r="B285">
            <v>4669</v>
          </cell>
        </row>
        <row r="286">
          <cell r="A286">
            <v>182769</v>
          </cell>
          <cell r="B286">
            <v>224</v>
          </cell>
        </row>
        <row r="287">
          <cell r="A287" t="str">
            <v>Grand Total</v>
          </cell>
          <cell r="B287">
            <v>2774922</v>
          </cell>
        </row>
      </sheetData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Performance Mei"/>
    </sheetNames>
    <sheetDataSet>
      <sheetData sheetId="0" refreshError="1"/>
      <sheetData sheetId="1" refreshError="1">
        <row r="3">
          <cell r="A3" t="str">
            <v>Row Labels</v>
          </cell>
          <cell r="B3" t="str">
            <v>Sum of Shpmnt</v>
          </cell>
          <cell r="C3" t="str">
            <v>Sum of IR (Pemakaian stock)</v>
          </cell>
        </row>
        <row r="4">
          <cell r="A4" t="str">
            <v>WEEK 1 (5  JUNI  2024)</v>
          </cell>
          <cell r="B4">
            <v>172449</v>
          </cell>
          <cell r="C4">
            <v>473</v>
          </cell>
        </row>
        <row r="5">
          <cell r="A5">
            <v>182405</v>
          </cell>
          <cell r="B5">
            <v>6006</v>
          </cell>
          <cell r="C5">
            <v>50</v>
          </cell>
        </row>
        <row r="6">
          <cell r="A6">
            <v>182406</v>
          </cell>
          <cell r="B6">
            <v>1083</v>
          </cell>
        </row>
        <row r="7">
          <cell r="A7">
            <v>182427</v>
          </cell>
          <cell r="B7">
            <v>21903</v>
          </cell>
        </row>
        <row r="8">
          <cell r="A8">
            <v>182428</v>
          </cell>
          <cell r="B8">
            <v>1977</v>
          </cell>
        </row>
        <row r="9">
          <cell r="A9">
            <v>182429</v>
          </cell>
          <cell r="B9">
            <v>17322</v>
          </cell>
        </row>
        <row r="10">
          <cell r="A10">
            <v>182430</v>
          </cell>
          <cell r="B10">
            <v>1107</v>
          </cell>
        </row>
        <row r="11">
          <cell r="A11">
            <v>182431</v>
          </cell>
          <cell r="B11">
            <v>9615</v>
          </cell>
          <cell r="C11">
            <v>33</v>
          </cell>
        </row>
        <row r="12">
          <cell r="A12">
            <v>182432</v>
          </cell>
          <cell r="B12">
            <v>1638</v>
          </cell>
          <cell r="C12">
            <v>37</v>
          </cell>
        </row>
        <row r="13">
          <cell r="A13">
            <v>182433</v>
          </cell>
          <cell r="B13">
            <v>10371</v>
          </cell>
          <cell r="C13">
            <v>75</v>
          </cell>
        </row>
        <row r="14">
          <cell r="A14">
            <v>182434</v>
          </cell>
          <cell r="B14">
            <v>1740</v>
          </cell>
          <cell r="C14">
            <v>5</v>
          </cell>
        </row>
        <row r="15">
          <cell r="A15">
            <v>182435</v>
          </cell>
          <cell r="B15">
            <v>2740</v>
          </cell>
        </row>
        <row r="16">
          <cell r="A16">
            <v>182436</v>
          </cell>
          <cell r="B16">
            <v>2085</v>
          </cell>
        </row>
        <row r="17">
          <cell r="A17">
            <v>182437</v>
          </cell>
          <cell r="B17">
            <v>1399</v>
          </cell>
        </row>
        <row r="18">
          <cell r="A18">
            <v>182438</v>
          </cell>
          <cell r="B18">
            <v>1257</v>
          </cell>
        </row>
        <row r="19">
          <cell r="A19">
            <v>182440</v>
          </cell>
          <cell r="B19">
            <v>9888</v>
          </cell>
        </row>
        <row r="20">
          <cell r="A20">
            <v>182441</v>
          </cell>
          <cell r="B20">
            <v>21912</v>
          </cell>
          <cell r="C20">
            <v>88</v>
          </cell>
        </row>
        <row r="21">
          <cell r="A21">
            <v>182443</v>
          </cell>
          <cell r="B21">
            <v>8956</v>
          </cell>
          <cell r="C21">
            <v>6</v>
          </cell>
        </row>
        <row r="22">
          <cell r="A22">
            <v>182444</v>
          </cell>
          <cell r="B22">
            <v>14344</v>
          </cell>
        </row>
        <row r="23">
          <cell r="A23">
            <v>182445</v>
          </cell>
          <cell r="B23">
            <v>9140</v>
          </cell>
          <cell r="C23">
            <v>19</v>
          </cell>
        </row>
        <row r="24">
          <cell r="A24">
            <v>182446</v>
          </cell>
          <cell r="B24">
            <v>3822</v>
          </cell>
        </row>
        <row r="25">
          <cell r="A25">
            <v>182447</v>
          </cell>
          <cell r="B25">
            <v>1407</v>
          </cell>
          <cell r="C25">
            <v>20</v>
          </cell>
        </row>
        <row r="26">
          <cell r="A26">
            <v>182448</v>
          </cell>
          <cell r="B26">
            <v>3537</v>
          </cell>
          <cell r="C26">
            <v>42</v>
          </cell>
        </row>
        <row r="27">
          <cell r="A27">
            <v>182449</v>
          </cell>
          <cell r="B27">
            <v>1434</v>
          </cell>
        </row>
        <row r="28">
          <cell r="A28">
            <v>182450</v>
          </cell>
          <cell r="B28">
            <v>11724</v>
          </cell>
          <cell r="C28">
            <v>52</v>
          </cell>
        </row>
        <row r="29">
          <cell r="A29">
            <v>182451</v>
          </cell>
          <cell r="B29">
            <v>1080</v>
          </cell>
          <cell r="C29">
            <v>6</v>
          </cell>
        </row>
        <row r="30">
          <cell r="A30">
            <v>182453</v>
          </cell>
          <cell r="B30">
            <v>4962</v>
          </cell>
          <cell r="C30">
            <v>40</v>
          </cell>
        </row>
        <row r="31">
          <cell r="A31" t="str">
            <v>WEEK 3 (21  JUNI  2024)</v>
          </cell>
          <cell r="B31">
            <v>386859</v>
          </cell>
          <cell r="C31">
            <v>2341</v>
          </cell>
        </row>
        <row r="32">
          <cell r="A32">
            <v>182700</v>
          </cell>
          <cell r="B32">
            <v>24681</v>
          </cell>
          <cell r="C32">
            <v>127</v>
          </cell>
        </row>
        <row r="33">
          <cell r="A33">
            <v>182707</v>
          </cell>
          <cell r="B33">
            <v>19656</v>
          </cell>
        </row>
        <row r="34">
          <cell r="A34">
            <v>182708</v>
          </cell>
          <cell r="B34">
            <v>16632</v>
          </cell>
          <cell r="C34">
            <v>248</v>
          </cell>
        </row>
        <row r="35">
          <cell r="A35">
            <v>182709</v>
          </cell>
          <cell r="B35">
            <v>11331</v>
          </cell>
          <cell r="C35">
            <v>67</v>
          </cell>
        </row>
        <row r="36">
          <cell r="A36">
            <v>182712</v>
          </cell>
          <cell r="B36">
            <v>16956</v>
          </cell>
          <cell r="C36">
            <v>128</v>
          </cell>
        </row>
        <row r="37">
          <cell r="A37">
            <v>182713</v>
          </cell>
          <cell r="B37">
            <v>21276</v>
          </cell>
          <cell r="C37">
            <v>152</v>
          </cell>
        </row>
        <row r="38">
          <cell r="A38">
            <v>182714</v>
          </cell>
          <cell r="B38">
            <v>1065</v>
          </cell>
          <cell r="C38">
            <v>12</v>
          </cell>
        </row>
        <row r="39">
          <cell r="A39">
            <v>182715</v>
          </cell>
          <cell r="B39">
            <v>20991</v>
          </cell>
          <cell r="C39">
            <v>76</v>
          </cell>
        </row>
        <row r="40">
          <cell r="A40">
            <v>182716</v>
          </cell>
          <cell r="B40">
            <v>1050</v>
          </cell>
          <cell r="C40">
            <v>6</v>
          </cell>
        </row>
        <row r="41">
          <cell r="A41">
            <v>182717</v>
          </cell>
          <cell r="B41">
            <v>25464</v>
          </cell>
          <cell r="C41">
            <v>62</v>
          </cell>
        </row>
        <row r="42">
          <cell r="A42">
            <v>182718</v>
          </cell>
          <cell r="B42">
            <v>1179</v>
          </cell>
          <cell r="C42">
            <v>9</v>
          </cell>
        </row>
        <row r="43">
          <cell r="A43">
            <v>182719</v>
          </cell>
          <cell r="B43">
            <v>37209</v>
          </cell>
        </row>
        <row r="44">
          <cell r="A44">
            <v>182721</v>
          </cell>
          <cell r="B44">
            <v>1080</v>
          </cell>
        </row>
        <row r="45">
          <cell r="A45">
            <v>182722</v>
          </cell>
          <cell r="B45">
            <v>35214</v>
          </cell>
          <cell r="C45">
            <v>79</v>
          </cell>
        </row>
        <row r="46">
          <cell r="A46">
            <v>182723</v>
          </cell>
          <cell r="B46">
            <v>20952</v>
          </cell>
          <cell r="C46">
            <v>397</v>
          </cell>
        </row>
        <row r="47">
          <cell r="A47">
            <v>182724</v>
          </cell>
          <cell r="B47">
            <v>1080</v>
          </cell>
          <cell r="C47">
            <v>41</v>
          </cell>
        </row>
        <row r="48">
          <cell r="A48">
            <v>182725</v>
          </cell>
          <cell r="B48">
            <v>25968</v>
          </cell>
          <cell r="C48">
            <v>238</v>
          </cell>
        </row>
        <row r="49">
          <cell r="A49">
            <v>182726</v>
          </cell>
          <cell r="B49">
            <v>15435</v>
          </cell>
          <cell r="C49">
            <v>21</v>
          </cell>
        </row>
        <row r="50">
          <cell r="A50">
            <v>182728</v>
          </cell>
          <cell r="B50">
            <v>11115</v>
          </cell>
          <cell r="C50">
            <v>23</v>
          </cell>
        </row>
        <row r="51">
          <cell r="A51">
            <v>182734</v>
          </cell>
          <cell r="B51">
            <v>23544</v>
          </cell>
        </row>
        <row r="52">
          <cell r="A52">
            <v>182735</v>
          </cell>
          <cell r="B52">
            <v>7128</v>
          </cell>
          <cell r="C52">
            <v>148</v>
          </cell>
        </row>
        <row r="53">
          <cell r="A53">
            <v>182736</v>
          </cell>
          <cell r="B53">
            <v>1080</v>
          </cell>
          <cell r="C53">
            <v>4</v>
          </cell>
        </row>
        <row r="54">
          <cell r="A54">
            <v>182737</v>
          </cell>
          <cell r="B54">
            <v>7197</v>
          </cell>
          <cell r="C54">
            <v>148</v>
          </cell>
        </row>
        <row r="55">
          <cell r="A55">
            <v>182738</v>
          </cell>
          <cell r="B55">
            <v>1074</v>
          </cell>
          <cell r="C55">
            <v>10</v>
          </cell>
        </row>
        <row r="56">
          <cell r="A56">
            <v>182739</v>
          </cell>
          <cell r="B56">
            <v>4956</v>
          </cell>
          <cell r="C56">
            <v>118</v>
          </cell>
        </row>
        <row r="57">
          <cell r="A57">
            <v>182740</v>
          </cell>
          <cell r="B57">
            <v>7455</v>
          </cell>
          <cell r="C57">
            <v>17</v>
          </cell>
        </row>
        <row r="58">
          <cell r="A58">
            <v>182741</v>
          </cell>
          <cell r="B58">
            <v>1068</v>
          </cell>
          <cell r="C58">
            <v>11</v>
          </cell>
        </row>
        <row r="59">
          <cell r="A59">
            <v>182742</v>
          </cell>
          <cell r="B59">
            <v>5595</v>
          </cell>
          <cell r="C59">
            <v>21</v>
          </cell>
        </row>
        <row r="60">
          <cell r="A60">
            <v>182743</v>
          </cell>
          <cell r="B60">
            <v>18348</v>
          </cell>
          <cell r="C60">
            <v>178</v>
          </cell>
        </row>
        <row r="61">
          <cell r="A61">
            <v>182744</v>
          </cell>
          <cell r="B61">
            <v>1080</v>
          </cell>
        </row>
        <row r="62">
          <cell r="A62" t="str">
            <v>Grand Total</v>
          </cell>
          <cell r="B62">
            <v>559308</v>
          </cell>
          <cell r="C62">
            <v>2814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8A15C9-5F9D-4C8E-BE1D-10CDB88CF064}">
  <sheetPr codeName="Sheet1"/>
  <dimension ref="A1:AM25"/>
  <sheetViews>
    <sheetView tabSelected="1" topLeftCell="Z1" zoomScale="85" zoomScaleNormal="85" workbookViewId="0">
      <pane ySplit="2" topLeftCell="A12" activePane="bottomLeft" state="frozen"/>
      <selection pane="bottomLeft" activeCell="AM20" sqref="AM20"/>
    </sheetView>
  </sheetViews>
  <sheetFormatPr defaultRowHeight="15" x14ac:dyDescent="0.25"/>
  <cols>
    <col min="1" max="1" width="14.42578125" bestFit="1" customWidth="1"/>
    <col min="2" max="2" width="14.140625" bestFit="1" customWidth="1"/>
    <col min="3" max="3" width="16.42578125" bestFit="1" customWidth="1"/>
    <col min="4" max="4" width="18.140625" bestFit="1" customWidth="1"/>
    <col min="5" max="5" width="16.7109375" bestFit="1" customWidth="1"/>
    <col min="6" max="6" width="10.28515625" bestFit="1" customWidth="1"/>
    <col min="7" max="7" width="33.5703125" bestFit="1" customWidth="1"/>
    <col min="8" max="8" width="25.5703125" bestFit="1" customWidth="1"/>
    <col min="9" max="9" width="15.5703125" bestFit="1" customWidth="1"/>
    <col min="10" max="10" width="16.28515625" bestFit="1" customWidth="1"/>
    <col min="11" max="11" width="13.7109375" bestFit="1" customWidth="1"/>
    <col min="12" max="12" width="11.28515625" bestFit="1" customWidth="1"/>
    <col min="13" max="13" width="13.42578125" bestFit="1" customWidth="1"/>
    <col min="14" max="14" width="12.140625" bestFit="1" customWidth="1"/>
    <col min="15" max="15" width="14.42578125" bestFit="1" customWidth="1"/>
    <col min="16" max="16" width="13.42578125" bestFit="1" customWidth="1"/>
    <col min="17" max="17" width="19" bestFit="1" customWidth="1"/>
    <col min="18" max="18" width="21.42578125" bestFit="1" customWidth="1"/>
    <col min="19" max="19" width="14.28515625" bestFit="1" customWidth="1"/>
    <col min="20" max="20" width="16.42578125" bestFit="1" customWidth="1"/>
    <col min="21" max="21" width="94.42578125" bestFit="1" customWidth="1"/>
    <col min="22" max="22" width="21.140625" bestFit="1" customWidth="1"/>
    <col min="23" max="23" width="15.5703125" bestFit="1" customWidth="1"/>
    <col min="24" max="24" width="14.28515625" bestFit="1" customWidth="1"/>
    <col min="25" max="25" width="16.140625" bestFit="1" customWidth="1"/>
    <col min="26" max="26" width="15.42578125" bestFit="1" customWidth="1"/>
    <col min="27" max="27" width="14.42578125" bestFit="1" customWidth="1"/>
    <col min="28" max="28" width="15.28515625" bestFit="1" customWidth="1"/>
    <col min="29" max="29" width="11" bestFit="1" customWidth="1"/>
    <col min="30" max="30" width="13.140625" bestFit="1" customWidth="1"/>
    <col min="31" max="31" width="15.42578125" bestFit="1" customWidth="1"/>
    <col min="32" max="32" width="14.28515625" bestFit="1" customWidth="1"/>
    <col min="33" max="33" width="14.140625" bestFit="1" customWidth="1"/>
    <col min="34" max="34" width="14.42578125" bestFit="1" customWidth="1"/>
    <col min="35" max="35" width="14.140625" bestFit="1" customWidth="1"/>
    <col min="36" max="36" width="14.7109375" bestFit="1" customWidth="1"/>
    <col min="37" max="37" width="44.140625" bestFit="1" customWidth="1"/>
  </cols>
  <sheetData>
    <row r="1" spans="1:39" ht="24" x14ac:dyDescent="0.25">
      <c r="A1" s="50" t="s">
        <v>0</v>
      </c>
      <c r="B1" s="50"/>
      <c r="C1" s="50"/>
      <c r="D1" s="50"/>
      <c r="E1" s="50"/>
      <c r="F1" s="50"/>
      <c r="G1" s="50"/>
      <c r="H1" s="50"/>
      <c r="I1" s="2"/>
      <c r="J1" s="2"/>
      <c r="K1" s="2"/>
      <c r="L1" s="3"/>
      <c r="M1" s="4"/>
      <c r="N1" s="5"/>
      <c r="O1" s="5"/>
      <c r="P1" s="6"/>
      <c r="Q1" s="7"/>
      <c r="R1" s="7"/>
      <c r="S1" s="7"/>
      <c r="T1" s="7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7"/>
      <c r="AJ1" s="7"/>
      <c r="AK1" s="8"/>
    </row>
    <row r="2" spans="1:39" ht="63" x14ac:dyDescent="0.25">
      <c r="A2" s="11" t="s">
        <v>1</v>
      </c>
      <c r="B2" s="11" t="s">
        <v>2</v>
      </c>
      <c r="C2" s="12" t="s">
        <v>3</v>
      </c>
      <c r="D2" s="13" t="s">
        <v>4</v>
      </c>
      <c r="E2" s="12" t="s">
        <v>5</v>
      </c>
      <c r="F2" s="13" t="s">
        <v>6</v>
      </c>
      <c r="G2" s="11" t="s">
        <v>7</v>
      </c>
      <c r="H2" s="11" t="s">
        <v>8</v>
      </c>
      <c r="I2" s="14" t="s">
        <v>9</v>
      </c>
      <c r="J2" s="15" t="s">
        <v>10</v>
      </c>
      <c r="K2" s="15" t="s">
        <v>11</v>
      </c>
      <c r="L2" s="14" t="s">
        <v>12</v>
      </c>
      <c r="M2" s="16" t="s">
        <v>13</v>
      </c>
      <c r="N2" s="17" t="s">
        <v>14</v>
      </c>
      <c r="O2" s="18" t="s">
        <v>15</v>
      </c>
      <c r="P2" s="19" t="s">
        <v>16</v>
      </c>
      <c r="Q2" s="20" t="s">
        <v>17</v>
      </c>
      <c r="R2" s="21" t="s">
        <v>18</v>
      </c>
      <c r="S2" s="22" t="s">
        <v>19</v>
      </c>
      <c r="T2" s="21" t="s">
        <v>20</v>
      </c>
      <c r="U2" s="23" t="s">
        <v>21</v>
      </c>
      <c r="V2" s="21" t="s">
        <v>22</v>
      </c>
      <c r="W2" s="21" t="s">
        <v>23</v>
      </c>
      <c r="X2" s="21" t="s">
        <v>24</v>
      </c>
      <c r="Y2" s="21" t="s">
        <v>25</v>
      </c>
      <c r="Z2" s="21" t="s">
        <v>26</v>
      </c>
      <c r="AA2" s="21" t="s">
        <v>27</v>
      </c>
      <c r="AB2" s="21" t="s">
        <v>28</v>
      </c>
      <c r="AC2" s="21" t="s">
        <v>29</v>
      </c>
      <c r="AD2" s="21" t="s">
        <v>30</v>
      </c>
      <c r="AE2" s="21" t="s">
        <v>31</v>
      </c>
      <c r="AF2" s="21" t="s">
        <v>32</v>
      </c>
      <c r="AG2" s="21" t="s">
        <v>33</v>
      </c>
      <c r="AH2" s="21" t="s">
        <v>34</v>
      </c>
      <c r="AI2" s="21" t="s">
        <v>35</v>
      </c>
      <c r="AJ2" s="24" t="s">
        <v>36</v>
      </c>
      <c r="AK2" s="25" t="s">
        <v>37</v>
      </c>
    </row>
    <row r="3" spans="1:39" x14ac:dyDescent="0.25">
      <c r="A3" s="26">
        <v>2024</v>
      </c>
      <c r="B3" s="26" t="s">
        <v>38</v>
      </c>
      <c r="C3" s="27">
        <v>45464</v>
      </c>
      <c r="D3" s="28" t="s">
        <v>39</v>
      </c>
      <c r="E3" s="29" t="s">
        <v>40</v>
      </c>
      <c r="F3" s="26" t="s">
        <v>41</v>
      </c>
      <c r="G3" s="30" t="s">
        <v>42</v>
      </c>
      <c r="H3" s="1" t="s">
        <v>43</v>
      </c>
      <c r="I3" s="1">
        <v>5158043</v>
      </c>
      <c r="J3" s="31"/>
      <c r="K3" s="31"/>
      <c r="L3" s="1">
        <v>182688</v>
      </c>
      <c r="M3" s="32">
        <v>36072</v>
      </c>
      <c r="N3" s="33">
        <v>36072</v>
      </c>
      <c r="O3" s="33">
        <v>36057</v>
      </c>
      <c r="P3" s="34">
        <v>35970</v>
      </c>
      <c r="Q3" s="35">
        <f t="shared" ref="Q3:Q21" si="0">P3-N3</f>
        <v>-102</v>
      </c>
      <c r="R3" s="36">
        <f t="shared" ref="R3:R21" si="1">P3-M3</f>
        <v>-102</v>
      </c>
      <c r="S3" s="37">
        <f t="shared" ref="S3:S21" si="2">P3/M3-1</f>
        <v>-2.8276779773785954E-3</v>
      </c>
      <c r="T3" s="37">
        <f t="shared" ref="T3:T21" si="3">P3/N3-1</f>
        <v>-2.8276779773785954E-3</v>
      </c>
      <c r="U3" s="38" t="s">
        <v>44</v>
      </c>
      <c r="V3" s="39">
        <v>27</v>
      </c>
      <c r="W3" s="38">
        <v>0</v>
      </c>
      <c r="X3" s="39">
        <v>0</v>
      </c>
      <c r="Y3" s="39">
        <v>99</v>
      </c>
      <c r="Z3" s="39">
        <v>0</v>
      </c>
      <c r="AA3" s="39">
        <v>0</v>
      </c>
      <c r="AB3" s="39">
        <v>3</v>
      </c>
      <c r="AC3" s="39">
        <v>0</v>
      </c>
      <c r="AD3" s="39">
        <v>0</v>
      </c>
      <c r="AE3" s="39">
        <v>0</v>
      </c>
      <c r="AF3" s="39">
        <v>0</v>
      </c>
      <c r="AG3" s="39">
        <v>0</v>
      </c>
      <c r="AH3" s="39">
        <v>0</v>
      </c>
      <c r="AI3" s="33">
        <f t="shared" ref="AI3" si="4">SUM(W3:AG3)</f>
        <v>102</v>
      </c>
      <c r="AJ3" s="33">
        <f t="shared" ref="AJ3" si="5">Q3+AI3</f>
        <v>0</v>
      </c>
      <c r="AK3" s="38" t="s">
        <v>45</v>
      </c>
      <c r="AL3" s="63"/>
      <c r="AM3" s="63"/>
    </row>
    <row r="4" spans="1:39" x14ac:dyDescent="0.25">
      <c r="A4" s="26">
        <v>2024</v>
      </c>
      <c r="B4" s="26" t="s">
        <v>38</v>
      </c>
      <c r="C4" s="27">
        <v>45464</v>
      </c>
      <c r="D4" s="28" t="s">
        <v>39</v>
      </c>
      <c r="E4" s="29" t="s">
        <v>40</v>
      </c>
      <c r="F4" s="26" t="s">
        <v>41</v>
      </c>
      <c r="G4" s="30" t="s">
        <v>42</v>
      </c>
      <c r="H4" s="1" t="s">
        <v>46</v>
      </c>
      <c r="I4" s="1">
        <v>5158037</v>
      </c>
      <c r="J4" s="31"/>
      <c r="K4" s="40"/>
      <c r="L4" s="1">
        <v>182690</v>
      </c>
      <c r="M4" s="32">
        <v>35208</v>
      </c>
      <c r="N4" s="33">
        <v>35208</v>
      </c>
      <c r="O4" s="33">
        <v>35207</v>
      </c>
      <c r="P4" s="34">
        <v>35073</v>
      </c>
      <c r="Q4" s="35">
        <f t="shared" si="0"/>
        <v>-135</v>
      </c>
      <c r="R4" s="36">
        <f t="shared" si="1"/>
        <v>-135</v>
      </c>
      <c r="S4" s="37">
        <f t="shared" si="2"/>
        <v>-3.8343558282208923E-3</v>
      </c>
      <c r="T4" s="37">
        <f t="shared" si="3"/>
        <v>-3.8343558282208923E-3</v>
      </c>
      <c r="U4" s="38" t="s">
        <v>47</v>
      </c>
      <c r="V4" s="39">
        <v>43</v>
      </c>
      <c r="W4" s="38">
        <v>33</v>
      </c>
      <c r="X4" s="39">
        <v>0</v>
      </c>
      <c r="Y4" s="39">
        <v>77</v>
      </c>
      <c r="Z4" s="39">
        <v>0</v>
      </c>
      <c r="AA4" s="39">
        <v>0</v>
      </c>
      <c r="AB4" s="39">
        <v>25</v>
      </c>
      <c r="AC4" s="39">
        <v>0</v>
      </c>
      <c r="AD4" s="39">
        <v>0</v>
      </c>
      <c r="AE4" s="39">
        <v>0</v>
      </c>
      <c r="AF4" s="39">
        <v>0</v>
      </c>
      <c r="AG4" s="39">
        <v>0</v>
      </c>
      <c r="AH4" s="39">
        <v>0</v>
      </c>
      <c r="AI4" s="33">
        <f>SUM(W4:AG4)</f>
        <v>135</v>
      </c>
      <c r="AJ4" s="33">
        <f>Q4+AI4</f>
        <v>0</v>
      </c>
      <c r="AK4" s="38" t="s">
        <v>48</v>
      </c>
      <c r="AL4" s="63"/>
      <c r="AM4" s="63"/>
    </row>
    <row r="5" spans="1:39" x14ac:dyDescent="0.25">
      <c r="A5" s="26">
        <v>2024</v>
      </c>
      <c r="B5" s="26" t="s">
        <v>38</v>
      </c>
      <c r="C5" s="27">
        <v>45464</v>
      </c>
      <c r="D5" s="28" t="s">
        <v>39</v>
      </c>
      <c r="E5" s="29" t="s">
        <v>40</v>
      </c>
      <c r="F5" s="26" t="s">
        <v>41</v>
      </c>
      <c r="G5" s="30" t="s">
        <v>42</v>
      </c>
      <c r="H5" s="1" t="s">
        <v>46</v>
      </c>
      <c r="I5" s="1">
        <v>5158037</v>
      </c>
      <c r="J5" s="31"/>
      <c r="K5" s="31"/>
      <c r="L5" s="1">
        <v>182691</v>
      </c>
      <c r="M5" s="32">
        <v>1836</v>
      </c>
      <c r="N5" s="41">
        <v>1836</v>
      </c>
      <c r="O5" s="41">
        <v>1834</v>
      </c>
      <c r="P5" s="34">
        <v>1827</v>
      </c>
      <c r="Q5" s="42">
        <f t="shared" si="0"/>
        <v>-9</v>
      </c>
      <c r="R5" s="43">
        <f t="shared" si="1"/>
        <v>-9</v>
      </c>
      <c r="S5" s="44">
        <f t="shared" si="2"/>
        <v>-4.9019607843137081E-3</v>
      </c>
      <c r="T5" s="45">
        <f t="shared" si="3"/>
        <v>-4.9019607843137081E-3</v>
      </c>
      <c r="U5" s="46" t="s">
        <v>49</v>
      </c>
      <c r="V5" s="39">
        <v>0</v>
      </c>
      <c r="W5" s="38">
        <v>0</v>
      </c>
      <c r="X5" s="39">
        <v>0</v>
      </c>
      <c r="Y5" s="39">
        <v>9</v>
      </c>
      <c r="Z5" s="39">
        <v>0</v>
      </c>
      <c r="AA5" s="39">
        <v>0</v>
      </c>
      <c r="AB5" s="39">
        <v>0</v>
      </c>
      <c r="AC5" s="39">
        <v>0</v>
      </c>
      <c r="AD5" s="39">
        <v>0</v>
      </c>
      <c r="AE5" s="39">
        <v>0</v>
      </c>
      <c r="AF5" s="39">
        <v>0</v>
      </c>
      <c r="AG5" s="39">
        <v>0</v>
      </c>
      <c r="AH5" s="39">
        <v>0</v>
      </c>
      <c r="AI5" s="33">
        <f t="shared" ref="AI5:AI6" si="6">SUM(W5:AG5)</f>
        <v>9</v>
      </c>
      <c r="AJ5" s="33">
        <f t="shared" ref="AJ5:AJ21" si="7">Q5+AI5</f>
        <v>0</v>
      </c>
      <c r="AK5" s="46" t="s">
        <v>49</v>
      </c>
      <c r="AL5" s="63"/>
      <c r="AM5" s="63"/>
    </row>
    <row r="6" spans="1:39" x14ac:dyDescent="0.25">
      <c r="A6" s="51">
        <v>2024</v>
      </c>
      <c r="B6" s="51" t="s">
        <v>38</v>
      </c>
      <c r="C6" s="52">
        <v>45464</v>
      </c>
      <c r="D6" s="53" t="s">
        <v>39</v>
      </c>
      <c r="E6" s="54" t="s">
        <v>40</v>
      </c>
      <c r="F6" s="51" t="s">
        <v>41</v>
      </c>
      <c r="G6" s="55" t="s">
        <v>42</v>
      </c>
      <c r="H6" s="56" t="s">
        <v>50</v>
      </c>
      <c r="I6" s="56">
        <v>5158060</v>
      </c>
      <c r="J6" s="57"/>
      <c r="K6" s="57"/>
      <c r="L6" s="56">
        <v>182692</v>
      </c>
      <c r="M6" s="58">
        <v>7128</v>
      </c>
      <c r="N6" s="64">
        <v>7128</v>
      </c>
      <c r="O6" s="64">
        <v>7111</v>
      </c>
      <c r="P6" s="60">
        <v>7116</v>
      </c>
      <c r="Q6" s="65">
        <f t="shared" si="0"/>
        <v>-12</v>
      </c>
      <c r="R6" s="66">
        <f t="shared" si="1"/>
        <v>-12</v>
      </c>
      <c r="S6" s="67">
        <f t="shared" si="2"/>
        <v>-1.6835016835017313E-3</v>
      </c>
      <c r="T6" s="68">
        <f t="shared" si="3"/>
        <v>-1.6835016835017313E-3</v>
      </c>
      <c r="U6" s="61" t="s">
        <v>51</v>
      </c>
      <c r="V6" s="62">
        <v>0</v>
      </c>
      <c r="W6" s="61">
        <v>3</v>
      </c>
      <c r="X6" s="62">
        <v>0</v>
      </c>
      <c r="Y6" s="62">
        <v>9</v>
      </c>
      <c r="Z6" s="62">
        <v>0</v>
      </c>
      <c r="AA6" s="62">
        <v>0</v>
      </c>
      <c r="AB6" s="62">
        <v>0</v>
      </c>
      <c r="AC6" s="62">
        <v>0</v>
      </c>
      <c r="AD6" s="62">
        <v>0</v>
      </c>
      <c r="AE6" s="62">
        <v>0</v>
      </c>
      <c r="AF6" s="62">
        <v>0</v>
      </c>
      <c r="AG6" s="62">
        <v>0</v>
      </c>
      <c r="AH6" s="62">
        <v>0</v>
      </c>
      <c r="AI6" s="59">
        <f t="shared" si="6"/>
        <v>12</v>
      </c>
      <c r="AJ6" s="59">
        <f t="shared" si="7"/>
        <v>0</v>
      </c>
      <c r="AK6" s="69" t="s">
        <v>49</v>
      </c>
      <c r="AL6" s="63"/>
      <c r="AM6" s="63"/>
    </row>
    <row r="7" spans="1:39" x14ac:dyDescent="0.25">
      <c r="A7" s="51">
        <v>2024</v>
      </c>
      <c r="B7" s="51" t="s">
        <v>38</v>
      </c>
      <c r="C7" s="52">
        <v>45464</v>
      </c>
      <c r="D7" s="54" t="s">
        <v>40</v>
      </c>
      <c r="E7" s="54" t="s">
        <v>40</v>
      </c>
      <c r="F7" s="51" t="s">
        <v>52</v>
      </c>
      <c r="G7" s="55" t="s">
        <v>42</v>
      </c>
      <c r="H7" s="56" t="s">
        <v>53</v>
      </c>
      <c r="I7" s="56">
        <v>5157996</v>
      </c>
      <c r="J7" s="57"/>
      <c r="K7" s="57"/>
      <c r="L7" s="56">
        <v>182707</v>
      </c>
      <c r="M7" s="58">
        <v>19656</v>
      </c>
      <c r="N7" s="64">
        <v>19681</v>
      </c>
      <c r="O7" s="64">
        <f>VLOOKUP(L7,[1]Sheet2!$A:$B,2,0)</f>
        <v>19588</v>
      </c>
      <c r="P7" s="60">
        <f>VLOOKUP(L7,[2]Sheet2!$A:$B,2,0)</f>
        <v>19656</v>
      </c>
      <c r="Q7" s="65">
        <f t="shared" si="0"/>
        <v>-25</v>
      </c>
      <c r="R7" s="66">
        <f t="shared" si="1"/>
        <v>0</v>
      </c>
      <c r="S7" s="67">
        <f t="shared" si="2"/>
        <v>0</v>
      </c>
      <c r="T7" s="68">
        <f t="shared" si="3"/>
        <v>-1.2702606574869213E-3</v>
      </c>
      <c r="U7" s="57"/>
      <c r="V7" s="62">
        <v>0</v>
      </c>
      <c r="W7" s="57"/>
      <c r="X7" s="57"/>
      <c r="Y7" s="57">
        <v>24</v>
      </c>
      <c r="Z7" s="57"/>
      <c r="AA7" s="57"/>
      <c r="AB7" s="57"/>
      <c r="AC7" s="57"/>
      <c r="AD7" s="57">
        <v>1</v>
      </c>
      <c r="AE7" s="57"/>
      <c r="AF7" s="57"/>
      <c r="AG7" s="57"/>
      <c r="AH7" s="57"/>
      <c r="AI7" s="70">
        <f t="shared" ref="AI7:AI19" si="8">SUM(W7:AH7)</f>
        <v>25</v>
      </c>
      <c r="AJ7" s="70">
        <f t="shared" si="7"/>
        <v>0</v>
      </c>
      <c r="AK7" s="57"/>
      <c r="AL7" s="63"/>
      <c r="AM7" s="63"/>
    </row>
    <row r="8" spans="1:39" x14ac:dyDescent="0.25">
      <c r="A8" s="51">
        <v>2024</v>
      </c>
      <c r="B8" s="51" t="s">
        <v>38</v>
      </c>
      <c r="C8" s="52">
        <v>45464</v>
      </c>
      <c r="D8" s="54" t="s">
        <v>40</v>
      </c>
      <c r="E8" s="54" t="s">
        <v>40</v>
      </c>
      <c r="F8" s="51" t="s">
        <v>52</v>
      </c>
      <c r="G8" s="55" t="s">
        <v>42</v>
      </c>
      <c r="H8" s="56" t="s">
        <v>54</v>
      </c>
      <c r="I8" s="56">
        <v>5158592</v>
      </c>
      <c r="J8" s="57"/>
      <c r="K8" s="57"/>
      <c r="L8" s="56">
        <v>182712</v>
      </c>
      <c r="M8" s="58">
        <v>16956</v>
      </c>
      <c r="N8" s="64">
        <v>16966</v>
      </c>
      <c r="O8" s="64">
        <f>VLOOKUP(L8,[1]Sheet2!$A:$B,2,0)</f>
        <v>16612</v>
      </c>
      <c r="P8" s="60">
        <f>VLOOKUP(L8,[2]Sheet2!$A:$B,2,0)</f>
        <v>16956</v>
      </c>
      <c r="Q8" s="65">
        <f t="shared" si="0"/>
        <v>-10</v>
      </c>
      <c r="R8" s="66">
        <f t="shared" si="1"/>
        <v>0</v>
      </c>
      <c r="S8" s="67">
        <f t="shared" si="2"/>
        <v>0</v>
      </c>
      <c r="T8" s="68">
        <f t="shared" si="3"/>
        <v>-5.894141223623528E-4</v>
      </c>
      <c r="U8" s="57" t="s">
        <v>55</v>
      </c>
      <c r="V8" s="57">
        <f>VLOOKUP(L8,[2]Sheet2!$A:$C,3,0)</f>
        <v>128</v>
      </c>
      <c r="W8" s="57">
        <v>1</v>
      </c>
      <c r="X8" s="57"/>
      <c r="Y8" s="57">
        <v>12</v>
      </c>
      <c r="Z8" s="57">
        <v>61</v>
      </c>
      <c r="AA8" s="57"/>
      <c r="AB8" s="57">
        <v>61</v>
      </c>
      <c r="AC8" s="57"/>
      <c r="AD8" s="57">
        <v>3</v>
      </c>
      <c r="AE8" s="57"/>
      <c r="AF8" s="57"/>
      <c r="AG8" s="57"/>
      <c r="AH8" s="57"/>
      <c r="AI8" s="70">
        <f t="shared" si="8"/>
        <v>138</v>
      </c>
      <c r="AJ8" s="70">
        <f t="shared" si="7"/>
        <v>128</v>
      </c>
      <c r="AK8" s="57" t="s">
        <v>56</v>
      </c>
      <c r="AL8" s="63"/>
      <c r="AM8" s="63"/>
    </row>
    <row r="9" spans="1:39" x14ac:dyDescent="0.25">
      <c r="A9" s="51">
        <v>2024</v>
      </c>
      <c r="B9" s="51" t="s">
        <v>38</v>
      </c>
      <c r="C9" s="52">
        <v>45464</v>
      </c>
      <c r="D9" s="54" t="s">
        <v>40</v>
      </c>
      <c r="E9" s="54" t="s">
        <v>40</v>
      </c>
      <c r="F9" s="51" t="s">
        <v>52</v>
      </c>
      <c r="G9" s="55" t="s">
        <v>42</v>
      </c>
      <c r="H9" s="56" t="s">
        <v>57</v>
      </c>
      <c r="I9" s="56">
        <v>5158619</v>
      </c>
      <c r="J9" s="57"/>
      <c r="K9" s="57"/>
      <c r="L9" s="56">
        <v>182713</v>
      </c>
      <c r="M9" s="58">
        <v>21276</v>
      </c>
      <c r="N9" s="64">
        <v>21294</v>
      </c>
      <c r="O9" s="64">
        <f>VLOOKUP(L9,[1]Sheet2!$A:$B,2,0)</f>
        <v>20870</v>
      </c>
      <c r="P9" s="60">
        <f>VLOOKUP(L9,[2]Sheet2!$A:$B,2,0)</f>
        <v>21276</v>
      </c>
      <c r="Q9" s="65">
        <f t="shared" si="0"/>
        <v>-18</v>
      </c>
      <c r="R9" s="66">
        <f t="shared" si="1"/>
        <v>0</v>
      </c>
      <c r="S9" s="67">
        <f t="shared" si="2"/>
        <v>0</v>
      </c>
      <c r="T9" s="68">
        <f t="shared" si="3"/>
        <v>-8.4530853761621838E-4</v>
      </c>
      <c r="U9" s="57" t="s">
        <v>58</v>
      </c>
      <c r="V9" s="57">
        <f>VLOOKUP(L9,[2]Sheet2!$A:$C,3,0)</f>
        <v>152</v>
      </c>
      <c r="W9" s="57">
        <v>169</v>
      </c>
      <c r="X9" s="57"/>
      <c r="Y9" s="57"/>
      <c r="Z9" s="57">
        <v>1</v>
      </c>
      <c r="AA9" s="57"/>
      <c r="AB9" s="57"/>
      <c r="AC9" s="57"/>
      <c r="AD9" s="57"/>
      <c r="AE9" s="57"/>
      <c r="AF9" s="57"/>
      <c r="AG9" s="57"/>
      <c r="AH9" s="57"/>
      <c r="AI9" s="70">
        <f t="shared" si="8"/>
        <v>170</v>
      </c>
      <c r="AJ9" s="70">
        <f t="shared" si="7"/>
        <v>152</v>
      </c>
      <c r="AK9" s="57"/>
      <c r="AL9" s="63"/>
      <c r="AM9" s="63"/>
    </row>
    <row r="10" spans="1:39" x14ac:dyDescent="0.25">
      <c r="A10" s="26">
        <v>2024</v>
      </c>
      <c r="B10" s="26" t="s">
        <v>38</v>
      </c>
      <c r="C10" s="27">
        <v>45464</v>
      </c>
      <c r="D10" s="29" t="s">
        <v>40</v>
      </c>
      <c r="E10" s="29" t="s">
        <v>40</v>
      </c>
      <c r="F10" s="26" t="s">
        <v>52</v>
      </c>
      <c r="G10" s="30" t="s">
        <v>42</v>
      </c>
      <c r="H10" s="1" t="s">
        <v>57</v>
      </c>
      <c r="I10" s="1">
        <v>5158619</v>
      </c>
      <c r="J10" s="31"/>
      <c r="K10" s="31"/>
      <c r="L10" s="1">
        <v>182714</v>
      </c>
      <c r="M10" s="32">
        <v>1080</v>
      </c>
      <c r="N10" s="41">
        <v>1080</v>
      </c>
      <c r="O10" s="41">
        <f>VLOOKUP(L10,[1]Sheet2!$A:$B,2,0)</f>
        <v>1065</v>
      </c>
      <c r="P10" s="34">
        <f>VLOOKUP(L10,[2]Sheet2!$A:$B,2,0)</f>
        <v>1065</v>
      </c>
      <c r="Q10" s="42">
        <f t="shared" si="0"/>
        <v>-15</v>
      </c>
      <c r="R10" s="43">
        <f t="shared" si="1"/>
        <v>-15</v>
      </c>
      <c r="S10" s="44">
        <f t="shared" si="2"/>
        <v>-1.388888888888884E-2</v>
      </c>
      <c r="T10" s="45">
        <f t="shared" si="3"/>
        <v>-1.388888888888884E-2</v>
      </c>
      <c r="U10" s="31" t="s">
        <v>58</v>
      </c>
      <c r="V10" s="31">
        <f>VLOOKUP(L10,[2]Sheet2!$A:$C,3,0)</f>
        <v>12</v>
      </c>
      <c r="W10" s="31">
        <v>19</v>
      </c>
      <c r="X10" s="31"/>
      <c r="Y10" s="31"/>
      <c r="Z10" s="31">
        <v>4</v>
      </c>
      <c r="AA10" s="31"/>
      <c r="AB10" s="31">
        <v>1</v>
      </c>
      <c r="AC10" s="31"/>
      <c r="AD10" s="31">
        <v>3</v>
      </c>
      <c r="AE10" s="31"/>
      <c r="AF10" s="31"/>
      <c r="AG10" s="31"/>
      <c r="AH10" s="31"/>
      <c r="AI10" s="47">
        <f t="shared" si="8"/>
        <v>27</v>
      </c>
      <c r="AJ10" s="47">
        <f t="shared" si="7"/>
        <v>12</v>
      </c>
      <c r="AK10" s="31" t="s">
        <v>56</v>
      </c>
      <c r="AL10" s="63"/>
      <c r="AM10" s="63"/>
    </row>
    <row r="11" spans="1:39" x14ac:dyDescent="0.25">
      <c r="A11" s="26">
        <v>2024</v>
      </c>
      <c r="B11" s="26" t="s">
        <v>38</v>
      </c>
      <c r="C11" s="27">
        <v>45464</v>
      </c>
      <c r="D11" s="29" t="s">
        <v>40</v>
      </c>
      <c r="E11" s="29" t="s">
        <v>40</v>
      </c>
      <c r="F11" s="26" t="s">
        <v>52</v>
      </c>
      <c r="G11" s="30" t="s">
        <v>42</v>
      </c>
      <c r="H11" s="1" t="s">
        <v>59</v>
      </c>
      <c r="I11" s="1">
        <v>5158618</v>
      </c>
      <c r="J11" s="31"/>
      <c r="K11" s="31"/>
      <c r="L11" s="1">
        <v>182719</v>
      </c>
      <c r="M11" s="32">
        <v>37044</v>
      </c>
      <c r="N11" s="41">
        <v>37831</v>
      </c>
      <c r="O11" s="41">
        <f>VLOOKUP(L11,[1]Sheet2!$A:$B,2,0)</f>
        <v>37561</v>
      </c>
      <c r="P11" s="34">
        <f>VLOOKUP(L11,[2]Sheet2!$A:$B,2,0)</f>
        <v>37209</v>
      </c>
      <c r="Q11" s="42">
        <f t="shared" si="0"/>
        <v>-622</v>
      </c>
      <c r="R11" s="43">
        <f t="shared" si="1"/>
        <v>165</v>
      </c>
      <c r="S11" s="44">
        <f t="shared" si="2"/>
        <v>4.4541626174279259E-3</v>
      </c>
      <c r="T11" s="45">
        <f t="shared" si="3"/>
        <v>-1.6441542650207475E-2</v>
      </c>
      <c r="U11" s="31"/>
      <c r="V11" s="39">
        <v>0</v>
      </c>
      <c r="W11" s="31">
        <v>150</v>
      </c>
      <c r="X11" s="31"/>
      <c r="Y11" s="31">
        <v>7</v>
      </c>
      <c r="Z11" s="31">
        <v>229</v>
      </c>
      <c r="AA11" s="31"/>
      <c r="AB11" s="31">
        <v>233</v>
      </c>
      <c r="AC11" s="31"/>
      <c r="AD11" s="31">
        <v>3</v>
      </c>
      <c r="AE11" s="31"/>
      <c r="AF11" s="31"/>
      <c r="AG11" s="31"/>
      <c r="AH11" s="31"/>
      <c r="AI11" s="47">
        <f t="shared" si="8"/>
        <v>622</v>
      </c>
      <c r="AJ11" s="47">
        <f t="shared" si="7"/>
        <v>0</v>
      </c>
      <c r="AK11" s="31" t="s">
        <v>56</v>
      </c>
      <c r="AL11" s="63"/>
      <c r="AM11" s="63"/>
    </row>
    <row r="12" spans="1:39" x14ac:dyDescent="0.25">
      <c r="A12" s="26">
        <v>2024</v>
      </c>
      <c r="B12" s="26" t="s">
        <v>38</v>
      </c>
      <c r="C12" s="27">
        <v>45464</v>
      </c>
      <c r="D12" s="29" t="s">
        <v>40</v>
      </c>
      <c r="E12" s="29" t="s">
        <v>40</v>
      </c>
      <c r="F12" s="26" t="s">
        <v>52</v>
      </c>
      <c r="G12" s="30" t="s">
        <v>42</v>
      </c>
      <c r="H12" s="1" t="s">
        <v>59</v>
      </c>
      <c r="I12" s="1">
        <v>5158618</v>
      </c>
      <c r="J12" s="31"/>
      <c r="K12" s="31"/>
      <c r="L12" s="1">
        <v>182721</v>
      </c>
      <c r="M12" s="32">
        <v>1080</v>
      </c>
      <c r="N12" s="41">
        <v>1101</v>
      </c>
      <c r="O12" s="41">
        <f>VLOOKUP(L12,[1]Sheet2!$A:$B,2,0)</f>
        <v>1085</v>
      </c>
      <c r="P12" s="34">
        <f>VLOOKUP(L12,[2]Sheet2!$A:$B,2,0)</f>
        <v>1080</v>
      </c>
      <c r="Q12" s="42">
        <f t="shared" si="0"/>
        <v>-21</v>
      </c>
      <c r="R12" s="43">
        <f t="shared" si="1"/>
        <v>0</v>
      </c>
      <c r="S12" s="44">
        <f t="shared" si="2"/>
        <v>0</v>
      </c>
      <c r="T12" s="45">
        <f t="shared" si="3"/>
        <v>-1.9073569482288777E-2</v>
      </c>
      <c r="U12" s="31"/>
      <c r="V12" s="39">
        <v>0</v>
      </c>
      <c r="W12" s="31">
        <v>11</v>
      </c>
      <c r="X12" s="31"/>
      <c r="Y12" s="31"/>
      <c r="Z12" s="31">
        <v>7</v>
      </c>
      <c r="AA12" s="31"/>
      <c r="AB12" s="31">
        <v>3</v>
      </c>
      <c r="AC12" s="31"/>
      <c r="AD12" s="31"/>
      <c r="AE12" s="31"/>
      <c r="AF12" s="31"/>
      <c r="AG12" s="31"/>
      <c r="AH12" s="31"/>
      <c r="AI12" s="47">
        <f t="shared" si="8"/>
        <v>21</v>
      </c>
      <c r="AJ12" s="47">
        <f t="shared" si="7"/>
        <v>0</v>
      </c>
      <c r="AK12" s="31"/>
      <c r="AL12" s="63"/>
      <c r="AM12" s="63"/>
    </row>
    <row r="13" spans="1:39" x14ac:dyDescent="0.25">
      <c r="A13" s="51">
        <v>2024</v>
      </c>
      <c r="B13" s="51" t="s">
        <v>38</v>
      </c>
      <c r="C13" s="52">
        <v>45464</v>
      </c>
      <c r="D13" s="54" t="s">
        <v>40</v>
      </c>
      <c r="E13" s="54" t="s">
        <v>40</v>
      </c>
      <c r="F13" s="51" t="s">
        <v>52</v>
      </c>
      <c r="G13" s="55" t="s">
        <v>42</v>
      </c>
      <c r="H13" s="56" t="s">
        <v>60</v>
      </c>
      <c r="I13" s="56">
        <v>5158584</v>
      </c>
      <c r="J13" s="57"/>
      <c r="K13" s="57"/>
      <c r="L13" s="56">
        <v>182723</v>
      </c>
      <c r="M13" s="58">
        <v>20952</v>
      </c>
      <c r="N13" s="64">
        <v>20975</v>
      </c>
      <c r="O13" s="64">
        <f>VLOOKUP(L13,[1]Sheet2!$A:$B,2,0)</f>
        <v>20949</v>
      </c>
      <c r="P13" s="60">
        <f>VLOOKUP(L13,[2]Sheet2!$A:$B,2,0)</f>
        <v>20952</v>
      </c>
      <c r="Q13" s="65">
        <f t="shared" si="0"/>
        <v>-23</v>
      </c>
      <c r="R13" s="66">
        <f t="shared" si="1"/>
        <v>0</v>
      </c>
      <c r="S13" s="67">
        <f t="shared" si="2"/>
        <v>0</v>
      </c>
      <c r="T13" s="68">
        <f t="shared" si="3"/>
        <v>-1.0965435041716542E-3</v>
      </c>
      <c r="U13" s="57" t="s">
        <v>58</v>
      </c>
      <c r="V13" s="57">
        <f>VLOOKUP(L13,[2]Sheet2!$A:$C,3,0)</f>
        <v>397</v>
      </c>
      <c r="W13" s="57">
        <v>234</v>
      </c>
      <c r="X13" s="57"/>
      <c r="Y13" s="57">
        <v>13</v>
      </c>
      <c r="Z13" s="57">
        <v>84</v>
      </c>
      <c r="AA13" s="57"/>
      <c r="AB13" s="57">
        <v>86</v>
      </c>
      <c r="AC13" s="57"/>
      <c r="AD13" s="57">
        <v>3</v>
      </c>
      <c r="AE13" s="57"/>
      <c r="AF13" s="57"/>
      <c r="AG13" s="57"/>
      <c r="AH13" s="57"/>
      <c r="AI13" s="70">
        <f t="shared" si="8"/>
        <v>420</v>
      </c>
      <c r="AJ13" s="70">
        <f t="shared" si="7"/>
        <v>397</v>
      </c>
      <c r="AK13" s="57" t="s">
        <v>56</v>
      </c>
      <c r="AL13" s="63"/>
      <c r="AM13" s="63"/>
    </row>
    <row r="14" spans="1:39" x14ac:dyDescent="0.25">
      <c r="A14" s="51">
        <v>2024</v>
      </c>
      <c r="B14" s="51" t="s">
        <v>38</v>
      </c>
      <c r="C14" s="52">
        <v>45464</v>
      </c>
      <c r="D14" s="54" t="s">
        <v>40</v>
      </c>
      <c r="E14" s="54" t="s">
        <v>40</v>
      </c>
      <c r="F14" s="51" t="s">
        <v>52</v>
      </c>
      <c r="G14" s="55" t="s">
        <v>42</v>
      </c>
      <c r="H14" s="56" t="s">
        <v>60</v>
      </c>
      <c r="I14" s="56">
        <v>5158584</v>
      </c>
      <c r="J14" s="57"/>
      <c r="K14" s="57"/>
      <c r="L14" s="56">
        <v>182724</v>
      </c>
      <c r="M14" s="58">
        <v>1080</v>
      </c>
      <c r="N14" s="64">
        <v>1081</v>
      </c>
      <c r="O14" s="64">
        <f>VLOOKUP(L14,[1]Sheet2!$A:$B,2,0)</f>
        <v>1080</v>
      </c>
      <c r="P14" s="60">
        <f>VLOOKUP(L14,[2]Sheet2!$A:$B,2,0)</f>
        <v>1080</v>
      </c>
      <c r="Q14" s="65">
        <f t="shared" si="0"/>
        <v>-1</v>
      </c>
      <c r="R14" s="66">
        <f t="shared" si="1"/>
        <v>0</v>
      </c>
      <c r="S14" s="67">
        <f t="shared" si="2"/>
        <v>0</v>
      </c>
      <c r="T14" s="68">
        <f t="shared" si="3"/>
        <v>-9.2506938020353591E-4</v>
      </c>
      <c r="U14" s="57" t="s">
        <v>58</v>
      </c>
      <c r="V14" s="57">
        <f>VLOOKUP(L14,[2]Sheet2!$A:$C,3,0)</f>
        <v>41</v>
      </c>
      <c r="W14" s="57">
        <v>25</v>
      </c>
      <c r="X14" s="57"/>
      <c r="Y14" s="57">
        <v>1</v>
      </c>
      <c r="Z14" s="57">
        <v>5</v>
      </c>
      <c r="AA14" s="57"/>
      <c r="AB14" s="57">
        <v>11</v>
      </c>
      <c r="AC14" s="57"/>
      <c r="AD14" s="57"/>
      <c r="AE14" s="57"/>
      <c r="AF14" s="57"/>
      <c r="AG14" s="57"/>
      <c r="AH14" s="57"/>
      <c r="AI14" s="70">
        <f t="shared" si="8"/>
        <v>42</v>
      </c>
      <c r="AJ14" s="70">
        <f t="shared" si="7"/>
        <v>41</v>
      </c>
      <c r="AK14" s="57" t="s">
        <v>56</v>
      </c>
      <c r="AL14" s="63"/>
      <c r="AM14" s="63"/>
    </row>
    <row r="15" spans="1:39" ht="15.75" x14ac:dyDescent="0.25">
      <c r="A15" s="71">
        <v>2024</v>
      </c>
      <c r="B15" s="51" t="s">
        <v>38</v>
      </c>
      <c r="C15" s="52">
        <v>45464</v>
      </c>
      <c r="D15" s="54" t="s">
        <v>40</v>
      </c>
      <c r="E15" s="54" t="s">
        <v>40</v>
      </c>
      <c r="F15" s="51" t="s">
        <v>52</v>
      </c>
      <c r="G15" s="55" t="s">
        <v>42</v>
      </c>
      <c r="H15" s="56" t="s">
        <v>61</v>
      </c>
      <c r="I15" s="56">
        <v>5158596</v>
      </c>
      <c r="J15" s="72"/>
      <c r="K15" s="72"/>
      <c r="L15" s="56">
        <v>182734</v>
      </c>
      <c r="M15" s="58">
        <v>23544</v>
      </c>
      <c r="N15" s="73">
        <v>23574</v>
      </c>
      <c r="O15" s="64">
        <f>VLOOKUP(L15,[1]Sheet2!$A:$B,2,0)</f>
        <v>23349</v>
      </c>
      <c r="P15" s="60">
        <f>VLOOKUP(L15,[2]Sheet2!$A:$B,2,0)</f>
        <v>23544</v>
      </c>
      <c r="Q15" s="65">
        <f t="shared" si="0"/>
        <v>-30</v>
      </c>
      <c r="R15" s="66">
        <f t="shared" si="1"/>
        <v>0</v>
      </c>
      <c r="S15" s="67">
        <f t="shared" si="2"/>
        <v>0</v>
      </c>
      <c r="T15" s="68">
        <f t="shared" si="3"/>
        <v>-1.2725884448969715E-3</v>
      </c>
      <c r="U15" s="74"/>
      <c r="V15" s="62">
        <v>0</v>
      </c>
      <c r="W15" s="72"/>
      <c r="X15" s="72"/>
      <c r="Y15" s="75">
        <v>29</v>
      </c>
      <c r="Z15" s="72"/>
      <c r="AA15" s="72"/>
      <c r="AB15" s="72"/>
      <c r="AC15" s="72"/>
      <c r="AD15" s="75">
        <v>1</v>
      </c>
      <c r="AE15" s="72"/>
      <c r="AF15" s="72"/>
      <c r="AG15" s="72"/>
      <c r="AH15" s="72"/>
      <c r="AI15" s="70">
        <f t="shared" si="8"/>
        <v>30</v>
      </c>
      <c r="AJ15" s="70">
        <f t="shared" si="7"/>
        <v>0</v>
      </c>
      <c r="AK15" s="76"/>
      <c r="AL15" s="63"/>
      <c r="AM15" s="63"/>
    </row>
    <row r="16" spans="1:39" x14ac:dyDescent="0.25">
      <c r="A16" s="51">
        <v>2024</v>
      </c>
      <c r="B16" s="51" t="s">
        <v>38</v>
      </c>
      <c r="C16" s="52">
        <v>45464</v>
      </c>
      <c r="D16" s="54" t="s">
        <v>40</v>
      </c>
      <c r="E16" s="54" t="s">
        <v>40</v>
      </c>
      <c r="F16" s="51" t="s">
        <v>52</v>
      </c>
      <c r="G16" s="55" t="s">
        <v>42</v>
      </c>
      <c r="H16" s="56" t="s">
        <v>62</v>
      </c>
      <c r="I16" s="56">
        <v>5158594</v>
      </c>
      <c r="J16" s="57"/>
      <c r="K16" s="57"/>
      <c r="L16" s="56">
        <v>182743</v>
      </c>
      <c r="M16" s="58">
        <v>18360</v>
      </c>
      <c r="N16" s="64">
        <v>18368</v>
      </c>
      <c r="O16" s="64">
        <f>VLOOKUP(L16,[1]Sheet2!$A:$B,2,0)</f>
        <v>18119</v>
      </c>
      <c r="P16" s="60">
        <f>VLOOKUP(L16,[2]Sheet2!$A:$B,2,0)</f>
        <v>18348</v>
      </c>
      <c r="Q16" s="65">
        <f t="shared" si="0"/>
        <v>-20</v>
      </c>
      <c r="R16" s="66">
        <f t="shared" si="1"/>
        <v>-12</v>
      </c>
      <c r="S16" s="67">
        <f t="shared" si="2"/>
        <v>-6.5359477124182774E-4</v>
      </c>
      <c r="T16" s="68">
        <f t="shared" si="3"/>
        <v>-1.0888501742160051E-3</v>
      </c>
      <c r="U16" s="57" t="s">
        <v>63</v>
      </c>
      <c r="V16" s="57">
        <f>VLOOKUP(L16,[2]Sheet2!$A:$C,3,0)</f>
        <v>178</v>
      </c>
      <c r="W16" s="57">
        <v>45</v>
      </c>
      <c r="X16" s="57"/>
      <c r="Y16" s="57">
        <v>13</v>
      </c>
      <c r="Z16" s="57">
        <v>68</v>
      </c>
      <c r="AA16" s="57"/>
      <c r="AB16" s="57">
        <v>69</v>
      </c>
      <c r="AC16" s="57"/>
      <c r="AD16" s="57">
        <v>3</v>
      </c>
      <c r="AE16" s="57"/>
      <c r="AF16" s="57"/>
      <c r="AG16" s="57"/>
      <c r="AH16" s="57"/>
      <c r="AI16" s="70">
        <f t="shared" si="8"/>
        <v>198</v>
      </c>
      <c r="AJ16" s="70">
        <f t="shared" si="7"/>
        <v>178</v>
      </c>
      <c r="AK16" s="57" t="s">
        <v>56</v>
      </c>
      <c r="AL16" s="63"/>
      <c r="AM16" s="63"/>
    </row>
    <row r="17" spans="1:39" x14ac:dyDescent="0.25">
      <c r="A17" s="51">
        <v>2024</v>
      </c>
      <c r="B17" s="51" t="s">
        <v>38</v>
      </c>
      <c r="C17" s="52">
        <v>45464</v>
      </c>
      <c r="D17" s="54" t="s">
        <v>40</v>
      </c>
      <c r="E17" s="54" t="s">
        <v>40</v>
      </c>
      <c r="F17" s="51" t="s">
        <v>52</v>
      </c>
      <c r="G17" s="55" t="s">
        <v>42</v>
      </c>
      <c r="H17" s="56" t="s">
        <v>62</v>
      </c>
      <c r="I17" s="56">
        <v>5158594</v>
      </c>
      <c r="J17" s="57"/>
      <c r="K17" s="57"/>
      <c r="L17" s="56">
        <v>182744</v>
      </c>
      <c r="M17" s="58">
        <v>1080</v>
      </c>
      <c r="N17" s="64">
        <v>1080</v>
      </c>
      <c r="O17" s="64">
        <f>VLOOKUP(L17,[1]Sheet2!$A:$B,2,0)</f>
        <v>1075</v>
      </c>
      <c r="P17" s="60">
        <f>VLOOKUP(L17,[2]Sheet2!$A:$B,2,0)</f>
        <v>1080</v>
      </c>
      <c r="Q17" s="65">
        <f t="shared" si="0"/>
        <v>0</v>
      </c>
      <c r="R17" s="66">
        <f t="shared" si="1"/>
        <v>0</v>
      </c>
      <c r="S17" s="67">
        <f t="shared" si="2"/>
        <v>0</v>
      </c>
      <c r="T17" s="68">
        <f t="shared" si="3"/>
        <v>0</v>
      </c>
      <c r="U17" s="57"/>
      <c r="V17" s="62">
        <v>0</v>
      </c>
      <c r="W17" s="57"/>
      <c r="X17" s="57"/>
      <c r="Y17" s="57"/>
      <c r="Z17" s="57"/>
      <c r="AA17" s="57"/>
      <c r="AB17" s="57"/>
      <c r="AC17" s="57"/>
      <c r="AD17" s="57"/>
      <c r="AE17" s="57"/>
      <c r="AF17" s="57"/>
      <c r="AG17" s="57"/>
      <c r="AH17" s="57"/>
      <c r="AI17" s="70">
        <f t="shared" si="8"/>
        <v>0</v>
      </c>
      <c r="AJ17" s="70">
        <f t="shared" si="7"/>
        <v>0</v>
      </c>
      <c r="AK17" s="57"/>
      <c r="AL17" s="63"/>
      <c r="AM17" s="63"/>
    </row>
    <row r="18" spans="1:39" x14ac:dyDescent="0.25">
      <c r="A18" s="51">
        <v>2024</v>
      </c>
      <c r="B18" s="51" t="s">
        <v>38</v>
      </c>
      <c r="C18" s="52">
        <v>45461</v>
      </c>
      <c r="D18" s="77" t="s">
        <v>64</v>
      </c>
      <c r="E18" s="54" t="s">
        <v>65</v>
      </c>
      <c r="F18" s="51" t="s">
        <v>66</v>
      </c>
      <c r="G18" s="61" t="s">
        <v>67</v>
      </c>
      <c r="H18" s="61" t="s">
        <v>68</v>
      </c>
      <c r="I18" s="77" t="s">
        <v>69</v>
      </c>
      <c r="J18" s="57"/>
      <c r="K18" s="57"/>
      <c r="L18" s="77">
        <v>182867</v>
      </c>
      <c r="M18" s="60">
        <v>38075</v>
      </c>
      <c r="N18" s="64">
        <v>37325</v>
      </c>
      <c r="O18" s="64">
        <v>37325</v>
      </c>
      <c r="P18" s="60">
        <v>37325</v>
      </c>
      <c r="Q18" s="65">
        <f t="shared" si="0"/>
        <v>0</v>
      </c>
      <c r="R18" s="66">
        <f t="shared" si="1"/>
        <v>-750</v>
      </c>
      <c r="S18" s="67">
        <f t="shared" si="2"/>
        <v>-1.9697964543663793E-2</v>
      </c>
      <c r="T18" s="68">
        <f t="shared" si="3"/>
        <v>0</v>
      </c>
      <c r="U18" s="57" t="s">
        <v>70</v>
      </c>
      <c r="V18" s="57"/>
      <c r="W18" s="57"/>
      <c r="X18" s="57"/>
      <c r="Y18" s="57"/>
      <c r="Z18" s="57"/>
      <c r="AA18" s="57"/>
      <c r="AB18" s="57"/>
      <c r="AC18" s="57"/>
      <c r="AD18" s="57"/>
      <c r="AE18" s="57"/>
      <c r="AF18" s="57"/>
      <c r="AG18" s="57"/>
      <c r="AH18" s="57"/>
      <c r="AI18" s="70">
        <f t="shared" si="8"/>
        <v>0</v>
      </c>
      <c r="AJ18" s="70">
        <f t="shared" si="7"/>
        <v>0</v>
      </c>
      <c r="AK18" s="57"/>
      <c r="AL18" s="63"/>
      <c r="AM18" s="63"/>
    </row>
    <row r="19" spans="1:39" s="9" customFormat="1" ht="13.5" x14ac:dyDescent="0.25">
      <c r="A19" s="48">
        <v>2024</v>
      </c>
      <c r="B19" s="48" t="s">
        <v>38</v>
      </c>
      <c r="C19" s="27">
        <v>45464</v>
      </c>
      <c r="D19" s="84" t="s">
        <v>71</v>
      </c>
      <c r="E19" s="84" t="s">
        <v>65</v>
      </c>
      <c r="F19" s="84" t="s">
        <v>72</v>
      </c>
      <c r="G19" s="38" t="s">
        <v>73</v>
      </c>
      <c r="H19" s="38" t="s">
        <v>73</v>
      </c>
      <c r="I19" s="1"/>
      <c r="J19" s="38"/>
      <c r="K19" s="38"/>
      <c r="L19" s="48">
        <v>182894</v>
      </c>
      <c r="M19" s="85">
        <v>216</v>
      </c>
      <c r="N19" s="86">
        <v>218</v>
      </c>
      <c r="O19" s="86">
        <v>218</v>
      </c>
      <c r="P19" s="87">
        <v>216</v>
      </c>
      <c r="Q19" s="41">
        <f t="shared" si="0"/>
        <v>-2</v>
      </c>
      <c r="R19" s="41">
        <f t="shared" si="1"/>
        <v>0</v>
      </c>
      <c r="S19" s="88">
        <f t="shared" si="2"/>
        <v>0</v>
      </c>
      <c r="T19" s="89">
        <f t="shared" si="3"/>
        <v>-9.1743119266054496E-3</v>
      </c>
      <c r="U19" s="38"/>
      <c r="V19" s="38"/>
      <c r="W19" s="38"/>
      <c r="X19" s="38"/>
      <c r="Y19" s="38"/>
      <c r="Z19" s="38"/>
      <c r="AA19" s="38"/>
      <c r="AB19" s="85">
        <v>2</v>
      </c>
      <c r="AC19" s="38"/>
      <c r="AD19" s="38"/>
      <c r="AE19" s="38"/>
      <c r="AF19" s="38"/>
      <c r="AG19" s="38"/>
      <c r="AH19" s="38"/>
      <c r="AI19" s="90">
        <f t="shared" si="8"/>
        <v>2</v>
      </c>
      <c r="AJ19" s="90">
        <f t="shared" si="7"/>
        <v>0</v>
      </c>
      <c r="AK19" s="38"/>
      <c r="AL19" s="78"/>
      <c r="AM19" s="78"/>
    </row>
    <row r="20" spans="1:39" s="9" customFormat="1" ht="13.5" x14ac:dyDescent="0.25">
      <c r="A20" s="48">
        <v>2024</v>
      </c>
      <c r="B20" s="48" t="s">
        <v>38</v>
      </c>
      <c r="C20" s="27">
        <v>45464</v>
      </c>
      <c r="D20" s="84" t="s">
        <v>71</v>
      </c>
      <c r="E20" s="84" t="s">
        <v>65</v>
      </c>
      <c r="F20" s="84" t="s">
        <v>72</v>
      </c>
      <c r="G20" s="38" t="s">
        <v>73</v>
      </c>
      <c r="H20" s="38" t="s">
        <v>73</v>
      </c>
      <c r="I20" s="38"/>
      <c r="J20" s="38"/>
      <c r="K20" s="38"/>
      <c r="L20" s="48">
        <v>182527</v>
      </c>
      <c r="M20" s="86">
        <v>1130</v>
      </c>
      <c r="N20" s="86">
        <v>1136</v>
      </c>
      <c r="O20" s="86">
        <v>1130</v>
      </c>
      <c r="P20" s="86">
        <v>1130</v>
      </c>
      <c r="Q20" s="41">
        <f t="shared" si="0"/>
        <v>-6</v>
      </c>
      <c r="R20" s="41">
        <f t="shared" si="1"/>
        <v>0</v>
      </c>
      <c r="S20" s="88">
        <f t="shared" si="2"/>
        <v>0</v>
      </c>
      <c r="T20" s="89">
        <f t="shared" si="3"/>
        <v>-5.2816901408451189E-3</v>
      </c>
      <c r="U20" s="38"/>
      <c r="V20" s="38"/>
      <c r="W20" s="38"/>
      <c r="X20" s="85">
        <v>6</v>
      </c>
      <c r="Y20" s="38"/>
      <c r="Z20" s="38"/>
      <c r="AA20" s="38"/>
      <c r="AB20" s="48"/>
      <c r="AC20" s="38"/>
      <c r="AD20" s="38"/>
      <c r="AE20" s="38"/>
      <c r="AF20" s="38"/>
      <c r="AG20" s="38"/>
      <c r="AH20" s="38"/>
      <c r="AI20" s="90">
        <f t="shared" ref="AI20:AI21" si="9">SUM(W20:AH20)</f>
        <v>6</v>
      </c>
      <c r="AJ20" s="90">
        <f t="shared" si="7"/>
        <v>0</v>
      </c>
      <c r="AK20" s="38"/>
      <c r="AL20" s="78"/>
      <c r="AM20" s="78"/>
    </row>
    <row r="21" spans="1:39" s="10" customFormat="1" ht="13.5" x14ac:dyDescent="0.25">
      <c r="A21" s="91">
        <v>2024</v>
      </c>
      <c r="B21" s="48" t="s">
        <v>38</v>
      </c>
      <c r="C21" s="27">
        <v>45464</v>
      </c>
      <c r="D21" s="84" t="s">
        <v>71</v>
      </c>
      <c r="E21" s="84" t="s">
        <v>65</v>
      </c>
      <c r="F21" s="84" t="s">
        <v>72</v>
      </c>
      <c r="G21" s="38" t="s">
        <v>73</v>
      </c>
      <c r="H21" s="38" t="s">
        <v>73</v>
      </c>
      <c r="I21" s="92"/>
      <c r="J21" s="93"/>
      <c r="K21" s="93"/>
      <c r="L21" s="48">
        <v>182528</v>
      </c>
      <c r="M21" s="86">
        <v>100</v>
      </c>
      <c r="N21" s="94">
        <v>101</v>
      </c>
      <c r="O21" s="94">
        <v>100</v>
      </c>
      <c r="P21" s="94">
        <v>100</v>
      </c>
      <c r="Q21" s="41">
        <f t="shared" si="0"/>
        <v>-1</v>
      </c>
      <c r="R21" s="41">
        <f t="shared" si="1"/>
        <v>0</v>
      </c>
      <c r="S21" s="88">
        <f t="shared" si="2"/>
        <v>0</v>
      </c>
      <c r="T21" s="89">
        <f t="shared" si="3"/>
        <v>-9.9009900990099098E-3</v>
      </c>
      <c r="U21" s="95"/>
      <c r="V21" s="93"/>
      <c r="W21" s="93"/>
      <c r="X21" s="96">
        <v>1</v>
      </c>
      <c r="Y21" s="93"/>
      <c r="Z21" s="93"/>
      <c r="AA21" s="93"/>
      <c r="AB21" s="96"/>
      <c r="AC21" s="93"/>
      <c r="AD21" s="93"/>
      <c r="AE21" s="93"/>
      <c r="AF21" s="93"/>
      <c r="AG21" s="93"/>
      <c r="AH21" s="94"/>
      <c r="AI21" s="90">
        <f t="shared" si="9"/>
        <v>1</v>
      </c>
      <c r="AJ21" s="90">
        <f t="shared" si="7"/>
        <v>0</v>
      </c>
      <c r="AK21" s="97"/>
      <c r="AL21" s="79"/>
      <c r="AM21" s="79"/>
    </row>
    <row r="22" spans="1:39" x14ac:dyDescent="0.25">
      <c r="A22" s="26">
        <v>2024</v>
      </c>
      <c r="B22" s="26" t="s">
        <v>38</v>
      </c>
      <c r="C22" s="27">
        <v>45464</v>
      </c>
      <c r="D22" s="29" t="s">
        <v>65</v>
      </c>
      <c r="E22" s="29" t="s">
        <v>65</v>
      </c>
      <c r="F22" s="26" t="s">
        <v>74</v>
      </c>
      <c r="G22" s="38" t="s">
        <v>75</v>
      </c>
      <c r="H22" s="38" t="s">
        <v>76</v>
      </c>
      <c r="I22" s="49"/>
      <c r="J22" s="31"/>
      <c r="K22" s="31"/>
      <c r="L22" s="48">
        <v>180321</v>
      </c>
      <c r="M22" s="41">
        <v>48</v>
      </c>
      <c r="N22" s="41">
        <v>48</v>
      </c>
      <c r="O22" s="41">
        <v>48</v>
      </c>
      <c r="P22" s="34">
        <v>47</v>
      </c>
      <c r="Q22" s="42">
        <f>P22-N22</f>
        <v>-1</v>
      </c>
      <c r="R22" s="43">
        <f>P22-M22</f>
        <v>-1</v>
      </c>
      <c r="S22" s="44">
        <f>P22/M22-1</f>
        <v>-2.083333333333337E-2</v>
      </c>
      <c r="T22" s="45">
        <f>P22/N22-1</f>
        <v>-2.083333333333337E-2</v>
      </c>
      <c r="U22" s="31"/>
      <c r="V22" s="31"/>
      <c r="W22" s="31"/>
      <c r="X22" s="31"/>
      <c r="Y22" s="31">
        <v>1</v>
      </c>
      <c r="Z22" s="31"/>
      <c r="AA22" s="31"/>
      <c r="AB22" s="31"/>
      <c r="AC22" s="31"/>
      <c r="AD22" s="31"/>
      <c r="AE22" s="31"/>
      <c r="AF22" s="31"/>
      <c r="AG22" s="31"/>
      <c r="AH22" s="31"/>
      <c r="AI22" s="47">
        <f>SUM(W22:AH22)</f>
        <v>1</v>
      </c>
      <c r="AJ22" s="47">
        <f>Q22+AI22</f>
        <v>0</v>
      </c>
      <c r="AK22" s="31"/>
      <c r="AL22" s="63"/>
      <c r="AM22" s="63"/>
    </row>
    <row r="23" spans="1:39" x14ac:dyDescent="0.25">
      <c r="A23" s="31"/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26"/>
      <c r="M23" s="42">
        <f t="shared" ref="M23:R23" si="10">SUBTOTAL(9,M3:M22)</f>
        <v>281921</v>
      </c>
      <c r="N23" s="42">
        <f t="shared" si="10"/>
        <v>282103</v>
      </c>
      <c r="O23" s="42">
        <f t="shared" si="10"/>
        <v>280383</v>
      </c>
      <c r="P23" s="42">
        <f t="shared" si="10"/>
        <v>281050</v>
      </c>
      <c r="Q23" s="42">
        <f t="shared" si="10"/>
        <v>-1053</v>
      </c>
      <c r="R23" s="42">
        <f t="shared" si="10"/>
        <v>-871</v>
      </c>
      <c r="S23" s="44">
        <f t="shared" ref="S23" si="11">P23/M23-1</f>
        <v>-3.0895179855349175E-3</v>
      </c>
      <c r="T23" s="44">
        <f t="shared" ref="T23" si="12">P23/N23-1</f>
        <v>-3.7326791987323249E-3</v>
      </c>
      <c r="U23" s="31"/>
      <c r="V23" s="31"/>
      <c r="W23" s="31">
        <f t="shared" ref="W23:AJ23" si="13">SUBTOTAL(9,W3:W22)</f>
        <v>690</v>
      </c>
      <c r="X23" s="31">
        <f t="shared" si="13"/>
        <v>7</v>
      </c>
      <c r="Y23" s="31">
        <f t="shared" si="13"/>
        <v>294</v>
      </c>
      <c r="Z23" s="31">
        <f t="shared" si="13"/>
        <v>459</v>
      </c>
      <c r="AA23" s="31">
        <f t="shared" si="13"/>
        <v>0</v>
      </c>
      <c r="AB23" s="31">
        <f t="shared" si="13"/>
        <v>494</v>
      </c>
      <c r="AC23" s="31">
        <f t="shared" si="13"/>
        <v>0</v>
      </c>
      <c r="AD23" s="31">
        <f t="shared" si="13"/>
        <v>17</v>
      </c>
      <c r="AE23" s="31">
        <f t="shared" si="13"/>
        <v>0</v>
      </c>
      <c r="AF23" s="31">
        <f t="shared" si="13"/>
        <v>0</v>
      </c>
      <c r="AG23" s="31">
        <f t="shared" si="13"/>
        <v>0</v>
      </c>
      <c r="AH23" s="31">
        <f t="shared" si="13"/>
        <v>0</v>
      </c>
      <c r="AI23" s="31">
        <f t="shared" si="13"/>
        <v>1961</v>
      </c>
      <c r="AJ23" s="47">
        <f t="shared" si="13"/>
        <v>908</v>
      </c>
      <c r="AK23" s="31"/>
      <c r="AL23" s="63"/>
      <c r="AM23" s="63"/>
    </row>
    <row r="24" spans="1:39" x14ac:dyDescent="0.25">
      <c r="A24" s="57"/>
      <c r="B24" s="57"/>
      <c r="C24" s="57"/>
      <c r="D24" s="57"/>
      <c r="E24" s="57"/>
      <c r="F24" s="57"/>
      <c r="G24" s="57"/>
      <c r="H24" s="57"/>
      <c r="I24" s="57"/>
      <c r="J24" s="57"/>
      <c r="K24" s="57"/>
      <c r="L24" s="51"/>
      <c r="M24" s="80"/>
      <c r="N24" s="80"/>
      <c r="O24" s="80"/>
      <c r="P24" s="80"/>
      <c r="Q24" s="80"/>
      <c r="R24" s="51"/>
      <c r="S24" s="51"/>
      <c r="T24" s="51"/>
      <c r="U24" s="81" t="s">
        <v>77</v>
      </c>
      <c r="V24" s="81"/>
      <c r="W24" s="82">
        <f>W23/$AI$23</f>
        <v>0.35186129525752169</v>
      </c>
      <c r="X24" s="82">
        <f t="shared" ref="X24:AH24" si="14">X23/$AI$23</f>
        <v>3.5696073431922487E-3</v>
      </c>
      <c r="Y24" s="82">
        <f t="shared" si="14"/>
        <v>0.14992350841407445</v>
      </c>
      <c r="Z24" s="82">
        <f t="shared" si="14"/>
        <v>0.23406425293217745</v>
      </c>
      <c r="AA24" s="82">
        <f t="shared" si="14"/>
        <v>0</v>
      </c>
      <c r="AB24" s="82">
        <f t="shared" si="14"/>
        <v>0.25191228964813872</v>
      </c>
      <c r="AC24" s="82">
        <f t="shared" si="14"/>
        <v>0</v>
      </c>
      <c r="AD24" s="82">
        <f t="shared" si="14"/>
        <v>8.6690464048954623E-3</v>
      </c>
      <c r="AE24" s="82">
        <f t="shared" si="14"/>
        <v>0</v>
      </c>
      <c r="AF24" s="82">
        <f t="shared" si="14"/>
        <v>0</v>
      </c>
      <c r="AG24" s="82">
        <f t="shared" si="14"/>
        <v>0</v>
      </c>
      <c r="AH24" s="82">
        <f t="shared" si="14"/>
        <v>0</v>
      </c>
      <c r="AI24" s="81"/>
      <c r="AJ24" s="81"/>
      <c r="AK24" s="81"/>
      <c r="AL24" s="83"/>
      <c r="AM24" s="83"/>
    </row>
    <row r="25" spans="1:39" x14ac:dyDescent="0.25">
      <c r="A25" s="57"/>
      <c r="B25" s="57"/>
      <c r="C25" s="57"/>
      <c r="D25" s="57"/>
      <c r="E25" s="57"/>
      <c r="F25" s="57"/>
      <c r="G25" s="57"/>
      <c r="H25" s="57"/>
      <c r="I25" s="57"/>
      <c r="J25" s="57"/>
      <c r="K25" s="57"/>
      <c r="L25" s="51"/>
      <c r="M25" s="80"/>
      <c r="N25" s="80"/>
      <c r="O25" s="80"/>
      <c r="P25" s="80"/>
      <c r="Q25" s="80"/>
      <c r="R25" s="51"/>
      <c r="S25" s="51"/>
      <c r="T25" s="51"/>
      <c r="U25" s="81" t="s">
        <v>78</v>
      </c>
      <c r="V25" s="81"/>
      <c r="W25" s="82">
        <f>W23/$N$23</f>
        <v>2.4459151444685095E-3</v>
      </c>
      <c r="X25" s="82">
        <f t="shared" ref="X25:AH25" si="15">X23/$N$23</f>
        <v>2.4813631900405171E-5</v>
      </c>
      <c r="Y25" s="82">
        <f t="shared" si="15"/>
        <v>1.0421725398170171E-3</v>
      </c>
      <c r="Z25" s="82">
        <f t="shared" si="15"/>
        <v>1.6270652917551392E-3</v>
      </c>
      <c r="AA25" s="82">
        <f t="shared" si="15"/>
        <v>0</v>
      </c>
      <c r="AB25" s="82">
        <f t="shared" si="15"/>
        <v>1.7511334512571649E-3</v>
      </c>
      <c r="AC25" s="82">
        <f t="shared" si="15"/>
        <v>0</v>
      </c>
      <c r="AD25" s="82">
        <f t="shared" si="15"/>
        <v>6.0261677472412558E-5</v>
      </c>
      <c r="AE25" s="82">
        <f t="shared" si="15"/>
        <v>0</v>
      </c>
      <c r="AF25" s="82">
        <f t="shared" si="15"/>
        <v>0</v>
      </c>
      <c r="AG25" s="82">
        <f t="shared" si="15"/>
        <v>0</v>
      </c>
      <c r="AH25" s="82">
        <f t="shared" si="15"/>
        <v>0</v>
      </c>
      <c r="AI25" s="81"/>
      <c r="AJ25" s="81"/>
      <c r="AK25" s="81"/>
      <c r="AL25" s="83"/>
      <c r="AM25" s="83"/>
    </row>
  </sheetData>
  <autoFilter ref="A2:AK26" xr:uid="{228A15C9-5F9D-4C8E-BE1D-10CDB88CF064}"/>
  <mergeCells count="1">
    <mergeCell ref="A1:H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HERU PRASETYO</dc:creator>
  <cp:lastModifiedBy>HERU PRASETYO</cp:lastModifiedBy>
  <dcterms:created xsi:type="dcterms:W3CDTF">2024-06-26T00:44:51Z</dcterms:created>
  <dcterms:modified xsi:type="dcterms:W3CDTF">2024-06-26T02:26:03Z</dcterms:modified>
</cp:coreProperties>
</file>