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ta Produksi\2023\Budget\"/>
    </mc:Choice>
  </mc:AlternateContent>
  <bookViews>
    <workbookView xWindow="-120" yWindow="-120" windowWidth="20730" windowHeight="11160"/>
  </bookViews>
  <sheets>
    <sheet name="Sheet1" sheetId="5" r:id="rId1"/>
    <sheet name="Sheet2" sheetId="4" r:id="rId2"/>
    <sheet name="Sheet3" sheetId="3" r:id="rId3"/>
    <sheet name="Sheet4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5" l="1"/>
  <c r="H13" i="5"/>
  <c r="H12" i="5"/>
  <c r="H11" i="5"/>
  <c r="H10" i="5"/>
  <c r="H9" i="5"/>
  <c r="H8" i="5"/>
  <c r="H7" i="5"/>
  <c r="H6" i="5"/>
  <c r="E14" i="5"/>
  <c r="E13" i="5"/>
  <c r="E12" i="5"/>
  <c r="E11" i="5"/>
  <c r="E10" i="5"/>
  <c r="E9" i="5"/>
  <c r="E8" i="5"/>
  <c r="E7" i="5"/>
  <c r="E6" i="5"/>
  <c r="F110" i="4" l="1"/>
  <c r="F109" i="4"/>
  <c r="F108" i="4"/>
  <c r="F107" i="4"/>
  <c r="F106" i="4"/>
  <c r="F105" i="4"/>
  <c r="F104" i="4"/>
  <c r="F103" i="4"/>
  <c r="F102" i="4"/>
  <c r="F98" i="4"/>
  <c r="F97" i="4"/>
  <c r="F96" i="4"/>
  <c r="F95" i="4"/>
  <c r="F94" i="4"/>
  <c r="F93" i="4"/>
  <c r="F92" i="4"/>
  <c r="F91" i="4"/>
  <c r="F90" i="4"/>
  <c r="F86" i="4"/>
  <c r="F85" i="4"/>
  <c r="F84" i="4"/>
  <c r="F83" i="4"/>
  <c r="F82" i="4"/>
  <c r="F81" i="4"/>
  <c r="F80" i="4"/>
  <c r="F79" i="4"/>
  <c r="F78" i="4"/>
  <c r="F74" i="4"/>
  <c r="F73" i="4"/>
  <c r="F72" i="4"/>
  <c r="F71" i="4"/>
  <c r="F70" i="4"/>
  <c r="F69" i="4"/>
  <c r="F68" i="4"/>
  <c r="F67" i="4"/>
  <c r="F66" i="4"/>
  <c r="F62" i="4"/>
  <c r="F61" i="4"/>
  <c r="F60" i="4"/>
  <c r="F59" i="4"/>
  <c r="F58" i="4"/>
  <c r="F57" i="4"/>
  <c r="F56" i="4"/>
  <c r="F55" i="4"/>
  <c r="F54" i="4"/>
  <c r="F50" i="4"/>
  <c r="F49" i="4"/>
  <c r="F48" i="4"/>
  <c r="F47" i="4"/>
  <c r="F46" i="4"/>
  <c r="F45" i="4"/>
  <c r="F44" i="4"/>
  <c r="F43" i="4"/>
  <c r="F42" i="4"/>
  <c r="F38" i="4"/>
  <c r="F37" i="4"/>
  <c r="F36" i="4"/>
  <c r="F35" i="4"/>
  <c r="F34" i="4"/>
  <c r="F33" i="4"/>
  <c r="F32" i="4"/>
  <c r="F31" i="4"/>
  <c r="F30" i="4"/>
  <c r="F26" i="4"/>
  <c r="F25" i="4"/>
  <c r="F24" i="4"/>
  <c r="F23" i="4"/>
  <c r="F22" i="4"/>
  <c r="F21" i="4"/>
  <c r="F20" i="4"/>
  <c r="F19" i="4"/>
  <c r="F18" i="4"/>
  <c r="F14" i="4"/>
  <c r="F13" i="4"/>
  <c r="F12" i="4"/>
  <c r="F11" i="4"/>
  <c r="F10" i="4"/>
  <c r="F9" i="4"/>
  <c r="F8" i="4"/>
  <c r="F7" i="4"/>
  <c r="F6" i="4"/>
  <c r="E66" i="3"/>
  <c r="E65" i="3"/>
  <c r="E64" i="3"/>
  <c r="E63" i="3"/>
  <c r="E62" i="3"/>
  <c r="E61" i="3"/>
  <c r="E60" i="3"/>
  <c r="E59" i="3"/>
  <c r="E58" i="3"/>
  <c r="E57" i="3"/>
  <c r="E53" i="3"/>
  <c r="E52" i="3"/>
  <c r="E51" i="3"/>
  <c r="E50" i="3"/>
  <c r="E49" i="3"/>
  <c r="E48" i="3"/>
  <c r="E47" i="3"/>
  <c r="E46" i="3"/>
  <c r="E45" i="3"/>
  <c r="E44" i="3"/>
  <c r="L40" i="3"/>
  <c r="E40" i="3"/>
  <c r="L39" i="3"/>
  <c r="E39" i="3"/>
  <c r="L38" i="3"/>
  <c r="E38" i="3"/>
  <c r="L37" i="3"/>
  <c r="E37" i="3"/>
  <c r="L36" i="3"/>
  <c r="E36" i="3"/>
  <c r="L35" i="3"/>
  <c r="E35" i="3"/>
  <c r="L34" i="3"/>
  <c r="E34" i="3"/>
  <c r="L33" i="3"/>
  <c r="E33" i="3"/>
  <c r="L32" i="3"/>
  <c r="E32" i="3"/>
  <c r="L31" i="3"/>
  <c r="E31" i="3"/>
  <c r="L27" i="3"/>
  <c r="E27" i="3"/>
  <c r="L26" i="3"/>
  <c r="E26" i="3"/>
  <c r="L25" i="3"/>
  <c r="E25" i="3"/>
  <c r="L24" i="3"/>
  <c r="E24" i="3"/>
  <c r="L23" i="3"/>
  <c r="E23" i="3"/>
  <c r="L22" i="3"/>
  <c r="E22" i="3"/>
  <c r="L21" i="3"/>
  <c r="E21" i="3"/>
  <c r="L20" i="3"/>
  <c r="E20" i="3"/>
  <c r="L19" i="3"/>
  <c r="E19" i="3"/>
  <c r="L18" i="3"/>
  <c r="E18" i="3"/>
  <c r="L14" i="3"/>
  <c r="E14" i="3"/>
  <c r="L13" i="3"/>
  <c r="E13" i="3"/>
  <c r="L12" i="3"/>
  <c r="E12" i="3"/>
  <c r="L11" i="3"/>
  <c r="E11" i="3"/>
  <c r="L10" i="3"/>
  <c r="E10" i="3"/>
  <c r="L9" i="3"/>
  <c r="E9" i="3"/>
  <c r="L8" i="3"/>
  <c r="E8" i="3"/>
  <c r="L7" i="3"/>
  <c r="E7" i="3"/>
  <c r="L6" i="3"/>
  <c r="E6" i="3"/>
  <c r="L5" i="3"/>
  <c r="E5" i="3"/>
  <c r="N234" i="2"/>
  <c r="M234" i="2"/>
  <c r="O234" i="2" s="1"/>
  <c r="N233" i="2"/>
  <c r="M233" i="2"/>
  <c r="O233" i="2" s="1"/>
  <c r="N232" i="2"/>
  <c r="M232" i="2"/>
  <c r="O232" i="2" s="1"/>
  <c r="N231" i="2"/>
  <c r="M231" i="2"/>
  <c r="O231" i="2" s="1"/>
  <c r="N230" i="2"/>
  <c r="M230" i="2"/>
  <c r="O230" i="2" s="1"/>
  <c r="N229" i="2"/>
  <c r="M229" i="2"/>
  <c r="O229" i="2" s="1"/>
  <c r="N228" i="2"/>
  <c r="M228" i="2"/>
  <c r="O228" i="2" s="1"/>
  <c r="N227" i="2"/>
  <c r="M227" i="2"/>
  <c r="O227" i="2" s="1"/>
  <c r="N226" i="2"/>
  <c r="M226" i="2"/>
  <c r="O226" i="2" s="1"/>
  <c r="N225" i="2"/>
  <c r="M225" i="2"/>
  <c r="O225" i="2" s="1"/>
  <c r="N224" i="2"/>
  <c r="M224" i="2"/>
  <c r="O224" i="2" s="1"/>
  <c r="N223" i="2"/>
  <c r="M223" i="2"/>
  <c r="O223" i="2" s="1"/>
  <c r="N222" i="2"/>
  <c r="M222" i="2"/>
  <c r="O222" i="2" s="1"/>
  <c r="N221" i="2"/>
  <c r="M221" i="2"/>
  <c r="O221" i="2" s="1"/>
  <c r="N220" i="2"/>
  <c r="M220" i="2"/>
  <c r="O220" i="2" s="1"/>
  <c r="N219" i="2"/>
  <c r="M219" i="2"/>
  <c r="O219" i="2" s="1"/>
  <c r="N218" i="2"/>
  <c r="M218" i="2"/>
  <c r="O218" i="2" s="1"/>
  <c r="N217" i="2"/>
  <c r="M217" i="2"/>
  <c r="O217" i="2" s="1"/>
  <c r="N216" i="2"/>
  <c r="M216" i="2"/>
  <c r="O216" i="2" s="1"/>
  <c r="N215" i="2"/>
  <c r="M215" i="2"/>
  <c r="O215" i="2" s="1"/>
  <c r="N214" i="2"/>
  <c r="M214" i="2"/>
  <c r="O214" i="2" s="1"/>
  <c r="N213" i="2"/>
  <c r="M213" i="2"/>
  <c r="O213" i="2" s="1"/>
  <c r="N212" i="2"/>
  <c r="M212" i="2"/>
  <c r="O212" i="2" s="1"/>
  <c r="N211" i="2"/>
  <c r="M211" i="2"/>
  <c r="O211" i="2" s="1"/>
  <c r="N210" i="2"/>
  <c r="M210" i="2"/>
  <c r="O210" i="2" s="1"/>
  <c r="N209" i="2"/>
  <c r="M209" i="2"/>
  <c r="O209" i="2" s="1"/>
  <c r="N208" i="2"/>
  <c r="M208" i="2"/>
  <c r="O208" i="2" s="1"/>
  <c r="N207" i="2"/>
  <c r="M207" i="2"/>
  <c r="O207" i="2" s="1"/>
  <c r="N206" i="2"/>
  <c r="M206" i="2"/>
  <c r="O206" i="2" s="1"/>
  <c r="N205" i="2"/>
  <c r="M205" i="2"/>
  <c r="O205" i="2" s="1"/>
  <c r="N204" i="2"/>
  <c r="M204" i="2"/>
  <c r="O204" i="2" s="1"/>
  <c r="N203" i="2"/>
  <c r="M203" i="2"/>
  <c r="O203" i="2" s="1"/>
  <c r="N202" i="2"/>
  <c r="M202" i="2"/>
  <c r="O202" i="2" s="1"/>
  <c r="N201" i="2"/>
  <c r="M201" i="2"/>
  <c r="O201" i="2" s="1"/>
  <c r="N200" i="2"/>
  <c r="M200" i="2"/>
  <c r="O200" i="2" s="1"/>
  <c r="N199" i="2"/>
  <c r="M199" i="2"/>
  <c r="O199" i="2" s="1"/>
  <c r="N198" i="2"/>
  <c r="M198" i="2"/>
  <c r="O198" i="2" s="1"/>
  <c r="N197" i="2"/>
  <c r="M197" i="2"/>
  <c r="O197" i="2" s="1"/>
  <c r="N196" i="2"/>
  <c r="M196" i="2"/>
  <c r="O196" i="2" s="1"/>
  <c r="N195" i="2"/>
  <c r="M195" i="2"/>
  <c r="O195" i="2" s="1"/>
  <c r="N194" i="2"/>
  <c r="M194" i="2"/>
  <c r="O194" i="2" s="1"/>
  <c r="N193" i="2"/>
  <c r="M193" i="2"/>
  <c r="O193" i="2" s="1"/>
  <c r="N192" i="2"/>
  <c r="M192" i="2"/>
  <c r="O192" i="2" s="1"/>
  <c r="N191" i="2"/>
  <c r="M191" i="2"/>
  <c r="O191" i="2" s="1"/>
  <c r="N190" i="2"/>
  <c r="M190" i="2"/>
  <c r="O190" i="2" s="1"/>
  <c r="N189" i="2"/>
  <c r="M189" i="2"/>
  <c r="O189" i="2" s="1"/>
  <c r="N188" i="2"/>
  <c r="M188" i="2"/>
  <c r="O188" i="2" s="1"/>
  <c r="N187" i="2"/>
  <c r="M187" i="2"/>
  <c r="O187" i="2" s="1"/>
  <c r="N186" i="2"/>
  <c r="M186" i="2"/>
  <c r="O186" i="2" s="1"/>
  <c r="N185" i="2"/>
  <c r="M185" i="2"/>
  <c r="O185" i="2" s="1"/>
  <c r="N184" i="2"/>
  <c r="M184" i="2"/>
  <c r="O184" i="2" s="1"/>
  <c r="N183" i="2"/>
  <c r="M183" i="2"/>
  <c r="O183" i="2" s="1"/>
  <c r="N182" i="2"/>
  <c r="M182" i="2"/>
  <c r="O182" i="2" s="1"/>
  <c r="N181" i="2"/>
  <c r="M181" i="2"/>
  <c r="O181" i="2" s="1"/>
  <c r="N180" i="2"/>
  <c r="M180" i="2"/>
  <c r="O180" i="2" s="1"/>
  <c r="N179" i="2"/>
  <c r="M179" i="2"/>
  <c r="O179" i="2" s="1"/>
  <c r="N178" i="2"/>
  <c r="M178" i="2"/>
  <c r="O178" i="2" s="1"/>
  <c r="N177" i="2"/>
  <c r="M177" i="2"/>
  <c r="O177" i="2" s="1"/>
  <c r="N176" i="2"/>
  <c r="M176" i="2"/>
  <c r="O176" i="2" s="1"/>
  <c r="N175" i="2"/>
  <c r="M175" i="2"/>
  <c r="O175" i="2" s="1"/>
  <c r="N174" i="2"/>
  <c r="M174" i="2"/>
  <c r="O174" i="2" s="1"/>
  <c r="N173" i="2"/>
  <c r="M173" i="2"/>
  <c r="O173" i="2" s="1"/>
  <c r="N172" i="2"/>
  <c r="M172" i="2"/>
  <c r="O172" i="2" s="1"/>
  <c r="N171" i="2"/>
  <c r="M171" i="2"/>
  <c r="O171" i="2" s="1"/>
  <c r="N170" i="2"/>
  <c r="M170" i="2"/>
  <c r="O170" i="2" s="1"/>
  <c r="N169" i="2"/>
  <c r="M169" i="2"/>
  <c r="O169" i="2" s="1"/>
  <c r="N168" i="2"/>
  <c r="M168" i="2"/>
  <c r="O168" i="2" s="1"/>
  <c r="N167" i="2"/>
  <c r="M167" i="2"/>
  <c r="O167" i="2" s="1"/>
  <c r="N166" i="2"/>
  <c r="M166" i="2"/>
  <c r="O166" i="2" s="1"/>
  <c r="N165" i="2"/>
  <c r="M165" i="2"/>
  <c r="O165" i="2" s="1"/>
  <c r="N164" i="2"/>
  <c r="M164" i="2"/>
  <c r="O164" i="2" s="1"/>
  <c r="N163" i="2"/>
  <c r="M163" i="2"/>
  <c r="O163" i="2" s="1"/>
  <c r="N162" i="2"/>
  <c r="M162" i="2"/>
  <c r="O162" i="2" s="1"/>
  <c r="N161" i="2"/>
  <c r="M161" i="2"/>
  <c r="O161" i="2" s="1"/>
  <c r="N160" i="2"/>
  <c r="M160" i="2"/>
  <c r="O160" i="2" s="1"/>
  <c r="N159" i="2"/>
  <c r="M159" i="2"/>
  <c r="O159" i="2" s="1"/>
  <c r="N158" i="2"/>
  <c r="M158" i="2"/>
  <c r="O158" i="2" s="1"/>
  <c r="O235" i="2" s="1"/>
  <c r="N155" i="2"/>
  <c r="M155" i="2"/>
  <c r="O155" i="2" s="1"/>
  <c r="O156" i="2" s="1"/>
  <c r="O153" i="2"/>
  <c r="N153" i="2"/>
  <c r="M153" i="2"/>
  <c r="O152" i="2"/>
  <c r="O154" i="2" s="1"/>
  <c r="N152" i="2"/>
  <c r="M152" i="2"/>
  <c r="N150" i="2"/>
  <c r="M150" i="2"/>
  <c r="O150" i="2" s="1"/>
  <c r="N149" i="2"/>
  <c r="M149" i="2"/>
  <c r="O149" i="2" s="1"/>
  <c r="N148" i="2"/>
  <c r="M148" i="2"/>
  <c r="O148" i="2" s="1"/>
  <c r="N147" i="2"/>
  <c r="M147" i="2"/>
  <c r="O147" i="2" s="1"/>
  <c r="N146" i="2"/>
  <c r="M146" i="2"/>
  <c r="O146" i="2" s="1"/>
  <c r="N145" i="2"/>
  <c r="M145" i="2"/>
  <c r="O145" i="2" s="1"/>
  <c r="N144" i="2"/>
  <c r="M144" i="2"/>
  <c r="O144" i="2" s="1"/>
  <c r="N143" i="2"/>
  <c r="M143" i="2"/>
  <c r="O143" i="2" s="1"/>
  <c r="N142" i="2"/>
  <c r="M142" i="2"/>
  <c r="O142" i="2" s="1"/>
  <c r="N141" i="2"/>
  <c r="M141" i="2"/>
  <c r="O141" i="2" s="1"/>
  <c r="N140" i="2"/>
  <c r="M140" i="2"/>
  <c r="O140" i="2" s="1"/>
  <c r="N139" i="2"/>
  <c r="M139" i="2"/>
  <c r="O139" i="2" s="1"/>
  <c r="N138" i="2"/>
  <c r="M138" i="2"/>
  <c r="O138" i="2" s="1"/>
  <c r="N137" i="2"/>
  <c r="M137" i="2"/>
  <c r="O137" i="2" s="1"/>
  <c r="N136" i="2"/>
  <c r="M136" i="2"/>
  <c r="O136" i="2" s="1"/>
  <c r="N135" i="2"/>
  <c r="M135" i="2"/>
  <c r="O135" i="2" s="1"/>
  <c r="N134" i="2"/>
  <c r="M134" i="2"/>
  <c r="O134" i="2" s="1"/>
  <c r="N133" i="2"/>
  <c r="M133" i="2"/>
  <c r="O133" i="2" s="1"/>
  <c r="N132" i="2"/>
  <c r="M132" i="2"/>
  <c r="O132" i="2" s="1"/>
  <c r="N131" i="2"/>
  <c r="M131" i="2"/>
  <c r="O131" i="2" s="1"/>
  <c r="O151" i="2" s="1"/>
  <c r="N128" i="2"/>
  <c r="M128" i="2"/>
  <c r="O128" i="2" s="1"/>
  <c r="N127" i="2"/>
  <c r="M127" i="2"/>
  <c r="O127" i="2" s="1"/>
  <c r="N126" i="2"/>
  <c r="M126" i="2"/>
  <c r="O126" i="2" s="1"/>
  <c r="N125" i="2"/>
  <c r="M125" i="2"/>
  <c r="O125" i="2" s="1"/>
  <c r="N124" i="2"/>
  <c r="M124" i="2"/>
  <c r="O124" i="2" s="1"/>
  <c r="N123" i="2"/>
  <c r="M123" i="2"/>
  <c r="O123" i="2" s="1"/>
  <c r="N122" i="2"/>
  <c r="M122" i="2"/>
  <c r="O122" i="2" s="1"/>
  <c r="N121" i="2"/>
  <c r="M121" i="2"/>
  <c r="O121" i="2" s="1"/>
  <c r="N120" i="2"/>
  <c r="M120" i="2"/>
  <c r="O120" i="2" s="1"/>
  <c r="N119" i="2"/>
  <c r="M119" i="2"/>
  <c r="O119" i="2" s="1"/>
  <c r="N118" i="2"/>
  <c r="M118" i="2"/>
  <c r="O118" i="2" s="1"/>
  <c r="N117" i="2"/>
  <c r="M117" i="2"/>
  <c r="O117" i="2" s="1"/>
  <c r="N116" i="2"/>
  <c r="M116" i="2"/>
  <c r="O116" i="2" s="1"/>
  <c r="N115" i="2"/>
  <c r="M115" i="2"/>
  <c r="O115" i="2" s="1"/>
  <c r="N114" i="2"/>
  <c r="M114" i="2"/>
  <c r="O114" i="2" s="1"/>
  <c r="N113" i="2"/>
  <c r="M113" i="2"/>
  <c r="O113" i="2" s="1"/>
  <c r="N112" i="2"/>
  <c r="M112" i="2"/>
  <c r="O112" i="2" s="1"/>
  <c r="N111" i="2"/>
  <c r="M111" i="2"/>
  <c r="O111" i="2" s="1"/>
  <c r="N110" i="2"/>
  <c r="M110" i="2"/>
  <c r="O110" i="2" s="1"/>
  <c r="N109" i="2"/>
  <c r="M109" i="2"/>
  <c r="O109" i="2" s="1"/>
  <c r="N108" i="2"/>
  <c r="M108" i="2"/>
  <c r="O108" i="2" s="1"/>
  <c r="N107" i="2"/>
  <c r="M107" i="2"/>
  <c r="O107" i="2" s="1"/>
  <c r="N106" i="2"/>
  <c r="M106" i="2"/>
  <c r="O106" i="2" s="1"/>
  <c r="N105" i="2"/>
  <c r="M105" i="2"/>
  <c r="O105" i="2" s="1"/>
  <c r="N104" i="2"/>
  <c r="M104" i="2"/>
  <c r="O104" i="2" s="1"/>
  <c r="N103" i="2"/>
  <c r="M103" i="2"/>
  <c r="O103" i="2" s="1"/>
  <c r="N102" i="2"/>
  <c r="M102" i="2"/>
  <c r="O102" i="2" s="1"/>
  <c r="N101" i="2"/>
  <c r="M101" i="2"/>
  <c r="O101" i="2" s="1"/>
  <c r="N100" i="2"/>
  <c r="M100" i="2"/>
  <c r="O100" i="2" s="1"/>
  <c r="N99" i="2"/>
  <c r="M99" i="2"/>
  <c r="O99" i="2" s="1"/>
  <c r="N98" i="2"/>
  <c r="M98" i="2"/>
  <c r="O98" i="2" s="1"/>
  <c r="N97" i="2"/>
  <c r="M97" i="2"/>
  <c r="O97" i="2" s="1"/>
  <c r="N96" i="2"/>
  <c r="M96" i="2"/>
  <c r="O96" i="2" s="1"/>
  <c r="N95" i="2"/>
  <c r="M95" i="2"/>
  <c r="O95" i="2" s="1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O93" i="2" s="1"/>
  <c r="N83" i="2"/>
  <c r="M83" i="2"/>
  <c r="N81" i="2"/>
  <c r="M81" i="2"/>
  <c r="O81" i="2" s="1"/>
  <c r="N80" i="2"/>
  <c r="M80" i="2"/>
  <c r="O80" i="2" s="1"/>
  <c r="N79" i="2"/>
  <c r="M79" i="2"/>
  <c r="O79" i="2" s="1"/>
  <c r="N78" i="2"/>
  <c r="M78" i="2"/>
  <c r="O78" i="2" s="1"/>
  <c r="N77" i="2"/>
  <c r="M77" i="2"/>
  <c r="O77" i="2" s="1"/>
  <c r="N76" i="2"/>
  <c r="M76" i="2"/>
  <c r="O76" i="2" s="1"/>
  <c r="N75" i="2"/>
  <c r="M75" i="2"/>
  <c r="O75" i="2" s="1"/>
  <c r="N74" i="2"/>
  <c r="M74" i="2"/>
  <c r="O74" i="2" s="1"/>
  <c r="N73" i="2"/>
  <c r="M73" i="2"/>
  <c r="O73" i="2" s="1"/>
  <c r="N72" i="2"/>
  <c r="M72" i="2"/>
  <c r="O72" i="2" s="1"/>
  <c r="N71" i="2"/>
  <c r="M71" i="2"/>
  <c r="O71" i="2" s="1"/>
  <c r="O82" i="2" s="1"/>
  <c r="N68" i="2"/>
  <c r="M68" i="2"/>
  <c r="O68" i="2" s="1"/>
  <c r="N67" i="2"/>
  <c r="M67" i="2"/>
  <c r="O67" i="2" s="1"/>
  <c r="N66" i="2"/>
  <c r="M66" i="2"/>
  <c r="O66" i="2" s="1"/>
  <c r="N65" i="2"/>
  <c r="M65" i="2"/>
  <c r="O65" i="2" s="1"/>
  <c r="N64" i="2"/>
  <c r="M64" i="2"/>
  <c r="O64" i="2" s="1"/>
  <c r="N63" i="2"/>
  <c r="M63" i="2"/>
  <c r="O63" i="2" s="1"/>
  <c r="N62" i="2"/>
  <c r="M62" i="2"/>
  <c r="O62" i="2" s="1"/>
  <c r="N61" i="2"/>
  <c r="M61" i="2"/>
  <c r="O61" i="2" s="1"/>
  <c r="N60" i="2"/>
  <c r="M60" i="2"/>
  <c r="O60" i="2" s="1"/>
  <c r="O69" i="2" s="1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O59" i="2" s="1"/>
  <c r="N43" i="2"/>
  <c r="M43" i="2"/>
  <c r="N40" i="2"/>
  <c r="M40" i="2"/>
  <c r="O40" i="2" s="1"/>
  <c r="N39" i="2"/>
  <c r="M39" i="2"/>
  <c r="O39" i="2" s="1"/>
  <c r="N38" i="2"/>
  <c r="M38" i="2"/>
  <c r="O38" i="2" s="1"/>
  <c r="N37" i="2"/>
  <c r="M37" i="2"/>
  <c r="O37" i="2" s="1"/>
  <c r="N34" i="2"/>
  <c r="M34" i="2"/>
  <c r="O34" i="2" s="1"/>
  <c r="N33" i="2"/>
  <c r="M33" i="2"/>
  <c r="O33" i="2" s="1"/>
  <c r="N32" i="2"/>
  <c r="M32" i="2"/>
  <c r="O32" i="2" s="1"/>
  <c r="N31" i="2"/>
  <c r="M31" i="2"/>
  <c r="O31" i="2" s="1"/>
  <c r="N30" i="2"/>
  <c r="M30" i="2"/>
  <c r="O30" i="2" s="1"/>
  <c r="N29" i="2"/>
  <c r="M29" i="2"/>
  <c r="O29" i="2" s="1"/>
  <c r="N28" i="2"/>
  <c r="M28" i="2"/>
  <c r="O28" i="2" s="1"/>
  <c r="N27" i="2"/>
  <c r="M27" i="2"/>
  <c r="O27" i="2" s="1"/>
  <c r="N26" i="2"/>
  <c r="M26" i="2"/>
  <c r="O26" i="2" s="1"/>
  <c r="N25" i="2"/>
  <c r="M25" i="2"/>
  <c r="O25" i="2" s="1"/>
  <c r="N24" i="2"/>
  <c r="M24" i="2"/>
  <c r="O24" i="2" s="1"/>
  <c r="N23" i="2"/>
  <c r="M23" i="2"/>
  <c r="O23" i="2" s="1"/>
  <c r="N22" i="2"/>
  <c r="M22" i="2"/>
  <c r="O22" i="2" s="1"/>
  <c r="N21" i="2"/>
  <c r="M21" i="2"/>
  <c r="O21" i="2" s="1"/>
  <c r="N20" i="2"/>
  <c r="M20" i="2"/>
  <c r="O20" i="2" s="1"/>
  <c r="N19" i="2"/>
  <c r="M19" i="2"/>
  <c r="O19" i="2" s="1"/>
  <c r="N18" i="2"/>
  <c r="M18" i="2"/>
  <c r="O18" i="2" s="1"/>
  <c r="N17" i="2"/>
  <c r="M17" i="2"/>
  <c r="O17" i="2" s="1"/>
  <c r="N16" i="2"/>
  <c r="M16" i="2"/>
  <c r="O16" i="2" s="1"/>
  <c r="N15" i="2"/>
  <c r="M15" i="2"/>
  <c r="O15" i="2" s="1"/>
  <c r="N14" i="2"/>
  <c r="M14" i="2"/>
  <c r="O14" i="2" s="1"/>
  <c r="N13" i="2"/>
  <c r="M13" i="2"/>
  <c r="O13" i="2" s="1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O11" i="2" s="1"/>
  <c r="N5" i="2"/>
  <c r="M5" i="2"/>
  <c r="O41" i="2" l="1"/>
  <c r="O129" i="2"/>
  <c r="O35" i="2"/>
  <c r="O237" i="2" s="1"/>
</calcChain>
</file>

<file path=xl/sharedStrings.xml><?xml version="1.0" encoding="utf-8"?>
<sst xmlns="http://schemas.openxmlformats.org/spreadsheetml/2006/main" count="719" uniqueCount="220">
  <si>
    <t>Resume P&amp;L Product periode 2 - 05 October 2023</t>
  </si>
  <si>
    <t>Factory</t>
  </si>
  <si>
    <t>Buyer</t>
  </si>
  <si>
    <t>Line</t>
  </si>
  <si>
    <t>Item</t>
  </si>
  <si>
    <t>Style</t>
  </si>
  <si>
    <t>CM (USD)</t>
  </si>
  <si>
    <t>Sum of QTY</t>
  </si>
  <si>
    <t>Sum of Amount.CM(USD)</t>
  </si>
  <si>
    <t>Sum of Cost.Proporsional(US)</t>
  </si>
  <si>
    <t>Sum of Profit.Lost(USD)</t>
  </si>
  <si>
    <t>FOB</t>
  </si>
  <si>
    <t>CMT</t>
  </si>
  <si>
    <t>Sum of FOB</t>
  </si>
  <si>
    <t>Sum of CMT</t>
  </si>
  <si>
    <t>Total Sales</t>
  </si>
  <si>
    <t>CBA</t>
  </si>
  <si>
    <t>MARUBENI CORPORATION JEPANG</t>
  </si>
  <si>
    <t>L1</t>
  </si>
  <si>
    <t xml:space="preserve">JCT  </t>
  </si>
  <si>
    <t>JCT  MCUGA-3910   23R1</t>
  </si>
  <si>
    <t xml:space="preserve">SPL  </t>
  </si>
  <si>
    <t>SPL  MCUCOCOS     NV23</t>
  </si>
  <si>
    <t>L2</t>
  </si>
  <si>
    <t>CRPAN</t>
  </si>
  <si>
    <t>CRPANMCUGA-3915   23R1</t>
  </si>
  <si>
    <t>L3</t>
  </si>
  <si>
    <t>MARUBENI CORPORATION JEPANG Total</t>
  </si>
  <si>
    <t>CBA Total</t>
  </si>
  <si>
    <t>CHW</t>
  </si>
  <si>
    <t>MATSUOKA TRADING CO., LTD.</t>
  </si>
  <si>
    <t>SPANT</t>
  </si>
  <si>
    <t>SPANTMATATA-893   24SS</t>
  </si>
  <si>
    <t>SPANTMATSNA5800   24SS</t>
  </si>
  <si>
    <t>SPANTMATSNA6800   24SS</t>
  </si>
  <si>
    <t>SPANTMATSNA7811   24SS</t>
  </si>
  <si>
    <t>SPANTMATSNA891N   24SS</t>
  </si>
  <si>
    <t>SPANTMATSNA894    24SS</t>
  </si>
  <si>
    <t>SPANTMATSNA899N   24SS</t>
  </si>
  <si>
    <t>SPANTMATSNR5801Q. 24SS</t>
  </si>
  <si>
    <t>LPANT</t>
  </si>
  <si>
    <t>LPANTMAT1R1A710   24SS</t>
  </si>
  <si>
    <t>LPANTMATATW-871   24S1</t>
  </si>
  <si>
    <t>LPANTMATATW-872   24SS</t>
  </si>
  <si>
    <t>LPANTMATATW874Q   24SS</t>
  </si>
  <si>
    <t>LPANTMATSNW-1276  24SS</t>
  </si>
  <si>
    <t>LPANTMATSNW1700   24SS</t>
  </si>
  <si>
    <t>LPANTMATSNW-1736  24SS</t>
  </si>
  <si>
    <t>LPANTMATSNW2700   24SS</t>
  </si>
  <si>
    <t>LPANTMATSNW7710   24SS</t>
  </si>
  <si>
    <t>JCT  MATSEW-11    24SS</t>
  </si>
  <si>
    <t>JCT  MATSNW7412   24SS</t>
  </si>
  <si>
    <t>L4</t>
  </si>
  <si>
    <t>TSHRT</t>
  </si>
  <si>
    <t>TSHRTMATSJR-607   24SS</t>
  </si>
  <si>
    <t>TSHRTMATSJR-623   24SS</t>
  </si>
  <si>
    <t>TSHRTMATSNR616S   24SS</t>
  </si>
  <si>
    <t>MATSUOKA TRADING CO., LTD. Total</t>
  </si>
  <si>
    <t>CHW Total</t>
  </si>
  <si>
    <t>CJL</t>
  </si>
  <si>
    <t>JCT  MATSNW5500   24SS</t>
  </si>
  <si>
    <t>JCT  MATSNW845N   24SS</t>
  </si>
  <si>
    <t>JCT  MATSNWB805   24SS</t>
  </si>
  <si>
    <t>JCT  MATSNWC824   24SS</t>
  </si>
  <si>
    <t>CJL Total</t>
  </si>
  <si>
    <t>CNJ2</t>
  </si>
  <si>
    <t>H&amp;M</t>
  </si>
  <si>
    <t>BOXER</t>
  </si>
  <si>
    <t>BOXERHNM700381NLBE/S9</t>
  </si>
  <si>
    <t>BOXERHNM700381NLGB/S9</t>
  </si>
  <si>
    <t>BOXERHNM700381TR  /S9</t>
  </si>
  <si>
    <t>L5</t>
  </si>
  <si>
    <t>BOXERHNM700380DR  /S9</t>
  </si>
  <si>
    <t>BOXERHNM700381NLPL/S9</t>
  </si>
  <si>
    <t>L6</t>
  </si>
  <si>
    <t>BOXERHNM700380LD  /S9</t>
  </si>
  <si>
    <t>L7</t>
  </si>
  <si>
    <t>H&amp;M Total</t>
  </si>
  <si>
    <t xml:space="preserve">ROBE </t>
  </si>
  <si>
    <t>ROBE MCU255-90    SN23</t>
  </si>
  <si>
    <t>ROBE MCU265-90    SN23</t>
  </si>
  <si>
    <t>NKTIE</t>
  </si>
  <si>
    <t>NKTIEMCU477-90    23R2</t>
  </si>
  <si>
    <t>NKTIEMCU477-91    23R3</t>
  </si>
  <si>
    <t>POUCH</t>
  </si>
  <si>
    <t>POUCHMCU393-90    23R2</t>
  </si>
  <si>
    <t>POUCHMCU393-91    23R2</t>
  </si>
  <si>
    <t>POUCHMCU393-94    23R2</t>
  </si>
  <si>
    <t xml:space="preserve">TOP  </t>
  </si>
  <si>
    <t>TOP  MCU133-92    23R1</t>
  </si>
  <si>
    <t>TOP  MCU133-95    23R3</t>
  </si>
  <si>
    <t>CNJ2 Total</t>
  </si>
  <si>
    <t>CVA</t>
  </si>
  <si>
    <t>KANMO RETAIL GROUP</t>
  </si>
  <si>
    <t>SSTSH</t>
  </si>
  <si>
    <t>SSTSHMOTFB915     AW23</t>
  </si>
  <si>
    <t>SSTSHMOTFC549     AW23</t>
  </si>
  <si>
    <t>TS SS</t>
  </si>
  <si>
    <t>TS SSMOTFA309     AW23</t>
  </si>
  <si>
    <t xml:space="preserve">LEG  </t>
  </si>
  <si>
    <t>LEG  MOTFA885     AW23</t>
  </si>
  <si>
    <t xml:space="preserve">JOG  </t>
  </si>
  <si>
    <t>JOG  MOTFB911     AW23</t>
  </si>
  <si>
    <t>TSHRTMOTFA785     AW23</t>
  </si>
  <si>
    <t>L8</t>
  </si>
  <si>
    <t>SSTSHMOTFB914     AW23</t>
  </si>
  <si>
    <t>KANMO RETAIL GROUP Total</t>
  </si>
  <si>
    <t>MARUBENI FASHION LINK LTD.</t>
  </si>
  <si>
    <t>SPANTMFL54305     SU24</t>
  </si>
  <si>
    <t>L10</t>
  </si>
  <si>
    <t>LEG  MFL28352     SU24</t>
  </si>
  <si>
    <t>LEG  MFL54352     SU24</t>
  </si>
  <si>
    <t>TSHRTMFL38321     24SS</t>
  </si>
  <si>
    <t>L9</t>
  </si>
  <si>
    <t>MARUBENI FASHION LINK LTD. Total</t>
  </si>
  <si>
    <t>CVA Total</t>
  </si>
  <si>
    <t>KLB</t>
  </si>
  <si>
    <t>AGRON, INC.</t>
  </si>
  <si>
    <t>L1A</t>
  </si>
  <si>
    <t xml:space="preserve">BRF  </t>
  </si>
  <si>
    <t>BRF  ADS5152358   23R5</t>
  </si>
  <si>
    <t>BRF  ADS5152361   23R5</t>
  </si>
  <si>
    <t>BRF  ADS5152367   23R6</t>
  </si>
  <si>
    <t>BRF  ADS5152378   23R6</t>
  </si>
  <si>
    <t>BRF  ADS5157976   SN23</t>
  </si>
  <si>
    <t>BRF  ADS5157976XXLSN23</t>
  </si>
  <si>
    <t>L1B</t>
  </si>
  <si>
    <t>BRF  ADS5152358XXL23R4</t>
  </si>
  <si>
    <t>L2A</t>
  </si>
  <si>
    <t>L2B</t>
  </si>
  <si>
    <t>L3A</t>
  </si>
  <si>
    <t>L3B</t>
  </si>
  <si>
    <t>BRF  ADS5152367XXL23R2</t>
  </si>
  <si>
    <t>AGRON, INC. Total</t>
  </si>
  <si>
    <t>KLB Total</t>
  </si>
  <si>
    <t>MJ1</t>
  </si>
  <si>
    <t>BRF  ADS5151824XXL23R4</t>
  </si>
  <si>
    <t>BRF  ADS5157983   SN23</t>
  </si>
  <si>
    <t>BRF  ADS5157983XXLSN23</t>
  </si>
  <si>
    <t>BRF  ADS5157994   SN23</t>
  </si>
  <si>
    <t>L11</t>
  </si>
  <si>
    <t>BRF  ADS5158006   SN23</t>
  </si>
  <si>
    <t>L12</t>
  </si>
  <si>
    <t>BRF  ADS5152370   23R5</t>
  </si>
  <si>
    <t>BRF  ADS5152388   23R6</t>
  </si>
  <si>
    <t>BRF  ADS5158004   SN23</t>
  </si>
  <si>
    <t>BRF  ADS5158004XXLSN23</t>
  </si>
  <si>
    <t>BRF  ADS5157994XXLSN23</t>
  </si>
  <si>
    <t>CV. BI-ENSI FESYENINDO</t>
  </si>
  <si>
    <t>SSVSH</t>
  </si>
  <si>
    <t>SSVSHBSI3SC005    LC23</t>
  </si>
  <si>
    <t>CV. BI-ENSI FESYENINDO Total</t>
  </si>
  <si>
    <t>PT. RUMAH MEBEL NUSANTARA (IKE</t>
  </si>
  <si>
    <t>SHIRT</t>
  </si>
  <si>
    <t>SHIRTRMNSTRAIGHT SLC23</t>
  </si>
  <si>
    <t>PT. RUMAH MEBEL NUSANTARA (IKE Total</t>
  </si>
  <si>
    <t>MJ1 Total</t>
  </si>
  <si>
    <t>MJ2</t>
  </si>
  <si>
    <t>BRF  ADS5152355   23R7</t>
  </si>
  <si>
    <t>BRF  ADS5153205   23R6</t>
  </si>
  <si>
    <t>BRF  ADS5157978   SN23</t>
  </si>
  <si>
    <t>BRF  ADS5158037XXLSN23</t>
  </si>
  <si>
    <t>BRF  ADS5158043   23R2</t>
  </si>
  <si>
    <t>BRF  ADS5153205   23R5</t>
  </si>
  <si>
    <t>BRF  ADS5157977   SN23</t>
  </si>
  <si>
    <t>BRF  ADS5157980   SN23</t>
  </si>
  <si>
    <t>BRF  ADS5157980XXLSN23</t>
  </si>
  <si>
    <t>BRF  ADS5157990   SN23</t>
  </si>
  <si>
    <t>BRF  ADS5157991   SN23</t>
  </si>
  <si>
    <t>BRF  ADS5157991XXLSN23</t>
  </si>
  <si>
    <t>BRF  ADS5157992   SN23</t>
  </si>
  <si>
    <t>BRF  ADS5157992XXLSN23</t>
  </si>
  <si>
    <t>BRF  ADS5157997   SN23</t>
  </si>
  <si>
    <t>BRF  ADS5157997XXLSN23</t>
  </si>
  <si>
    <t>L13</t>
  </si>
  <si>
    <t>BRF  ADS5157987   SN23</t>
  </si>
  <si>
    <t>BRF  ADS5158003   SN23</t>
  </si>
  <si>
    <t>BRF  ADS5158003XXLSN23</t>
  </si>
  <si>
    <t>BRF  ADS5155037   23R5</t>
  </si>
  <si>
    <t>BRF  ADS5157996   SN23</t>
  </si>
  <si>
    <t>BRF  ADS5157996XXLSN23</t>
  </si>
  <si>
    <t>BRF  ADS5158009   SN23</t>
  </si>
  <si>
    <t>BRF  ADS5158009XXLSN23</t>
  </si>
  <si>
    <t>BRF  ADS5157985   SN23</t>
  </si>
  <si>
    <t>BRF  ADS5157979   SN23</t>
  </si>
  <si>
    <t>BRF  ADS5157993   SN23</t>
  </si>
  <si>
    <t>MJ2 Total</t>
  </si>
  <si>
    <t>Grand Total</t>
  </si>
  <si>
    <t>FACTORY</t>
  </si>
  <si>
    <t>: CBA</t>
  </si>
  <si>
    <t>: KALIBENDA</t>
  </si>
  <si>
    <t>BULAN</t>
  </si>
  <si>
    <t>TOTAL OUTPUT</t>
  </si>
  <si>
    <t>INCOME</t>
  </si>
  <si>
    <t>COST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</si>
  <si>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</si>
  <si>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</si>
  <si>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</si>
  <si>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</si>
  <si>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</si>
  <si>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</si>
  <si>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</si>
  <si>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</si>
  <si>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</si>
  <si>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</si>
  <si>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: CNJ2</t>
  </si>
  <si>
    <t>: MJ1</t>
  </si>
  <si>
    <t>: CVA</t>
  </si>
  <si>
    <t>: MJ2</t>
  </si>
  <si>
    <t>: CHW</t>
  </si>
  <si>
    <t>: CJL</t>
  </si>
  <si>
    <t>Resume Profit &amp; Loss Th 2023</t>
  </si>
  <si>
    <t>Output (Pcs)</t>
  </si>
  <si>
    <t>Income ($)</t>
  </si>
  <si>
    <t>Cost ($)</t>
  </si>
  <si>
    <t>Profit ($)</t>
  </si>
  <si>
    <t>ANALISA PLAN VS REALISASI INCOME JANUARI TH 2023</t>
  </si>
  <si>
    <t>Output</t>
  </si>
  <si>
    <t>Income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</si>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</sst>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#,###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38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/>
    <xf numFmtId="40" fontId="1" fillId="2" borderId="1" xfId="0" applyNumberFormat="1" applyFont="1" applyFill="1" applyBorder="1"/>
    <xf numFmtId="38" fontId="1" fillId="2" borderId="1" xfId="0" applyNumberFormat="1" applyFont="1" applyFill="1" applyBorder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40" fontId="0" fillId="0" borderId="1" xfId="0" applyNumberFormat="1" applyBorder="1"/>
    <xf numFmtId="38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/>
    <xf numFmtId="40" fontId="1" fillId="3" borderId="1" xfId="0" applyNumberFormat="1" applyFont="1" applyFill="1" applyBorder="1"/>
    <xf numFmtId="38" fontId="1" fillId="3" borderId="1" xfId="0" applyNumberFormat="1" applyFont="1" applyFill="1" applyBorder="1"/>
    <xf numFmtId="0" fontId="0" fillId="0" borderId="0" xfId="0" applyAlignment="1">
      <alignment horizontal="center"/>
    </xf>
    <xf numFmtId="3" fontId="0" fillId="0" borderId="0" xfId="0" applyNumberFormat="1"/>
    <xf numFmtId="40" fontId="0" fillId="0" borderId="0" xfId="0" applyNumberFormat="1"/>
    <xf numFmtId="164" fontId="1" fillId="0" borderId="0" xfId="0" applyNumberFormat="1" applyFont="1"/>
    <xf numFmtId="8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8" fontId="1" fillId="0" borderId="1" xfId="0" applyNumberFormat="1" applyFont="1" applyBorder="1"/>
    <xf numFmtId="164" fontId="0" fillId="0" borderId="0" xfId="0" applyNumberFormat="1"/>
    <xf numFmtId="40" fontId="1" fillId="0" borderId="1" xfId="0" applyNumberFormat="1" applyFont="1" applyBorder="1"/>
    <xf numFmtId="164" fontId="0" fillId="0" borderId="1" xfId="0" applyNumberFormat="1" applyBorder="1"/>
    <xf numFmtId="165" fontId="0" fillId="0" borderId="0" xfId="0" applyNumberFormat="1"/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1" xfId="0" applyNumberForma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7"/>
  <sheetViews>
    <sheetView tabSelected="1" topLeftCell="A15" zoomScale="114" workbookViewId="0">
      <selection activeCell="M23" sqref="M23"/>
    </sheetView>
  </sheetViews>
  <sheetFormatPr defaultRowHeight="14.5" x14ac:dyDescent="0.35"/>
  <cols>
    <col min="1" max="1" width="8.7265625" style="45"/>
    <col min="2" max="2" width="10.7265625" bestFit="1" customWidth="1"/>
    <col min="3" max="3" width="9.08984375" style="29" bestFit="1" customWidth="1"/>
    <col min="4" max="5" width="11.453125" style="32" bestFit="1" customWidth="1"/>
    <col min="6" max="6" width="9.08984375" style="29" bestFit="1" customWidth="1"/>
    <col min="7" max="7" width="11.453125" style="32" bestFit="1" customWidth="1"/>
    <col min="8" max="8" width="12.26953125" style="32" customWidth="1"/>
    <col min="9" max="9" width="9.08984375" style="29" bestFit="1" customWidth="1"/>
    <col min="10" max="10" width="11.453125" style="32" bestFit="1" customWidth="1"/>
    <col min="11" max="11" width="11.54296875" style="32" customWidth="1"/>
    <col min="12" max="12" width="7.54296875" style="29" bestFit="1" customWidth="1"/>
    <col min="13" max="13" width="9.90625" style="32" bestFit="1" customWidth="1"/>
    <col min="14" max="14" width="10.81640625" style="32" bestFit="1" customWidth="1"/>
    <col min="15" max="15" width="9.08984375" style="29" bestFit="1" customWidth="1"/>
    <col min="16" max="16" width="9.90625" style="32" bestFit="1" customWidth="1"/>
    <col min="17" max="17" width="11.453125" style="32" bestFit="1" customWidth="1"/>
    <col min="18" max="18" width="9.08984375" style="29" bestFit="1" customWidth="1"/>
    <col min="19" max="19" width="11.453125" style="32" bestFit="1" customWidth="1"/>
    <col min="20" max="20" width="10.36328125" style="29" bestFit="1" customWidth="1"/>
    <col min="21" max="21" width="11.54296875" style="32" bestFit="1" customWidth="1"/>
    <col min="22" max="22" width="9.1796875" style="29" bestFit="1" customWidth="1"/>
    <col min="23" max="23" width="11.54296875" style="32" bestFit="1" customWidth="1"/>
    <col min="24" max="24" width="9.1796875" style="29" bestFit="1" customWidth="1"/>
    <col min="25" max="25" width="10" style="32" bestFit="1" customWidth="1"/>
    <col min="26" max="26" width="20.1796875" bestFit="1" customWidth="1"/>
    <col min="27" max="27" width="25.26953125" bestFit="1" customWidth="1"/>
  </cols>
  <sheetData>
    <row r="2" spans="1:25" ht="23.5" x14ac:dyDescent="0.55000000000000004">
      <c r="B2" s="39" t="s">
        <v>216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4" spans="1:25" s="7" customFormat="1" x14ac:dyDescent="0.35">
      <c r="A4" s="46"/>
      <c r="B4" s="40" t="s">
        <v>188</v>
      </c>
      <c r="C4" s="42" t="s">
        <v>196</v>
      </c>
      <c r="D4" s="43"/>
      <c r="E4" s="44"/>
      <c r="F4" s="42" t="s">
        <v>197</v>
      </c>
      <c r="G4" s="43"/>
      <c r="H4" s="44"/>
      <c r="I4" s="42" t="s">
        <v>198</v>
      </c>
      <c r="J4" s="43"/>
      <c r="K4" s="44"/>
      <c r="L4" s="42" t="s">
        <v>199</v>
      </c>
      <c r="M4" s="43"/>
      <c r="N4" s="44"/>
      <c r="O4" s="42" t="s">
        <v>200</v>
      </c>
      <c r="P4" s="43"/>
      <c r="Q4" s="44"/>
      <c r="R4" s="38" t="s">
        <v>201</v>
      </c>
      <c r="S4" s="38"/>
    </row>
    <row r="5" spans="1:25" s="35" customFormat="1" x14ac:dyDescent="0.35">
      <c r="A5" s="47"/>
      <c r="B5" s="40"/>
      <c r="C5" s="33" t="s">
        <v>217</v>
      </c>
      <c r="D5" s="34" t="s">
        <v>218</v>
      </c>
      <c r="E5" s="34" t="s">
        <v>219</v>
      </c>
      <c r="F5" s="33" t="s">
        <v>217</v>
      </c>
      <c r="G5" s="34" t="s">
        <v>218</v>
      </c>
      <c r="H5" s="34" t="s">
        <v>219</v>
      </c>
      <c r="I5" s="33" t="s">
        <v>217</v>
      </c>
      <c r="J5" s="34" t="s">
        <v>218</v>
      </c>
      <c r="K5" s="34" t="s">
        <v>219</v>
      </c>
      <c r="L5" s="33" t="s">
        <v>217</v>
      </c>
      <c r="M5" s="34" t="s">
        <v>218</v>
      </c>
      <c r="N5" s="34" t="s">
        <v>219</v>
      </c>
      <c r="O5" s="33" t="s">
        <v>217</v>
      </c>
      <c r="P5" s="34" t="s">
        <v>218</v>
      </c>
      <c r="Q5" s="34" t="s">
        <v>219</v>
      </c>
      <c r="R5" s="33" t="s">
        <v>217</v>
      </c>
      <c r="S5" s="34" t="s">
        <v>218</v>
      </c>
      <c r="T5" s="34" t="s">
        <v>219</v>
      </c>
    </row>
    <row r="6" spans="1:25" x14ac:dyDescent="0.35">
      <c r="A6" s="46"/>
      <c r="B6" s="8" t="s">
        <v>16</v>
      </c>
      <c r="C6" s="31">
        <v>11248</v>
      </c>
      <c r="D6" s="36">
        <v>37948.660000000003</v>
      </c>
      <c r="E6" s="11">
        <f t="shared" ref="E6:E14" si="0">C6-D6</f>
        <v>-26700.660000000003</v>
      </c>
      <c r="F6" s="31">
        <v>10361</v>
      </c>
      <c r="G6" s="36">
        <v>38532.580000000016</v>
      </c>
      <c r="H6" s="11">
        <f t="shared" ref="H6:H14" si="1">F6-G6</f>
        <v>-28171.580000000016</v>
      </c>
      <c r="I6" s="31">
        <v>13157</v>
      </c>
      <c r="J6" s="36">
        <v>44050.69000000001</v>
      </c>
      <c r="K6" s="11">
        <v>-7030.7899999999936</v>
      </c>
      <c r="L6" s="31">
        <v>42537</v>
      </c>
      <c r="M6" s="36">
        <v>39532.44000000001</v>
      </c>
      <c r="N6" s="11">
        <v>96.119999999995343</v>
      </c>
      <c r="O6" s="31">
        <v>22406</v>
      </c>
      <c r="P6" s="36">
        <v>51396.489999999991</v>
      </c>
      <c r="Q6" s="11">
        <v>-356.02999999999884</v>
      </c>
      <c r="R6" s="31">
        <v>19468</v>
      </c>
      <c r="S6" s="36">
        <v>48623.729999999989</v>
      </c>
      <c r="T6" s="11">
        <v>760.88999999998487</v>
      </c>
    </row>
    <row r="7" spans="1:25" x14ac:dyDescent="0.35">
      <c r="A7" s="46"/>
      <c r="B7" s="8" t="s">
        <v>29</v>
      </c>
      <c r="C7" s="31">
        <v>16666</v>
      </c>
      <c r="D7" s="36">
        <v>40527.290000000008</v>
      </c>
      <c r="E7" s="11">
        <f t="shared" si="0"/>
        <v>-23861.290000000008</v>
      </c>
      <c r="F7" s="31">
        <v>8452</v>
      </c>
      <c r="G7" s="36">
        <v>33716.380000000012</v>
      </c>
      <c r="H7" s="11">
        <f t="shared" si="1"/>
        <v>-25264.380000000012</v>
      </c>
      <c r="I7" s="31">
        <v>13336</v>
      </c>
      <c r="J7" s="36">
        <v>40899.950000000012</v>
      </c>
      <c r="K7" s="11">
        <v>258.95000000001164</v>
      </c>
      <c r="L7" s="31">
        <v>13702</v>
      </c>
      <c r="M7" s="36">
        <v>36906.789999999994</v>
      </c>
      <c r="N7" s="11">
        <v>12687.789999999994</v>
      </c>
      <c r="O7" s="31">
        <v>9600</v>
      </c>
      <c r="P7" s="36">
        <v>39077.85</v>
      </c>
      <c r="Q7" s="11">
        <v>3545.8499999999985</v>
      </c>
      <c r="R7" s="31">
        <v>16857</v>
      </c>
      <c r="S7" s="36">
        <v>54058.549999999981</v>
      </c>
      <c r="T7" s="11">
        <v>12298.549999999981</v>
      </c>
    </row>
    <row r="8" spans="1:25" x14ac:dyDescent="0.35">
      <c r="A8" s="46"/>
      <c r="B8" s="8" t="s">
        <v>59</v>
      </c>
      <c r="C8" s="31">
        <v>3751</v>
      </c>
      <c r="D8" s="36">
        <v>17770.850000000002</v>
      </c>
      <c r="E8" s="11">
        <f t="shared" si="0"/>
        <v>-14019.850000000002</v>
      </c>
      <c r="F8" s="31">
        <v>2642</v>
      </c>
      <c r="G8" s="36">
        <v>8861.3000000000011</v>
      </c>
      <c r="H8" s="11">
        <f t="shared" si="1"/>
        <v>-6219.3000000000011</v>
      </c>
      <c r="I8" s="31">
        <v>4784</v>
      </c>
      <c r="J8" s="36">
        <v>11668.779999999999</v>
      </c>
      <c r="K8" s="11">
        <v>-25885.22</v>
      </c>
      <c r="L8" s="31">
        <v>2350</v>
      </c>
      <c r="M8" s="36">
        <v>14059.9</v>
      </c>
      <c r="N8" s="11">
        <v>-9838.1</v>
      </c>
      <c r="O8" s="31">
        <v>4572</v>
      </c>
      <c r="P8" s="36">
        <v>19536.999999999996</v>
      </c>
      <c r="Q8" s="11">
        <v>-16310.000000000004</v>
      </c>
      <c r="R8" s="31">
        <v>3035</v>
      </c>
      <c r="S8" s="36">
        <v>22269.35</v>
      </c>
      <c r="T8" s="11">
        <v>4789.3499999999985</v>
      </c>
    </row>
    <row r="9" spans="1:25" x14ac:dyDescent="0.35">
      <c r="A9" s="46"/>
      <c r="B9" s="8" t="s">
        <v>65</v>
      </c>
      <c r="C9" s="31">
        <v>142624</v>
      </c>
      <c r="D9" s="36">
        <v>91384.700000000012</v>
      </c>
      <c r="E9" s="11">
        <f t="shared" si="0"/>
        <v>51239.299999999988</v>
      </c>
      <c r="F9" s="31">
        <v>108576</v>
      </c>
      <c r="G9" s="36">
        <v>65212.480000000018</v>
      </c>
      <c r="H9" s="11">
        <f t="shared" si="1"/>
        <v>43363.519999999982</v>
      </c>
      <c r="I9" s="31">
        <v>77794</v>
      </c>
      <c r="J9" s="36">
        <v>68135.380000000019</v>
      </c>
      <c r="K9" s="11">
        <v>-14945.399999999994</v>
      </c>
      <c r="L9" s="31">
        <v>92653</v>
      </c>
      <c r="M9" s="36">
        <v>58689.579999999987</v>
      </c>
      <c r="N9" s="11">
        <v>-1221.460000000021</v>
      </c>
      <c r="O9" s="31">
        <v>144833</v>
      </c>
      <c r="P9" s="36">
        <v>89744.88999999997</v>
      </c>
      <c r="Q9" s="11">
        <v>-9893.5900000000547</v>
      </c>
      <c r="R9" s="31">
        <v>73422</v>
      </c>
      <c r="S9" s="36">
        <v>87854.06</v>
      </c>
      <c r="T9" s="11">
        <v>-15848.780000000042</v>
      </c>
    </row>
    <row r="10" spans="1:25" x14ac:dyDescent="0.35">
      <c r="A10" s="46"/>
      <c r="B10" s="8" t="s">
        <v>92</v>
      </c>
      <c r="C10" s="31">
        <v>81687</v>
      </c>
      <c r="D10" s="36">
        <v>102317.28000000003</v>
      </c>
      <c r="E10" s="11">
        <f t="shared" si="0"/>
        <v>-20630.280000000028</v>
      </c>
      <c r="F10" s="31">
        <v>164052</v>
      </c>
      <c r="G10" s="36">
        <v>103812.39000000006</v>
      </c>
      <c r="H10" s="11">
        <f t="shared" si="1"/>
        <v>60239.609999999942</v>
      </c>
      <c r="I10" s="31">
        <v>355406</v>
      </c>
      <c r="J10" s="36">
        <v>157006.79000000012</v>
      </c>
      <c r="K10" s="11">
        <v>18218.090000000171</v>
      </c>
      <c r="L10" s="31">
        <v>245522</v>
      </c>
      <c r="M10" s="36">
        <v>101772.32999999999</v>
      </c>
      <c r="N10" s="11">
        <v>8113.1300000000629</v>
      </c>
      <c r="O10" s="31">
        <v>202181</v>
      </c>
      <c r="P10" s="36">
        <v>103077.24000000003</v>
      </c>
      <c r="Q10" s="11">
        <v>-31342.878175874401</v>
      </c>
      <c r="R10" s="31">
        <v>290280</v>
      </c>
      <c r="S10" s="36">
        <v>129727.37000000001</v>
      </c>
      <c r="T10" s="11">
        <v>584.56999999987602</v>
      </c>
    </row>
    <row r="11" spans="1:25" x14ac:dyDescent="0.35">
      <c r="A11" s="46"/>
      <c r="B11" s="8" t="s">
        <v>116</v>
      </c>
      <c r="C11" s="31">
        <v>211403</v>
      </c>
      <c r="D11" s="36">
        <v>219312.13</v>
      </c>
      <c r="E11" s="11">
        <f t="shared" si="0"/>
        <v>-7909.1300000000047</v>
      </c>
      <c r="F11" s="31">
        <v>208513</v>
      </c>
      <c r="G11" s="36">
        <v>232772.82999999996</v>
      </c>
      <c r="H11" s="11">
        <f t="shared" si="1"/>
        <v>-24259.829999999958</v>
      </c>
      <c r="I11" s="31">
        <v>263444</v>
      </c>
      <c r="J11" s="36">
        <v>239080.55999999997</v>
      </c>
      <c r="K11" s="11">
        <v>115000.56000000004</v>
      </c>
      <c r="L11" s="31">
        <v>188925</v>
      </c>
      <c r="M11" s="36">
        <v>139607.33999999988</v>
      </c>
      <c r="N11" s="11">
        <v>61487.33999999988</v>
      </c>
      <c r="O11" s="31">
        <v>269009</v>
      </c>
      <c r="P11" s="36">
        <v>188338.05000000013</v>
      </c>
      <c r="Q11" s="11">
        <v>78214.050000000134</v>
      </c>
      <c r="R11" s="31">
        <v>248948</v>
      </c>
      <c r="S11" s="36">
        <v>173828.76999999993</v>
      </c>
      <c r="T11" s="11">
        <v>66068.769999999931</v>
      </c>
    </row>
    <row r="12" spans="1:25" x14ac:dyDescent="0.35">
      <c r="A12" s="46"/>
      <c r="B12" s="8" t="s">
        <v>135</v>
      </c>
      <c r="C12" s="31">
        <v>51465</v>
      </c>
      <c r="D12" s="36">
        <v>145890.83999999997</v>
      </c>
      <c r="E12" s="11">
        <f t="shared" si="0"/>
        <v>-94425.839999999967</v>
      </c>
      <c r="F12" s="31">
        <v>92211</v>
      </c>
      <c r="G12" s="36">
        <v>179328.5400000001</v>
      </c>
      <c r="H12" s="11">
        <f t="shared" si="1"/>
        <v>-87117.540000000095</v>
      </c>
      <c r="I12" s="31">
        <v>62509</v>
      </c>
      <c r="J12" s="36">
        <v>171206.84000000017</v>
      </c>
      <c r="K12" s="11">
        <v>-98573.756317801977</v>
      </c>
      <c r="L12" s="31">
        <v>95540</v>
      </c>
      <c r="M12" s="36">
        <v>117946.69999999998</v>
      </c>
      <c r="N12" s="11">
        <v>-27653.299999999988</v>
      </c>
      <c r="O12" s="31">
        <v>109127</v>
      </c>
      <c r="P12" s="36">
        <v>154333.79999999996</v>
      </c>
      <c r="Q12" s="11">
        <v>-101001.19999999995</v>
      </c>
      <c r="R12" s="31">
        <v>38514</v>
      </c>
      <c r="S12" s="36">
        <v>165486.96999999988</v>
      </c>
      <c r="T12" s="11">
        <v>-75593.030000000115</v>
      </c>
    </row>
    <row r="13" spans="1:25" x14ac:dyDescent="0.35">
      <c r="A13" s="46"/>
      <c r="B13" s="8" t="s">
        <v>157</v>
      </c>
      <c r="C13" s="31">
        <v>241513</v>
      </c>
      <c r="D13" s="36">
        <v>318830.84999999998</v>
      </c>
      <c r="E13" s="11">
        <f t="shared" si="0"/>
        <v>-77317.849999999977</v>
      </c>
      <c r="F13" s="31">
        <v>310112</v>
      </c>
      <c r="G13" s="36">
        <v>321476.29999999981</v>
      </c>
      <c r="H13" s="11">
        <f t="shared" si="1"/>
        <v>-11364.299999999814</v>
      </c>
      <c r="I13" s="31">
        <v>416299</v>
      </c>
      <c r="J13" s="36">
        <v>315411.83</v>
      </c>
      <c r="K13" s="11">
        <v>26551.829999999958</v>
      </c>
      <c r="L13" s="31">
        <v>265691</v>
      </c>
      <c r="M13" s="36">
        <v>199705.40999999997</v>
      </c>
      <c r="N13" s="11">
        <v>58081.410000000033</v>
      </c>
      <c r="O13" s="31">
        <v>473626</v>
      </c>
      <c r="P13" s="36">
        <v>335954.56999999995</v>
      </c>
      <c r="Q13" s="11">
        <v>48384.569999999891</v>
      </c>
      <c r="R13" s="31">
        <v>467112</v>
      </c>
      <c r="S13" s="36">
        <v>327295.68</v>
      </c>
      <c r="T13" s="11">
        <v>69895.680000000226</v>
      </c>
    </row>
    <row r="14" spans="1:25" s="7" customFormat="1" x14ac:dyDescent="0.35">
      <c r="A14" s="46"/>
      <c r="B14" s="26" t="s">
        <v>187</v>
      </c>
      <c r="C14" s="27">
        <v>760357</v>
      </c>
      <c r="D14" s="37">
        <v>973982.6</v>
      </c>
      <c r="E14" s="30">
        <f t="shared" si="0"/>
        <v>-213625.59999999998</v>
      </c>
      <c r="F14" s="27">
        <v>904919</v>
      </c>
      <c r="G14" s="37">
        <v>983712.8</v>
      </c>
      <c r="H14" s="30">
        <f t="shared" si="1"/>
        <v>-78793.800000000047</v>
      </c>
      <c r="I14" s="27">
        <v>1206729</v>
      </c>
      <c r="J14" s="37">
        <v>1047460.8200000003</v>
      </c>
      <c r="K14" s="30">
        <v>13594.263682198245</v>
      </c>
      <c r="L14" s="27">
        <v>946920</v>
      </c>
      <c r="M14" s="37">
        <v>708220.48999999976</v>
      </c>
      <c r="N14" s="30">
        <v>101752.92999999993</v>
      </c>
      <c r="O14" s="27">
        <v>1235354</v>
      </c>
      <c r="P14" s="37">
        <v>981459.89</v>
      </c>
      <c r="Q14" s="30">
        <v>-28759.22817587445</v>
      </c>
      <c r="R14" s="27">
        <v>1157636</v>
      </c>
      <c r="S14" s="37">
        <v>1009144.4799999997</v>
      </c>
      <c r="T14" s="30">
        <v>62955.999999999767</v>
      </c>
    </row>
    <row r="17" spans="2:11" x14ac:dyDescent="0.35">
      <c r="B17" s="40" t="s">
        <v>188</v>
      </c>
      <c r="C17" s="38" t="s">
        <v>202</v>
      </c>
      <c r="D17" s="38"/>
      <c r="E17" s="38"/>
      <c r="F17" s="38" t="s">
        <v>203</v>
      </c>
      <c r="G17" s="38"/>
      <c r="H17" s="38"/>
      <c r="I17" s="38" t="s">
        <v>204</v>
      </c>
      <c r="J17" s="38"/>
      <c r="K17" s="38"/>
    </row>
    <row r="18" spans="2:11" x14ac:dyDescent="0.35">
      <c r="B18" s="40"/>
      <c r="C18" s="33" t="s">
        <v>217</v>
      </c>
      <c r="D18" s="34" t="s">
        <v>218</v>
      </c>
      <c r="E18" s="34" t="s">
        <v>219</v>
      </c>
      <c r="F18" s="33" t="s">
        <v>217</v>
      </c>
      <c r="G18" s="34" t="s">
        <v>218</v>
      </c>
      <c r="H18" s="34" t="s">
        <v>219</v>
      </c>
      <c r="I18" s="33" t="s">
        <v>217</v>
      </c>
      <c r="J18" s="34" t="s">
        <v>218</v>
      </c>
      <c r="K18" s="34" t="s">
        <v>219</v>
      </c>
    </row>
    <row r="19" spans="2:11" x14ac:dyDescent="0.35">
      <c r="B19" s="8" t="s">
        <v>16</v>
      </c>
      <c r="C19" s="31">
        <v>18756</v>
      </c>
      <c r="D19" s="36">
        <v>47387.3</v>
      </c>
      <c r="E19" s="11">
        <v>220.84999999999854</v>
      </c>
      <c r="F19" s="31">
        <v>19482</v>
      </c>
      <c r="G19" s="36">
        <v>50895.240000000027</v>
      </c>
      <c r="H19" s="11">
        <v>1829.6839603960616</v>
      </c>
      <c r="I19" s="31">
        <v>14783</v>
      </c>
      <c r="J19" s="36">
        <v>46424.600000000013</v>
      </c>
      <c r="K19" s="11">
        <v>-2458.7199999999939</v>
      </c>
    </row>
    <row r="20" spans="2:11" x14ac:dyDescent="0.35">
      <c r="B20" s="8" t="s">
        <v>29</v>
      </c>
      <c r="C20" s="31">
        <v>19023</v>
      </c>
      <c r="D20" s="36">
        <v>54220.55000000001</v>
      </c>
      <c r="E20" s="11">
        <v>10300.550000000003</v>
      </c>
      <c r="F20" s="31">
        <v>17189</v>
      </c>
      <c r="G20" s="36">
        <v>52843.600000000006</v>
      </c>
      <c r="H20" s="11">
        <v>4531.5999999999913</v>
      </c>
      <c r="I20" s="31">
        <v>15532</v>
      </c>
      <c r="J20" s="36">
        <v>46836.899999999994</v>
      </c>
      <c r="K20" s="11">
        <v>-603.10000000000582</v>
      </c>
    </row>
    <row r="21" spans="2:11" x14ac:dyDescent="0.35">
      <c r="B21" s="8" t="s">
        <v>59</v>
      </c>
      <c r="C21" s="31">
        <v>3059</v>
      </c>
      <c r="D21" s="36">
        <v>20236.310000000001</v>
      </c>
      <c r="E21" s="11">
        <v>2756.3100000000013</v>
      </c>
      <c r="F21" s="31">
        <v>6840</v>
      </c>
      <c r="G21" s="36">
        <v>16394.999999999996</v>
      </c>
      <c r="H21" s="11">
        <v>-660.39122811065681</v>
      </c>
      <c r="I21" s="31">
        <v>7594</v>
      </c>
      <c r="J21" s="36">
        <v>9536.64</v>
      </c>
      <c r="K21" s="11">
        <v>-7069.3600000000006</v>
      </c>
    </row>
    <row r="22" spans="2:11" x14ac:dyDescent="0.35">
      <c r="B22" s="8" t="s">
        <v>65</v>
      </c>
      <c r="C22" s="31">
        <v>89895</v>
      </c>
      <c r="D22" s="36">
        <v>85757.72000000003</v>
      </c>
      <c r="E22" s="11">
        <v>-16436.229999999894</v>
      </c>
      <c r="F22" s="31">
        <v>82018</v>
      </c>
      <c r="G22" s="36">
        <v>75259.839999999982</v>
      </c>
      <c r="H22" s="11">
        <v>-32476.637500000012</v>
      </c>
      <c r="I22" s="31">
        <v>111150</v>
      </c>
      <c r="J22" s="36">
        <v>78531.649999999951</v>
      </c>
      <c r="K22" s="11">
        <v>-25430.770000000033</v>
      </c>
    </row>
    <row r="23" spans="2:11" x14ac:dyDescent="0.35">
      <c r="B23" s="8" t="s">
        <v>92</v>
      </c>
      <c r="C23" s="31">
        <v>280250</v>
      </c>
      <c r="D23" s="36">
        <v>139275.92000000004</v>
      </c>
      <c r="E23" s="11">
        <v>22355.920000000042</v>
      </c>
      <c r="F23" s="31">
        <v>254347</v>
      </c>
      <c r="G23" s="36">
        <v>141507.69000000012</v>
      </c>
      <c r="H23" s="11">
        <v>5153.6900000001187</v>
      </c>
      <c r="I23" s="31">
        <v>150328</v>
      </c>
      <c r="J23" s="36">
        <v>126785.94000000002</v>
      </c>
      <c r="K23" s="11">
        <v>4894.940000000046</v>
      </c>
    </row>
    <row r="24" spans="2:11" x14ac:dyDescent="0.35">
      <c r="B24" s="8" t="s">
        <v>116</v>
      </c>
      <c r="C24" s="31">
        <v>267840</v>
      </c>
      <c r="D24" s="36">
        <v>180249.9</v>
      </c>
      <c r="E24" s="11">
        <v>67212.899999999936</v>
      </c>
      <c r="F24" s="31">
        <v>283112</v>
      </c>
      <c r="G24" s="36">
        <v>191906.67999999993</v>
      </c>
      <c r="H24" s="11">
        <v>70598.679999999906</v>
      </c>
      <c r="I24" s="31">
        <v>260265</v>
      </c>
      <c r="J24" s="36">
        <v>181095.50999999992</v>
      </c>
      <c r="K24" s="11">
        <v>73455.509999999878</v>
      </c>
    </row>
    <row r="25" spans="2:11" x14ac:dyDescent="0.35">
      <c r="B25" s="8" t="s">
        <v>135</v>
      </c>
      <c r="C25" s="31">
        <v>39683</v>
      </c>
      <c r="D25" s="36">
        <v>141203.59999999992</v>
      </c>
      <c r="E25" s="11">
        <v>-133746.40000000037</v>
      </c>
      <c r="F25" s="31">
        <v>44611</v>
      </c>
      <c r="G25" s="36">
        <v>121906.73000000003</v>
      </c>
      <c r="H25" s="11">
        <v>-82763.269999999859</v>
      </c>
      <c r="I25" s="31">
        <v>107635</v>
      </c>
      <c r="J25" s="36">
        <v>148505.93000000002</v>
      </c>
      <c r="K25" s="11">
        <v>-17734.070000000007</v>
      </c>
    </row>
    <row r="26" spans="2:11" x14ac:dyDescent="0.35">
      <c r="B26" s="8" t="s">
        <v>157</v>
      </c>
      <c r="C26" s="31">
        <v>466591</v>
      </c>
      <c r="D26" s="36">
        <v>341566.11000000016</v>
      </c>
      <c r="E26" s="11">
        <v>78966.109999999695</v>
      </c>
      <c r="F26" s="31">
        <v>503392</v>
      </c>
      <c r="G26" s="36">
        <v>356724.84999999992</v>
      </c>
      <c r="H26" s="11">
        <v>30112.850000000035</v>
      </c>
      <c r="I26" s="31">
        <v>473354</v>
      </c>
      <c r="J26" s="36">
        <v>340851.70000000013</v>
      </c>
      <c r="K26" s="11">
        <v>42465.699999999895</v>
      </c>
    </row>
    <row r="27" spans="2:11" x14ac:dyDescent="0.35">
      <c r="B27" s="26" t="s">
        <v>187</v>
      </c>
      <c r="C27" s="27">
        <v>1185097</v>
      </c>
      <c r="D27" s="37">
        <v>1009897.4100000001</v>
      </c>
      <c r="E27" s="30">
        <v>31630.009999999427</v>
      </c>
      <c r="F27" s="27">
        <v>1210991</v>
      </c>
      <c r="G27" s="37">
        <v>1007439.6299999999</v>
      </c>
      <c r="H27" s="30">
        <v>-3673.7947677145712</v>
      </c>
      <c r="I27" s="27">
        <v>1140641</v>
      </c>
      <c r="J27" s="37">
        <v>978568.87000000011</v>
      </c>
      <c r="K27" s="30">
        <v>67520.129999999772</v>
      </c>
    </row>
  </sheetData>
  <mergeCells count="12">
    <mergeCell ref="C17:E17"/>
    <mergeCell ref="F17:H17"/>
    <mergeCell ref="I17:K17"/>
    <mergeCell ref="B17:B18"/>
    <mergeCell ref="B2:Y2"/>
    <mergeCell ref="B4:B5"/>
    <mergeCell ref="R4:S4"/>
    <mergeCell ref="C4:E4"/>
    <mergeCell ref="F4:H4"/>
    <mergeCell ref="I4:K4"/>
    <mergeCell ref="L4:N4"/>
    <mergeCell ref="O4: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0"/>
  <sheetViews>
    <sheetView topLeftCell="A96" workbookViewId="0">
      <selection activeCell="F102" sqref="F102:F110"/>
    </sheetView>
  </sheetViews>
  <sheetFormatPr defaultRowHeight="14.5" x14ac:dyDescent="0.35"/>
  <cols>
    <col min="2" max="2" width="11.26953125" style="7" bestFit="1" customWidth="1"/>
    <col min="3" max="3" width="12" style="29" bestFit="1" customWidth="1"/>
    <col min="4" max="5" width="12.453125" style="20" bestFit="1" customWidth="1"/>
    <col min="6" max="6" width="11.54296875" style="20" bestFit="1" customWidth="1"/>
  </cols>
  <sheetData>
    <row r="2" spans="2:6" ht="23.5" x14ac:dyDescent="0.35">
      <c r="B2" s="41" t="s">
        <v>211</v>
      </c>
      <c r="C2" s="41"/>
      <c r="D2" s="41"/>
      <c r="E2" s="41"/>
      <c r="F2" s="41"/>
    </row>
    <row r="4" spans="2:6" x14ac:dyDescent="0.35">
      <c r="B4" s="7" t="s">
        <v>196</v>
      </c>
    </row>
    <row r="5" spans="2:6" x14ac:dyDescent="0.35">
      <c r="B5" s="26" t="s">
        <v>188</v>
      </c>
      <c r="C5" s="27" t="s">
        <v>212</v>
      </c>
      <c r="D5" s="30" t="s">
        <v>213</v>
      </c>
      <c r="E5" s="30" t="s">
        <v>214</v>
      </c>
      <c r="F5" s="30" t="s">
        <v>215</v>
      </c>
    </row>
    <row r="6" spans="2:6" x14ac:dyDescent="0.35">
      <c r="B6" s="26" t="s">
        <v>16</v>
      </c>
      <c r="C6" s="31">
        <v>11248</v>
      </c>
      <c r="D6" s="11">
        <v>37948.660000000003</v>
      </c>
      <c r="E6" s="11">
        <v>48247.679999999993</v>
      </c>
      <c r="F6" s="11">
        <f t="shared" ref="F6:F14" si="0">D6-E6</f>
        <v>-10299.01999999999</v>
      </c>
    </row>
    <row r="7" spans="2:6" x14ac:dyDescent="0.35">
      <c r="B7" s="26" t="s">
        <v>29</v>
      </c>
      <c r="C7" s="31">
        <v>16666</v>
      </c>
      <c r="D7" s="11">
        <v>40527.290000000008</v>
      </c>
      <c r="E7" s="11">
        <v>34645</v>
      </c>
      <c r="F7" s="11">
        <f t="shared" si="0"/>
        <v>5882.2900000000081</v>
      </c>
    </row>
    <row r="8" spans="2:6" x14ac:dyDescent="0.35">
      <c r="B8" s="26" t="s">
        <v>59</v>
      </c>
      <c r="C8" s="31">
        <v>3751</v>
      </c>
      <c r="D8" s="11">
        <v>17770.850000000002</v>
      </c>
      <c r="E8" s="11">
        <v>37554.000000000015</v>
      </c>
      <c r="F8" s="11">
        <f t="shared" si="0"/>
        <v>-19783.150000000012</v>
      </c>
    </row>
    <row r="9" spans="2:6" x14ac:dyDescent="0.35">
      <c r="B9" s="26" t="s">
        <v>65</v>
      </c>
      <c r="C9" s="31">
        <v>142624</v>
      </c>
      <c r="D9" s="11">
        <v>91384.700000000012</v>
      </c>
      <c r="E9" s="11">
        <v>96310.5</v>
      </c>
      <c r="F9" s="11">
        <f t="shared" si="0"/>
        <v>-4925.7999999999884</v>
      </c>
    </row>
    <row r="10" spans="2:6" x14ac:dyDescent="0.35">
      <c r="B10" s="26" t="s">
        <v>92</v>
      </c>
      <c r="C10" s="31">
        <v>81687</v>
      </c>
      <c r="D10" s="11">
        <v>102317.28000000003</v>
      </c>
      <c r="E10" s="11">
        <v>90925.829999999987</v>
      </c>
      <c r="F10" s="11">
        <f t="shared" si="0"/>
        <v>11391.450000000041</v>
      </c>
    </row>
    <row r="11" spans="2:6" x14ac:dyDescent="0.35">
      <c r="B11" s="26" t="s">
        <v>116</v>
      </c>
      <c r="C11" s="31">
        <v>211403</v>
      </c>
      <c r="D11" s="11">
        <v>219312.13</v>
      </c>
      <c r="E11" s="11">
        <v>104030.40420401043</v>
      </c>
      <c r="F11" s="11">
        <f t="shared" si="0"/>
        <v>115281.72579598958</v>
      </c>
    </row>
    <row r="12" spans="2:6" x14ac:dyDescent="0.35">
      <c r="B12" s="26" t="s">
        <v>135</v>
      </c>
      <c r="C12" s="31">
        <v>51465</v>
      </c>
      <c r="D12" s="11">
        <v>145890.83999999997</v>
      </c>
      <c r="E12" s="11">
        <v>299145.00000000012</v>
      </c>
      <c r="F12" s="11">
        <f t="shared" si="0"/>
        <v>-153254.16000000015</v>
      </c>
    </row>
    <row r="13" spans="2:6" x14ac:dyDescent="0.35">
      <c r="B13" s="26" t="s">
        <v>157</v>
      </c>
      <c r="C13" s="31">
        <v>241513</v>
      </c>
      <c r="D13" s="11">
        <v>318830.84999999998</v>
      </c>
      <c r="E13" s="11">
        <v>280973.00000000017</v>
      </c>
      <c r="F13" s="11">
        <f t="shared" si="0"/>
        <v>37857.849999999802</v>
      </c>
    </row>
    <row r="14" spans="2:6" x14ac:dyDescent="0.35">
      <c r="B14" s="26" t="s">
        <v>187</v>
      </c>
      <c r="C14" s="27">
        <v>760357</v>
      </c>
      <c r="D14" s="30">
        <v>973982.6</v>
      </c>
      <c r="E14" s="30">
        <v>991831.41420401074</v>
      </c>
      <c r="F14" s="30">
        <f t="shared" si="0"/>
        <v>-17848.814204010763</v>
      </c>
    </row>
    <row r="16" spans="2:6" x14ac:dyDescent="0.35">
      <c r="B16" s="7" t="s">
        <v>197</v>
      </c>
    </row>
    <row r="17" spans="2:6" x14ac:dyDescent="0.35">
      <c r="B17" s="26" t="s">
        <v>188</v>
      </c>
      <c r="C17" s="27" t="s">
        <v>212</v>
      </c>
      <c r="D17" s="30" t="s">
        <v>213</v>
      </c>
      <c r="E17" s="30" t="s">
        <v>214</v>
      </c>
      <c r="F17" s="30" t="s">
        <v>215</v>
      </c>
    </row>
    <row r="18" spans="2:6" x14ac:dyDescent="0.35">
      <c r="B18" s="26" t="s">
        <v>16</v>
      </c>
      <c r="C18" s="31">
        <v>10361</v>
      </c>
      <c r="D18" s="11">
        <v>38532.580000000016</v>
      </c>
      <c r="E18" s="11">
        <v>43510.740000000005</v>
      </c>
      <c r="F18" s="11">
        <f t="shared" ref="F18:F26" si="1">D18-E18</f>
        <v>-4978.1599999999889</v>
      </c>
    </row>
    <row r="19" spans="2:6" x14ac:dyDescent="0.35">
      <c r="B19" s="26" t="s">
        <v>29</v>
      </c>
      <c r="C19" s="31">
        <v>8452</v>
      </c>
      <c r="D19" s="11">
        <v>33716.380000000012</v>
      </c>
      <c r="E19" s="11">
        <v>31030</v>
      </c>
      <c r="F19" s="11">
        <f t="shared" si="1"/>
        <v>2686.3800000000119</v>
      </c>
    </row>
    <row r="20" spans="2:6" x14ac:dyDescent="0.35">
      <c r="B20" s="26" t="s">
        <v>59</v>
      </c>
      <c r="C20" s="31">
        <v>2642</v>
      </c>
      <c r="D20" s="11">
        <v>8861.3000000000011</v>
      </c>
      <c r="E20" s="11">
        <v>34140</v>
      </c>
      <c r="F20" s="11">
        <f t="shared" si="1"/>
        <v>-25278.699999999997</v>
      </c>
    </row>
    <row r="21" spans="2:6" x14ac:dyDescent="0.35">
      <c r="B21" s="26" t="s">
        <v>65</v>
      </c>
      <c r="C21" s="31">
        <v>108576</v>
      </c>
      <c r="D21" s="11">
        <v>65212.480000000018</v>
      </c>
      <c r="E21" s="11">
        <v>70693.270000000019</v>
      </c>
      <c r="F21" s="11">
        <f t="shared" si="1"/>
        <v>-5480.7900000000009</v>
      </c>
    </row>
    <row r="22" spans="2:6" x14ac:dyDescent="0.35">
      <c r="B22" s="26" t="s">
        <v>92</v>
      </c>
      <c r="C22" s="31">
        <v>164052</v>
      </c>
      <c r="D22" s="11">
        <v>103812.39000000006</v>
      </c>
      <c r="E22" s="11">
        <v>101628.40000000008</v>
      </c>
      <c r="F22" s="11">
        <f t="shared" si="1"/>
        <v>2183.9899999999761</v>
      </c>
    </row>
    <row r="23" spans="2:6" x14ac:dyDescent="0.35">
      <c r="B23" s="26" t="s">
        <v>116</v>
      </c>
      <c r="C23" s="31">
        <v>208513</v>
      </c>
      <c r="D23" s="11">
        <v>232772.82999999996</v>
      </c>
      <c r="E23" s="11">
        <v>110160</v>
      </c>
      <c r="F23" s="11">
        <f t="shared" si="1"/>
        <v>122612.82999999996</v>
      </c>
    </row>
    <row r="24" spans="2:6" x14ac:dyDescent="0.35">
      <c r="B24" s="26" t="s">
        <v>135</v>
      </c>
      <c r="C24" s="31">
        <v>92211</v>
      </c>
      <c r="D24" s="11">
        <v>179328.5400000001</v>
      </c>
      <c r="E24" s="11">
        <v>295484.00000000006</v>
      </c>
      <c r="F24" s="11">
        <f t="shared" si="1"/>
        <v>-116155.45999999996</v>
      </c>
    </row>
    <row r="25" spans="2:6" x14ac:dyDescent="0.35">
      <c r="B25" s="26" t="s">
        <v>157</v>
      </c>
      <c r="C25" s="31">
        <v>310112</v>
      </c>
      <c r="D25" s="11">
        <v>321476.29999999981</v>
      </c>
      <c r="E25" s="11">
        <v>229991.99999999997</v>
      </c>
      <c r="F25" s="11">
        <f t="shared" si="1"/>
        <v>91484.299999999843</v>
      </c>
    </row>
    <row r="26" spans="2:6" x14ac:dyDescent="0.35">
      <c r="B26" s="26" t="s">
        <v>187</v>
      </c>
      <c r="C26" s="27">
        <v>904919</v>
      </c>
      <c r="D26" s="30">
        <v>983712.8</v>
      </c>
      <c r="E26" s="30">
        <v>916638.41000000015</v>
      </c>
      <c r="F26" s="30">
        <f t="shared" si="1"/>
        <v>67074.389999999898</v>
      </c>
    </row>
    <row r="28" spans="2:6" x14ac:dyDescent="0.35">
      <c r="B28" s="7" t="s">
        <v>198</v>
      </c>
    </row>
    <row r="29" spans="2:6" x14ac:dyDescent="0.35">
      <c r="B29" s="26" t="s">
        <v>188</v>
      </c>
      <c r="C29" s="27" t="s">
        <v>212</v>
      </c>
      <c r="D29" s="30" t="s">
        <v>213</v>
      </c>
      <c r="E29" s="30" t="s">
        <v>214</v>
      </c>
      <c r="F29" s="30" t="s">
        <v>215</v>
      </c>
    </row>
    <row r="30" spans="2:6" x14ac:dyDescent="0.35">
      <c r="B30" s="26" t="s">
        <v>16</v>
      </c>
      <c r="C30" s="31">
        <v>13157</v>
      </c>
      <c r="D30" s="11">
        <v>44050.69000000001</v>
      </c>
      <c r="E30" s="11">
        <v>51081.48</v>
      </c>
      <c r="F30" s="11">
        <f t="shared" ref="F30:F38" si="2">D30-E30</f>
        <v>-7030.7899999999936</v>
      </c>
    </row>
    <row r="31" spans="2:6" x14ac:dyDescent="0.35">
      <c r="B31" s="26" t="s">
        <v>29</v>
      </c>
      <c r="C31" s="31">
        <v>13336</v>
      </c>
      <c r="D31" s="11">
        <v>40899.950000000012</v>
      </c>
      <c r="E31" s="11">
        <v>40641</v>
      </c>
      <c r="F31" s="11">
        <f t="shared" si="2"/>
        <v>258.95000000001164</v>
      </c>
    </row>
    <row r="32" spans="2:6" x14ac:dyDescent="0.35">
      <c r="B32" s="26" t="s">
        <v>59</v>
      </c>
      <c r="C32" s="31">
        <v>4784</v>
      </c>
      <c r="D32" s="11">
        <v>11668.779999999999</v>
      </c>
      <c r="E32" s="11">
        <v>37554</v>
      </c>
      <c r="F32" s="11">
        <f t="shared" si="2"/>
        <v>-25885.22</v>
      </c>
    </row>
    <row r="33" spans="2:6" x14ac:dyDescent="0.35">
      <c r="B33" s="26" t="s">
        <v>65</v>
      </c>
      <c r="C33" s="31">
        <v>77794</v>
      </c>
      <c r="D33" s="11">
        <v>68135.380000000019</v>
      </c>
      <c r="E33" s="11">
        <v>83080.780000000013</v>
      </c>
      <c r="F33" s="11">
        <f t="shared" si="2"/>
        <v>-14945.399999999994</v>
      </c>
    </row>
    <row r="34" spans="2:6" x14ac:dyDescent="0.35">
      <c r="B34" s="26" t="s">
        <v>92</v>
      </c>
      <c r="C34" s="31">
        <v>355406</v>
      </c>
      <c r="D34" s="11">
        <v>157006.79000000012</v>
      </c>
      <c r="E34" s="11">
        <v>138788.69999999995</v>
      </c>
      <c r="F34" s="11">
        <f t="shared" si="2"/>
        <v>18218.090000000171</v>
      </c>
    </row>
    <row r="35" spans="2:6" x14ac:dyDescent="0.35">
      <c r="B35" s="26" t="s">
        <v>116</v>
      </c>
      <c r="C35" s="31">
        <v>263444</v>
      </c>
      <c r="D35" s="11">
        <v>239080.55999999997</v>
      </c>
      <c r="E35" s="11">
        <v>124079.99999999993</v>
      </c>
      <c r="F35" s="11">
        <f t="shared" si="2"/>
        <v>115000.56000000004</v>
      </c>
    </row>
    <row r="36" spans="2:6" x14ac:dyDescent="0.35">
      <c r="B36" s="26" t="s">
        <v>135</v>
      </c>
      <c r="C36" s="31">
        <v>62509</v>
      </c>
      <c r="D36" s="11">
        <v>171206.84000000017</v>
      </c>
      <c r="E36" s="11">
        <v>269780.59631780215</v>
      </c>
      <c r="F36" s="11">
        <f t="shared" si="2"/>
        <v>-98573.756317801977</v>
      </c>
    </row>
    <row r="37" spans="2:6" x14ac:dyDescent="0.35">
      <c r="B37" s="26" t="s">
        <v>157</v>
      </c>
      <c r="C37" s="31">
        <v>416299</v>
      </c>
      <c r="D37" s="11">
        <v>315411.83</v>
      </c>
      <c r="E37" s="11">
        <v>288860.00000000006</v>
      </c>
      <c r="F37" s="11">
        <f t="shared" si="2"/>
        <v>26551.829999999958</v>
      </c>
    </row>
    <row r="38" spans="2:6" x14ac:dyDescent="0.35">
      <c r="B38" s="26" t="s">
        <v>187</v>
      </c>
      <c r="C38" s="27">
        <v>1206729</v>
      </c>
      <c r="D38" s="30">
        <v>1047460.8200000003</v>
      </c>
      <c r="E38" s="30">
        <v>1033866.5563178021</v>
      </c>
      <c r="F38" s="30">
        <f t="shared" si="2"/>
        <v>13594.263682198245</v>
      </c>
    </row>
    <row r="40" spans="2:6" x14ac:dyDescent="0.35">
      <c r="B40" s="7" t="s">
        <v>199</v>
      </c>
    </row>
    <row r="41" spans="2:6" x14ac:dyDescent="0.35">
      <c r="B41" s="26" t="s">
        <v>188</v>
      </c>
      <c r="C41" s="27" t="s">
        <v>212</v>
      </c>
      <c r="D41" s="30" t="s">
        <v>213</v>
      </c>
      <c r="E41" s="30" t="s">
        <v>214</v>
      </c>
      <c r="F41" s="30" t="s">
        <v>215</v>
      </c>
    </row>
    <row r="42" spans="2:6" x14ac:dyDescent="0.35">
      <c r="B42" s="26" t="s">
        <v>16</v>
      </c>
      <c r="C42" s="31">
        <v>42537</v>
      </c>
      <c r="D42" s="11">
        <v>39532.44000000001</v>
      </c>
      <c r="E42" s="11">
        <v>39436.320000000014</v>
      </c>
      <c r="F42" s="11">
        <f t="shared" ref="F42:F50" si="3">D42-E42</f>
        <v>96.119999999995343</v>
      </c>
    </row>
    <row r="43" spans="2:6" x14ac:dyDescent="0.35">
      <c r="B43" s="26" t="s">
        <v>29</v>
      </c>
      <c r="C43" s="31">
        <v>13702</v>
      </c>
      <c r="D43" s="11">
        <v>36906.789999999994</v>
      </c>
      <c r="E43" s="11">
        <v>24219</v>
      </c>
      <c r="F43" s="11">
        <f t="shared" si="3"/>
        <v>12687.789999999994</v>
      </c>
    </row>
    <row r="44" spans="2:6" x14ac:dyDescent="0.35">
      <c r="B44" s="26" t="s">
        <v>59</v>
      </c>
      <c r="C44" s="31">
        <v>2350</v>
      </c>
      <c r="D44" s="11">
        <v>14059.9</v>
      </c>
      <c r="E44" s="11">
        <v>23898</v>
      </c>
      <c r="F44" s="11">
        <f t="shared" si="3"/>
        <v>-9838.1</v>
      </c>
    </row>
    <row r="45" spans="2:6" x14ac:dyDescent="0.35">
      <c r="B45" s="26" t="s">
        <v>65</v>
      </c>
      <c r="C45" s="31">
        <v>92653</v>
      </c>
      <c r="D45" s="11">
        <v>58689.579999999987</v>
      </c>
      <c r="E45" s="11">
        <v>59911.040000000008</v>
      </c>
      <c r="F45" s="11">
        <f t="shared" si="3"/>
        <v>-1221.460000000021</v>
      </c>
    </row>
    <row r="46" spans="2:6" x14ac:dyDescent="0.35">
      <c r="B46" s="26" t="s">
        <v>92</v>
      </c>
      <c r="C46" s="31">
        <v>245522</v>
      </c>
      <c r="D46" s="11">
        <v>101772.32999999999</v>
      </c>
      <c r="E46" s="11">
        <v>93659.199999999924</v>
      </c>
      <c r="F46" s="11">
        <f t="shared" si="3"/>
        <v>8113.1300000000629</v>
      </c>
    </row>
    <row r="47" spans="2:6" x14ac:dyDescent="0.35">
      <c r="B47" s="26" t="s">
        <v>116</v>
      </c>
      <c r="C47" s="31">
        <v>188925</v>
      </c>
      <c r="D47" s="11">
        <v>139607.33999999988</v>
      </c>
      <c r="E47" s="11">
        <v>78120</v>
      </c>
      <c r="F47" s="11">
        <f t="shared" si="3"/>
        <v>61487.33999999988</v>
      </c>
    </row>
    <row r="48" spans="2:6" x14ac:dyDescent="0.35">
      <c r="B48" s="26" t="s">
        <v>135</v>
      </c>
      <c r="C48" s="31">
        <v>95540</v>
      </c>
      <c r="D48" s="11">
        <v>117946.69999999998</v>
      </c>
      <c r="E48" s="11">
        <v>145599.99999999997</v>
      </c>
      <c r="F48" s="11">
        <f t="shared" si="3"/>
        <v>-27653.299999999988</v>
      </c>
    </row>
    <row r="49" spans="2:6" x14ac:dyDescent="0.35">
      <c r="B49" s="26" t="s">
        <v>157</v>
      </c>
      <c r="C49" s="31">
        <v>265691</v>
      </c>
      <c r="D49" s="11">
        <v>199705.40999999997</v>
      </c>
      <c r="E49" s="11">
        <v>141623.99999999994</v>
      </c>
      <c r="F49" s="11">
        <f t="shared" si="3"/>
        <v>58081.410000000033</v>
      </c>
    </row>
    <row r="50" spans="2:6" x14ac:dyDescent="0.35">
      <c r="B50" s="26" t="s">
        <v>187</v>
      </c>
      <c r="C50" s="27">
        <v>946920</v>
      </c>
      <c r="D50" s="30">
        <v>708220.48999999976</v>
      </c>
      <c r="E50" s="30">
        <v>606467.55999999982</v>
      </c>
      <c r="F50" s="30">
        <f t="shared" si="3"/>
        <v>101752.92999999993</v>
      </c>
    </row>
    <row r="52" spans="2:6" x14ac:dyDescent="0.35">
      <c r="B52" s="7" t="s">
        <v>200</v>
      </c>
    </row>
    <row r="53" spans="2:6" x14ac:dyDescent="0.35">
      <c r="B53" s="26" t="s">
        <v>188</v>
      </c>
      <c r="C53" s="27" t="s">
        <v>212</v>
      </c>
      <c r="D53" s="30" t="s">
        <v>213</v>
      </c>
      <c r="E53" s="30" t="s">
        <v>214</v>
      </c>
      <c r="F53" s="30" t="s">
        <v>215</v>
      </c>
    </row>
    <row r="54" spans="2:6" x14ac:dyDescent="0.35">
      <c r="B54" s="26" t="s">
        <v>16</v>
      </c>
      <c r="C54" s="31">
        <v>22406</v>
      </c>
      <c r="D54" s="11">
        <v>51396.489999999991</v>
      </c>
      <c r="E54" s="11">
        <v>51752.51999999999</v>
      </c>
      <c r="F54" s="11">
        <f t="shared" ref="F54:F62" si="4">D54-E54</f>
        <v>-356.02999999999884</v>
      </c>
    </row>
    <row r="55" spans="2:6" x14ac:dyDescent="0.35">
      <c r="B55" s="26" t="s">
        <v>29</v>
      </c>
      <c r="C55" s="31">
        <v>9600</v>
      </c>
      <c r="D55" s="11">
        <v>39077.85</v>
      </c>
      <c r="E55" s="11">
        <v>35532</v>
      </c>
      <c r="F55" s="11">
        <f t="shared" si="4"/>
        <v>3545.8499999999985</v>
      </c>
    </row>
    <row r="56" spans="2:6" x14ac:dyDescent="0.35">
      <c r="B56" s="26" t="s">
        <v>59</v>
      </c>
      <c r="C56" s="31">
        <v>4572</v>
      </c>
      <c r="D56" s="11">
        <v>19536.999999999996</v>
      </c>
      <c r="E56" s="11">
        <v>35847</v>
      </c>
      <c r="F56" s="11">
        <f t="shared" si="4"/>
        <v>-16310.000000000004</v>
      </c>
    </row>
    <row r="57" spans="2:6" x14ac:dyDescent="0.35">
      <c r="B57" s="26" t="s">
        <v>65</v>
      </c>
      <c r="C57" s="31">
        <v>144833</v>
      </c>
      <c r="D57" s="11">
        <v>89744.88999999997</v>
      </c>
      <c r="E57" s="11">
        <v>99638.480000000025</v>
      </c>
      <c r="F57" s="11">
        <f t="shared" si="4"/>
        <v>-9893.5900000000547</v>
      </c>
    </row>
    <row r="58" spans="2:6" x14ac:dyDescent="0.35">
      <c r="B58" s="26" t="s">
        <v>92</v>
      </c>
      <c r="C58" s="31">
        <v>202181</v>
      </c>
      <c r="D58" s="11">
        <v>103077.24000000003</v>
      </c>
      <c r="E58" s="11">
        <v>134420.11817587444</v>
      </c>
      <c r="F58" s="11">
        <f t="shared" si="4"/>
        <v>-31342.878175874401</v>
      </c>
    </row>
    <row r="59" spans="2:6" x14ac:dyDescent="0.35">
      <c r="B59" s="26" t="s">
        <v>116</v>
      </c>
      <c r="C59" s="31">
        <v>269009</v>
      </c>
      <c r="D59" s="11">
        <v>188338.05000000013</v>
      </c>
      <c r="E59" s="11">
        <v>110124</v>
      </c>
      <c r="F59" s="11">
        <f t="shared" si="4"/>
        <v>78214.050000000134</v>
      </c>
    </row>
    <row r="60" spans="2:6" x14ac:dyDescent="0.35">
      <c r="B60" s="26" t="s">
        <v>135</v>
      </c>
      <c r="C60" s="31">
        <v>109127</v>
      </c>
      <c r="D60" s="11">
        <v>154333.79999999996</v>
      </c>
      <c r="E60" s="11">
        <v>255334.99999999991</v>
      </c>
      <c r="F60" s="11">
        <f t="shared" si="4"/>
        <v>-101001.19999999995</v>
      </c>
    </row>
    <row r="61" spans="2:6" x14ac:dyDescent="0.35">
      <c r="B61" s="26" t="s">
        <v>157</v>
      </c>
      <c r="C61" s="31">
        <v>473626</v>
      </c>
      <c r="D61" s="11">
        <v>335954.56999999995</v>
      </c>
      <c r="E61" s="11">
        <v>287570.00000000006</v>
      </c>
      <c r="F61" s="11">
        <f t="shared" si="4"/>
        <v>48384.569999999891</v>
      </c>
    </row>
    <row r="62" spans="2:6" x14ac:dyDescent="0.35">
      <c r="B62" s="26" t="s">
        <v>187</v>
      </c>
      <c r="C62" s="27">
        <v>1235354</v>
      </c>
      <c r="D62" s="30">
        <v>981459.89</v>
      </c>
      <c r="E62" s="30">
        <v>1010219.1181758745</v>
      </c>
      <c r="F62" s="30">
        <f t="shared" si="4"/>
        <v>-28759.22817587445</v>
      </c>
    </row>
    <row r="64" spans="2:6" x14ac:dyDescent="0.35">
      <c r="B64" s="7" t="s">
        <v>201</v>
      </c>
    </row>
    <row r="65" spans="2:6" x14ac:dyDescent="0.35">
      <c r="B65" s="26" t="s">
        <v>188</v>
      </c>
      <c r="C65" s="27" t="s">
        <v>212</v>
      </c>
      <c r="D65" s="30" t="s">
        <v>213</v>
      </c>
      <c r="E65" s="30" t="s">
        <v>214</v>
      </c>
      <c r="F65" s="30" t="s">
        <v>215</v>
      </c>
    </row>
    <row r="66" spans="2:6" x14ac:dyDescent="0.35">
      <c r="B66" s="26" t="s">
        <v>16</v>
      </c>
      <c r="C66" s="31">
        <v>19468</v>
      </c>
      <c r="D66" s="11">
        <v>48623.729999999989</v>
      </c>
      <c r="E66" s="11">
        <v>47862.840000000004</v>
      </c>
      <c r="F66" s="11">
        <f t="shared" ref="F66:F74" si="5">D66-E66</f>
        <v>760.88999999998487</v>
      </c>
    </row>
    <row r="67" spans="2:6" x14ac:dyDescent="0.35">
      <c r="B67" s="26" t="s">
        <v>29</v>
      </c>
      <c r="C67" s="31">
        <v>16857</v>
      </c>
      <c r="D67" s="11">
        <v>54058.549999999981</v>
      </c>
      <c r="E67" s="11">
        <v>41760</v>
      </c>
      <c r="F67" s="11">
        <f t="shared" si="5"/>
        <v>12298.549999999981</v>
      </c>
    </row>
    <row r="68" spans="2:6" x14ac:dyDescent="0.35">
      <c r="B68" s="26" t="s">
        <v>59</v>
      </c>
      <c r="C68" s="31">
        <v>3035</v>
      </c>
      <c r="D68" s="11">
        <v>22269.35</v>
      </c>
      <c r="E68" s="11">
        <v>17480</v>
      </c>
      <c r="F68" s="11">
        <f t="shared" si="5"/>
        <v>4789.3499999999985</v>
      </c>
    </row>
    <row r="69" spans="2:6" x14ac:dyDescent="0.35">
      <c r="B69" s="26" t="s">
        <v>65</v>
      </c>
      <c r="C69" s="31">
        <v>73422</v>
      </c>
      <c r="D69" s="11">
        <v>87854.06</v>
      </c>
      <c r="E69" s="11">
        <v>103702.84000000004</v>
      </c>
      <c r="F69" s="11">
        <f t="shared" si="5"/>
        <v>-15848.780000000042</v>
      </c>
    </row>
    <row r="70" spans="2:6" x14ac:dyDescent="0.35">
      <c r="B70" s="26" t="s">
        <v>92</v>
      </c>
      <c r="C70" s="31">
        <v>290280</v>
      </c>
      <c r="D70" s="11">
        <v>129727.37000000001</v>
      </c>
      <c r="E70" s="11">
        <v>129142.80000000013</v>
      </c>
      <c r="F70" s="11">
        <f t="shared" si="5"/>
        <v>584.56999999987602</v>
      </c>
    </row>
    <row r="71" spans="2:6" x14ac:dyDescent="0.35">
      <c r="B71" s="26" t="s">
        <v>116</v>
      </c>
      <c r="C71" s="31">
        <v>248948</v>
      </c>
      <c r="D71" s="11">
        <v>173828.76999999993</v>
      </c>
      <c r="E71" s="11">
        <v>107760</v>
      </c>
      <c r="F71" s="11">
        <f t="shared" si="5"/>
        <v>66068.769999999931</v>
      </c>
    </row>
    <row r="72" spans="2:6" x14ac:dyDescent="0.35">
      <c r="B72" s="26" t="s">
        <v>135</v>
      </c>
      <c r="C72" s="31">
        <v>38514</v>
      </c>
      <c r="D72" s="11">
        <v>165486.96999999988</v>
      </c>
      <c r="E72" s="11">
        <v>241080</v>
      </c>
      <c r="F72" s="11">
        <f t="shared" si="5"/>
        <v>-75593.030000000115</v>
      </c>
    </row>
    <row r="73" spans="2:6" x14ac:dyDescent="0.35">
      <c r="B73" s="26" t="s">
        <v>157</v>
      </c>
      <c r="C73" s="31">
        <v>467112</v>
      </c>
      <c r="D73" s="11">
        <v>327295.68</v>
      </c>
      <c r="E73" s="11">
        <v>257399.99999999977</v>
      </c>
      <c r="F73" s="11">
        <f t="shared" si="5"/>
        <v>69895.680000000226</v>
      </c>
    </row>
    <row r="74" spans="2:6" x14ac:dyDescent="0.35">
      <c r="B74" s="26" t="s">
        <v>187</v>
      </c>
      <c r="C74" s="27">
        <v>1157636</v>
      </c>
      <c r="D74" s="30">
        <v>1009144.4799999997</v>
      </c>
      <c r="E74" s="30">
        <v>946188.48</v>
      </c>
      <c r="F74" s="30">
        <f t="shared" si="5"/>
        <v>62955.999999999767</v>
      </c>
    </row>
    <row r="76" spans="2:6" x14ac:dyDescent="0.35">
      <c r="B76" s="7" t="s">
        <v>202</v>
      </c>
    </row>
    <row r="77" spans="2:6" x14ac:dyDescent="0.35">
      <c r="B77" s="26" t="s">
        <v>188</v>
      </c>
      <c r="C77" s="27" t="s">
        <v>212</v>
      </c>
      <c r="D77" s="30" t="s">
        <v>213</v>
      </c>
      <c r="E77" s="30" t="s">
        <v>214</v>
      </c>
      <c r="F77" s="30" t="s">
        <v>215</v>
      </c>
    </row>
    <row r="78" spans="2:6" x14ac:dyDescent="0.35">
      <c r="B78" s="26" t="s">
        <v>16</v>
      </c>
      <c r="C78" s="31">
        <v>18756</v>
      </c>
      <c r="D78" s="11">
        <v>47387.3</v>
      </c>
      <c r="E78" s="11">
        <v>47166.450000000004</v>
      </c>
      <c r="F78" s="11">
        <f t="shared" ref="F78:F86" si="6">D78-E78</f>
        <v>220.84999999999854</v>
      </c>
    </row>
    <row r="79" spans="2:6" x14ac:dyDescent="0.35">
      <c r="B79" s="26" t="s">
        <v>29</v>
      </c>
      <c r="C79" s="31">
        <v>19023</v>
      </c>
      <c r="D79" s="11">
        <v>54220.55000000001</v>
      </c>
      <c r="E79" s="11">
        <v>43920.000000000007</v>
      </c>
      <c r="F79" s="11">
        <f t="shared" si="6"/>
        <v>10300.550000000003</v>
      </c>
    </row>
    <row r="80" spans="2:6" x14ac:dyDescent="0.35">
      <c r="B80" s="26" t="s">
        <v>59</v>
      </c>
      <c r="C80" s="31">
        <v>3059</v>
      </c>
      <c r="D80" s="11">
        <v>20236.310000000001</v>
      </c>
      <c r="E80" s="11">
        <v>17480</v>
      </c>
      <c r="F80" s="11">
        <f t="shared" si="6"/>
        <v>2756.3100000000013</v>
      </c>
    </row>
    <row r="81" spans="2:6" x14ac:dyDescent="0.35">
      <c r="B81" s="26" t="s">
        <v>65</v>
      </c>
      <c r="C81" s="31">
        <v>89895</v>
      </c>
      <c r="D81" s="11">
        <v>85757.72000000003</v>
      </c>
      <c r="E81" s="11">
        <v>102193.94999999992</v>
      </c>
      <c r="F81" s="11">
        <f t="shared" si="6"/>
        <v>-16436.229999999894</v>
      </c>
    </row>
    <row r="82" spans="2:6" x14ac:dyDescent="0.35">
      <c r="B82" s="26" t="s">
        <v>92</v>
      </c>
      <c r="C82" s="31">
        <v>280250</v>
      </c>
      <c r="D82" s="11">
        <v>139275.92000000004</v>
      </c>
      <c r="E82" s="11">
        <v>116920</v>
      </c>
      <c r="F82" s="11">
        <f t="shared" si="6"/>
        <v>22355.920000000042</v>
      </c>
    </row>
    <row r="83" spans="2:6" x14ac:dyDescent="0.35">
      <c r="B83" s="26" t="s">
        <v>116</v>
      </c>
      <c r="C83" s="31">
        <v>267840</v>
      </c>
      <c r="D83" s="11">
        <v>180249.9</v>
      </c>
      <c r="E83" s="11">
        <v>113037.00000000006</v>
      </c>
      <c r="F83" s="11">
        <f t="shared" si="6"/>
        <v>67212.899999999936</v>
      </c>
    </row>
    <row r="84" spans="2:6" x14ac:dyDescent="0.35">
      <c r="B84" s="26" t="s">
        <v>135</v>
      </c>
      <c r="C84" s="31">
        <v>39683</v>
      </c>
      <c r="D84" s="11">
        <v>141203.59999999992</v>
      </c>
      <c r="E84" s="11">
        <v>274950.00000000029</v>
      </c>
      <c r="F84" s="11">
        <f t="shared" si="6"/>
        <v>-133746.40000000037</v>
      </c>
    </row>
    <row r="85" spans="2:6" x14ac:dyDescent="0.35">
      <c r="B85" s="26" t="s">
        <v>157</v>
      </c>
      <c r="C85" s="31">
        <v>466591</v>
      </c>
      <c r="D85" s="11">
        <v>341566.11000000016</v>
      </c>
      <c r="E85" s="11">
        <v>262600.00000000047</v>
      </c>
      <c r="F85" s="11">
        <f t="shared" si="6"/>
        <v>78966.109999999695</v>
      </c>
    </row>
    <row r="86" spans="2:6" x14ac:dyDescent="0.35">
      <c r="B86" s="26" t="s">
        <v>187</v>
      </c>
      <c r="C86" s="27">
        <v>1185097</v>
      </c>
      <c r="D86" s="30">
        <v>1009897.4100000001</v>
      </c>
      <c r="E86" s="30">
        <v>978267.40000000072</v>
      </c>
      <c r="F86" s="30">
        <f t="shared" si="6"/>
        <v>31630.009999999427</v>
      </c>
    </row>
    <row r="88" spans="2:6" x14ac:dyDescent="0.35">
      <c r="B88" s="7" t="s">
        <v>203</v>
      </c>
    </row>
    <row r="89" spans="2:6" x14ac:dyDescent="0.35">
      <c r="B89" s="26" t="s">
        <v>188</v>
      </c>
      <c r="C89" s="27" t="s">
        <v>212</v>
      </c>
      <c r="D89" s="30" t="s">
        <v>213</v>
      </c>
      <c r="E89" s="30" t="s">
        <v>214</v>
      </c>
      <c r="F89" s="30" t="s">
        <v>215</v>
      </c>
    </row>
    <row r="90" spans="2:6" x14ac:dyDescent="0.35">
      <c r="B90" s="26" t="s">
        <v>16</v>
      </c>
      <c r="C90" s="31">
        <v>19482</v>
      </c>
      <c r="D90" s="11">
        <v>50895.240000000027</v>
      </c>
      <c r="E90" s="11">
        <v>49065.556039603965</v>
      </c>
      <c r="F90" s="11">
        <f t="shared" ref="F90:F98" si="7">D90-E90</f>
        <v>1829.6839603960616</v>
      </c>
    </row>
    <row r="91" spans="2:6" x14ac:dyDescent="0.35">
      <c r="B91" s="26" t="s">
        <v>29</v>
      </c>
      <c r="C91" s="31">
        <v>17189</v>
      </c>
      <c r="D91" s="11">
        <v>52843.600000000006</v>
      </c>
      <c r="E91" s="11">
        <v>48312.000000000015</v>
      </c>
      <c r="F91" s="11">
        <f t="shared" si="7"/>
        <v>4531.5999999999913</v>
      </c>
    </row>
    <row r="92" spans="2:6" x14ac:dyDescent="0.35">
      <c r="B92" s="26" t="s">
        <v>59</v>
      </c>
      <c r="C92" s="31">
        <v>6840</v>
      </c>
      <c r="D92" s="11">
        <v>16394.999999999996</v>
      </c>
      <c r="E92" s="11">
        <v>17055.391228110653</v>
      </c>
      <c r="F92" s="11">
        <f t="shared" si="7"/>
        <v>-660.39122811065681</v>
      </c>
    </row>
    <row r="93" spans="2:6" x14ac:dyDescent="0.35">
      <c r="B93" s="26" t="s">
        <v>65</v>
      </c>
      <c r="C93" s="31">
        <v>82018</v>
      </c>
      <c r="D93" s="11">
        <v>75259.839999999982</v>
      </c>
      <c r="E93" s="11">
        <v>107736.47749999999</v>
      </c>
      <c r="F93" s="11">
        <f t="shared" si="7"/>
        <v>-32476.637500000012</v>
      </c>
    </row>
    <row r="94" spans="2:6" x14ac:dyDescent="0.35">
      <c r="B94" s="26" t="s">
        <v>92</v>
      </c>
      <c r="C94" s="31">
        <v>254347</v>
      </c>
      <c r="D94" s="11">
        <v>141507.69000000012</v>
      </c>
      <c r="E94" s="11">
        <v>136354</v>
      </c>
      <c r="F94" s="11">
        <f t="shared" si="7"/>
        <v>5153.6900000001187</v>
      </c>
    </row>
    <row r="95" spans="2:6" x14ac:dyDescent="0.35">
      <c r="B95" s="26" t="s">
        <v>116</v>
      </c>
      <c r="C95" s="31">
        <v>283112</v>
      </c>
      <c r="D95" s="11">
        <v>191906.67999999993</v>
      </c>
      <c r="E95" s="11">
        <v>121308.00000000003</v>
      </c>
      <c r="F95" s="11">
        <f t="shared" si="7"/>
        <v>70598.679999999906</v>
      </c>
    </row>
    <row r="96" spans="2:6" x14ac:dyDescent="0.35">
      <c r="B96" s="26" t="s">
        <v>135</v>
      </c>
      <c r="C96" s="31">
        <v>44611</v>
      </c>
      <c r="D96" s="11">
        <v>121906.73000000003</v>
      </c>
      <c r="E96" s="11">
        <v>204669.99999999988</v>
      </c>
      <c r="F96" s="11">
        <f t="shared" si="7"/>
        <v>-82763.269999999859</v>
      </c>
    </row>
    <row r="97" spans="2:6" x14ac:dyDescent="0.35">
      <c r="B97" s="26" t="s">
        <v>157</v>
      </c>
      <c r="C97" s="31">
        <v>503392</v>
      </c>
      <c r="D97" s="11">
        <v>356724.84999999992</v>
      </c>
      <c r="E97" s="11">
        <v>326611.99999999988</v>
      </c>
      <c r="F97" s="11">
        <f t="shared" si="7"/>
        <v>30112.850000000035</v>
      </c>
    </row>
    <row r="98" spans="2:6" x14ac:dyDescent="0.35">
      <c r="B98" s="26" t="s">
        <v>187</v>
      </c>
      <c r="C98" s="27">
        <v>1210991</v>
      </c>
      <c r="D98" s="30">
        <v>1007439.6299999999</v>
      </c>
      <c r="E98" s="30">
        <v>1011113.4247677145</v>
      </c>
      <c r="F98" s="30">
        <f t="shared" si="7"/>
        <v>-3673.7947677145712</v>
      </c>
    </row>
    <row r="100" spans="2:6" x14ac:dyDescent="0.35">
      <c r="B100" s="7" t="s">
        <v>204</v>
      </c>
    </row>
    <row r="101" spans="2:6" x14ac:dyDescent="0.35">
      <c r="B101" s="26" t="s">
        <v>188</v>
      </c>
      <c r="C101" s="27" t="s">
        <v>212</v>
      </c>
      <c r="D101" s="30" t="s">
        <v>213</v>
      </c>
      <c r="E101" s="30" t="s">
        <v>214</v>
      </c>
      <c r="F101" s="30" t="s">
        <v>215</v>
      </c>
    </row>
    <row r="102" spans="2:6" x14ac:dyDescent="0.35">
      <c r="B102" s="26" t="s">
        <v>16</v>
      </c>
      <c r="C102" s="31">
        <v>14783</v>
      </c>
      <c r="D102" s="11">
        <v>46424.600000000013</v>
      </c>
      <c r="E102" s="11">
        <v>48883.320000000007</v>
      </c>
      <c r="F102" s="11">
        <f t="shared" ref="F102:F110" si="8">D102-E102</f>
        <v>-2458.7199999999939</v>
      </c>
    </row>
    <row r="103" spans="2:6" x14ac:dyDescent="0.35">
      <c r="B103" s="26" t="s">
        <v>29</v>
      </c>
      <c r="C103" s="31">
        <v>15532</v>
      </c>
      <c r="D103" s="11">
        <v>46836.899999999994</v>
      </c>
      <c r="E103" s="11">
        <v>47440</v>
      </c>
      <c r="F103" s="11">
        <f t="shared" si="8"/>
        <v>-603.10000000000582</v>
      </c>
    </row>
    <row r="104" spans="2:6" x14ac:dyDescent="0.35">
      <c r="B104" s="26" t="s">
        <v>59</v>
      </c>
      <c r="C104" s="31">
        <v>7594</v>
      </c>
      <c r="D104" s="11">
        <v>9536.64</v>
      </c>
      <c r="E104" s="11">
        <v>16606</v>
      </c>
      <c r="F104" s="11">
        <f t="shared" si="8"/>
        <v>-7069.3600000000006</v>
      </c>
    </row>
    <row r="105" spans="2:6" x14ac:dyDescent="0.35">
      <c r="B105" s="26" t="s">
        <v>65</v>
      </c>
      <c r="C105" s="31">
        <v>111150</v>
      </c>
      <c r="D105" s="11">
        <v>78531.649999999951</v>
      </c>
      <c r="E105" s="11">
        <v>103962.41999999998</v>
      </c>
      <c r="F105" s="11">
        <f t="shared" si="8"/>
        <v>-25430.770000000033</v>
      </c>
    </row>
    <row r="106" spans="2:6" x14ac:dyDescent="0.35">
      <c r="B106" s="26" t="s">
        <v>92</v>
      </c>
      <c r="C106" s="31">
        <v>150328</v>
      </c>
      <c r="D106" s="11">
        <v>126785.94000000002</v>
      </c>
      <c r="E106" s="11">
        <v>121890.99999999997</v>
      </c>
      <c r="F106" s="11">
        <f t="shared" si="8"/>
        <v>4894.940000000046</v>
      </c>
    </row>
    <row r="107" spans="2:6" x14ac:dyDescent="0.35">
      <c r="B107" s="26" t="s">
        <v>116</v>
      </c>
      <c r="C107" s="31">
        <v>260265</v>
      </c>
      <c r="D107" s="11">
        <v>181095.50999999992</v>
      </c>
      <c r="E107" s="11">
        <v>107640.00000000004</v>
      </c>
      <c r="F107" s="11">
        <f t="shared" si="8"/>
        <v>73455.509999999878</v>
      </c>
    </row>
    <row r="108" spans="2:6" x14ac:dyDescent="0.35">
      <c r="B108" s="26" t="s">
        <v>135</v>
      </c>
      <c r="C108" s="31">
        <v>107635</v>
      </c>
      <c r="D108" s="11">
        <v>148505.93000000002</v>
      </c>
      <c r="E108" s="11">
        <v>166240.00000000003</v>
      </c>
      <c r="F108" s="11">
        <f t="shared" si="8"/>
        <v>-17734.070000000007</v>
      </c>
    </row>
    <row r="109" spans="2:6" x14ac:dyDescent="0.35">
      <c r="B109" s="26" t="s">
        <v>157</v>
      </c>
      <c r="C109" s="31">
        <v>473354</v>
      </c>
      <c r="D109" s="11">
        <v>340851.70000000013</v>
      </c>
      <c r="E109" s="11">
        <v>298386.00000000023</v>
      </c>
      <c r="F109" s="11">
        <f t="shared" si="8"/>
        <v>42465.699999999895</v>
      </c>
    </row>
    <row r="110" spans="2:6" x14ac:dyDescent="0.35">
      <c r="B110" s="26" t="s">
        <v>187</v>
      </c>
      <c r="C110" s="27">
        <v>1140641</v>
      </c>
      <c r="D110" s="30">
        <v>978568.87000000011</v>
      </c>
      <c r="E110" s="30">
        <v>911048.74000000034</v>
      </c>
      <c r="F110" s="30">
        <f t="shared" si="8"/>
        <v>67520.129999999772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6"/>
  <sheetViews>
    <sheetView workbookViewId="0"/>
  </sheetViews>
  <sheetFormatPr defaultRowHeight="14.5" x14ac:dyDescent="0.35"/>
  <cols>
    <col min="1" max="1" width="11.26953125" bestFit="1" customWidth="1"/>
    <col min="2" max="2" width="14.54296875" bestFit="1" customWidth="1"/>
    <col min="3" max="4" width="13.54296875" bestFit="1" customWidth="1"/>
    <col min="5" max="5" width="12.54296875" bestFit="1" customWidth="1"/>
    <col min="8" max="8" width="11.26953125" bestFit="1" customWidth="1"/>
    <col min="9" max="9" width="14.54296875" bestFit="1" customWidth="1"/>
    <col min="10" max="11" width="13.54296875" bestFit="1" customWidth="1"/>
    <col min="12" max="12" width="12.54296875" bestFit="1" customWidth="1"/>
  </cols>
  <sheetData>
    <row r="3" spans="1:12" x14ac:dyDescent="0.35">
      <c r="A3" s="7" t="s">
        <v>188</v>
      </c>
      <c r="B3" s="21" t="s">
        <v>189</v>
      </c>
      <c r="C3" s="22"/>
      <c r="D3" s="22"/>
      <c r="E3" s="22"/>
      <c r="H3" s="7" t="s">
        <v>188</v>
      </c>
      <c r="I3" s="21" t="s">
        <v>190</v>
      </c>
      <c r="J3" s="22"/>
      <c r="K3" s="22"/>
      <c r="L3" s="22"/>
    </row>
    <row r="4" spans="1:12" x14ac:dyDescent="0.35">
      <c r="A4" s="23" t="s">
        <v>191</v>
      </c>
      <c r="B4" s="24" t="s">
        <v>192</v>
      </c>
      <c r="C4" s="25" t="s">
        <v>193</v>
      </c>
      <c r="D4" s="25" t="s">
        <v>194</v>
      </c>
      <c r="E4" s="25" t="s">
        <v>195</v>
      </c>
      <c r="H4" s="23" t="s">
        <v>191</v>
      </c>
      <c r="I4" s="24" t="s">
        <v>192</v>
      </c>
      <c r="J4" s="25" t="s">
        <v>193</v>
      </c>
      <c r="K4" s="25" t="s">
        <v>194</v>
      </c>
      <c r="L4" s="25" t="s">
        <v>195</v>
      </c>
    </row>
    <row r="5" spans="1:12" x14ac:dyDescent="0.35">
      <c r="A5" s="26" t="s">
        <v>196</v>
      </c>
      <c r="B5" s="27">
        <v>11248</v>
      </c>
      <c r="C5" s="28">
        <v>37948.660000000003</v>
      </c>
      <c r="D5" s="28">
        <v>48247.679999999993</v>
      </c>
      <c r="E5" s="28">
        <f t="shared" ref="E5:E14" si="0">C5-D5</f>
        <v>-10299.01999999999</v>
      </c>
      <c r="H5" s="26" t="s">
        <v>196</v>
      </c>
      <c r="I5" s="27">
        <v>211403</v>
      </c>
      <c r="J5" s="28">
        <v>219312.13</v>
      </c>
      <c r="K5" s="28">
        <v>104030.40420401043</v>
      </c>
      <c r="L5" s="28">
        <f t="shared" ref="L5:L14" si="1">J5-K5</f>
        <v>115281.72579598958</v>
      </c>
    </row>
    <row r="6" spans="1:12" x14ac:dyDescent="0.35">
      <c r="A6" s="26" t="s">
        <v>197</v>
      </c>
      <c r="B6" s="27">
        <v>10361</v>
      </c>
      <c r="C6" s="28">
        <v>38532.580000000016</v>
      </c>
      <c r="D6" s="28">
        <v>43510.740000000005</v>
      </c>
      <c r="E6" s="28">
        <f t="shared" si="0"/>
        <v>-4978.1599999999889</v>
      </c>
      <c r="H6" s="26" t="s">
        <v>197</v>
      </c>
      <c r="I6" s="27">
        <v>208513</v>
      </c>
      <c r="J6" s="28">
        <v>232772.82999999996</v>
      </c>
      <c r="K6" s="28">
        <v>110160</v>
      </c>
      <c r="L6" s="28">
        <f t="shared" si="1"/>
        <v>122612.82999999996</v>
      </c>
    </row>
    <row r="7" spans="1:12" x14ac:dyDescent="0.35">
      <c r="A7" s="26" t="s">
        <v>198</v>
      </c>
      <c r="B7" s="27">
        <v>13157</v>
      </c>
      <c r="C7" s="28">
        <v>44050.69000000001</v>
      </c>
      <c r="D7" s="28">
        <v>51081.48</v>
      </c>
      <c r="E7" s="28">
        <f t="shared" si="0"/>
        <v>-7030.7899999999936</v>
      </c>
      <c r="H7" s="26" t="s">
        <v>198</v>
      </c>
      <c r="I7" s="27">
        <v>263444</v>
      </c>
      <c r="J7" s="28">
        <v>239080.55999999997</v>
      </c>
      <c r="K7" s="28">
        <v>124079.99999999993</v>
      </c>
      <c r="L7" s="28">
        <f t="shared" si="1"/>
        <v>115000.56000000004</v>
      </c>
    </row>
    <row r="8" spans="1:12" x14ac:dyDescent="0.35">
      <c r="A8" s="26" t="s">
        <v>199</v>
      </c>
      <c r="B8" s="27">
        <v>42537</v>
      </c>
      <c r="C8" s="28">
        <v>39532.44000000001</v>
      </c>
      <c r="D8" s="28">
        <v>39436.320000000014</v>
      </c>
      <c r="E8" s="28">
        <f t="shared" si="0"/>
        <v>96.119999999995343</v>
      </c>
      <c r="H8" s="26" t="s">
        <v>199</v>
      </c>
      <c r="I8" s="27">
        <v>188925</v>
      </c>
      <c r="J8" s="28">
        <v>139607.33999999988</v>
      </c>
      <c r="K8" s="28">
        <v>78120</v>
      </c>
      <c r="L8" s="28">
        <f t="shared" si="1"/>
        <v>61487.33999999988</v>
      </c>
    </row>
    <row r="9" spans="1:12" x14ac:dyDescent="0.35">
      <c r="A9" s="26" t="s">
        <v>200</v>
      </c>
      <c r="B9" s="27">
        <v>22406</v>
      </c>
      <c r="C9" s="28">
        <v>51396.489999999991</v>
      </c>
      <c r="D9" s="28">
        <v>51752.51999999999</v>
      </c>
      <c r="E9" s="28">
        <f t="shared" si="0"/>
        <v>-356.02999999999884</v>
      </c>
      <c r="H9" s="26" t="s">
        <v>200</v>
      </c>
      <c r="I9" s="27">
        <v>269009</v>
      </c>
      <c r="J9" s="28">
        <v>188338.05000000013</v>
      </c>
      <c r="K9" s="28">
        <v>110124</v>
      </c>
      <c r="L9" s="28">
        <f t="shared" si="1"/>
        <v>78214.050000000134</v>
      </c>
    </row>
    <row r="10" spans="1:12" x14ac:dyDescent="0.35">
      <c r="A10" s="26" t="s">
        <v>201</v>
      </c>
      <c r="B10" s="27">
        <v>19468</v>
      </c>
      <c r="C10" s="28">
        <v>48623.729999999989</v>
      </c>
      <c r="D10" s="28">
        <v>47862.840000000004</v>
      </c>
      <c r="E10" s="28">
        <f t="shared" si="0"/>
        <v>760.88999999998487</v>
      </c>
      <c r="H10" s="26" t="s">
        <v>201</v>
      </c>
      <c r="I10" s="27">
        <v>248948</v>
      </c>
      <c r="J10" s="28">
        <v>173828.76999999993</v>
      </c>
      <c r="K10" s="28">
        <v>107760</v>
      </c>
      <c r="L10" s="28">
        <f t="shared" si="1"/>
        <v>66068.769999999931</v>
      </c>
    </row>
    <row r="11" spans="1:12" x14ac:dyDescent="0.35">
      <c r="A11" s="26" t="s">
        <v>202</v>
      </c>
      <c r="B11" s="27">
        <v>18756</v>
      </c>
      <c r="C11" s="28">
        <v>47387.3</v>
      </c>
      <c r="D11" s="28">
        <v>47166.450000000004</v>
      </c>
      <c r="E11" s="28">
        <f t="shared" si="0"/>
        <v>220.84999999999854</v>
      </c>
      <c r="H11" s="26" t="s">
        <v>202</v>
      </c>
      <c r="I11" s="27">
        <v>267840</v>
      </c>
      <c r="J11" s="28">
        <v>180249.9</v>
      </c>
      <c r="K11" s="28">
        <v>113037.00000000006</v>
      </c>
      <c r="L11" s="28">
        <f t="shared" si="1"/>
        <v>67212.899999999936</v>
      </c>
    </row>
    <row r="12" spans="1:12" x14ac:dyDescent="0.35">
      <c r="A12" s="26" t="s">
        <v>203</v>
      </c>
      <c r="B12" s="27">
        <v>19482</v>
      </c>
      <c r="C12" s="28">
        <v>50895.240000000027</v>
      </c>
      <c r="D12" s="28">
        <v>49065.556039603965</v>
      </c>
      <c r="E12" s="28">
        <f t="shared" si="0"/>
        <v>1829.6839603960616</v>
      </c>
      <c r="H12" s="26" t="s">
        <v>203</v>
      </c>
      <c r="I12" s="27">
        <v>283112</v>
      </c>
      <c r="J12" s="28">
        <v>191906.67999999993</v>
      </c>
      <c r="K12" s="28">
        <v>121308.00000000003</v>
      </c>
      <c r="L12" s="28">
        <f t="shared" si="1"/>
        <v>70598.679999999906</v>
      </c>
    </row>
    <row r="13" spans="1:12" x14ac:dyDescent="0.35">
      <c r="A13" s="26" t="s">
        <v>204</v>
      </c>
      <c r="B13" s="27">
        <v>14783</v>
      </c>
      <c r="C13" s="28">
        <v>46424.600000000013</v>
      </c>
      <c r="D13" s="28">
        <v>48883.320000000007</v>
      </c>
      <c r="E13" s="28">
        <f t="shared" si="0"/>
        <v>-2458.7199999999939</v>
      </c>
      <c r="H13" s="26" t="s">
        <v>204</v>
      </c>
      <c r="I13" s="27">
        <v>260265</v>
      </c>
      <c r="J13" s="28">
        <v>181095.50999999992</v>
      </c>
      <c r="K13" s="28">
        <v>107640.00000000004</v>
      </c>
      <c r="L13" s="28">
        <f t="shared" si="1"/>
        <v>73455.509999999878</v>
      </c>
    </row>
    <row r="14" spans="1:12" x14ac:dyDescent="0.35">
      <c r="A14" s="26" t="s">
        <v>187</v>
      </c>
      <c r="B14" s="27">
        <v>172198</v>
      </c>
      <c r="C14" s="28">
        <v>404791.7300000001</v>
      </c>
      <c r="D14" s="28">
        <v>427006.90603960399</v>
      </c>
      <c r="E14" s="28">
        <f t="shared" si="0"/>
        <v>-22215.176039603888</v>
      </c>
      <c r="H14" s="26" t="s">
        <v>187</v>
      </c>
      <c r="I14" s="27">
        <v>2201459</v>
      </c>
      <c r="J14" s="28">
        <v>1746191.7699999998</v>
      </c>
      <c r="K14" s="28">
        <v>976259.4042040105</v>
      </c>
      <c r="L14" s="28">
        <f t="shared" si="1"/>
        <v>769932.36579598929</v>
      </c>
    </row>
    <row r="16" spans="1:12" x14ac:dyDescent="0.35">
      <c r="A16" s="7" t="s">
        <v>188</v>
      </c>
      <c r="B16" s="21" t="s">
        <v>205</v>
      </c>
      <c r="C16" s="22"/>
      <c r="D16" s="22"/>
      <c r="E16" s="22"/>
      <c r="H16" s="7" t="s">
        <v>188</v>
      </c>
      <c r="I16" s="21" t="s">
        <v>206</v>
      </c>
      <c r="J16" s="22"/>
      <c r="K16" s="22"/>
      <c r="L16" s="22"/>
    </row>
    <row r="17" spans="1:12" x14ac:dyDescent="0.35">
      <c r="A17" s="23" t="s">
        <v>191</v>
      </c>
      <c r="B17" s="24" t="s">
        <v>192</v>
      </c>
      <c r="C17" s="25" t="s">
        <v>193</v>
      </c>
      <c r="D17" s="25" t="s">
        <v>194</v>
      </c>
      <c r="E17" s="25" t="s">
        <v>195</v>
      </c>
      <c r="H17" s="23" t="s">
        <v>191</v>
      </c>
      <c r="I17" s="24" t="s">
        <v>192</v>
      </c>
      <c r="J17" s="25" t="s">
        <v>193</v>
      </c>
      <c r="K17" s="25" t="s">
        <v>194</v>
      </c>
      <c r="L17" s="25" t="s">
        <v>195</v>
      </c>
    </row>
    <row r="18" spans="1:12" x14ac:dyDescent="0.35">
      <c r="A18" s="26" t="s">
        <v>196</v>
      </c>
      <c r="B18" s="27">
        <v>142624</v>
      </c>
      <c r="C18" s="28">
        <v>91384.700000000012</v>
      </c>
      <c r="D18" s="28">
        <v>96310.5</v>
      </c>
      <c r="E18" s="28">
        <f t="shared" ref="E18:E27" si="2">C18-D18</f>
        <v>-4925.7999999999884</v>
      </c>
      <c r="H18" s="26" t="s">
        <v>196</v>
      </c>
      <c r="I18" s="27">
        <v>51465</v>
      </c>
      <c r="J18" s="28">
        <v>145890.83999999997</v>
      </c>
      <c r="K18" s="28">
        <v>299145.00000000012</v>
      </c>
      <c r="L18" s="28">
        <f t="shared" ref="L18:L27" si="3">J18-K18</f>
        <v>-153254.16000000015</v>
      </c>
    </row>
    <row r="19" spans="1:12" x14ac:dyDescent="0.35">
      <c r="A19" s="26" t="s">
        <v>197</v>
      </c>
      <c r="B19" s="27">
        <v>108576</v>
      </c>
      <c r="C19" s="28">
        <v>65212.480000000018</v>
      </c>
      <c r="D19" s="28">
        <v>70693.270000000019</v>
      </c>
      <c r="E19" s="28">
        <f t="shared" si="2"/>
        <v>-5480.7900000000009</v>
      </c>
      <c r="H19" s="26" t="s">
        <v>197</v>
      </c>
      <c r="I19" s="27">
        <v>92211</v>
      </c>
      <c r="J19" s="28">
        <v>179328.5400000001</v>
      </c>
      <c r="K19" s="28">
        <v>295484.00000000006</v>
      </c>
      <c r="L19" s="28">
        <f t="shared" si="3"/>
        <v>-116155.45999999996</v>
      </c>
    </row>
    <row r="20" spans="1:12" x14ac:dyDescent="0.35">
      <c r="A20" s="26" t="s">
        <v>198</v>
      </c>
      <c r="B20" s="27">
        <v>77794</v>
      </c>
      <c r="C20" s="28">
        <v>68135.380000000019</v>
      </c>
      <c r="D20" s="28">
        <v>83080.780000000013</v>
      </c>
      <c r="E20" s="28">
        <f t="shared" si="2"/>
        <v>-14945.399999999994</v>
      </c>
      <c r="H20" s="26" t="s">
        <v>198</v>
      </c>
      <c r="I20" s="27">
        <v>62509</v>
      </c>
      <c r="J20" s="28">
        <v>171206.84000000017</v>
      </c>
      <c r="K20" s="28">
        <v>269780.59631780215</v>
      </c>
      <c r="L20" s="28">
        <f t="shared" si="3"/>
        <v>-98573.756317801977</v>
      </c>
    </row>
    <row r="21" spans="1:12" x14ac:dyDescent="0.35">
      <c r="A21" s="26" t="s">
        <v>199</v>
      </c>
      <c r="B21" s="27">
        <v>92653</v>
      </c>
      <c r="C21" s="28">
        <v>58689.579999999987</v>
      </c>
      <c r="D21" s="28">
        <v>59911.040000000008</v>
      </c>
      <c r="E21" s="28">
        <f t="shared" si="2"/>
        <v>-1221.460000000021</v>
      </c>
      <c r="H21" s="26" t="s">
        <v>199</v>
      </c>
      <c r="I21" s="27">
        <v>95540</v>
      </c>
      <c r="J21" s="28">
        <v>117946.69999999998</v>
      </c>
      <c r="K21" s="28">
        <v>145599.99999999997</v>
      </c>
      <c r="L21" s="28">
        <f t="shared" si="3"/>
        <v>-27653.299999999988</v>
      </c>
    </row>
    <row r="22" spans="1:12" x14ac:dyDescent="0.35">
      <c r="A22" s="26" t="s">
        <v>200</v>
      </c>
      <c r="B22" s="27">
        <v>144833</v>
      </c>
      <c r="C22" s="28">
        <v>89744.88999999997</v>
      </c>
      <c r="D22" s="28">
        <v>99638.480000000025</v>
      </c>
      <c r="E22" s="28">
        <f t="shared" si="2"/>
        <v>-9893.5900000000547</v>
      </c>
      <c r="H22" s="26" t="s">
        <v>200</v>
      </c>
      <c r="I22" s="27">
        <v>109127</v>
      </c>
      <c r="J22" s="28">
        <v>154333.79999999996</v>
      </c>
      <c r="K22" s="28">
        <v>255334.99999999991</v>
      </c>
      <c r="L22" s="28">
        <f t="shared" si="3"/>
        <v>-101001.19999999995</v>
      </c>
    </row>
    <row r="23" spans="1:12" x14ac:dyDescent="0.35">
      <c r="A23" s="26" t="s">
        <v>201</v>
      </c>
      <c r="B23" s="27">
        <v>73422</v>
      </c>
      <c r="C23" s="28">
        <v>87854.06</v>
      </c>
      <c r="D23" s="28">
        <v>103702.84000000004</v>
      </c>
      <c r="E23" s="28">
        <f t="shared" si="2"/>
        <v>-15848.780000000042</v>
      </c>
      <c r="H23" s="26" t="s">
        <v>201</v>
      </c>
      <c r="I23" s="27">
        <v>38514</v>
      </c>
      <c r="J23" s="28">
        <v>165486.96999999988</v>
      </c>
      <c r="K23" s="28">
        <v>241080</v>
      </c>
      <c r="L23" s="28">
        <f t="shared" si="3"/>
        <v>-75593.030000000115</v>
      </c>
    </row>
    <row r="24" spans="1:12" x14ac:dyDescent="0.35">
      <c r="A24" s="26" t="s">
        <v>202</v>
      </c>
      <c r="B24" s="27">
        <v>89895</v>
      </c>
      <c r="C24" s="28">
        <v>85757.72000000003</v>
      </c>
      <c r="D24" s="28">
        <v>102193.94999999992</v>
      </c>
      <c r="E24" s="28">
        <f t="shared" si="2"/>
        <v>-16436.229999999894</v>
      </c>
      <c r="H24" s="26" t="s">
        <v>202</v>
      </c>
      <c r="I24" s="27">
        <v>39683</v>
      </c>
      <c r="J24" s="28">
        <v>141203.59999999992</v>
      </c>
      <c r="K24" s="28">
        <v>274950.00000000029</v>
      </c>
      <c r="L24" s="28">
        <f t="shared" si="3"/>
        <v>-133746.40000000037</v>
      </c>
    </row>
    <row r="25" spans="1:12" x14ac:dyDescent="0.35">
      <c r="A25" s="26" t="s">
        <v>203</v>
      </c>
      <c r="B25" s="27">
        <v>82018</v>
      </c>
      <c r="C25" s="28">
        <v>75259.839999999982</v>
      </c>
      <c r="D25" s="28">
        <v>107736.47749999999</v>
      </c>
      <c r="E25" s="28">
        <f t="shared" si="2"/>
        <v>-32476.637500000012</v>
      </c>
      <c r="H25" s="26" t="s">
        <v>203</v>
      </c>
      <c r="I25" s="27">
        <v>44611</v>
      </c>
      <c r="J25" s="28">
        <v>121906.73000000003</v>
      </c>
      <c r="K25" s="28">
        <v>204669.99999999988</v>
      </c>
      <c r="L25" s="28">
        <f t="shared" si="3"/>
        <v>-82763.269999999859</v>
      </c>
    </row>
    <row r="26" spans="1:12" x14ac:dyDescent="0.35">
      <c r="A26" s="26" t="s">
        <v>204</v>
      </c>
      <c r="B26" s="27">
        <v>111150</v>
      </c>
      <c r="C26" s="28">
        <v>78531.649999999951</v>
      </c>
      <c r="D26" s="28">
        <v>103962.41999999998</v>
      </c>
      <c r="E26" s="28">
        <f t="shared" si="2"/>
        <v>-25430.770000000033</v>
      </c>
      <c r="H26" s="26" t="s">
        <v>204</v>
      </c>
      <c r="I26" s="27">
        <v>107635</v>
      </c>
      <c r="J26" s="28">
        <v>148505.93000000002</v>
      </c>
      <c r="K26" s="28">
        <v>166240.00000000003</v>
      </c>
      <c r="L26" s="28">
        <f t="shared" si="3"/>
        <v>-17734.070000000007</v>
      </c>
    </row>
    <row r="27" spans="1:12" x14ac:dyDescent="0.35">
      <c r="A27" s="26" t="s">
        <v>187</v>
      </c>
      <c r="B27" s="27">
        <v>922965</v>
      </c>
      <c r="C27" s="28">
        <v>700570.29999999993</v>
      </c>
      <c r="D27" s="28">
        <v>827229.75750000007</v>
      </c>
      <c r="E27" s="28">
        <f t="shared" si="2"/>
        <v>-126659.45750000014</v>
      </c>
      <c r="H27" s="26" t="s">
        <v>187</v>
      </c>
      <c r="I27" s="27">
        <v>641295</v>
      </c>
      <c r="J27" s="28">
        <v>1345809.9499999997</v>
      </c>
      <c r="K27" s="28">
        <v>2152284.5963178026</v>
      </c>
      <c r="L27" s="28">
        <f t="shared" si="3"/>
        <v>-806474.64631780284</v>
      </c>
    </row>
    <row r="29" spans="1:12" x14ac:dyDescent="0.35">
      <c r="A29" s="7" t="s">
        <v>188</v>
      </c>
      <c r="B29" s="21" t="s">
        <v>207</v>
      </c>
      <c r="C29" s="22"/>
      <c r="D29" s="22"/>
      <c r="E29" s="22"/>
      <c r="H29" s="7" t="s">
        <v>188</v>
      </c>
      <c r="I29" s="21" t="s">
        <v>208</v>
      </c>
      <c r="J29" s="22"/>
      <c r="K29" s="22"/>
      <c r="L29" s="22"/>
    </row>
    <row r="30" spans="1:12" x14ac:dyDescent="0.35">
      <c r="A30" s="23" t="s">
        <v>191</v>
      </c>
      <c r="B30" s="24" t="s">
        <v>192</v>
      </c>
      <c r="C30" s="25" t="s">
        <v>193</v>
      </c>
      <c r="D30" s="25" t="s">
        <v>194</v>
      </c>
      <c r="E30" s="25" t="s">
        <v>195</v>
      </c>
      <c r="H30" s="23" t="s">
        <v>191</v>
      </c>
      <c r="I30" s="24" t="s">
        <v>192</v>
      </c>
      <c r="J30" s="25" t="s">
        <v>193</v>
      </c>
      <c r="K30" s="25" t="s">
        <v>194</v>
      </c>
      <c r="L30" s="25" t="s">
        <v>195</v>
      </c>
    </row>
    <row r="31" spans="1:12" x14ac:dyDescent="0.35">
      <c r="A31" s="26" t="s">
        <v>196</v>
      </c>
      <c r="B31" s="27">
        <v>81687</v>
      </c>
      <c r="C31" s="28">
        <v>102317.28000000003</v>
      </c>
      <c r="D31" s="28">
        <v>90925.829999999987</v>
      </c>
      <c r="E31" s="28">
        <f t="shared" ref="E31:E40" si="4">C31-D31</f>
        <v>11391.450000000041</v>
      </c>
      <c r="H31" s="26" t="s">
        <v>196</v>
      </c>
      <c r="I31" s="27">
        <v>241513</v>
      </c>
      <c r="J31" s="28">
        <v>318830.84999999998</v>
      </c>
      <c r="K31" s="28">
        <v>280973.00000000017</v>
      </c>
      <c r="L31" s="28">
        <f t="shared" ref="L31:L40" si="5">J31-K31</f>
        <v>37857.849999999802</v>
      </c>
    </row>
    <row r="32" spans="1:12" x14ac:dyDescent="0.35">
      <c r="A32" s="26" t="s">
        <v>197</v>
      </c>
      <c r="B32" s="27">
        <v>164052</v>
      </c>
      <c r="C32" s="28">
        <v>103812.39000000006</v>
      </c>
      <c r="D32" s="28">
        <v>101628.40000000008</v>
      </c>
      <c r="E32" s="28">
        <f t="shared" si="4"/>
        <v>2183.9899999999761</v>
      </c>
      <c r="H32" s="26" t="s">
        <v>197</v>
      </c>
      <c r="I32" s="27">
        <v>310112</v>
      </c>
      <c r="J32" s="28">
        <v>321476.29999999981</v>
      </c>
      <c r="K32" s="28">
        <v>229991.99999999997</v>
      </c>
      <c r="L32" s="28">
        <f t="shared" si="5"/>
        <v>91484.299999999843</v>
      </c>
    </row>
    <row r="33" spans="1:12" x14ac:dyDescent="0.35">
      <c r="A33" s="26" t="s">
        <v>198</v>
      </c>
      <c r="B33" s="27">
        <v>355406</v>
      </c>
      <c r="C33" s="28">
        <v>157006.79000000012</v>
      </c>
      <c r="D33" s="28">
        <v>138788.69999999995</v>
      </c>
      <c r="E33" s="28">
        <f t="shared" si="4"/>
        <v>18218.090000000171</v>
      </c>
      <c r="H33" s="26" t="s">
        <v>198</v>
      </c>
      <c r="I33" s="27">
        <v>416299</v>
      </c>
      <c r="J33" s="28">
        <v>315411.83</v>
      </c>
      <c r="K33" s="28">
        <v>288860.00000000006</v>
      </c>
      <c r="L33" s="28">
        <f t="shared" si="5"/>
        <v>26551.829999999958</v>
      </c>
    </row>
    <row r="34" spans="1:12" x14ac:dyDescent="0.35">
      <c r="A34" s="26" t="s">
        <v>199</v>
      </c>
      <c r="B34" s="27">
        <v>245522</v>
      </c>
      <c r="C34" s="28">
        <v>101772.32999999999</v>
      </c>
      <c r="D34" s="28">
        <v>93659.199999999924</v>
      </c>
      <c r="E34" s="28">
        <f t="shared" si="4"/>
        <v>8113.1300000000629</v>
      </c>
      <c r="H34" s="26" t="s">
        <v>199</v>
      </c>
      <c r="I34" s="27">
        <v>265691</v>
      </c>
      <c r="J34" s="28">
        <v>199705.40999999997</v>
      </c>
      <c r="K34" s="28">
        <v>141623.99999999994</v>
      </c>
      <c r="L34" s="28">
        <f t="shared" si="5"/>
        <v>58081.410000000033</v>
      </c>
    </row>
    <row r="35" spans="1:12" x14ac:dyDescent="0.35">
      <c r="A35" s="26" t="s">
        <v>200</v>
      </c>
      <c r="B35" s="27">
        <v>202181</v>
      </c>
      <c r="C35" s="28">
        <v>103077.24000000003</v>
      </c>
      <c r="D35" s="28">
        <v>134420.11817587444</v>
      </c>
      <c r="E35" s="28">
        <f t="shared" si="4"/>
        <v>-31342.878175874401</v>
      </c>
      <c r="H35" s="26" t="s">
        <v>200</v>
      </c>
      <c r="I35" s="27">
        <v>473626</v>
      </c>
      <c r="J35" s="28">
        <v>335954.56999999995</v>
      </c>
      <c r="K35" s="28">
        <v>287570.00000000006</v>
      </c>
      <c r="L35" s="28">
        <f t="shared" si="5"/>
        <v>48384.569999999891</v>
      </c>
    </row>
    <row r="36" spans="1:12" x14ac:dyDescent="0.35">
      <c r="A36" s="26" t="s">
        <v>201</v>
      </c>
      <c r="B36" s="27">
        <v>290280</v>
      </c>
      <c r="C36" s="28">
        <v>129727.37000000001</v>
      </c>
      <c r="D36" s="28">
        <v>129142.80000000013</v>
      </c>
      <c r="E36" s="28">
        <f t="shared" si="4"/>
        <v>584.56999999987602</v>
      </c>
      <c r="H36" s="26" t="s">
        <v>201</v>
      </c>
      <c r="I36" s="27">
        <v>467112</v>
      </c>
      <c r="J36" s="28">
        <v>327295.68</v>
      </c>
      <c r="K36" s="28">
        <v>257399.99999999977</v>
      </c>
      <c r="L36" s="28">
        <f t="shared" si="5"/>
        <v>69895.680000000226</v>
      </c>
    </row>
    <row r="37" spans="1:12" x14ac:dyDescent="0.35">
      <c r="A37" s="26" t="s">
        <v>202</v>
      </c>
      <c r="B37" s="27">
        <v>280250</v>
      </c>
      <c r="C37" s="28">
        <v>139275.92000000004</v>
      </c>
      <c r="D37" s="28">
        <v>116920</v>
      </c>
      <c r="E37" s="28">
        <f t="shared" si="4"/>
        <v>22355.920000000042</v>
      </c>
      <c r="H37" s="26" t="s">
        <v>202</v>
      </c>
      <c r="I37" s="27">
        <v>466591</v>
      </c>
      <c r="J37" s="28">
        <v>341566.11000000016</v>
      </c>
      <c r="K37" s="28">
        <v>262600.00000000047</v>
      </c>
      <c r="L37" s="28">
        <f t="shared" si="5"/>
        <v>78966.109999999695</v>
      </c>
    </row>
    <row r="38" spans="1:12" x14ac:dyDescent="0.35">
      <c r="A38" s="26" t="s">
        <v>203</v>
      </c>
      <c r="B38" s="27">
        <v>254347</v>
      </c>
      <c r="C38" s="28">
        <v>141507.69000000012</v>
      </c>
      <c r="D38" s="28">
        <v>136354</v>
      </c>
      <c r="E38" s="28">
        <f t="shared" si="4"/>
        <v>5153.6900000001187</v>
      </c>
      <c r="H38" s="26" t="s">
        <v>203</v>
      </c>
      <c r="I38" s="27">
        <v>503392</v>
      </c>
      <c r="J38" s="28">
        <v>356724.84999999992</v>
      </c>
      <c r="K38" s="28">
        <v>326611.99999999988</v>
      </c>
      <c r="L38" s="28">
        <f t="shared" si="5"/>
        <v>30112.850000000035</v>
      </c>
    </row>
    <row r="39" spans="1:12" x14ac:dyDescent="0.35">
      <c r="A39" s="26" t="s">
        <v>204</v>
      </c>
      <c r="B39" s="27">
        <v>150328</v>
      </c>
      <c r="C39" s="28">
        <v>126785.94000000002</v>
      </c>
      <c r="D39" s="28">
        <v>121890.99999999997</v>
      </c>
      <c r="E39" s="28">
        <f t="shared" si="4"/>
        <v>4894.940000000046</v>
      </c>
      <c r="H39" s="26" t="s">
        <v>204</v>
      </c>
      <c r="I39" s="27">
        <v>473354</v>
      </c>
      <c r="J39" s="28">
        <v>340851.70000000013</v>
      </c>
      <c r="K39" s="28">
        <v>298386.00000000023</v>
      </c>
      <c r="L39" s="28">
        <f t="shared" si="5"/>
        <v>42465.699999999895</v>
      </c>
    </row>
    <row r="40" spans="1:12" x14ac:dyDescent="0.35">
      <c r="A40" s="26" t="s">
        <v>187</v>
      </c>
      <c r="B40" s="27">
        <v>2024053</v>
      </c>
      <c r="C40" s="28">
        <v>1105282.9500000002</v>
      </c>
      <c r="D40" s="28">
        <v>1063730.0481758746</v>
      </c>
      <c r="E40" s="28">
        <f t="shared" si="4"/>
        <v>41552.901824125554</v>
      </c>
      <c r="H40" s="26" t="s">
        <v>187</v>
      </c>
      <c r="I40" s="27">
        <v>3617690</v>
      </c>
      <c r="J40" s="28">
        <v>2857817.3</v>
      </c>
      <c r="K40" s="28">
        <v>2374017.0000000009</v>
      </c>
      <c r="L40" s="28">
        <f t="shared" si="5"/>
        <v>483800.29999999888</v>
      </c>
    </row>
    <row r="42" spans="1:12" x14ac:dyDescent="0.35">
      <c r="A42" s="7" t="s">
        <v>188</v>
      </c>
      <c r="B42" s="21" t="s">
        <v>209</v>
      </c>
      <c r="C42" s="22"/>
      <c r="D42" s="22"/>
      <c r="E42" s="22"/>
    </row>
    <row r="43" spans="1:12" x14ac:dyDescent="0.35">
      <c r="A43" s="23" t="s">
        <v>191</v>
      </c>
      <c r="B43" s="24" t="s">
        <v>192</v>
      </c>
      <c r="C43" s="25" t="s">
        <v>193</v>
      </c>
      <c r="D43" s="25" t="s">
        <v>194</v>
      </c>
      <c r="E43" s="25" t="s">
        <v>195</v>
      </c>
    </row>
    <row r="44" spans="1:12" x14ac:dyDescent="0.35">
      <c r="A44" s="26" t="s">
        <v>196</v>
      </c>
      <c r="B44" s="27">
        <v>16666</v>
      </c>
      <c r="C44" s="28">
        <v>40527.290000000008</v>
      </c>
      <c r="D44" s="28">
        <v>34645</v>
      </c>
      <c r="E44" s="28">
        <f t="shared" ref="E44:E53" si="6">C44-D44</f>
        <v>5882.2900000000081</v>
      </c>
    </row>
    <row r="45" spans="1:12" x14ac:dyDescent="0.35">
      <c r="A45" s="26" t="s">
        <v>197</v>
      </c>
      <c r="B45" s="27">
        <v>8452</v>
      </c>
      <c r="C45" s="28">
        <v>33716.380000000012</v>
      </c>
      <c r="D45" s="28">
        <v>31030</v>
      </c>
      <c r="E45" s="28">
        <f t="shared" si="6"/>
        <v>2686.3800000000119</v>
      </c>
    </row>
    <row r="46" spans="1:12" x14ac:dyDescent="0.35">
      <c r="A46" s="26" t="s">
        <v>198</v>
      </c>
      <c r="B46" s="27">
        <v>13336</v>
      </c>
      <c r="C46" s="28">
        <v>40899.950000000012</v>
      </c>
      <c r="D46" s="28">
        <v>40641</v>
      </c>
      <c r="E46" s="28">
        <f t="shared" si="6"/>
        <v>258.95000000001164</v>
      </c>
    </row>
    <row r="47" spans="1:12" x14ac:dyDescent="0.35">
      <c r="A47" s="26" t="s">
        <v>199</v>
      </c>
      <c r="B47" s="27">
        <v>13702</v>
      </c>
      <c r="C47" s="28">
        <v>36906.789999999994</v>
      </c>
      <c r="D47" s="28">
        <v>24219</v>
      </c>
      <c r="E47" s="28">
        <f t="shared" si="6"/>
        <v>12687.789999999994</v>
      </c>
    </row>
    <row r="48" spans="1:12" x14ac:dyDescent="0.35">
      <c r="A48" s="26" t="s">
        <v>200</v>
      </c>
      <c r="B48" s="27">
        <v>9600</v>
      </c>
      <c r="C48" s="28">
        <v>39077.85</v>
      </c>
      <c r="D48" s="28">
        <v>35532</v>
      </c>
      <c r="E48" s="28">
        <f t="shared" si="6"/>
        <v>3545.8499999999985</v>
      </c>
    </row>
    <row r="49" spans="1:5" x14ac:dyDescent="0.35">
      <c r="A49" s="26" t="s">
        <v>201</v>
      </c>
      <c r="B49" s="27">
        <v>16857</v>
      </c>
      <c r="C49" s="28">
        <v>54058.549999999981</v>
      </c>
      <c r="D49" s="28">
        <v>41760</v>
      </c>
      <c r="E49" s="28">
        <f t="shared" si="6"/>
        <v>12298.549999999981</v>
      </c>
    </row>
    <row r="50" spans="1:5" x14ac:dyDescent="0.35">
      <c r="A50" s="26" t="s">
        <v>202</v>
      </c>
      <c r="B50" s="27">
        <v>19023</v>
      </c>
      <c r="C50" s="28">
        <v>54220.55000000001</v>
      </c>
      <c r="D50" s="28">
        <v>43920.000000000007</v>
      </c>
      <c r="E50" s="28">
        <f t="shared" si="6"/>
        <v>10300.550000000003</v>
      </c>
    </row>
    <row r="51" spans="1:5" x14ac:dyDescent="0.35">
      <c r="A51" s="26" t="s">
        <v>203</v>
      </c>
      <c r="B51" s="27">
        <v>17189</v>
      </c>
      <c r="C51" s="28">
        <v>52843.600000000006</v>
      </c>
      <c r="D51" s="28">
        <v>48312.000000000015</v>
      </c>
      <c r="E51" s="28">
        <f t="shared" si="6"/>
        <v>4531.5999999999913</v>
      </c>
    </row>
    <row r="52" spans="1:5" x14ac:dyDescent="0.35">
      <c r="A52" s="26" t="s">
        <v>204</v>
      </c>
      <c r="B52" s="27">
        <v>15532</v>
      </c>
      <c r="C52" s="28">
        <v>46836.899999999994</v>
      </c>
      <c r="D52" s="28">
        <v>47440</v>
      </c>
      <c r="E52" s="28">
        <f t="shared" si="6"/>
        <v>-603.10000000000582</v>
      </c>
    </row>
    <row r="53" spans="1:5" x14ac:dyDescent="0.35">
      <c r="A53" s="26" t="s">
        <v>187</v>
      </c>
      <c r="B53" s="27">
        <v>130357</v>
      </c>
      <c r="C53" s="28">
        <v>399087.8600000001</v>
      </c>
      <c r="D53" s="28">
        <v>347499</v>
      </c>
      <c r="E53" s="28">
        <f t="shared" si="6"/>
        <v>51588.860000000102</v>
      </c>
    </row>
    <row r="55" spans="1:5" x14ac:dyDescent="0.35">
      <c r="A55" s="7" t="s">
        <v>188</v>
      </c>
      <c r="B55" s="21" t="s">
        <v>210</v>
      </c>
      <c r="C55" s="22"/>
      <c r="D55" s="22"/>
      <c r="E55" s="22"/>
    </row>
    <row r="56" spans="1:5" x14ac:dyDescent="0.35">
      <c r="A56" s="23" t="s">
        <v>191</v>
      </c>
      <c r="B56" s="24" t="s">
        <v>192</v>
      </c>
      <c r="C56" s="25" t="s">
        <v>193</v>
      </c>
      <c r="D56" s="25" t="s">
        <v>194</v>
      </c>
      <c r="E56" s="25" t="s">
        <v>195</v>
      </c>
    </row>
    <row r="57" spans="1:5" x14ac:dyDescent="0.35">
      <c r="A57" s="26" t="s">
        <v>196</v>
      </c>
      <c r="B57" s="27">
        <v>3751</v>
      </c>
      <c r="C57" s="28">
        <v>17770.850000000002</v>
      </c>
      <c r="D57" s="28">
        <v>37554.000000000015</v>
      </c>
      <c r="E57" s="28">
        <f t="shared" ref="E57:E66" si="7">C57-D57</f>
        <v>-19783.150000000012</v>
      </c>
    </row>
    <row r="58" spans="1:5" x14ac:dyDescent="0.35">
      <c r="A58" s="26" t="s">
        <v>197</v>
      </c>
      <c r="B58" s="27">
        <v>2642</v>
      </c>
      <c r="C58" s="28">
        <v>8861.3000000000011</v>
      </c>
      <c r="D58" s="28">
        <v>34140</v>
      </c>
      <c r="E58" s="28">
        <f t="shared" si="7"/>
        <v>-25278.699999999997</v>
      </c>
    </row>
    <row r="59" spans="1:5" x14ac:dyDescent="0.35">
      <c r="A59" s="26" t="s">
        <v>198</v>
      </c>
      <c r="B59" s="27">
        <v>4784</v>
      </c>
      <c r="C59" s="28">
        <v>11668.779999999999</v>
      </c>
      <c r="D59" s="28">
        <v>37554</v>
      </c>
      <c r="E59" s="28">
        <f t="shared" si="7"/>
        <v>-25885.22</v>
      </c>
    </row>
    <row r="60" spans="1:5" x14ac:dyDescent="0.35">
      <c r="A60" s="26" t="s">
        <v>199</v>
      </c>
      <c r="B60" s="27">
        <v>2350</v>
      </c>
      <c r="C60" s="28">
        <v>14059.9</v>
      </c>
      <c r="D60" s="28">
        <v>23898</v>
      </c>
      <c r="E60" s="28">
        <f t="shared" si="7"/>
        <v>-9838.1</v>
      </c>
    </row>
    <row r="61" spans="1:5" x14ac:dyDescent="0.35">
      <c r="A61" s="26" t="s">
        <v>200</v>
      </c>
      <c r="B61" s="27">
        <v>4572</v>
      </c>
      <c r="C61" s="28">
        <v>19536.999999999996</v>
      </c>
      <c r="D61" s="28">
        <v>35847</v>
      </c>
      <c r="E61" s="28">
        <f t="shared" si="7"/>
        <v>-16310.000000000004</v>
      </c>
    </row>
    <row r="62" spans="1:5" x14ac:dyDescent="0.35">
      <c r="A62" s="26" t="s">
        <v>201</v>
      </c>
      <c r="B62" s="27">
        <v>3035</v>
      </c>
      <c r="C62" s="28">
        <v>22269.35</v>
      </c>
      <c r="D62" s="28">
        <v>17480</v>
      </c>
      <c r="E62" s="28">
        <f t="shared" si="7"/>
        <v>4789.3499999999985</v>
      </c>
    </row>
    <row r="63" spans="1:5" x14ac:dyDescent="0.35">
      <c r="A63" s="26" t="s">
        <v>202</v>
      </c>
      <c r="B63" s="27">
        <v>3059</v>
      </c>
      <c r="C63" s="28">
        <v>20236.310000000001</v>
      </c>
      <c r="D63" s="28">
        <v>17480</v>
      </c>
      <c r="E63" s="28">
        <f t="shared" si="7"/>
        <v>2756.3100000000013</v>
      </c>
    </row>
    <row r="64" spans="1:5" x14ac:dyDescent="0.35">
      <c r="A64" s="26" t="s">
        <v>203</v>
      </c>
      <c r="B64" s="27">
        <v>6840</v>
      </c>
      <c r="C64" s="28">
        <v>16394.999999999996</v>
      </c>
      <c r="D64" s="28">
        <v>17055.391228110653</v>
      </c>
      <c r="E64" s="28">
        <f t="shared" si="7"/>
        <v>-660.39122811065681</v>
      </c>
    </row>
    <row r="65" spans="1:5" x14ac:dyDescent="0.35">
      <c r="A65" s="26" t="s">
        <v>204</v>
      </c>
      <c r="B65" s="27">
        <v>7594</v>
      </c>
      <c r="C65" s="28">
        <v>9536.64</v>
      </c>
      <c r="D65" s="28">
        <v>16606</v>
      </c>
      <c r="E65" s="28">
        <f t="shared" si="7"/>
        <v>-7069.3600000000006</v>
      </c>
    </row>
    <row r="66" spans="1:5" x14ac:dyDescent="0.35">
      <c r="A66" s="26" t="s">
        <v>187</v>
      </c>
      <c r="B66" s="27">
        <v>38627</v>
      </c>
      <c r="C66" s="28">
        <v>140335.13</v>
      </c>
      <c r="D66" s="28">
        <v>237614.39122811065</v>
      </c>
      <c r="E66" s="28">
        <f t="shared" si="7"/>
        <v>-97279.261228110641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"/>
  <sheetViews>
    <sheetView workbookViewId="0">
      <selection sqref="A1:J1"/>
    </sheetView>
  </sheetViews>
  <sheetFormatPr defaultRowHeight="14.5" x14ac:dyDescent="0.35"/>
  <cols>
    <col min="1" max="1" width="11.453125" bestFit="1" customWidth="1"/>
    <col min="2" max="2" width="38.81640625" bestFit="1" customWidth="1"/>
    <col min="3" max="3" width="5.1796875" style="18" bestFit="1" customWidth="1"/>
    <col min="4" max="4" width="7.54296875" bestFit="1" customWidth="1"/>
    <col min="5" max="5" width="26.453125" bestFit="1" customWidth="1"/>
    <col min="6" max="6" width="9.54296875" bestFit="1" customWidth="1"/>
    <col min="7" max="7" width="11.1796875" style="19" bestFit="1" customWidth="1"/>
    <col min="8" max="8" width="23.81640625" style="20" bestFit="1" customWidth="1"/>
    <col min="9" max="9" width="27.7265625" style="20" bestFit="1" customWidth="1"/>
    <col min="10" max="10" width="22.26953125" style="20" bestFit="1" customWidth="1"/>
    <col min="11" max="11" width="7" bestFit="1" customWidth="1"/>
    <col min="12" max="12" width="5.81640625" bestFit="1" customWidth="1"/>
    <col min="13" max="13" width="11.1796875" style="1" bestFit="1" customWidth="1"/>
    <col min="14" max="14" width="11.54296875" style="1" bestFit="1" customWidth="1"/>
    <col min="15" max="15" width="10.453125" style="1" bestFit="1" customWidth="1"/>
  </cols>
  <sheetData>
    <row r="1" spans="1:16" ht="23.5" x14ac:dyDescent="0.55000000000000004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4" spans="1:16" x14ac:dyDescent="0.3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35">
      <c r="A5" s="8" t="s">
        <v>16</v>
      </c>
      <c r="B5" s="8" t="s">
        <v>17</v>
      </c>
      <c r="C5" s="9" t="s">
        <v>18</v>
      </c>
      <c r="D5" s="8" t="s">
        <v>19</v>
      </c>
      <c r="E5" s="8" t="s">
        <v>20</v>
      </c>
      <c r="F5" s="8">
        <v>3.96</v>
      </c>
      <c r="G5" s="10">
        <v>728</v>
      </c>
      <c r="H5" s="11">
        <v>2882.88</v>
      </c>
      <c r="I5" s="11">
        <v>2687.6972972972972</v>
      </c>
      <c r="J5" s="11">
        <v>195.18270270270284</v>
      </c>
      <c r="K5" s="8"/>
      <c r="L5" s="8">
        <v>4.2300000000000004</v>
      </c>
      <c r="M5" s="12">
        <f t="shared" ref="M5:N68" si="0">$G5*K5</f>
        <v>0</v>
      </c>
      <c r="N5" s="12">
        <f t="shared" si="0"/>
        <v>3079.4400000000005</v>
      </c>
      <c r="O5" s="12">
        <f t="shared" ref="O5:O68" si="1">M5+N5</f>
        <v>3079.4400000000005</v>
      </c>
      <c r="P5" s="7"/>
    </row>
    <row r="6" spans="1:16" x14ac:dyDescent="0.35">
      <c r="A6" s="8"/>
      <c r="B6" s="8"/>
      <c r="C6" s="9"/>
      <c r="D6" s="8" t="s">
        <v>21</v>
      </c>
      <c r="E6" s="8" t="s">
        <v>22</v>
      </c>
      <c r="F6" s="8">
        <v>3.96</v>
      </c>
      <c r="G6" s="10">
        <v>12</v>
      </c>
      <c r="H6" s="11">
        <v>47.52</v>
      </c>
      <c r="I6" s="11">
        <v>44.302702702702703</v>
      </c>
      <c r="J6" s="11">
        <v>3.2172972972973</v>
      </c>
      <c r="K6" s="8"/>
      <c r="L6" s="8">
        <v>3.25</v>
      </c>
      <c r="M6" s="12">
        <f t="shared" si="0"/>
        <v>0</v>
      </c>
      <c r="N6" s="12">
        <f t="shared" si="0"/>
        <v>39</v>
      </c>
      <c r="O6" s="12">
        <f t="shared" si="1"/>
        <v>39</v>
      </c>
      <c r="P6" s="7"/>
    </row>
    <row r="7" spans="1:16" x14ac:dyDescent="0.35">
      <c r="A7" s="8"/>
      <c r="B7" s="8"/>
      <c r="C7" s="9" t="s">
        <v>23</v>
      </c>
      <c r="D7" s="8" t="s">
        <v>24</v>
      </c>
      <c r="E7" s="8" t="s">
        <v>25</v>
      </c>
      <c r="F7" s="8">
        <v>2.99</v>
      </c>
      <c r="G7" s="10">
        <v>1028</v>
      </c>
      <c r="H7" s="11">
        <v>3073.7200000000003</v>
      </c>
      <c r="I7" s="11">
        <v>2700.476923076923</v>
      </c>
      <c r="J7" s="11">
        <v>373.24307692307684</v>
      </c>
      <c r="K7" s="8"/>
      <c r="L7" s="8">
        <v>3.23</v>
      </c>
      <c r="M7" s="12">
        <f t="shared" si="0"/>
        <v>0</v>
      </c>
      <c r="N7" s="12">
        <f t="shared" si="0"/>
        <v>3320.44</v>
      </c>
      <c r="O7" s="12">
        <f t="shared" si="1"/>
        <v>3320.44</v>
      </c>
      <c r="P7" s="7"/>
    </row>
    <row r="8" spans="1:16" x14ac:dyDescent="0.35">
      <c r="A8" s="8"/>
      <c r="B8" s="8"/>
      <c r="C8" s="9"/>
      <c r="D8" s="8" t="s">
        <v>21</v>
      </c>
      <c r="E8" s="8" t="s">
        <v>22</v>
      </c>
      <c r="F8" s="8">
        <v>3.06</v>
      </c>
      <c r="G8" s="10">
        <v>12</v>
      </c>
      <c r="H8" s="11">
        <v>36.72</v>
      </c>
      <c r="I8" s="11">
        <v>31.523076923076925</v>
      </c>
      <c r="J8" s="11">
        <v>5.1969230769230741</v>
      </c>
      <c r="K8" s="8"/>
      <c r="L8" s="8">
        <v>3.25</v>
      </c>
      <c r="M8" s="12">
        <f t="shared" si="0"/>
        <v>0</v>
      </c>
      <c r="N8" s="12">
        <f t="shared" si="0"/>
        <v>39</v>
      </c>
      <c r="O8" s="12">
        <f t="shared" si="1"/>
        <v>39</v>
      </c>
      <c r="P8" s="7"/>
    </row>
    <row r="9" spans="1:16" x14ac:dyDescent="0.35">
      <c r="A9" s="8"/>
      <c r="B9" s="8"/>
      <c r="C9" s="9" t="s">
        <v>26</v>
      </c>
      <c r="D9" s="8" t="s">
        <v>24</v>
      </c>
      <c r="E9" s="8" t="s">
        <v>25</v>
      </c>
      <c r="F9" s="8">
        <v>2.99</v>
      </c>
      <c r="G9" s="10">
        <v>828</v>
      </c>
      <c r="H9" s="11">
        <v>2475.7200000000003</v>
      </c>
      <c r="I9" s="11">
        <v>2692.9714285714285</v>
      </c>
      <c r="J9" s="11">
        <v>-217.25142857142862</v>
      </c>
      <c r="K9" s="8"/>
      <c r="L9" s="8">
        <v>3.23</v>
      </c>
      <c r="M9" s="12">
        <f t="shared" si="0"/>
        <v>0</v>
      </c>
      <c r="N9" s="12">
        <f t="shared" si="0"/>
        <v>2674.44</v>
      </c>
      <c r="O9" s="12">
        <f t="shared" si="1"/>
        <v>2674.44</v>
      </c>
      <c r="P9" s="7"/>
    </row>
    <row r="10" spans="1:16" x14ac:dyDescent="0.35">
      <c r="A10" s="8"/>
      <c r="B10" s="8"/>
      <c r="C10" s="9"/>
      <c r="D10" s="8" t="s">
        <v>21</v>
      </c>
      <c r="E10" s="8" t="s">
        <v>22</v>
      </c>
      <c r="F10" s="8">
        <v>2.95</v>
      </c>
      <c r="G10" s="10">
        <v>12</v>
      </c>
      <c r="H10" s="11">
        <v>35.4</v>
      </c>
      <c r="I10" s="11">
        <v>39.028571428571425</v>
      </c>
      <c r="J10" s="11">
        <v>-3.6285714285714263</v>
      </c>
      <c r="K10" s="8"/>
      <c r="L10" s="8">
        <v>3.25</v>
      </c>
      <c r="M10" s="12">
        <f t="shared" si="0"/>
        <v>0</v>
      </c>
      <c r="N10" s="12">
        <f t="shared" si="0"/>
        <v>39</v>
      </c>
      <c r="O10" s="12">
        <f t="shared" si="1"/>
        <v>39</v>
      </c>
      <c r="P10" s="7"/>
    </row>
    <row r="11" spans="1:16" s="7" customFormat="1" x14ac:dyDescent="0.35">
      <c r="A11" s="13"/>
      <c r="B11" s="13" t="s">
        <v>27</v>
      </c>
      <c r="C11" s="14"/>
      <c r="D11" s="13"/>
      <c r="E11" s="13"/>
      <c r="F11" s="13"/>
      <c r="G11" s="15">
        <v>2620</v>
      </c>
      <c r="H11" s="16">
        <v>8551.9599999999973</v>
      </c>
      <c r="I11" s="16">
        <v>8196</v>
      </c>
      <c r="J11" s="16">
        <v>355.96</v>
      </c>
      <c r="K11" s="13"/>
      <c r="L11" s="13"/>
      <c r="M11" s="17"/>
      <c r="N11" s="17"/>
      <c r="O11" s="17">
        <f>SUM(O5:O10)</f>
        <v>9191.3200000000015</v>
      </c>
    </row>
    <row r="12" spans="1:16" s="7" customFormat="1" x14ac:dyDescent="0.35">
      <c r="A12" s="2" t="s">
        <v>28</v>
      </c>
      <c r="B12" s="2"/>
      <c r="C12" s="3"/>
      <c r="D12" s="2"/>
      <c r="E12" s="2"/>
      <c r="F12" s="2"/>
      <c r="G12" s="4">
        <v>2620</v>
      </c>
      <c r="H12" s="5">
        <v>8551.9599999999973</v>
      </c>
      <c r="I12" s="5">
        <v>8196</v>
      </c>
      <c r="J12" s="5">
        <v>355.96</v>
      </c>
      <c r="K12" s="2"/>
      <c r="L12" s="2"/>
      <c r="M12" s="6"/>
      <c r="N12" s="6"/>
      <c r="O12" s="6"/>
    </row>
    <row r="13" spans="1:16" x14ac:dyDescent="0.35">
      <c r="A13" s="8" t="s">
        <v>29</v>
      </c>
      <c r="B13" s="8" t="s">
        <v>30</v>
      </c>
      <c r="C13" s="9" t="s">
        <v>18</v>
      </c>
      <c r="D13" s="8" t="s">
        <v>31</v>
      </c>
      <c r="E13" s="8" t="s">
        <v>32</v>
      </c>
      <c r="F13" s="8">
        <v>3.7</v>
      </c>
      <c r="G13" s="10">
        <v>99</v>
      </c>
      <c r="H13" s="11">
        <v>366.3</v>
      </c>
      <c r="I13" s="11">
        <v>244.61249999999998</v>
      </c>
      <c r="J13" s="11">
        <v>121.68750000000003</v>
      </c>
      <c r="K13" s="8">
        <v>7.81</v>
      </c>
      <c r="L13" s="8"/>
      <c r="M13" s="12">
        <f t="shared" si="0"/>
        <v>773.18999999999994</v>
      </c>
      <c r="N13" s="12">
        <f t="shared" si="0"/>
        <v>0</v>
      </c>
      <c r="O13" s="12">
        <f t="shared" si="1"/>
        <v>773.18999999999994</v>
      </c>
      <c r="P13" s="7"/>
    </row>
    <row r="14" spans="1:16" x14ac:dyDescent="0.35">
      <c r="A14" s="8"/>
      <c r="B14" s="8"/>
      <c r="C14" s="9"/>
      <c r="D14" s="8"/>
      <c r="E14" s="8" t="s">
        <v>33</v>
      </c>
      <c r="F14" s="8">
        <v>3.7000000000000006</v>
      </c>
      <c r="G14" s="10">
        <v>296</v>
      </c>
      <c r="H14" s="11">
        <v>1095.1999999999998</v>
      </c>
      <c r="I14" s="11">
        <v>731.36666666666667</v>
      </c>
      <c r="J14" s="11">
        <v>363.83333333333326</v>
      </c>
      <c r="K14" s="8">
        <v>8.5</v>
      </c>
      <c r="L14" s="8"/>
      <c r="M14" s="12">
        <f t="shared" si="0"/>
        <v>2516</v>
      </c>
      <c r="N14" s="12">
        <f t="shared" si="0"/>
        <v>0</v>
      </c>
      <c r="O14" s="12">
        <f t="shared" si="1"/>
        <v>2516</v>
      </c>
      <c r="P14" s="7"/>
    </row>
    <row r="15" spans="1:16" x14ac:dyDescent="0.35">
      <c r="A15" s="8"/>
      <c r="B15" s="8"/>
      <c r="C15" s="9"/>
      <c r="D15" s="8"/>
      <c r="E15" s="8" t="s">
        <v>34</v>
      </c>
      <c r="F15" s="8">
        <v>3.7</v>
      </c>
      <c r="G15" s="10">
        <v>52</v>
      </c>
      <c r="H15" s="11">
        <v>192.4</v>
      </c>
      <c r="I15" s="11">
        <v>128.48333333333332</v>
      </c>
      <c r="J15" s="11">
        <v>63.916666666666671</v>
      </c>
      <c r="K15" s="8">
        <v>7.63</v>
      </c>
      <c r="L15" s="8"/>
      <c r="M15" s="12">
        <f t="shared" si="0"/>
        <v>396.76</v>
      </c>
      <c r="N15" s="12">
        <f t="shared" si="0"/>
        <v>0</v>
      </c>
      <c r="O15" s="12">
        <f t="shared" si="1"/>
        <v>396.76</v>
      </c>
      <c r="P15" s="7"/>
    </row>
    <row r="16" spans="1:16" x14ac:dyDescent="0.35">
      <c r="A16" s="8"/>
      <c r="B16" s="8"/>
      <c r="C16" s="9"/>
      <c r="D16" s="8"/>
      <c r="E16" s="8" t="s">
        <v>35</v>
      </c>
      <c r="F16" s="8">
        <v>3.7</v>
      </c>
      <c r="G16" s="10">
        <v>20</v>
      </c>
      <c r="H16" s="11">
        <v>74</v>
      </c>
      <c r="I16" s="11">
        <v>49.416666666666664</v>
      </c>
      <c r="J16" s="11">
        <v>24.583333333333336</v>
      </c>
      <c r="K16" s="8">
        <v>8.1300000000000008</v>
      </c>
      <c r="L16" s="8"/>
      <c r="M16" s="12">
        <f t="shared" si="0"/>
        <v>162.60000000000002</v>
      </c>
      <c r="N16" s="12">
        <f t="shared" si="0"/>
        <v>0</v>
      </c>
      <c r="O16" s="12">
        <f t="shared" si="1"/>
        <v>162.60000000000002</v>
      </c>
    </row>
    <row r="17" spans="1:15" x14ac:dyDescent="0.35">
      <c r="A17" s="8"/>
      <c r="B17" s="8"/>
      <c r="C17" s="9"/>
      <c r="D17" s="8"/>
      <c r="E17" s="8" t="s">
        <v>36</v>
      </c>
      <c r="F17" s="8">
        <v>3.7</v>
      </c>
      <c r="G17" s="10">
        <v>38</v>
      </c>
      <c r="H17" s="11">
        <v>140.6</v>
      </c>
      <c r="I17" s="11">
        <v>93.891666666666666</v>
      </c>
      <c r="J17" s="11">
        <v>46.708333333333329</v>
      </c>
      <c r="K17" s="8">
        <v>8.3699999999999992</v>
      </c>
      <c r="L17" s="8"/>
      <c r="M17" s="12">
        <f t="shared" si="0"/>
        <v>318.05999999999995</v>
      </c>
      <c r="N17" s="12">
        <f t="shared" si="0"/>
        <v>0</v>
      </c>
      <c r="O17" s="12">
        <f t="shared" si="1"/>
        <v>318.05999999999995</v>
      </c>
    </row>
    <row r="18" spans="1:15" x14ac:dyDescent="0.35">
      <c r="A18" s="8"/>
      <c r="B18" s="8"/>
      <c r="C18" s="9"/>
      <c r="D18" s="8"/>
      <c r="E18" s="8" t="s">
        <v>37</v>
      </c>
      <c r="F18" s="8">
        <v>3.7</v>
      </c>
      <c r="G18" s="10">
        <v>172</v>
      </c>
      <c r="H18" s="11">
        <v>636.40000000000009</v>
      </c>
      <c r="I18" s="11">
        <v>424.98333333333329</v>
      </c>
      <c r="J18" s="11">
        <v>211.41666666666674</v>
      </c>
      <c r="K18" s="8">
        <v>8.34</v>
      </c>
      <c r="L18" s="8"/>
      <c r="M18" s="12">
        <f t="shared" si="0"/>
        <v>1434.48</v>
      </c>
      <c r="N18" s="12">
        <f t="shared" si="0"/>
        <v>0</v>
      </c>
      <c r="O18" s="12">
        <f t="shared" si="1"/>
        <v>1434.48</v>
      </c>
    </row>
    <row r="19" spans="1:15" x14ac:dyDescent="0.35">
      <c r="A19" s="8"/>
      <c r="B19" s="8"/>
      <c r="C19" s="9"/>
      <c r="D19" s="8"/>
      <c r="E19" s="8" t="s">
        <v>38</v>
      </c>
      <c r="F19" s="8">
        <v>3.7</v>
      </c>
      <c r="G19" s="10">
        <v>263</v>
      </c>
      <c r="H19" s="11">
        <v>973.1</v>
      </c>
      <c r="I19" s="11">
        <v>649.82916666666665</v>
      </c>
      <c r="J19" s="11">
        <v>323.27083333333331</v>
      </c>
      <c r="K19" s="8">
        <v>8.36</v>
      </c>
      <c r="L19" s="8"/>
      <c r="M19" s="12">
        <f t="shared" si="0"/>
        <v>2198.6799999999998</v>
      </c>
      <c r="N19" s="12">
        <f t="shared" si="0"/>
        <v>0</v>
      </c>
      <c r="O19" s="12">
        <f t="shared" si="1"/>
        <v>2198.6799999999998</v>
      </c>
    </row>
    <row r="20" spans="1:15" x14ac:dyDescent="0.35">
      <c r="A20" s="8"/>
      <c r="B20" s="8"/>
      <c r="C20" s="9"/>
      <c r="D20" s="8"/>
      <c r="E20" s="8" t="s">
        <v>39</v>
      </c>
      <c r="F20" s="8">
        <v>3.7</v>
      </c>
      <c r="G20" s="10">
        <v>20</v>
      </c>
      <c r="H20" s="11">
        <v>74</v>
      </c>
      <c r="I20" s="11">
        <v>49.416666666666664</v>
      </c>
      <c r="J20" s="11">
        <v>24.583333333333336</v>
      </c>
      <c r="K20" s="8">
        <v>9.69</v>
      </c>
      <c r="L20" s="8"/>
      <c r="M20" s="12">
        <f t="shared" si="0"/>
        <v>193.79999999999998</v>
      </c>
      <c r="N20" s="12">
        <f t="shared" si="0"/>
        <v>0</v>
      </c>
      <c r="O20" s="12">
        <f t="shared" si="1"/>
        <v>193.79999999999998</v>
      </c>
    </row>
    <row r="21" spans="1:15" x14ac:dyDescent="0.35">
      <c r="A21" s="8"/>
      <c r="B21" s="8"/>
      <c r="C21" s="9" t="s">
        <v>23</v>
      </c>
      <c r="D21" s="8" t="s">
        <v>40</v>
      </c>
      <c r="E21" s="8" t="s">
        <v>41</v>
      </c>
      <c r="F21" s="8">
        <v>4.5</v>
      </c>
      <c r="G21" s="10">
        <v>2</v>
      </c>
      <c r="H21" s="11">
        <v>9</v>
      </c>
      <c r="I21" s="11">
        <v>6.9764705882352942</v>
      </c>
      <c r="J21" s="11">
        <v>2.0235294117647058</v>
      </c>
      <c r="K21" s="8">
        <v>10.65</v>
      </c>
      <c r="L21" s="8"/>
      <c r="M21" s="12">
        <f t="shared" si="0"/>
        <v>21.3</v>
      </c>
      <c r="N21" s="12">
        <f t="shared" si="0"/>
        <v>0</v>
      </c>
      <c r="O21" s="12">
        <f t="shared" si="1"/>
        <v>21.3</v>
      </c>
    </row>
    <row r="22" spans="1:15" x14ac:dyDescent="0.35">
      <c r="A22" s="8"/>
      <c r="B22" s="8"/>
      <c r="C22" s="9"/>
      <c r="D22" s="8"/>
      <c r="E22" s="8" t="s">
        <v>42</v>
      </c>
      <c r="F22" s="8">
        <v>4.5</v>
      </c>
      <c r="G22" s="10">
        <v>270</v>
      </c>
      <c r="H22" s="11">
        <v>1215</v>
      </c>
      <c r="I22" s="11">
        <v>990.65882352941173</v>
      </c>
      <c r="J22" s="11">
        <v>224.34117647058827</v>
      </c>
      <c r="K22" s="8">
        <v>11.08</v>
      </c>
      <c r="L22" s="8"/>
      <c r="M22" s="12">
        <f t="shared" si="0"/>
        <v>2991.6</v>
      </c>
      <c r="N22" s="12">
        <f t="shared" si="0"/>
        <v>0</v>
      </c>
      <c r="O22" s="12">
        <f t="shared" si="1"/>
        <v>2991.6</v>
      </c>
    </row>
    <row r="23" spans="1:15" x14ac:dyDescent="0.35">
      <c r="A23" s="8"/>
      <c r="B23" s="8"/>
      <c r="C23" s="9"/>
      <c r="D23" s="8"/>
      <c r="E23" s="8" t="s">
        <v>43</v>
      </c>
      <c r="F23" s="8">
        <v>4.5</v>
      </c>
      <c r="G23" s="10">
        <v>130</v>
      </c>
      <c r="H23" s="11">
        <v>585</v>
      </c>
      <c r="I23" s="11">
        <v>500.56176470588241</v>
      </c>
      <c r="J23" s="11">
        <v>84.438235294117618</v>
      </c>
      <c r="K23" s="8">
        <v>12.01</v>
      </c>
      <c r="L23" s="8"/>
      <c r="M23" s="12">
        <f t="shared" si="0"/>
        <v>1561.3</v>
      </c>
      <c r="N23" s="12">
        <f t="shared" si="0"/>
        <v>0</v>
      </c>
      <c r="O23" s="12">
        <f t="shared" si="1"/>
        <v>1561.3</v>
      </c>
    </row>
    <row r="24" spans="1:15" x14ac:dyDescent="0.35">
      <c r="A24" s="8"/>
      <c r="B24" s="8"/>
      <c r="C24" s="9"/>
      <c r="D24" s="8"/>
      <c r="E24" s="8" t="s">
        <v>44</v>
      </c>
      <c r="F24" s="8">
        <v>4.5</v>
      </c>
      <c r="G24" s="10">
        <v>20</v>
      </c>
      <c r="H24" s="11">
        <v>90</v>
      </c>
      <c r="I24" s="11">
        <v>79.531764705882352</v>
      </c>
      <c r="J24" s="11">
        <v>10.468235294117648</v>
      </c>
      <c r="K24" s="8">
        <v>13.1</v>
      </c>
      <c r="L24" s="8"/>
      <c r="M24" s="12">
        <f t="shared" si="0"/>
        <v>262</v>
      </c>
      <c r="N24" s="12">
        <f t="shared" si="0"/>
        <v>0</v>
      </c>
      <c r="O24" s="12">
        <f t="shared" si="1"/>
        <v>262</v>
      </c>
    </row>
    <row r="25" spans="1:15" x14ac:dyDescent="0.35">
      <c r="A25" s="8"/>
      <c r="B25" s="8"/>
      <c r="C25" s="9"/>
      <c r="D25" s="8"/>
      <c r="E25" s="8" t="s">
        <v>45</v>
      </c>
      <c r="F25" s="8">
        <v>4.5</v>
      </c>
      <c r="G25" s="10">
        <v>75</v>
      </c>
      <c r="H25" s="11">
        <v>337.5</v>
      </c>
      <c r="I25" s="11">
        <v>317.67857142857144</v>
      </c>
      <c r="J25" s="11">
        <v>19.821428571428555</v>
      </c>
      <c r="K25" s="8">
        <v>10.28</v>
      </c>
      <c r="L25" s="8"/>
      <c r="M25" s="12">
        <f t="shared" si="0"/>
        <v>771</v>
      </c>
      <c r="N25" s="12">
        <f t="shared" si="0"/>
        <v>0</v>
      </c>
      <c r="O25" s="12">
        <f t="shared" si="1"/>
        <v>771</v>
      </c>
    </row>
    <row r="26" spans="1:15" x14ac:dyDescent="0.35">
      <c r="A26" s="8"/>
      <c r="B26" s="8"/>
      <c r="C26" s="9"/>
      <c r="D26" s="8"/>
      <c r="E26" s="8" t="s">
        <v>46</v>
      </c>
      <c r="F26" s="8">
        <v>4.5</v>
      </c>
      <c r="G26" s="10">
        <v>2</v>
      </c>
      <c r="H26" s="11">
        <v>9</v>
      </c>
      <c r="I26" s="11">
        <v>8.4714285714285715</v>
      </c>
      <c r="J26" s="11">
        <v>0.52857142857142847</v>
      </c>
      <c r="K26" s="8">
        <v>10.85</v>
      </c>
      <c r="L26" s="8"/>
      <c r="M26" s="12">
        <f t="shared" si="0"/>
        <v>21.7</v>
      </c>
      <c r="N26" s="12">
        <f t="shared" si="0"/>
        <v>0</v>
      </c>
      <c r="O26" s="12">
        <f t="shared" si="1"/>
        <v>21.7</v>
      </c>
    </row>
    <row r="27" spans="1:15" x14ac:dyDescent="0.35">
      <c r="A27" s="8"/>
      <c r="B27" s="8"/>
      <c r="C27" s="9"/>
      <c r="D27" s="8"/>
      <c r="E27" s="8" t="s">
        <v>47</v>
      </c>
      <c r="F27" s="8">
        <v>4.5</v>
      </c>
      <c r="G27" s="10">
        <v>2</v>
      </c>
      <c r="H27" s="11">
        <v>9</v>
      </c>
      <c r="I27" s="11">
        <v>6.9764705882352942</v>
      </c>
      <c r="J27" s="11">
        <v>2.0235294117647058</v>
      </c>
      <c r="K27" s="8">
        <v>10.73</v>
      </c>
      <c r="L27" s="8"/>
      <c r="M27" s="12">
        <f t="shared" si="0"/>
        <v>21.46</v>
      </c>
      <c r="N27" s="12">
        <f t="shared" si="0"/>
        <v>0</v>
      </c>
      <c r="O27" s="12">
        <f t="shared" si="1"/>
        <v>21.46</v>
      </c>
    </row>
    <row r="28" spans="1:15" x14ac:dyDescent="0.35">
      <c r="A28" s="8"/>
      <c r="B28" s="8"/>
      <c r="C28" s="9"/>
      <c r="D28" s="8"/>
      <c r="E28" s="8" t="s">
        <v>48</v>
      </c>
      <c r="F28" s="8">
        <v>4.5</v>
      </c>
      <c r="G28" s="10">
        <v>2</v>
      </c>
      <c r="H28" s="11">
        <v>9</v>
      </c>
      <c r="I28" s="11">
        <v>6.9764705882352942</v>
      </c>
      <c r="J28" s="11">
        <v>2.0235294117647058</v>
      </c>
      <c r="K28" s="8">
        <v>10.95</v>
      </c>
      <c r="L28" s="8"/>
      <c r="M28" s="12">
        <f t="shared" si="0"/>
        <v>21.9</v>
      </c>
      <c r="N28" s="12">
        <f t="shared" si="0"/>
        <v>0</v>
      </c>
      <c r="O28" s="12">
        <f t="shared" si="1"/>
        <v>21.9</v>
      </c>
    </row>
    <row r="29" spans="1:15" x14ac:dyDescent="0.35">
      <c r="A29" s="8"/>
      <c r="B29" s="8"/>
      <c r="C29" s="9"/>
      <c r="D29" s="8"/>
      <c r="E29" s="8" t="s">
        <v>49</v>
      </c>
      <c r="F29" s="8">
        <v>4.5</v>
      </c>
      <c r="G29" s="10">
        <v>77</v>
      </c>
      <c r="H29" s="11">
        <v>346.5</v>
      </c>
      <c r="I29" s="11">
        <v>454.16823529411766</v>
      </c>
      <c r="J29" s="11">
        <v>-107.66823529411765</v>
      </c>
      <c r="K29" s="8">
        <v>11.12</v>
      </c>
      <c r="L29" s="8"/>
      <c r="M29" s="12">
        <f t="shared" si="0"/>
        <v>856.2399999999999</v>
      </c>
      <c r="N29" s="12">
        <f t="shared" si="0"/>
        <v>0</v>
      </c>
      <c r="O29" s="12">
        <f t="shared" si="1"/>
        <v>856.2399999999999</v>
      </c>
    </row>
    <row r="30" spans="1:15" x14ac:dyDescent="0.35">
      <c r="A30" s="8"/>
      <c r="B30" s="8"/>
      <c r="C30" s="9" t="s">
        <v>26</v>
      </c>
      <c r="D30" s="8" t="s">
        <v>19</v>
      </c>
      <c r="E30" s="8" t="s">
        <v>50</v>
      </c>
      <c r="F30" s="8">
        <v>5</v>
      </c>
      <c r="G30" s="10">
        <v>401</v>
      </c>
      <c r="H30" s="11">
        <v>2005</v>
      </c>
      <c r="I30" s="11">
        <v>2312.6999999999998</v>
      </c>
      <c r="J30" s="11">
        <v>-307.70000000000005</v>
      </c>
      <c r="K30" s="8">
        <v>14.82</v>
      </c>
      <c r="L30" s="8"/>
      <c r="M30" s="12">
        <f t="shared" si="0"/>
        <v>5942.82</v>
      </c>
      <c r="N30" s="12">
        <f t="shared" si="0"/>
        <v>0</v>
      </c>
      <c r="O30" s="12">
        <f t="shared" si="1"/>
        <v>5942.82</v>
      </c>
    </row>
    <row r="31" spans="1:15" x14ac:dyDescent="0.35">
      <c r="A31" s="8"/>
      <c r="B31" s="8"/>
      <c r="C31" s="9"/>
      <c r="D31" s="8"/>
      <c r="E31" s="8" t="s">
        <v>51</v>
      </c>
      <c r="F31" s="8">
        <v>4.8</v>
      </c>
      <c r="G31" s="10">
        <v>9</v>
      </c>
      <c r="H31" s="11">
        <v>43.2</v>
      </c>
      <c r="I31" s="11">
        <v>59.300000000000004</v>
      </c>
      <c r="J31" s="11">
        <v>-16.100000000000001</v>
      </c>
      <c r="K31" s="8">
        <v>12.7</v>
      </c>
      <c r="L31" s="8"/>
      <c r="M31" s="12">
        <f t="shared" si="0"/>
        <v>114.3</v>
      </c>
      <c r="N31" s="12">
        <f t="shared" si="0"/>
        <v>0</v>
      </c>
      <c r="O31" s="12">
        <f t="shared" si="1"/>
        <v>114.3</v>
      </c>
    </row>
    <row r="32" spans="1:15" x14ac:dyDescent="0.35">
      <c r="A32" s="8"/>
      <c r="B32" s="8"/>
      <c r="C32" s="9" t="s">
        <v>52</v>
      </c>
      <c r="D32" s="8" t="s">
        <v>53</v>
      </c>
      <c r="E32" s="8" t="s">
        <v>54</v>
      </c>
      <c r="F32" s="8">
        <v>1.5</v>
      </c>
      <c r="G32" s="10">
        <v>671</v>
      </c>
      <c r="H32" s="11">
        <v>1006.5</v>
      </c>
      <c r="I32" s="11">
        <v>1186</v>
      </c>
      <c r="J32" s="11">
        <v>-179.5</v>
      </c>
      <c r="K32" s="8">
        <v>4.49</v>
      </c>
      <c r="L32" s="8"/>
      <c r="M32" s="12">
        <f t="shared" si="0"/>
        <v>3012.79</v>
      </c>
      <c r="N32" s="12">
        <f t="shared" si="0"/>
        <v>0</v>
      </c>
      <c r="O32" s="12">
        <f t="shared" si="1"/>
        <v>3012.79</v>
      </c>
    </row>
    <row r="33" spans="1:16" x14ac:dyDescent="0.35">
      <c r="A33" s="8"/>
      <c r="B33" s="8"/>
      <c r="C33" s="9"/>
      <c r="D33" s="8"/>
      <c r="E33" s="8" t="s">
        <v>55</v>
      </c>
      <c r="F33" s="8">
        <v>1.5</v>
      </c>
      <c r="G33" s="10">
        <v>242</v>
      </c>
      <c r="H33" s="11">
        <v>363</v>
      </c>
      <c r="I33" s="11">
        <v>512.5214285714286</v>
      </c>
      <c r="J33" s="11">
        <v>-149.5214285714286</v>
      </c>
      <c r="K33" s="8">
        <v>5.03</v>
      </c>
      <c r="L33" s="8"/>
      <c r="M33" s="12">
        <f t="shared" si="0"/>
        <v>1217.26</v>
      </c>
      <c r="N33" s="12">
        <f t="shared" si="0"/>
        <v>0</v>
      </c>
      <c r="O33" s="12">
        <f t="shared" si="1"/>
        <v>1217.26</v>
      </c>
    </row>
    <row r="34" spans="1:16" x14ac:dyDescent="0.35">
      <c r="A34" s="8"/>
      <c r="B34" s="8"/>
      <c r="C34" s="9"/>
      <c r="D34" s="8"/>
      <c r="E34" s="8" t="s">
        <v>56</v>
      </c>
      <c r="F34" s="8">
        <v>1.5</v>
      </c>
      <c r="G34" s="10">
        <v>357</v>
      </c>
      <c r="H34" s="11">
        <v>535.5</v>
      </c>
      <c r="I34" s="11">
        <v>673.4785714285714</v>
      </c>
      <c r="J34" s="11">
        <v>-137.97857142857143</v>
      </c>
      <c r="K34" s="8">
        <v>5.23</v>
      </c>
      <c r="L34" s="8"/>
      <c r="M34" s="12">
        <f t="shared" si="0"/>
        <v>1867.1100000000001</v>
      </c>
      <c r="N34" s="12">
        <f t="shared" si="0"/>
        <v>0</v>
      </c>
      <c r="O34" s="12">
        <f t="shared" si="1"/>
        <v>1867.1100000000001</v>
      </c>
    </row>
    <row r="35" spans="1:16" s="7" customFormat="1" x14ac:dyDescent="0.35">
      <c r="A35" s="13"/>
      <c r="B35" s="13" t="s">
        <v>57</v>
      </c>
      <c r="C35" s="14"/>
      <c r="D35" s="13"/>
      <c r="E35" s="13"/>
      <c r="F35" s="13"/>
      <c r="G35" s="15">
        <v>3220</v>
      </c>
      <c r="H35" s="16">
        <v>10115.200000000001</v>
      </c>
      <c r="I35" s="16">
        <v>9488</v>
      </c>
      <c r="J35" s="16">
        <v>627.20000000000027</v>
      </c>
      <c r="K35" s="13"/>
      <c r="L35" s="13"/>
      <c r="M35" s="17"/>
      <c r="N35" s="17"/>
      <c r="O35" s="17">
        <f>SUM(O13:O34)</f>
        <v>26676.35</v>
      </c>
      <c r="P35"/>
    </row>
    <row r="36" spans="1:16" s="7" customFormat="1" x14ac:dyDescent="0.35">
      <c r="A36" s="2" t="s">
        <v>58</v>
      </c>
      <c r="B36" s="2"/>
      <c r="C36" s="3"/>
      <c r="D36" s="2"/>
      <c r="E36" s="2"/>
      <c r="F36" s="2"/>
      <c r="G36" s="4">
        <v>3220</v>
      </c>
      <c r="H36" s="5">
        <v>10115.200000000001</v>
      </c>
      <c r="I36" s="5">
        <v>9488</v>
      </c>
      <c r="J36" s="5">
        <v>627.20000000000027</v>
      </c>
      <c r="K36" s="2"/>
      <c r="L36" s="2"/>
      <c r="M36" s="6"/>
      <c r="N36" s="6"/>
      <c r="O36" s="6"/>
      <c r="P36"/>
    </row>
    <row r="37" spans="1:16" x14ac:dyDescent="0.35">
      <c r="A37" s="8" t="s">
        <v>59</v>
      </c>
      <c r="B37" s="8" t="s">
        <v>30</v>
      </c>
      <c r="C37" s="9" t="s">
        <v>26</v>
      </c>
      <c r="D37" s="8" t="s">
        <v>19</v>
      </c>
      <c r="E37" s="8" t="s">
        <v>60</v>
      </c>
      <c r="F37" s="8">
        <v>5</v>
      </c>
      <c r="G37" s="10">
        <v>249</v>
      </c>
      <c r="H37" s="11">
        <v>1245</v>
      </c>
      <c r="I37" s="11">
        <v>1667.8833333333332</v>
      </c>
      <c r="J37" s="11">
        <v>-422.88333333333333</v>
      </c>
      <c r="K37" s="8">
        <v>13.82</v>
      </c>
      <c r="L37" s="8"/>
      <c r="M37" s="12">
        <f t="shared" si="0"/>
        <v>3441.1800000000003</v>
      </c>
      <c r="N37" s="12">
        <f t="shared" si="0"/>
        <v>0</v>
      </c>
      <c r="O37" s="12">
        <f t="shared" si="1"/>
        <v>3441.1800000000003</v>
      </c>
    </row>
    <row r="38" spans="1:16" x14ac:dyDescent="0.35">
      <c r="A38" s="8"/>
      <c r="B38" s="8"/>
      <c r="C38" s="9"/>
      <c r="D38" s="8"/>
      <c r="E38" s="8" t="s">
        <v>61</v>
      </c>
      <c r="F38" s="8">
        <v>4.8</v>
      </c>
      <c r="G38" s="10">
        <v>32</v>
      </c>
      <c r="H38" s="11">
        <v>153.6</v>
      </c>
      <c r="I38" s="11">
        <v>279.68</v>
      </c>
      <c r="J38" s="11">
        <v>-126.08000000000001</v>
      </c>
      <c r="K38" s="8">
        <v>14.16</v>
      </c>
      <c r="L38" s="8"/>
      <c r="M38" s="12">
        <f t="shared" si="0"/>
        <v>453.12</v>
      </c>
      <c r="N38" s="12">
        <f t="shared" si="0"/>
        <v>0</v>
      </c>
      <c r="O38" s="12">
        <f t="shared" si="1"/>
        <v>453.12</v>
      </c>
    </row>
    <row r="39" spans="1:16" x14ac:dyDescent="0.35">
      <c r="A39" s="8"/>
      <c r="B39" s="8"/>
      <c r="C39" s="9"/>
      <c r="D39" s="8"/>
      <c r="E39" s="8" t="s">
        <v>62</v>
      </c>
      <c r="F39" s="8">
        <v>4.8</v>
      </c>
      <c r="G39" s="10">
        <v>87</v>
      </c>
      <c r="H39" s="11">
        <v>417.59999999999997</v>
      </c>
      <c r="I39" s="11">
        <v>652.5866666666667</v>
      </c>
      <c r="J39" s="11">
        <v>-234.98666666666671</v>
      </c>
      <c r="K39" s="8">
        <v>12.52</v>
      </c>
      <c r="L39" s="8"/>
      <c r="M39" s="12">
        <f t="shared" si="0"/>
        <v>1089.24</v>
      </c>
      <c r="N39" s="12">
        <f t="shared" si="0"/>
        <v>0</v>
      </c>
      <c r="O39" s="12">
        <f t="shared" si="1"/>
        <v>1089.24</v>
      </c>
    </row>
    <row r="40" spans="1:16" x14ac:dyDescent="0.35">
      <c r="A40" s="8"/>
      <c r="B40" s="8"/>
      <c r="C40" s="9"/>
      <c r="D40" s="8"/>
      <c r="E40" s="8" t="s">
        <v>63</v>
      </c>
      <c r="F40" s="8">
        <v>5</v>
      </c>
      <c r="G40" s="10">
        <v>112</v>
      </c>
      <c r="H40" s="11">
        <v>560</v>
      </c>
      <c r="I40" s="11">
        <v>895.85</v>
      </c>
      <c r="J40" s="11">
        <v>-335.85000000000008</v>
      </c>
      <c r="K40" s="8">
        <v>13.04</v>
      </c>
      <c r="L40" s="8"/>
      <c r="M40" s="12">
        <f t="shared" si="0"/>
        <v>1460.48</v>
      </c>
      <c r="N40" s="12">
        <f t="shared" si="0"/>
        <v>0</v>
      </c>
      <c r="O40" s="12">
        <f t="shared" si="1"/>
        <v>1460.48</v>
      </c>
    </row>
    <row r="41" spans="1:16" s="7" customFormat="1" x14ac:dyDescent="0.35">
      <c r="A41" s="13"/>
      <c r="B41" s="13" t="s">
        <v>57</v>
      </c>
      <c r="C41" s="14"/>
      <c r="D41" s="13"/>
      <c r="E41" s="13"/>
      <c r="F41" s="13"/>
      <c r="G41" s="15">
        <v>480</v>
      </c>
      <c r="H41" s="16">
        <v>2376.1999999999998</v>
      </c>
      <c r="I41" s="16">
        <v>3496</v>
      </c>
      <c r="J41" s="16">
        <v>-1119.8</v>
      </c>
      <c r="K41" s="13"/>
      <c r="L41" s="13"/>
      <c r="M41" s="17"/>
      <c r="N41" s="17"/>
      <c r="O41" s="17">
        <f>SUM(O37:O40)</f>
        <v>6444.02</v>
      </c>
      <c r="P41"/>
    </row>
    <row r="42" spans="1:16" s="7" customFormat="1" x14ac:dyDescent="0.35">
      <c r="A42" s="2" t="s">
        <v>64</v>
      </c>
      <c r="B42" s="2"/>
      <c r="C42" s="3"/>
      <c r="D42" s="2"/>
      <c r="E42" s="2"/>
      <c r="F42" s="2"/>
      <c r="G42" s="4">
        <v>480</v>
      </c>
      <c r="H42" s="5">
        <v>2376.1999999999998</v>
      </c>
      <c r="I42" s="5">
        <v>3496</v>
      </c>
      <c r="J42" s="5">
        <v>-1119.8</v>
      </c>
      <c r="K42" s="2"/>
      <c r="L42" s="2"/>
      <c r="M42" s="6"/>
      <c r="N42" s="6"/>
      <c r="O42" s="6"/>
      <c r="P42"/>
    </row>
    <row r="43" spans="1:16" x14ac:dyDescent="0.35">
      <c r="A43" s="8" t="s">
        <v>65</v>
      </c>
      <c r="B43" s="8" t="s">
        <v>66</v>
      </c>
      <c r="C43" s="9" t="s">
        <v>52</v>
      </c>
      <c r="D43" s="8" t="s">
        <v>67</v>
      </c>
      <c r="E43" s="8" t="s">
        <v>68</v>
      </c>
      <c r="F43" s="8">
        <v>0.5</v>
      </c>
      <c r="G43" s="10">
        <v>3229</v>
      </c>
      <c r="H43" s="11">
        <v>1614.5</v>
      </c>
      <c r="I43" s="11">
        <v>1566.8876182336182</v>
      </c>
      <c r="J43" s="11">
        <v>47.612381766381716</v>
      </c>
      <c r="K43" s="8">
        <v>1.47</v>
      </c>
      <c r="L43" s="8"/>
      <c r="M43" s="12">
        <f t="shared" si="0"/>
        <v>4746.63</v>
      </c>
      <c r="N43" s="12">
        <f t="shared" si="0"/>
        <v>0</v>
      </c>
      <c r="O43" s="12">
        <f t="shared" si="1"/>
        <v>4746.63</v>
      </c>
    </row>
    <row r="44" spans="1:16" x14ac:dyDescent="0.35">
      <c r="A44" s="8"/>
      <c r="B44" s="8"/>
      <c r="C44" s="9"/>
      <c r="D44" s="8"/>
      <c r="E44" s="8" t="s">
        <v>69</v>
      </c>
      <c r="F44" s="8">
        <v>0.5</v>
      </c>
      <c r="G44" s="10">
        <v>769</v>
      </c>
      <c r="H44" s="11">
        <v>384.5</v>
      </c>
      <c r="I44" s="11">
        <v>389.05703703703699</v>
      </c>
      <c r="J44" s="11">
        <v>-4.5570370370369915</v>
      </c>
      <c r="K44" s="8">
        <v>1.47</v>
      </c>
      <c r="L44" s="8"/>
      <c r="M44" s="12">
        <f t="shared" si="0"/>
        <v>1130.43</v>
      </c>
      <c r="N44" s="12">
        <f t="shared" si="0"/>
        <v>0</v>
      </c>
      <c r="O44" s="12">
        <f t="shared" si="1"/>
        <v>1130.43</v>
      </c>
    </row>
    <row r="45" spans="1:16" x14ac:dyDescent="0.35">
      <c r="A45" s="8"/>
      <c r="B45" s="8"/>
      <c r="C45" s="9"/>
      <c r="D45" s="8"/>
      <c r="E45" s="8" t="s">
        <v>70</v>
      </c>
      <c r="F45" s="8">
        <v>0.5</v>
      </c>
      <c r="G45" s="10">
        <v>1502</v>
      </c>
      <c r="H45" s="11">
        <v>751</v>
      </c>
      <c r="I45" s="11">
        <v>776.0553447293446</v>
      </c>
      <c r="J45" s="11">
        <v>-25.055344729344675</v>
      </c>
      <c r="K45" s="8">
        <v>1.47</v>
      </c>
      <c r="L45" s="8"/>
      <c r="M45" s="12">
        <f t="shared" si="0"/>
        <v>2207.94</v>
      </c>
      <c r="N45" s="12">
        <f t="shared" si="0"/>
        <v>0</v>
      </c>
      <c r="O45" s="12">
        <f t="shared" si="1"/>
        <v>2207.94</v>
      </c>
    </row>
    <row r="46" spans="1:16" x14ac:dyDescent="0.35">
      <c r="A46" s="8"/>
      <c r="B46" s="8"/>
      <c r="C46" s="9" t="s">
        <v>71</v>
      </c>
      <c r="D46" s="8" t="s">
        <v>67</v>
      </c>
      <c r="E46" s="8" t="s">
        <v>72</v>
      </c>
      <c r="F46" s="8">
        <v>0.52</v>
      </c>
      <c r="G46" s="10">
        <v>18</v>
      </c>
      <c r="H46" s="11">
        <v>9.36</v>
      </c>
      <c r="I46" s="11">
        <v>8.1959999999999997</v>
      </c>
      <c r="J46" s="11">
        <v>1.1639999999999997</v>
      </c>
      <c r="K46" s="8">
        <v>1.43</v>
      </c>
      <c r="L46" s="8"/>
      <c r="M46" s="12">
        <f t="shared" si="0"/>
        <v>25.74</v>
      </c>
      <c r="N46" s="12">
        <f t="shared" si="0"/>
        <v>0</v>
      </c>
      <c r="O46" s="12">
        <f t="shared" si="1"/>
        <v>25.74</v>
      </c>
    </row>
    <row r="47" spans="1:16" x14ac:dyDescent="0.35">
      <c r="A47" s="8"/>
      <c r="B47" s="8"/>
      <c r="C47" s="9"/>
      <c r="D47" s="8"/>
      <c r="E47" s="8" t="s">
        <v>68</v>
      </c>
      <c r="F47" s="8">
        <v>0.5</v>
      </c>
      <c r="G47" s="10">
        <v>3966</v>
      </c>
      <c r="H47" s="11">
        <v>1983</v>
      </c>
      <c r="I47" s="11">
        <v>1805.8519999999999</v>
      </c>
      <c r="J47" s="11">
        <v>177.14800000000014</v>
      </c>
      <c r="K47" s="8">
        <v>1.47</v>
      </c>
      <c r="L47" s="8"/>
      <c r="M47" s="12">
        <f t="shared" si="0"/>
        <v>5830.0199999999995</v>
      </c>
      <c r="N47" s="12">
        <f t="shared" si="0"/>
        <v>0</v>
      </c>
      <c r="O47" s="12">
        <f t="shared" si="1"/>
        <v>5830.0199999999995</v>
      </c>
    </row>
    <row r="48" spans="1:16" x14ac:dyDescent="0.35">
      <c r="A48" s="8"/>
      <c r="B48" s="8"/>
      <c r="C48" s="9"/>
      <c r="D48" s="8"/>
      <c r="E48" s="8" t="s">
        <v>73</v>
      </c>
      <c r="F48" s="8">
        <v>0.5</v>
      </c>
      <c r="G48" s="10">
        <v>514</v>
      </c>
      <c r="H48" s="11">
        <v>257</v>
      </c>
      <c r="I48" s="11">
        <v>234.04133333333334</v>
      </c>
      <c r="J48" s="11">
        <v>22.958666666666659</v>
      </c>
      <c r="K48" s="8">
        <v>1.47</v>
      </c>
      <c r="L48" s="8"/>
      <c r="M48" s="12">
        <f t="shared" si="0"/>
        <v>755.58</v>
      </c>
      <c r="N48" s="12">
        <f t="shared" si="0"/>
        <v>0</v>
      </c>
      <c r="O48" s="12">
        <f t="shared" si="1"/>
        <v>755.58</v>
      </c>
    </row>
    <row r="49" spans="1:16" x14ac:dyDescent="0.35">
      <c r="A49" s="8"/>
      <c r="B49" s="8"/>
      <c r="C49" s="9"/>
      <c r="D49" s="8"/>
      <c r="E49" s="8" t="s">
        <v>70</v>
      </c>
      <c r="F49" s="8">
        <v>0.5</v>
      </c>
      <c r="G49" s="10">
        <v>1502</v>
      </c>
      <c r="H49" s="11">
        <v>751</v>
      </c>
      <c r="I49" s="11">
        <v>683.91066666666666</v>
      </c>
      <c r="J49" s="11">
        <v>67.089333333333357</v>
      </c>
      <c r="K49" s="8">
        <v>1.47</v>
      </c>
      <c r="L49" s="8"/>
      <c r="M49" s="12">
        <f t="shared" si="0"/>
        <v>2207.94</v>
      </c>
      <c r="N49" s="12">
        <f t="shared" si="0"/>
        <v>0</v>
      </c>
      <c r="O49" s="12">
        <f t="shared" si="1"/>
        <v>2207.94</v>
      </c>
    </row>
    <row r="50" spans="1:16" x14ac:dyDescent="0.35">
      <c r="A50" s="8"/>
      <c r="B50" s="8"/>
      <c r="C50" s="9" t="s">
        <v>74</v>
      </c>
      <c r="D50" s="8" t="s">
        <v>67</v>
      </c>
      <c r="E50" s="8" t="s">
        <v>72</v>
      </c>
      <c r="F50" s="8">
        <v>0.52</v>
      </c>
      <c r="G50" s="10">
        <v>17</v>
      </c>
      <c r="H50" s="11">
        <v>8.84</v>
      </c>
      <c r="I50" s="11">
        <v>7.7406666666666668</v>
      </c>
      <c r="J50" s="11">
        <v>1.0993333333333331</v>
      </c>
      <c r="K50" s="8">
        <v>1.43</v>
      </c>
      <c r="L50" s="8"/>
      <c r="M50" s="12">
        <f t="shared" si="0"/>
        <v>24.31</v>
      </c>
      <c r="N50" s="12">
        <f t="shared" si="0"/>
        <v>0</v>
      </c>
      <c r="O50" s="12">
        <f t="shared" si="1"/>
        <v>24.31</v>
      </c>
    </row>
    <row r="51" spans="1:16" x14ac:dyDescent="0.35">
      <c r="A51" s="8"/>
      <c r="B51" s="8"/>
      <c r="C51" s="9"/>
      <c r="D51" s="8"/>
      <c r="E51" s="8" t="s">
        <v>75</v>
      </c>
      <c r="F51" s="8">
        <v>0.52</v>
      </c>
      <c r="G51" s="10">
        <v>7</v>
      </c>
      <c r="H51" s="11">
        <v>3.64</v>
      </c>
      <c r="I51" s="11">
        <v>3.1873333333333336</v>
      </c>
      <c r="J51" s="11">
        <v>0.45266666666666655</v>
      </c>
      <c r="K51" s="8">
        <v>1.42</v>
      </c>
      <c r="L51" s="8"/>
      <c r="M51" s="12">
        <f t="shared" si="0"/>
        <v>9.94</v>
      </c>
      <c r="N51" s="12">
        <f t="shared" si="0"/>
        <v>0</v>
      </c>
      <c r="O51" s="12">
        <f t="shared" si="1"/>
        <v>9.94</v>
      </c>
    </row>
    <row r="52" spans="1:16" x14ac:dyDescent="0.35">
      <c r="A52" s="8"/>
      <c r="B52" s="8"/>
      <c r="C52" s="9"/>
      <c r="D52" s="8"/>
      <c r="E52" s="8" t="s">
        <v>68</v>
      </c>
      <c r="F52" s="8">
        <v>0.5</v>
      </c>
      <c r="G52" s="10">
        <v>4194</v>
      </c>
      <c r="H52" s="11">
        <v>2097</v>
      </c>
      <c r="I52" s="11">
        <v>1909.6679999999999</v>
      </c>
      <c r="J52" s="11">
        <v>187.33200000000011</v>
      </c>
      <c r="K52" s="8">
        <v>1.47</v>
      </c>
      <c r="L52" s="8"/>
      <c r="M52" s="12">
        <f t="shared" si="0"/>
        <v>6165.18</v>
      </c>
      <c r="N52" s="12">
        <f t="shared" si="0"/>
        <v>0</v>
      </c>
      <c r="O52" s="12">
        <f t="shared" si="1"/>
        <v>6165.18</v>
      </c>
    </row>
    <row r="53" spans="1:16" x14ac:dyDescent="0.35">
      <c r="A53" s="8"/>
      <c r="B53" s="8"/>
      <c r="C53" s="9"/>
      <c r="D53" s="8"/>
      <c r="E53" s="8" t="s">
        <v>73</v>
      </c>
      <c r="F53" s="8">
        <v>0.5</v>
      </c>
      <c r="G53" s="10">
        <v>280</v>
      </c>
      <c r="H53" s="11">
        <v>140</v>
      </c>
      <c r="I53" s="11">
        <v>127.49333333333334</v>
      </c>
      <c r="J53" s="11">
        <v>12.506666666666661</v>
      </c>
      <c r="K53" s="8">
        <v>1.47</v>
      </c>
      <c r="L53" s="8"/>
      <c r="M53" s="12">
        <f t="shared" si="0"/>
        <v>411.59999999999997</v>
      </c>
      <c r="N53" s="12">
        <f t="shared" si="0"/>
        <v>0</v>
      </c>
      <c r="O53" s="12">
        <f t="shared" si="1"/>
        <v>411.59999999999997</v>
      </c>
    </row>
    <row r="54" spans="1:16" x14ac:dyDescent="0.35">
      <c r="A54" s="8"/>
      <c r="B54" s="8"/>
      <c r="C54" s="9"/>
      <c r="D54" s="8"/>
      <c r="E54" s="8" t="s">
        <v>70</v>
      </c>
      <c r="F54" s="8">
        <v>0.5</v>
      </c>
      <c r="G54" s="10">
        <v>1502</v>
      </c>
      <c r="H54" s="11">
        <v>751</v>
      </c>
      <c r="I54" s="11">
        <v>683.91066666666666</v>
      </c>
      <c r="J54" s="11">
        <v>67.089333333333343</v>
      </c>
      <c r="K54" s="8">
        <v>1.47</v>
      </c>
      <c r="L54" s="8"/>
      <c r="M54" s="12">
        <f t="shared" si="0"/>
        <v>2207.94</v>
      </c>
      <c r="N54" s="12">
        <f t="shared" si="0"/>
        <v>0</v>
      </c>
      <c r="O54" s="12">
        <f t="shared" si="1"/>
        <v>2207.94</v>
      </c>
    </row>
    <row r="55" spans="1:16" x14ac:dyDescent="0.35">
      <c r="A55" s="8"/>
      <c r="B55" s="8"/>
      <c r="C55" s="9" t="s">
        <v>76</v>
      </c>
      <c r="D55" s="8" t="s">
        <v>67</v>
      </c>
      <c r="E55" s="8" t="s">
        <v>72</v>
      </c>
      <c r="F55" s="8">
        <v>0.52</v>
      </c>
      <c r="G55" s="10">
        <v>6</v>
      </c>
      <c r="H55" s="11">
        <v>3.12</v>
      </c>
      <c r="I55" s="11">
        <v>3.415</v>
      </c>
      <c r="J55" s="11">
        <v>-0.29499999999999993</v>
      </c>
      <c r="K55" s="8">
        <v>1.43</v>
      </c>
      <c r="L55" s="8"/>
      <c r="M55" s="12">
        <f t="shared" si="0"/>
        <v>8.58</v>
      </c>
      <c r="N55" s="12">
        <f t="shared" si="0"/>
        <v>0</v>
      </c>
      <c r="O55" s="12">
        <f t="shared" si="1"/>
        <v>8.58</v>
      </c>
    </row>
    <row r="56" spans="1:16" x14ac:dyDescent="0.35">
      <c r="A56" s="8"/>
      <c r="B56" s="8"/>
      <c r="C56" s="9"/>
      <c r="D56" s="8"/>
      <c r="E56" s="8" t="s">
        <v>68</v>
      </c>
      <c r="F56" s="8">
        <v>0.5</v>
      </c>
      <c r="G56" s="10">
        <v>2767</v>
      </c>
      <c r="H56" s="11">
        <v>1383.5</v>
      </c>
      <c r="I56" s="11">
        <v>1647.7375000000002</v>
      </c>
      <c r="J56" s="11">
        <v>-264.23750000000007</v>
      </c>
      <c r="K56" s="8">
        <v>1.47</v>
      </c>
      <c r="L56" s="8"/>
      <c r="M56" s="12">
        <f t="shared" si="0"/>
        <v>4067.49</v>
      </c>
      <c r="N56" s="12">
        <f t="shared" si="0"/>
        <v>0</v>
      </c>
      <c r="O56" s="12">
        <f t="shared" si="1"/>
        <v>4067.49</v>
      </c>
    </row>
    <row r="57" spans="1:16" x14ac:dyDescent="0.35">
      <c r="A57" s="8"/>
      <c r="B57" s="8"/>
      <c r="C57" s="9"/>
      <c r="D57" s="8"/>
      <c r="E57" s="8" t="s">
        <v>73</v>
      </c>
      <c r="F57" s="8">
        <v>0.5</v>
      </c>
      <c r="G57" s="10">
        <v>444</v>
      </c>
      <c r="H57" s="11">
        <v>222</v>
      </c>
      <c r="I57" s="11">
        <v>379.06500000000005</v>
      </c>
      <c r="J57" s="11">
        <v>-157.06500000000005</v>
      </c>
      <c r="K57" s="8">
        <v>1.47</v>
      </c>
      <c r="L57" s="8"/>
      <c r="M57" s="12">
        <f t="shared" si="0"/>
        <v>652.67999999999995</v>
      </c>
      <c r="N57" s="12">
        <f t="shared" si="0"/>
        <v>0</v>
      </c>
      <c r="O57" s="12">
        <f t="shared" si="1"/>
        <v>652.67999999999995</v>
      </c>
    </row>
    <row r="58" spans="1:16" x14ac:dyDescent="0.35">
      <c r="A58" s="8"/>
      <c r="B58" s="8"/>
      <c r="C58" s="9"/>
      <c r="D58" s="8"/>
      <c r="E58" s="8" t="s">
        <v>70</v>
      </c>
      <c r="F58" s="8">
        <v>0.5</v>
      </c>
      <c r="G58" s="10">
        <v>1233</v>
      </c>
      <c r="H58" s="11">
        <v>616.5</v>
      </c>
      <c r="I58" s="11">
        <v>701.78250000000003</v>
      </c>
      <c r="J58" s="11">
        <v>-85.28249999999997</v>
      </c>
      <c r="K58" s="8">
        <v>1.47</v>
      </c>
      <c r="L58" s="8"/>
      <c r="M58" s="12">
        <f t="shared" si="0"/>
        <v>1812.51</v>
      </c>
      <c r="N58" s="12">
        <f t="shared" si="0"/>
        <v>0</v>
      </c>
      <c r="O58" s="12">
        <f t="shared" si="1"/>
        <v>1812.51</v>
      </c>
    </row>
    <row r="59" spans="1:16" s="7" customFormat="1" x14ac:dyDescent="0.35">
      <c r="A59" s="13"/>
      <c r="B59" s="13" t="s">
        <v>77</v>
      </c>
      <c r="C59" s="14"/>
      <c r="D59" s="13"/>
      <c r="E59" s="13"/>
      <c r="F59" s="13"/>
      <c r="G59" s="15">
        <v>21950</v>
      </c>
      <c r="H59" s="16">
        <v>10975.960000000001</v>
      </c>
      <c r="I59" s="16">
        <v>10927.999999999998</v>
      </c>
      <c r="J59" s="16">
        <v>47.960000000000321</v>
      </c>
      <c r="K59" s="13"/>
      <c r="L59" s="13"/>
      <c r="M59" s="17"/>
      <c r="N59" s="17"/>
      <c r="O59" s="17">
        <f>SUM(O43:O58)</f>
        <v>32264.51</v>
      </c>
      <c r="P59"/>
    </row>
    <row r="60" spans="1:16" x14ac:dyDescent="0.35">
      <c r="A60" s="8"/>
      <c r="B60" s="8" t="s">
        <v>17</v>
      </c>
      <c r="C60" s="9" t="s">
        <v>18</v>
      </c>
      <c r="D60" s="8" t="s">
        <v>78</v>
      </c>
      <c r="E60" s="8" t="s">
        <v>79</v>
      </c>
      <c r="F60" s="8">
        <v>3.05</v>
      </c>
      <c r="G60" s="10">
        <v>79</v>
      </c>
      <c r="H60" s="11">
        <v>240.95</v>
      </c>
      <c r="I60" s="11">
        <v>683</v>
      </c>
      <c r="J60" s="11">
        <v>-442.05</v>
      </c>
      <c r="K60" s="8"/>
      <c r="L60" s="8">
        <v>3.2</v>
      </c>
      <c r="M60" s="12">
        <f t="shared" si="0"/>
        <v>0</v>
      </c>
      <c r="N60" s="12">
        <f t="shared" si="0"/>
        <v>252.8</v>
      </c>
      <c r="O60" s="12">
        <f t="shared" si="1"/>
        <v>252.8</v>
      </c>
    </row>
    <row r="61" spans="1:16" x14ac:dyDescent="0.35">
      <c r="A61" s="8"/>
      <c r="B61" s="8"/>
      <c r="C61" s="9"/>
      <c r="D61" s="8"/>
      <c r="E61" s="8" t="s">
        <v>80</v>
      </c>
      <c r="F61" s="8">
        <v>3.0499999999999994</v>
      </c>
      <c r="G61" s="10">
        <v>450</v>
      </c>
      <c r="H61" s="11">
        <v>1372.5</v>
      </c>
      <c r="I61" s="11">
        <v>2049</v>
      </c>
      <c r="J61" s="11">
        <v>-676.5</v>
      </c>
      <c r="K61" s="8"/>
      <c r="L61" s="8">
        <v>3.2</v>
      </c>
      <c r="M61" s="12">
        <f t="shared" si="0"/>
        <v>0</v>
      </c>
      <c r="N61" s="12">
        <f t="shared" si="0"/>
        <v>1440</v>
      </c>
      <c r="O61" s="12">
        <f t="shared" si="1"/>
        <v>1440</v>
      </c>
    </row>
    <row r="62" spans="1:16" x14ac:dyDescent="0.35">
      <c r="A62" s="8"/>
      <c r="B62" s="8"/>
      <c r="C62" s="9" t="s">
        <v>23</v>
      </c>
      <c r="D62" s="8" t="s">
        <v>81</v>
      </c>
      <c r="E62" s="8" t="s">
        <v>82</v>
      </c>
      <c r="F62" s="8">
        <v>0.23</v>
      </c>
      <c r="G62" s="10">
        <v>50</v>
      </c>
      <c r="H62" s="11">
        <v>11.5</v>
      </c>
      <c r="I62" s="11">
        <v>14.229166666666666</v>
      </c>
      <c r="J62" s="11">
        <v>-2.7291666666666661</v>
      </c>
      <c r="K62" s="8"/>
      <c r="L62" s="8">
        <v>0.24</v>
      </c>
      <c r="M62" s="12">
        <f t="shared" si="0"/>
        <v>0</v>
      </c>
      <c r="N62" s="12">
        <f t="shared" si="0"/>
        <v>12</v>
      </c>
      <c r="O62" s="12">
        <f t="shared" si="1"/>
        <v>12</v>
      </c>
    </row>
    <row r="63" spans="1:16" x14ac:dyDescent="0.35">
      <c r="A63" s="8"/>
      <c r="B63" s="8"/>
      <c r="C63" s="9"/>
      <c r="D63" s="8"/>
      <c r="E63" s="8" t="s">
        <v>83</v>
      </c>
      <c r="F63" s="8">
        <v>0.28999999999999998</v>
      </c>
      <c r="G63" s="10">
        <v>450</v>
      </c>
      <c r="H63" s="11">
        <v>130.5</v>
      </c>
      <c r="I63" s="11">
        <v>741.18026061776061</v>
      </c>
      <c r="J63" s="11">
        <v>-610.68026061776061</v>
      </c>
      <c r="K63" s="8"/>
      <c r="L63" s="8">
        <v>0.3</v>
      </c>
      <c r="M63" s="12">
        <f t="shared" si="0"/>
        <v>0</v>
      </c>
      <c r="N63" s="12">
        <f t="shared" si="0"/>
        <v>135</v>
      </c>
      <c r="O63" s="12">
        <f t="shared" si="1"/>
        <v>135</v>
      </c>
    </row>
    <row r="64" spans="1:16" x14ac:dyDescent="0.35">
      <c r="A64" s="8"/>
      <c r="B64" s="8"/>
      <c r="C64" s="9"/>
      <c r="D64" s="8" t="s">
        <v>84</v>
      </c>
      <c r="E64" s="8" t="s">
        <v>85</v>
      </c>
      <c r="F64" s="8">
        <v>0.24</v>
      </c>
      <c r="G64" s="10">
        <v>555</v>
      </c>
      <c r="H64" s="11">
        <v>133.19999999999999</v>
      </c>
      <c r="I64" s="11">
        <v>243.92857142857144</v>
      </c>
      <c r="J64" s="11">
        <v>-110.72857142857146</v>
      </c>
      <c r="K64" s="8"/>
      <c r="L64" s="8">
        <v>0.25</v>
      </c>
      <c r="M64" s="12">
        <f t="shared" si="0"/>
        <v>0</v>
      </c>
      <c r="N64" s="12">
        <f t="shared" si="0"/>
        <v>138.75</v>
      </c>
      <c r="O64" s="12">
        <f t="shared" si="1"/>
        <v>138.75</v>
      </c>
    </row>
    <row r="65" spans="1:16" x14ac:dyDescent="0.35">
      <c r="A65" s="8"/>
      <c r="B65" s="8"/>
      <c r="C65" s="9"/>
      <c r="D65" s="8"/>
      <c r="E65" s="8" t="s">
        <v>86</v>
      </c>
      <c r="F65" s="8">
        <v>0.24</v>
      </c>
      <c r="G65" s="10">
        <v>210</v>
      </c>
      <c r="H65" s="11">
        <v>50.4</v>
      </c>
      <c r="I65" s="11">
        <v>59.762499999999996</v>
      </c>
      <c r="J65" s="11">
        <v>-9.3624999999999972</v>
      </c>
      <c r="K65" s="8"/>
      <c r="L65" s="8">
        <v>0.25</v>
      </c>
      <c r="M65" s="12">
        <f t="shared" si="0"/>
        <v>0</v>
      </c>
      <c r="N65" s="12">
        <f t="shared" si="0"/>
        <v>52.5</v>
      </c>
      <c r="O65" s="12">
        <f t="shared" si="1"/>
        <v>52.5</v>
      </c>
    </row>
    <row r="66" spans="1:16" x14ac:dyDescent="0.35">
      <c r="A66" s="8"/>
      <c r="B66" s="8"/>
      <c r="C66" s="9"/>
      <c r="D66" s="8"/>
      <c r="E66" s="8" t="s">
        <v>87</v>
      </c>
      <c r="F66" s="8">
        <v>0.24</v>
      </c>
      <c r="G66" s="10">
        <v>1012</v>
      </c>
      <c r="H66" s="11">
        <v>242.88</v>
      </c>
      <c r="I66" s="11">
        <v>306.89950128700127</v>
      </c>
      <c r="J66" s="11">
        <v>-64.019501287001304</v>
      </c>
      <c r="K66" s="8"/>
      <c r="L66" s="8">
        <v>0.25</v>
      </c>
      <c r="M66" s="12">
        <f t="shared" si="0"/>
        <v>0</v>
      </c>
      <c r="N66" s="12">
        <f t="shared" si="0"/>
        <v>253</v>
      </c>
      <c r="O66" s="12">
        <f t="shared" si="1"/>
        <v>253</v>
      </c>
    </row>
    <row r="67" spans="1:16" x14ac:dyDescent="0.35">
      <c r="A67" s="8"/>
      <c r="B67" s="8"/>
      <c r="C67" s="9" t="s">
        <v>26</v>
      </c>
      <c r="D67" s="8" t="s">
        <v>88</v>
      </c>
      <c r="E67" s="8" t="s">
        <v>89</v>
      </c>
      <c r="F67" s="8">
        <v>1.54</v>
      </c>
      <c r="G67" s="10">
        <v>544</v>
      </c>
      <c r="H67" s="11">
        <v>837.76</v>
      </c>
      <c r="I67" s="11">
        <v>825.67111111111114</v>
      </c>
      <c r="J67" s="11">
        <v>12.088888888888874</v>
      </c>
      <c r="K67" s="8"/>
      <c r="L67" s="8">
        <v>1.65</v>
      </c>
      <c r="M67" s="12">
        <f t="shared" si="0"/>
        <v>0</v>
      </c>
      <c r="N67" s="12">
        <f t="shared" si="0"/>
        <v>897.59999999999991</v>
      </c>
      <c r="O67" s="12">
        <f t="shared" si="1"/>
        <v>897.59999999999991</v>
      </c>
    </row>
    <row r="68" spans="1:16" x14ac:dyDescent="0.35">
      <c r="A68" s="8"/>
      <c r="B68" s="8"/>
      <c r="C68" s="9"/>
      <c r="D68" s="8"/>
      <c r="E68" s="8" t="s">
        <v>90</v>
      </c>
      <c r="F68" s="8">
        <v>1.54</v>
      </c>
      <c r="G68" s="10">
        <v>1256</v>
      </c>
      <c r="H68" s="11">
        <v>1934.24</v>
      </c>
      <c r="I68" s="11">
        <v>1906.3288888888887</v>
      </c>
      <c r="J68" s="11">
        <v>27.911111111111154</v>
      </c>
      <c r="K68" s="8"/>
      <c r="L68" s="8">
        <v>1.65</v>
      </c>
      <c r="M68" s="12">
        <f t="shared" si="0"/>
        <v>0</v>
      </c>
      <c r="N68" s="12">
        <f t="shared" si="0"/>
        <v>2072.4</v>
      </c>
      <c r="O68" s="12">
        <f t="shared" si="1"/>
        <v>2072.4</v>
      </c>
    </row>
    <row r="69" spans="1:16" s="7" customFormat="1" x14ac:dyDescent="0.35">
      <c r="A69" s="13"/>
      <c r="B69" s="13" t="s">
        <v>27</v>
      </c>
      <c r="C69" s="14"/>
      <c r="D69" s="13"/>
      <c r="E69" s="13"/>
      <c r="F69" s="13"/>
      <c r="G69" s="15">
        <v>4606</v>
      </c>
      <c r="H69" s="16">
        <v>4953.93</v>
      </c>
      <c r="I69" s="16">
        <v>6829.9999999999991</v>
      </c>
      <c r="J69" s="16">
        <v>-1876.0700000000002</v>
      </c>
      <c r="K69" s="13"/>
      <c r="L69" s="13"/>
      <c r="M69" s="17"/>
      <c r="N69" s="17"/>
      <c r="O69" s="17">
        <f>SUM(O60:O68)</f>
        <v>5254.05</v>
      </c>
      <c r="P69"/>
    </row>
    <row r="70" spans="1:16" s="7" customFormat="1" x14ac:dyDescent="0.35">
      <c r="A70" s="2" t="s">
        <v>91</v>
      </c>
      <c r="B70" s="2"/>
      <c r="C70" s="3"/>
      <c r="D70" s="2"/>
      <c r="E70" s="2"/>
      <c r="F70" s="2"/>
      <c r="G70" s="4">
        <v>26556</v>
      </c>
      <c r="H70" s="5">
        <v>15929.890000000003</v>
      </c>
      <c r="I70" s="5">
        <v>17757.999999999996</v>
      </c>
      <c r="J70" s="5">
        <v>-1828.1100000000001</v>
      </c>
      <c r="K70" s="2"/>
      <c r="L70" s="2"/>
      <c r="M70" s="6"/>
      <c r="N70" s="6"/>
      <c r="O70" s="6"/>
      <c r="P70"/>
    </row>
    <row r="71" spans="1:16" x14ac:dyDescent="0.35">
      <c r="A71" s="8" t="s">
        <v>92</v>
      </c>
      <c r="B71" s="8" t="s">
        <v>93</v>
      </c>
      <c r="C71" s="9" t="s">
        <v>18</v>
      </c>
      <c r="D71" s="8" t="s">
        <v>94</v>
      </c>
      <c r="E71" s="8" t="s">
        <v>95</v>
      </c>
      <c r="F71" s="8">
        <v>1.73</v>
      </c>
      <c r="G71" s="10">
        <v>453</v>
      </c>
      <c r="H71" s="11">
        <v>783.69</v>
      </c>
      <c r="I71" s="11">
        <v>276.51981879954695</v>
      </c>
      <c r="J71" s="11">
        <v>507.1701812004531</v>
      </c>
      <c r="K71" s="8">
        <v>3.45</v>
      </c>
      <c r="L71" s="8"/>
      <c r="M71" s="12">
        <f t="shared" ref="M71:N134" si="2">$G71*K71</f>
        <v>1562.8500000000001</v>
      </c>
      <c r="N71" s="12">
        <f t="shared" si="2"/>
        <v>0</v>
      </c>
      <c r="O71" s="12">
        <f t="shared" ref="O71:O134" si="3">M71+N71</f>
        <v>1562.8500000000001</v>
      </c>
    </row>
    <row r="72" spans="1:16" x14ac:dyDescent="0.35">
      <c r="A72" s="8"/>
      <c r="B72" s="8"/>
      <c r="C72" s="9"/>
      <c r="D72" s="8"/>
      <c r="E72" s="8" t="s">
        <v>96</v>
      </c>
      <c r="F72" s="8">
        <v>1.67</v>
      </c>
      <c r="G72" s="10">
        <v>369</v>
      </c>
      <c r="H72" s="11">
        <v>616.23</v>
      </c>
      <c r="I72" s="11">
        <v>539</v>
      </c>
      <c r="J72" s="11">
        <v>77.230000000000018</v>
      </c>
      <c r="K72" s="8">
        <v>3.29</v>
      </c>
      <c r="L72" s="8"/>
      <c r="M72" s="12">
        <f t="shared" si="2"/>
        <v>1214.01</v>
      </c>
      <c r="N72" s="12">
        <f t="shared" si="2"/>
        <v>0</v>
      </c>
      <c r="O72" s="12">
        <f t="shared" si="3"/>
        <v>1214.01</v>
      </c>
    </row>
    <row r="73" spans="1:16" x14ac:dyDescent="0.35">
      <c r="A73" s="8"/>
      <c r="B73" s="8"/>
      <c r="C73" s="9"/>
      <c r="D73" s="8" t="s">
        <v>97</v>
      </c>
      <c r="E73" s="8" t="s">
        <v>98</v>
      </c>
      <c r="F73" s="8">
        <v>1.61</v>
      </c>
      <c r="G73" s="10">
        <v>47</v>
      </c>
      <c r="H73" s="11">
        <v>75.67</v>
      </c>
      <c r="I73" s="11">
        <v>28.689694224235559</v>
      </c>
      <c r="J73" s="11">
        <v>46.980305775764442</v>
      </c>
      <c r="K73" s="8">
        <v>3.46</v>
      </c>
      <c r="L73" s="8"/>
      <c r="M73" s="12">
        <f t="shared" si="2"/>
        <v>162.62</v>
      </c>
      <c r="N73" s="12">
        <f t="shared" si="2"/>
        <v>0</v>
      </c>
      <c r="O73" s="12">
        <f t="shared" si="3"/>
        <v>162.62</v>
      </c>
    </row>
    <row r="74" spans="1:16" x14ac:dyDescent="0.35">
      <c r="A74" s="8"/>
      <c r="B74" s="8"/>
      <c r="C74" s="9" t="s">
        <v>23</v>
      </c>
      <c r="D74" s="8" t="s">
        <v>99</v>
      </c>
      <c r="E74" s="8" t="s">
        <v>100</v>
      </c>
      <c r="F74" s="8">
        <v>1.57</v>
      </c>
      <c r="G74" s="10">
        <v>327</v>
      </c>
      <c r="H74" s="11">
        <v>513.39</v>
      </c>
      <c r="I74" s="11">
        <v>539</v>
      </c>
      <c r="J74" s="11">
        <v>-25.610000000000014</v>
      </c>
      <c r="K74" s="8">
        <v>3.62</v>
      </c>
      <c r="L74" s="8"/>
      <c r="M74" s="12">
        <f t="shared" si="2"/>
        <v>1183.74</v>
      </c>
      <c r="N74" s="12">
        <f t="shared" si="2"/>
        <v>0</v>
      </c>
      <c r="O74" s="12">
        <f t="shared" si="3"/>
        <v>1183.74</v>
      </c>
    </row>
    <row r="75" spans="1:16" x14ac:dyDescent="0.35">
      <c r="A75" s="8"/>
      <c r="B75" s="8"/>
      <c r="C75" s="9"/>
      <c r="D75" s="8" t="s">
        <v>94</v>
      </c>
      <c r="E75" s="8" t="s">
        <v>95</v>
      </c>
      <c r="F75" s="8">
        <v>1.73</v>
      </c>
      <c r="G75" s="10">
        <v>20</v>
      </c>
      <c r="H75" s="11">
        <v>34.6</v>
      </c>
      <c r="I75" s="11">
        <v>14.666666666666666</v>
      </c>
      <c r="J75" s="11">
        <v>19.933333333333337</v>
      </c>
      <c r="K75" s="8">
        <v>3.45</v>
      </c>
      <c r="L75" s="8"/>
      <c r="M75" s="12">
        <f t="shared" si="2"/>
        <v>69</v>
      </c>
      <c r="N75" s="12">
        <f t="shared" si="2"/>
        <v>0</v>
      </c>
      <c r="O75" s="12">
        <f t="shared" si="3"/>
        <v>69</v>
      </c>
    </row>
    <row r="76" spans="1:16" x14ac:dyDescent="0.35">
      <c r="A76" s="8"/>
      <c r="B76" s="8"/>
      <c r="C76" s="9"/>
      <c r="D76" s="8"/>
      <c r="E76" s="8" t="s">
        <v>96</v>
      </c>
      <c r="F76" s="8">
        <v>1.67</v>
      </c>
      <c r="G76" s="10">
        <v>465</v>
      </c>
      <c r="H76" s="11">
        <v>776.55</v>
      </c>
      <c r="I76" s="11">
        <v>539</v>
      </c>
      <c r="J76" s="11">
        <v>237.54999999999995</v>
      </c>
      <c r="K76" s="8">
        <v>3.29</v>
      </c>
      <c r="L76" s="8"/>
      <c r="M76" s="12">
        <f t="shared" si="2"/>
        <v>1529.85</v>
      </c>
      <c r="N76" s="12">
        <f t="shared" si="2"/>
        <v>0</v>
      </c>
      <c r="O76" s="12">
        <f t="shared" si="3"/>
        <v>1529.85</v>
      </c>
    </row>
    <row r="77" spans="1:16" x14ac:dyDescent="0.35">
      <c r="A77" s="8"/>
      <c r="B77" s="8"/>
      <c r="C77" s="9" t="s">
        <v>76</v>
      </c>
      <c r="D77" s="8" t="s">
        <v>101</v>
      </c>
      <c r="E77" s="8" t="s">
        <v>102</v>
      </c>
      <c r="F77" s="8">
        <v>1.68</v>
      </c>
      <c r="G77" s="10">
        <v>394</v>
      </c>
      <c r="H77" s="11">
        <v>661.92000000000007</v>
      </c>
      <c r="I77" s="11">
        <v>1184.7830188679245</v>
      </c>
      <c r="J77" s="11">
        <v>-522.86301886792455</v>
      </c>
      <c r="K77" s="8">
        <v>4.4400000000000004</v>
      </c>
      <c r="L77" s="8"/>
      <c r="M77" s="12">
        <f t="shared" si="2"/>
        <v>1749.3600000000001</v>
      </c>
      <c r="N77" s="12">
        <f t="shared" si="2"/>
        <v>0</v>
      </c>
      <c r="O77" s="12">
        <f t="shared" si="3"/>
        <v>1749.3600000000001</v>
      </c>
    </row>
    <row r="78" spans="1:16" x14ac:dyDescent="0.35">
      <c r="A78" s="8"/>
      <c r="B78" s="8"/>
      <c r="C78" s="9"/>
      <c r="D78" s="8" t="s">
        <v>53</v>
      </c>
      <c r="E78" s="8" t="s">
        <v>103</v>
      </c>
      <c r="F78" s="8">
        <v>1.69</v>
      </c>
      <c r="G78" s="10">
        <v>651</v>
      </c>
      <c r="H78" s="11">
        <v>1100.19</v>
      </c>
      <c r="I78" s="11">
        <v>971.21698113207549</v>
      </c>
      <c r="J78" s="11">
        <v>128.97301886792451</v>
      </c>
      <c r="K78" s="8">
        <v>3.29</v>
      </c>
      <c r="L78" s="8"/>
      <c r="M78" s="12">
        <f t="shared" si="2"/>
        <v>2141.79</v>
      </c>
      <c r="N78" s="12">
        <f t="shared" si="2"/>
        <v>0</v>
      </c>
      <c r="O78" s="12">
        <f t="shared" si="3"/>
        <v>2141.79</v>
      </c>
    </row>
    <row r="79" spans="1:16" x14ac:dyDescent="0.35">
      <c r="A79" s="8"/>
      <c r="B79" s="8"/>
      <c r="C79" s="9" t="s">
        <v>104</v>
      </c>
      <c r="D79" s="8" t="s">
        <v>101</v>
      </c>
      <c r="E79" s="8" t="s">
        <v>102</v>
      </c>
      <c r="F79" s="8">
        <v>1.68</v>
      </c>
      <c r="G79" s="10">
        <v>410</v>
      </c>
      <c r="H79" s="11">
        <v>688.8</v>
      </c>
      <c r="I79" s="11">
        <v>1078</v>
      </c>
      <c r="J79" s="11">
        <v>-389.20000000000005</v>
      </c>
      <c r="K79" s="8">
        <v>4.4400000000000004</v>
      </c>
      <c r="L79" s="8"/>
      <c r="M79" s="12">
        <f t="shared" si="2"/>
        <v>1820.4</v>
      </c>
      <c r="N79" s="12">
        <f t="shared" si="2"/>
        <v>0</v>
      </c>
      <c r="O79" s="12">
        <f t="shared" si="3"/>
        <v>1820.4</v>
      </c>
    </row>
    <row r="80" spans="1:16" x14ac:dyDescent="0.35">
      <c r="A80" s="8"/>
      <c r="B80" s="8"/>
      <c r="C80" s="9"/>
      <c r="D80" s="8" t="s">
        <v>94</v>
      </c>
      <c r="E80" s="8" t="s">
        <v>105</v>
      </c>
      <c r="F80" s="8">
        <v>1.75</v>
      </c>
      <c r="G80" s="10">
        <v>99</v>
      </c>
      <c r="H80" s="11">
        <v>173.25</v>
      </c>
      <c r="I80" s="11">
        <v>116.00217391304348</v>
      </c>
      <c r="J80" s="11">
        <v>57.247826086956522</v>
      </c>
      <c r="K80" s="8">
        <v>3.45</v>
      </c>
      <c r="L80" s="8"/>
      <c r="M80" s="12">
        <f t="shared" si="2"/>
        <v>341.55</v>
      </c>
      <c r="N80" s="12">
        <f t="shared" si="2"/>
        <v>0</v>
      </c>
      <c r="O80" s="12">
        <f t="shared" si="3"/>
        <v>341.55</v>
      </c>
    </row>
    <row r="81" spans="1:16" x14ac:dyDescent="0.35">
      <c r="A81" s="8"/>
      <c r="B81" s="8"/>
      <c r="C81" s="9"/>
      <c r="D81" s="8" t="s">
        <v>53</v>
      </c>
      <c r="E81" s="8" t="s">
        <v>103</v>
      </c>
      <c r="F81" s="8">
        <v>1.69</v>
      </c>
      <c r="G81" s="10">
        <v>601</v>
      </c>
      <c r="H81" s="11">
        <v>1015.69</v>
      </c>
      <c r="I81" s="11">
        <v>961.99782608695659</v>
      </c>
      <c r="J81" s="11">
        <v>53.692173913043518</v>
      </c>
      <c r="K81" s="8">
        <v>3.29</v>
      </c>
      <c r="L81" s="8"/>
      <c r="M81" s="12">
        <f t="shared" si="2"/>
        <v>1977.29</v>
      </c>
      <c r="N81" s="12">
        <f t="shared" si="2"/>
        <v>0</v>
      </c>
      <c r="O81" s="12">
        <f t="shared" si="3"/>
        <v>1977.29</v>
      </c>
    </row>
    <row r="82" spans="1:16" s="7" customFormat="1" x14ac:dyDescent="0.35">
      <c r="A82" s="13"/>
      <c r="B82" s="13" t="s">
        <v>106</v>
      </c>
      <c r="C82" s="14"/>
      <c r="D82" s="13"/>
      <c r="E82" s="13"/>
      <c r="F82" s="13"/>
      <c r="G82" s="15">
        <v>3836</v>
      </c>
      <c r="H82" s="16">
        <v>6439.9800000000005</v>
      </c>
      <c r="I82" s="16">
        <v>6248.8761796904491</v>
      </c>
      <c r="J82" s="16">
        <v>191.10382030955071</v>
      </c>
      <c r="K82" s="13"/>
      <c r="L82" s="13"/>
      <c r="M82" s="17"/>
      <c r="N82" s="17"/>
      <c r="O82" s="17">
        <f>SUM(O71:O81)</f>
        <v>13752.46</v>
      </c>
      <c r="P82"/>
    </row>
    <row r="83" spans="1:16" x14ac:dyDescent="0.35">
      <c r="A83" s="8"/>
      <c r="B83" s="8" t="s">
        <v>107</v>
      </c>
      <c r="C83" s="9" t="s">
        <v>18</v>
      </c>
      <c r="D83" s="8" t="s">
        <v>31</v>
      </c>
      <c r="E83" s="8" t="s">
        <v>108</v>
      </c>
      <c r="F83" s="8">
        <v>0.51</v>
      </c>
      <c r="G83" s="10">
        <v>2403</v>
      </c>
      <c r="H83" s="11">
        <v>1225.53</v>
      </c>
      <c r="I83" s="11">
        <v>1311.7904869762174</v>
      </c>
      <c r="J83" s="11">
        <v>-86.260486976217436</v>
      </c>
      <c r="K83" s="8">
        <v>1.2</v>
      </c>
      <c r="L83" s="8"/>
      <c r="M83" s="12">
        <f t="shared" si="2"/>
        <v>2883.6</v>
      </c>
      <c r="N83" s="12">
        <f t="shared" si="2"/>
        <v>0</v>
      </c>
      <c r="O83" s="12">
        <f t="shared" si="3"/>
        <v>2883.6</v>
      </c>
    </row>
    <row r="84" spans="1:16" x14ac:dyDescent="0.35">
      <c r="A84" s="8"/>
      <c r="B84" s="8"/>
      <c r="C84" s="9" t="s">
        <v>109</v>
      </c>
      <c r="D84" s="8" t="s">
        <v>99</v>
      </c>
      <c r="E84" s="8" t="s">
        <v>110</v>
      </c>
      <c r="F84" s="8">
        <v>0.39</v>
      </c>
      <c r="G84" s="10">
        <v>6720</v>
      </c>
      <c r="H84" s="11">
        <v>2620.8000000000002</v>
      </c>
      <c r="I84" s="11">
        <v>2156</v>
      </c>
      <c r="J84" s="11">
        <v>464.80000000000007</v>
      </c>
      <c r="K84" s="8">
        <v>1.1000000000000001</v>
      </c>
      <c r="L84" s="8"/>
      <c r="M84" s="12">
        <f t="shared" si="2"/>
        <v>7392.0000000000009</v>
      </c>
      <c r="N84" s="12">
        <f t="shared" si="2"/>
        <v>0</v>
      </c>
      <c r="O84" s="12">
        <f t="shared" si="3"/>
        <v>7392.0000000000009</v>
      </c>
    </row>
    <row r="85" spans="1:16" x14ac:dyDescent="0.35">
      <c r="A85" s="8"/>
      <c r="B85" s="8"/>
      <c r="C85" s="9" t="s">
        <v>23</v>
      </c>
      <c r="D85" s="8" t="s">
        <v>31</v>
      </c>
      <c r="E85" s="8" t="s">
        <v>108</v>
      </c>
      <c r="F85" s="8">
        <v>0.51</v>
      </c>
      <c r="G85" s="10">
        <v>1182</v>
      </c>
      <c r="H85" s="11">
        <v>602.81999999999994</v>
      </c>
      <c r="I85" s="11">
        <v>1063.3333333333335</v>
      </c>
      <c r="J85" s="11">
        <v>-460.51333333333343</v>
      </c>
      <c r="K85" s="8">
        <v>1.2</v>
      </c>
      <c r="L85" s="8"/>
      <c r="M85" s="12">
        <f t="shared" si="2"/>
        <v>1418.3999999999999</v>
      </c>
      <c r="N85" s="12">
        <f t="shared" si="2"/>
        <v>0</v>
      </c>
      <c r="O85" s="12">
        <f t="shared" si="3"/>
        <v>1418.3999999999999</v>
      </c>
    </row>
    <row r="86" spans="1:16" x14ac:dyDescent="0.35">
      <c r="A86" s="8"/>
      <c r="B86" s="8"/>
      <c r="C86" s="9" t="s">
        <v>26</v>
      </c>
      <c r="D86" s="8" t="s">
        <v>31</v>
      </c>
      <c r="E86" s="8" t="s">
        <v>108</v>
      </c>
      <c r="F86" s="8">
        <v>0.51</v>
      </c>
      <c r="G86" s="10">
        <v>3170</v>
      </c>
      <c r="H86" s="11">
        <v>1616.7</v>
      </c>
      <c r="I86" s="11">
        <v>2156</v>
      </c>
      <c r="J86" s="11">
        <v>-539.29999999999995</v>
      </c>
      <c r="K86" s="8">
        <v>1.2</v>
      </c>
      <c r="L86" s="8"/>
      <c r="M86" s="12">
        <f t="shared" si="2"/>
        <v>3804</v>
      </c>
      <c r="N86" s="12">
        <f t="shared" si="2"/>
        <v>0</v>
      </c>
      <c r="O86" s="12">
        <f t="shared" si="3"/>
        <v>3804</v>
      </c>
    </row>
    <row r="87" spans="1:16" x14ac:dyDescent="0.35">
      <c r="A87" s="8"/>
      <c r="B87" s="8"/>
      <c r="C87" s="9" t="s">
        <v>52</v>
      </c>
      <c r="D87" s="8" t="s">
        <v>31</v>
      </c>
      <c r="E87" s="8" t="s">
        <v>108</v>
      </c>
      <c r="F87" s="8">
        <v>0.51</v>
      </c>
      <c r="G87" s="10">
        <v>3360</v>
      </c>
      <c r="H87" s="11">
        <v>1713.6</v>
      </c>
      <c r="I87" s="11">
        <v>2156</v>
      </c>
      <c r="J87" s="11">
        <v>-442.4</v>
      </c>
      <c r="K87" s="8">
        <v>1.2</v>
      </c>
      <c r="L87" s="8"/>
      <c r="M87" s="12">
        <f t="shared" si="2"/>
        <v>4032</v>
      </c>
      <c r="N87" s="12">
        <f t="shared" si="2"/>
        <v>0</v>
      </c>
      <c r="O87" s="12">
        <f t="shared" si="3"/>
        <v>4032</v>
      </c>
    </row>
    <row r="88" spans="1:16" x14ac:dyDescent="0.35">
      <c r="A88" s="8"/>
      <c r="B88" s="8"/>
      <c r="C88" s="9" t="s">
        <v>71</v>
      </c>
      <c r="D88" s="8" t="s">
        <v>99</v>
      </c>
      <c r="E88" s="8" t="s">
        <v>111</v>
      </c>
      <c r="F88" s="8">
        <v>0.39</v>
      </c>
      <c r="G88" s="10">
        <v>2240</v>
      </c>
      <c r="H88" s="11">
        <v>873.6</v>
      </c>
      <c r="I88" s="11">
        <v>539</v>
      </c>
      <c r="J88" s="11">
        <v>334.6</v>
      </c>
      <c r="K88" s="8">
        <v>1</v>
      </c>
      <c r="L88" s="8"/>
      <c r="M88" s="12">
        <f t="shared" si="2"/>
        <v>2240</v>
      </c>
      <c r="N88" s="12">
        <f t="shared" si="2"/>
        <v>0</v>
      </c>
      <c r="O88" s="12">
        <f t="shared" si="3"/>
        <v>2240</v>
      </c>
    </row>
    <row r="89" spans="1:16" x14ac:dyDescent="0.35">
      <c r="A89" s="8"/>
      <c r="B89" s="8"/>
      <c r="C89" s="9"/>
      <c r="D89" s="8" t="s">
        <v>53</v>
      </c>
      <c r="E89" s="8" t="s">
        <v>112</v>
      </c>
      <c r="F89" s="8">
        <v>1.22</v>
      </c>
      <c r="G89" s="10">
        <v>460</v>
      </c>
      <c r="H89" s="11">
        <v>561.20000000000005</v>
      </c>
      <c r="I89" s="11">
        <v>1078</v>
      </c>
      <c r="J89" s="11">
        <v>-516.79999999999995</v>
      </c>
      <c r="K89" s="8">
        <v>2.6</v>
      </c>
      <c r="L89" s="8"/>
      <c r="M89" s="12">
        <f t="shared" si="2"/>
        <v>1196</v>
      </c>
      <c r="N89" s="12">
        <f t="shared" si="2"/>
        <v>0</v>
      </c>
      <c r="O89" s="12">
        <f t="shared" si="3"/>
        <v>1196</v>
      </c>
    </row>
    <row r="90" spans="1:16" x14ac:dyDescent="0.35">
      <c r="A90" s="8"/>
      <c r="B90" s="8"/>
      <c r="C90" s="9" t="s">
        <v>74</v>
      </c>
      <c r="D90" s="8" t="s">
        <v>99</v>
      </c>
      <c r="E90" s="8" t="s">
        <v>111</v>
      </c>
      <c r="F90" s="8">
        <v>0.39</v>
      </c>
      <c r="G90" s="10">
        <v>1536</v>
      </c>
      <c r="H90" s="11">
        <v>599.04</v>
      </c>
      <c r="I90" s="11">
        <v>1078</v>
      </c>
      <c r="J90" s="11">
        <v>-478.96000000000004</v>
      </c>
      <c r="K90" s="8">
        <v>1</v>
      </c>
      <c r="L90" s="8"/>
      <c r="M90" s="12">
        <f t="shared" si="2"/>
        <v>1536</v>
      </c>
      <c r="N90" s="12">
        <f t="shared" si="2"/>
        <v>0</v>
      </c>
      <c r="O90" s="12">
        <f t="shared" si="3"/>
        <v>1536</v>
      </c>
    </row>
    <row r="91" spans="1:16" x14ac:dyDescent="0.35">
      <c r="A91" s="8"/>
      <c r="B91" s="8"/>
      <c r="C91" s="9"/>
      <c r="D91" s="8" t="s">
        <v>53</v>
      </c>
      <c r="E91" s="8" t="s">
        <v>112</v>
      </c>
      <c r="F91" s="8">
        <v>1.22</v>
      </c>
      <c r="G91" s="10">
        <v>184</v>
      </c>
      <c r="H91" s="11">
        <v>224.48</v>
      </c>
      <c r="I91" s="11">
        <v>539</v>
      </c>
      <c r="J91" s="11">
        <v>-314.52</v>
      </c>
      <c r="K91" s="8">
        <v>2.6</v>
      </c>
      <c r="L91" s="8"/>
      <c r="M91" s="12">
        <f t="shared" si="2"/>
        <v>478.40000000000003</v>
      </c>
      <c r="N91" s="12">
        <f t="shared" si="2"/>
        <v>0</v>
      </c>
      <c r="O91" s="12">
        <f t="shared" si="3"/>
        <v>478.40000000000003</v>
      </c>
    </row>
    <row r="92" spans="1:16" x14ac:dyDescent="0.35">
      <c r="A92" s="8"/>
      <c r="B92" s="8"/>
      <c r="C92" s="9" t="s">
        <v>113</v>
      </c>
      <c r="D92" s="8" t="s">
        <v>99</v>
      </c>
      <c r="E92" s="8" t="s">
        <v>110</v>
      </c>
      <c r="F92" s="8">
        <v>0.39</v>
      </c>
      <c r="G92" s="10">
        <v>5830</v>
      </c>
      <c r="H92" s="11">
        <v>2273.6999999999998</v>
      </c>
      <c r="I92" s="11">
        <v>2156</v>
      </c>
      <c r="J92" s="11">
        <v>117.69999999999993</v>
      </c>
      <c r="K92" s="8">
        <v>1.1000000000000001</v>
      </c>
      <c r="L92" s="8"/>
      <c r="M92" s="12">
        <f t="shared" si="2"/>
        <v>6413.0000000000009</v>
      </c>
      <c r="N92" s="12">
        <f t="shared" si="2"/>
        <v>0</v>
      </c>
      <c r="O92" s="12">
        <f t="shared" si="3"/>
        <v>6413.0000000000009</v>
      </c>
    </row>
    <row r="93" spans="1:16" s="7" customFormat="1" x14ac:dyDescent="0.35">
      <c r="A93" s="13"/>
      <c r="B93" s="13" t="s">
        <v>114</v>
      </c>
      <c r="C93" s="14"/>
      <c r="D93" s="13"/>
      <c r="E93" s="13"/>
      <c r="F93" s="13"/>
      <c r="G93" s="15">
        <v>27085</v>
      </c>
      <c r="H93" s="16">
        <v>12311.469999999998</v>
      </c>
      <c r="I93" s="16">
        <v>14233.123820309551</v>
      </c>
      <c r="J93" s="16">
        <v>-1921.6538203095504</v>
      </c>
      <c r="K93" s="13"/>
      <c r="L93" s="13"/>
      <c r="M93" s="17"/>
      <c r="N93" s="17"/>
      <c r="O93" s="17">
        <f>SUM(O83:O92)</f>
        <v>31393.4</v>
      </c>
      <c r="P93"/>
    </row>
    <row r="94" spans="1:16" s="7" customFormat="1" x14ac:dyDescent="0.35">
      <c r="A94" s="2" t="s">
        <v>115</v>
      </c>
      <c r="B94" s="2"/>
      <c r="C94" s="3"/>
      <c r="D94" s="2"/>
      <c r="E94" s="2"/>
      <c r="F94" s="2"/>
      <c r="G94" s="4">
        <v>30921</v>
      </c>
      <c r="H94" s="5">
        <v>18751.450000000004</v>
      </c>
      <c r="I94" s="5">
        <v>20482</v>
      </c>
      <c r="J94" s="5">
        <v>-1730.55</v>
      </c>
      <c r="K94" s="2"/>
      <c r="L94" s="2"/>
      <c r="M94" s="6"/>
      <c r="N94" s="6"/>
      <c r="O94" s="6"/>
      <c r="P94"/>
    </row>
    <row r="95" spans="1:16" x14ac:dyDescent="0.35">
      <c r="A95" s="8" t="s">
        <v>116</v>
      </c>
      <c r="B95" s="8" t="s">
        <v>117</v>
      </c>
      <c r="C95" s="9" t="s">
        <v>118</v>
      </c>
      <c r="D95" s="8" t="s">
        <v>119</v>
      </c>
      <c r="E95" s="8" t="s">
        <v>120</v>
      </c>
      <c r="F95" s="8">
        <v>0.68</v>
      </c>
      <c r="G95" s="10">
        <v>3340</v>
      </c>
      <c r="H95" s="11">
        <v>2271.2000000000003</v>
      </c>
      <c r="I95" s="11">
        <v>1511.3843639465822</v>
      </c>
      <c r="J95" s="11">
        <v>759.81563605341773</v>
      </c>
      <c r="K95" s="8">
        <v>1.69</v>
      </c>
      <c r="L95" s="8"/>
      <c r="M95" s="12">
        <f t="shared" si="2"/>
        <v>5644.5999999999995</v>
      </c>
      <c r="N95" s="12">
        <f t="shared" si="2"/>
        <v>0</v>
      </c>
      <c r="O95" s="12">
        <f t="shared" si="3"/>
        <v>5644.5999999999995</v>
      </c>
    </row>
    <row r="96" spans="1:16" x14ac:dyDescent="0.35">
      <c r="A96" s="8"/>
      <c r="B96" s="8"/>
      <c r="C96" s="9"/>
      <c r="D96" s="8"/>
      <c r="E96" s="8" t="s">
        <v>121</v>
      </c>
      <c r="F96" s="8">
        <v>0.68</v>
      </c>
      <c r="G96" s="10">
        <v>670</v>
      </c>
      <c r="H96" s="11">
        <v>455.6</v>
      </c>
      <c r="I96" s="11">
        <v>308.42977941176468</v>
      </c>
      <c r="J96" s="11">
        <v>147.17022058823531</v>
      </c>
      <c r="K96" s="8">
        <v>1.69</v>
      </c>
      <c r="L96" s="8"/>
      <c r="M96" s="12">
        <f t="shared" si="2"/>
        <v>1132.3</v>
      </c>
      <c r="N96" s="12">
        <f t="shared" si="2"/>
        <v>0</v>
      </c>
      <c r="O96" s="12">
        <f t="shared" si="3"/>
        <v>1132.3</v>
      </c>
    </row>
    <row r="97" spans="1:15" x14ac:dyDescent="0.35">
      <c r="A97" s="8"/>
      <c r="B97" s="8"/>
      <c r="C97" s="9"/>
      <c r="D97" s="8"/>
      <c r="E97" s="8" t="s">
        <v>122</v>
      </c>
      <c r="F97" s="8">
        <v>0.68</v>
      </c>
      <c r="G97" s="10">
        <v>30</v>
      </c>
      <c r="H97" s="11">
        <v>20.399999999999999</v>
      </c>
      <c r="I97" s="11">
        <v>13.35483870967742</v>
      </c>
      <c r="J97" s="11">
        <v>7.0451612903225787</v>
      </c>
      <c r="K97" s="8">
        <v>1.69</v>
      </c>
      <c r="L97" s="8"/>
      <c r="M97" s="12">
        <f t="shared" si="2"/>
        <v>50.699999999999996</v>
      </c>
      <c r="N97" s="12">
        <f t="shared" si="2"/>
        <v>0</v>
      </c>
      <c r="O97" s="12">
        <f t="shared" si="3"/>
        <v>50.699999999999996</v>
      </c>
    </row>
    <row r="98" spans="1:15" x14ac:dyDescent="0.35">
      <c r="A98" s="8"/>
      <c r="B98" s="8"/>
      <c r="C98" s="9"/>
      <c r="D98" s="8"/>
      <c r="E98" s="8" t="s">
        <v>123</v>
      </c>
      <c r="F98" s="8">
        <v>0.68</v>
      </c>
      <c r="G98" s="10">
        <v>5</v>
      </c>
      <c r="H98" s="11">
        <v>3.4</v>
      </c>
      <c r="I98" s="11">
        <v>2.225806451612903</v>
      </c>
      <c r="J98" s="11">
        <v>1.1741935483870969</v>
      </c>
      <c r="K98" s="8">
        <v>1.69</v>
      </c>
      <c r="L98" s="8"/>
      <c r="M98" s="12">
        <f t="shared" si="2"/>
        <v>8.4499999999999993</v>
      </c>
      <c r="N98" s="12">
        <f t="shared" si="2"/>
        <v>0</v>
      </c>
      <c r="O98" s="12">
        <f t="shared" si="3"/>
        <v>8.4499999999999993</v>
      </c>
    </row>
    <row r="99" spans="1:15" x14ac:dyDescent="0.35">
      <c r="A99" s="8"/>
      <c r="B99" s="8"/>
      <c r="C99" s="9"/>
      <c r="D99" s="8"/>
      <c r="E99" s="8" t="s">
        <v>124</v>
      </c>
      <c r="F99" s="8">
        <v>0.83</v>
      </c>
      <c r="G99" s="10">
        <v>2105</v>
      </c>
      <c r="H99" s="11">
        <v>1747.1499999999999</v>
      </c>
      <c r="I99" s="11">
        <v>1149.9333364803624</v>
      </c>
      <c r="J99" s="11">
        <v>597.21666351963745</v>
      </c>
      <c r="K99" s="8">
        <v>2.13</v>
      </c>
      <c r="L99" s="8"/>
      <c r="M99" s="12">
        <f t="shared" si="2"/>
        <v>4483.6499999999996</v>
      </c>
      <c r="N99" s="12">
        <f t="shared" si="2"/>
        <v>0</v>
      </c>
      <c r="O99" s="12">
        <f t="shared" si="3"/>
        <v>4483.6499999999996</v>
      </c>
    </row>
    <row r="100" spans="1:15" x14ac:dyDescent="0.35">
      <c r="A100" s="8"/>
      <c r="B100" s="8"/>
      <c r="C100" s="9"/>
      <c r="D100" s="8"/>
      <c r="E100" s="8" t="s">
        <v>125</v>
      </c>
      <c r="F100" s="8">
        <v>0.78</v>
      </c>
      <c r="G100" s="10">
        <v>1075</v>
      </c>
      <c r="H100" s="11">
        <v>838.5</v>
      </c>
      <c r="I100" s="11">
        <v>602.671875</v>
      </c>
      <c r="J100" s="11">
        <v>235.828125</v>
      </c>
      <c r="K100" s="8">
        <v>2.29</v>
      </c>
      <c r="L100" s="8"/>
      <c r="M100" s="12">
        <f t="shared" si="2"/>
        <v>2461.75</v>
      </c>
      <c r="N100" s="12">
        <f t="shared" si="2"/>
        <v>0</v>
      </c>
      <c r="O100" s="12">
        <f t="shared" si="3"/>
        <v>2461.75</v>
      </c>
    </row>
    <row r="101" spans="1:15" x14ac:dyDescent="0.35">
      <c r="A101" s="8"/>
      <c r="B101" s="8"/>
      <c r="C101" s="9" t="s">
        <v>126</v>
      </c>
      <c r="D101" s="8" t="s">
        <v>119</v>
      </c>
      <c r="E101" s="8" t="s">
        <v>120</v>
      </c>
      <c r="F101" s="8">
        <v>0.68</v>
      </c>
      <c r="G101" s="10">
        <v>2229</v>
      </c>
      <c r="H101" s="11">
        <v>1515.7199999999998</v>
      </c>
      <c r="I101" s="11">
        <v>1027.2956346799201</v>
      </c>
      <c r="J101" s="11">
        <v>488.42436532007997</v>
      </c>
      <c r="K101" s="8">
        <v>1.69</v>
      </c>
      <c r="L101" s="8"/>
      <c r="M101" s="12">
        <f t="shared" si="2"/>
        <v>3767.0099999999998</v>
      </c>
      <c r="N101" s="12">
        <f t="shared" si="2"/>
        <v>0</v>
      </c>
      <c r="O101" s="12">
        <f t="shared" si="3"/>
        <v>3767.0099999999998</v>
      </c>
    </row>
    <row r="102" spans="1:15" x14ac:dyDescent="0.35">
      <c r="A102" s="8"/>
      <c r="B102" s="8"/>
      <c r="C102" s="9"/>
      <c r="D102" s="8"/>
      <c r="E102" s="8" t="s">
        <v>127</v>
      </c>
      <c r="F102" s="8">
        <v>0.65</v>
      </c>
      <c r="G102" s="10">
        <v>1</v>
      </c>
      <c r="H102" s="11">
        <v>0.65</v>
      </c>
      <c r="I102" s="11">
        <v>0.42816229116945109</v>
      </c>
      <c r="J102" s="11">
        <v>0.22183770883054893</v>
      </c>
      <c r="K102" s="8">
        <v>1.81</v>
      </c>
      <c r="L102" s="8"/>
      <c r="M102" s="12">
        <f t="shared" si="2"/>
        <v>1.81</v>
      </c>
      <c r="N102" s="12">
        <f t="shared" si="2"/>
        <v>0</v>
      </c>
      <c r="O102" s="12">
        <f t="shared" si="3"/>
        <v>1.81</v>
      </c>
    </row>
    <row r="103" spans="1:15" x14ac:dyDescent="0.35">
      <c r="A103" s="8"/>
      <c r="B103" s="8"/>
      <c r="C103" s="9"/>
      <c r="D103" s="8"/>
      <c r="E103" s="8" t="s">
        <v>121</v>
      </c>
      <c r="F103" s="8">
        <v>0.68</v>
      </c>
      <c r="G103" s="10">
        <v>2280</v>
      </c>
      <c r="H103" s="11">
        <v>1550.4</v>
      </c>
      <c r="I103" s="11">
        <v>949.12272988714722</v>
      </c>
      <c r="J103" s="11">
        <v>601.27727011285288</v>
      </c>
      <c r="K103" s="8">
        <v>1.69</v>
      </c>
      <c r="L103" s="8"/>
      <c r="M103" s="12">
        <f t="shared" si="2"/>
        <v>3853.2</v>
      </c>
      <c r="N103" s="12">
        <f t="shared" si="2"/>
        <v>0</v>
      </c>
      <c r="O103" s="12">
        <f t="shared" si="3"/>
        <v>3853.2</v>
      </c>
    </row>
    <row r="104" spans="1:15" x14ac:dyDescent="0.35">
      <c r="A104" s="8"/>
      <c r="B104" s="8"/>
      <c r="C104" s="9"/>
      <c r="D104" s="8"/>
      <c r="E104" s="8" t="s">
        <v>122</v>
      </c>
      <c r="F104" s="8">
        <v>0.68</v>
      </c>
      <c r="G104" s="10">
        <v>120</v>
      </c>
      <c r="H104" s="11">
        <v>81.599999999999994</v>
      </c>
      <c r="I104" s="11">
        <v>56.356020942408371</v>
      </c>
      <c r="J104" s="11">
        <v>25.243979057591623</v>
      </c>
      <c r="K104" s="8">
        <v>1.69</v>
      </c>
      <c r="L104" s="8"/>
      <c r="M104" s="12">
        <f t="shared" si="2"/>
        <v>202.79999999999998</v>
      </c>
      <c r="N104" s="12">
        <f t="shared" si="2"/>
        <v>0</v>
      </c>
      <c r="O104" s="12">
        <f t="shared" si="3"/>
        <v>202.79999999999998</v>
      </c>
    </row>
    <row r="105" spans="1:15" x14ac:dyDescent="0.35">
      <c r="A105" s="8"/>
      <c r="B105" s="8"/>
      <c r="C105" s="9"/>
      <c r="D105" s="8"/>
      <c r="E105" s="8" t="s">
        <v>124</v>
      </c>
      <c r="F105" s="8">
        <v>0.83</v>
      </c>
      <c r="G105" s="10">
        <v>3401</v>
      </c>
      <c r="H105" s="11">
        <v>2822.83</v>
      </c>
      <c r="I105" s="11">
        <v>1481.7825666694334</v>
      </c>
      <c r="J105" s="11">
        <v>1341.0474333305665</v>
      </c>
      <c r="K105" s="8">
        <v>2.13</v>
      </c>
      <c r="L105" s="8"/>
      <c r="M105" s="12">
        <f t="shared" si="2"/>
        <v>7244.1299999999992</v>
      </c>
      <c r="N105" s="12">
        <f t="shared" si="2"/>
        <v>0</v>
      </c>
      <c r="O105" s="12">
        <f t="shared" si="3"/>
        <v>7244.1299999999992</v>
      </c>
    </row>
    <row r="106" spans="1:15" x14ac:dyDescent="0.35">
      <c r="A106" s="8"/>
      <c r="B106" s="8"/>
      <c r="C106" s="9"/>
      <c r="D106" s="8"/>
      <c r="E106" s="8" t="s">
        <v>125</v>
      </c>
      <c r="F106" s="8">
        <v>0.78</v>
      </c>
      <c r="G106" s="10">
        <v>165</v>
      </c>
      <c r="H106" s="11">
        <v>128.69999999999999</v>
      </c>
      <c r="I106" s="11">
        <v>73.01488552992133</v>
      </c>
      <c r="J106" s="11">
        <v>55.685114470078666</v>
      </c>
      <c r="K106" s="8">
        <v>2.29</v>
      </c>
      <c r="L106" s="8"/>
      <c r="M106" s="12">
        <f t="shared" si="2"/>
        <v>377.85</v>
      </c>
      <c r="N106" s="12">
        <f t="shared" si="2"/>
        <v>0</v>
      </c>
      <c r="O106" s="12">
        <f t="shared" si="3"/>
        <v>377.85</v>
      </c>
    </row>
    <row r="107" spans="1:15" x14ac:dyDescent="0.35">
      <c r="A107" s="8"/>
      <c r="B107" s="8"/>
      <c r="C107" s="9" t="s">
        <v>128</v>
      </c>
      <c r="D107" s="8" t="s">
        <v>119</v>
      </c>
      <c r="E107" s="8" t="s">
        <v>120</v>
      </c>
      <c r="F107" s="8">
        <v>0.68</v>
      </c>
      <c r="G107" s="10">
        <v>2657</v>
      </c>
      <c r="H107" s="11">
        <v>1806.76</v>
      </c>
      <c r="I107" s="11">
        <v>1165.9993642483173</v>
      </c>
      <c r="J107" s="11">
        <v>640.76063575168291</v>
      </c>
      <c r="K107" s="8">
        <v>1.69</v>
      </c>
      <c r="L107" s="8"/>
      <c r="M107" s="12">
        <f t="shared" si="2"/>
        <v>4490.33</v>
      </c>
      <c r="N107" s="12">
        <f t="shared" si="2"/>
        <v>0</v>
      </c>
      <c r="O107" s="12">
        <f t="shared" si="3"/>
        <v>4490.33</v>
      </c>
    </row>
    <row r="108" spans="1:15" x14ac:dyDescent="0.35">
      <c r="A108" s="8"/>
      <c r="B108" s="8"/>
      <c r="C108" s="9"/>
      <c r="D108" s="8"/>
      <c r="E108" s="8" t="s">
        <v>127</v>
      </c>
      <c r="F108" s="8">
        <v>0.65</v>
      </c>
      <c r="G108" s="10">
        <v>3</v>
      </c>
      <c r="H108" s="11">
        <v>1.95</v>
      </c>
      <c r="I108" s="11">
        <v>1.4785714285714286</v>
      </c>
      <c r="J108" s="11">
        <v>0.47142857142857131</v>
      </c>
      <c r="K108" s="8">
        <v>1.81</v>
      </c>
      <c r="L108" s="8"/>
      <c r="M108" s="12">
        <f t="shared" si="2"/>
        <v>5.43</v>
      </c>
      <c r="N108" s="12">
        <f t="shared" si="2"/>
        <v>0</v>
      </c>
      <c r="O108" s="12">
        <f t="shared" si="3"/>
        <v>5.43</v>
      </c>
    </row>
    <row r="109" spans="1:15" x14ac:dyDescent="0.35">
      <c r="A109" s="8"/>
      <c r="B109" s="8"/>
      <c r="C109" s="9"/>
      <c r="D109" s="8"/>
      <c r="E109" s="8" t="s">
        <v>121</v>
      </c>
      <c r="F109" s="8">
        <v>0.68</v>
      </c>
      <c r="G109" s="10">
        <v>1555</v>
      </c>
      <c r="H109" s="11">
        <v>1057.3999999999999</v>
      </c>
      <c r="I109" s="11">
        <v>732.48635003739719</v>
      </c>
      <c r="J109" s="11">
        <v>324.91364996260273</v>
      </c>
      <c r="K109" s="8">
        <v>1.69</v>
      </c>
      <c r="L109" s="8"/>
      <c r="M109" s="12">
        <f t="shared" si="2"/>
        <v>2627.95</v>
      </c>
      <c r="N109" s="12">
        <f t="shared" si="2"/>
        <v>0</v>
      </c>
      <c r="O109" s="12">
        <f t="shared" si="3"/>
        <v>2627.95</v>
      </c>
    </row>
    <row r="110" spans="1:15" x14ac:dyDescent="0.35">
      <c r="A110" s="8"/>
      <c r="B110" s="8"/>
      <c r="C110" s="9"/>
      <c r="D110" s="8"/>
      <c r="E110" s="8" t="s">
        <v>123</v>
      </c>
      <c r="F110" s="8">
        <v>0.68</v>
      </c>
      <c r="G110" s="10">
        <v>1145</v>
      </c>
      <c r="H110" s="11">
        <v>778.6</v>
      </c>
      <c r="I110" s="11">
        <v>564.79812646370021</v>
      </c>
      <c r="J110" s="11">
        <v>213.80187353629978</v>
      </c>
      <c r="K110" s="8">
        <v>1.69</v>
      </c>
      <c r="L110" s="8"/>
      <c r="M110" s="12">
        <f t="shared" si="2"/>
        <v>1935.05</v>
      </c>
      <c r="N110" s="12">
        <f t="shared" si="2"/>
        <v>0</v>
      </c>
      <c r="O110" s="12">
        <f t="shared" si="3"/>
        <v>1935.05</v>
      </c>
    </row>
    <row r="111" spans="1:15" x14ac:dyDescent="0.35">
      <c r="A111" s="8"/>
      <c r="B111" s="8"/>
      <c r="C111" s="9"/>
      <c r="D111" s="8"/>
      <c r="E111" s="8" t="s">
        <v>124</v>
      </c>
      <c r="F111" s="8">
        <v>0.83</v>
      </c>
      <c r="G111" s="10">
        <v>1475</v>
      </c>
      <c r="H111" s="11">
        <v>1224.25</v>
      </c>
      <c r="I111" s="11">
        <v>867.59016393442619</v>
      </c>
      <c r="J111" s="11">
        <v>356.65983606557381</v>
      </c>
      <c r="K111" s="8">
        <v>2.13</v>
      </c>
      <c r="L111" s="8"/>
      <c r="M111" s="12">
        <f t="shared" si="2"/>
        <v>3141.75</v>
      </c>
      <c r="N111" s="12">
        <f t="shared" si="2"/>
        <v>0</v>
      </c>
      <c r="O111" s="12">
        <f t="shared" si="3"/>
        <v>3141.75</v>
      </c>
    </row>
    <row r="112" spans="1:15" x14ac:dyDescent="0.35">
      <c r="A112" s="8"/>
      <c r="B112" s="8"/>
      <c r="C112" s="9"/>
      <c r="D112" s="8"/>
      <c r="E112" s="8" t="s">
        <v>125</v>
      </c>
      <c r="F112" s="8">
        <v>0.78</v>
      </c>
      <c r="G112" s="10">
        <v>510</v>
      </c>
      <c r="H112" s="11">
        <v>397.8</v>
      </c>
      <c r="I112" s="11">
        <v>255.64742388758782</v>
      </c>
      <c r="J112" s="11">
        <v>142.15257611241219</v>
      </c>
      <c r="K112" s="8">
        <v>2.29</v>
      </c>
      <c r="L112" s="8"/>
      <c r="M112" s="12">
        <f t="shared" si="2"/>
        <v>1167.9000000000001</v>
      </c>
      <c r="N112" s="12">
        <f t="shared" si="2"/>
        <v>0</v>
      </c>
      <c r="O112" s="12">
        <f t="shared" si="3"/>
        <v>1167.9000000000001</v>
      </c>
    </row>
    <row r="113" spans="1:15" x14ac:dyDescent="0.35">
      <c r="A113" s="8"/>
      <c r="B113" s="8"/>
      <c r="C113" s="9" t="s">
        <v>129</v>
      </c>
      <c r="D113" s="8" t="s">
        <v>119</v>
      </c>
      <c r="E113" s="8" t="s">
        <v>120</v>
      </c>
      <c r="F113" s="8">
        <v>0.68</v>
      </c>
      <c r="G113" s="10">
        <v>2010</v>
      </c>
      <c r="H113" s="11">
        <v>1366.8000000000002</v>
      </c>
      <c r="I113" s="11">
        <v>860.89293276243347</v>
      </c>
      <c r="J113" s="11">
        <v>505.90706723756654</v>
      </c>
      <c r="K113" s="8">
        <v>1.69</v>
      </c>
      <c r="L113" s="8"/>
      <c r="M113" s="12">
        <f t="shared" si="2"/>
        <v>3396.9</v>
      </c>
      <c r="N113" s="12">
        <f t="shared" si="2"/>
        <v>0</v>
      </c>
      <c r="O113" s="12">
        <f t="shared" si="3"/>
        <v>3396.9</v>
      </c>
    </row>
    <row r="114" spans="1:15" x14ac:dyDescent="0.35">
      <c r="A114" s="8"/>
      <c r="B114" s="8"/>
      <c r="C114" s="9"/>
      <c r="D114" s="8"/>
      <c r="E114" s="8" t="s">
        <v>121</v>
      </c>
      <c r="F114" s="8">
        <v>0.68</v>
      </c>
      <c r="G114" s="10">
        <v>2040</v>
      </c>
      <c r="H114" s="11">
        <v>1387.2</v>
      </c>
      <c r="I114" s="11">
        <v>899.55345127746671</v>
      </c>
      <c r="J114" s="11">
        <v>487.64654872253328</v>
      </c>
      <c r="K114" s="8">
        <v>1.69</v>
      </c>
      <c r="L114" s="8"/>
      <c r="M114" s="12">
        <f t="shared" si="2"/>
        <v>3447.6</v>
      </c>
      <c r="N114" s="12">
        <f t="shared" si="2"/>
        <v>0</v>
      </c>
      <c r="O114" s="12">
        <f t="shared" si="3"/>
        <v>3447.6</v>
      </c>
    </row>
    <row r="115" spans="1:15" x14ac:dyDescent="0.35">
      <c r="A115" s="8"/>
      <c r="B115" s="8"/>
      <c r="C115" s="9"/>
      <c r="D115" s="8"/>
      <c r="E115" s="8" t="s">
        <v>123</v>
      </c>
      <c r="F115" s="8">
        <v>0.68</v>
      </c>
      <c r="G115" s="10">
        <v>80</v>
      </c>
      <c r="H115" s="11">
        <v>54.4</v>
      </c>
      <c r="I115" s="11">
        <v>35.914142275889226</v>
      </c>
      <c r="J115" s="11">
        <v>18.485857724110772</v>
      </c>
      <c r="K115" s="8">
        <v>1.69</v>
      </c>
      <c r="L115" s="8"/>
      <c r="M115" s="12">
        <f t="shared" si="2"/>
        <v>135.19999999999999</v>
      </c>
      <c r="N115" s="12">
        <f t="shared" si="2"/>
        <v>0</v>
      </c>
      <c r="O115" s="12">
        <f t="shared" si="3"/>
        <v>135.19999999999999</v>
      </c>
    </row>
    <row r="116" spans="1:15" x14ac:dyDescent="0.35">
      <c r="A116" s="8"/>
      <c r="B116" s="8"/>
      <c r="C116" s="9"/>
      <c r="D116" s="8"/>
      <c r="E116" s="8" t="s">
        <v>124</v>
      </c>
      <c r="F116" s="8">
        <v>0.83</v>
      </c>
      <c r="G116" s="10">
        <v>3130</v>
      </c>
      <c r="H116" s="11">
        <v>2597.9</v>
      </c>
      <c r="I116" s="11">
        <v>1428.6128953930961</v>
      </c>
      <c r="J116" s="11">
        <v>1169.2871046069038</v>
      </c>
      <c r="K116" s="8">
        <v>2.13</v>
      </c>
      <c r="L116" s="8"/>
      <c r="M116" s="12">
        <f t="shared" si="2"/>
        <v>6666.9</v>
      </c>
      <c r="N116" s="12">
        <f t="shared" si="2"/>
        <v>0</v>
      </c>
      <c r="O116" s="12">
        <f t="shared" si="3"/>
        <v>6666.9</v>
      </c>
    </row>
    <row r="117" spans="1:15" x14ac:dyDescent="0.35">
      <c r="A117" s="8"/>
      <c r="B117" s="8"/>
      <c r="C117" s="9"/>
      <c r="D117" s="8"/>
      <c r="E117" s="8" t="s">
        <v>125</v>
      </c>
      <c r="F117" s="8">
        <v>0.78</v>
      </c>
      <c r="G117" s="10">
        <v>770</v>
      </c>
      <c r="H117" s="11">
        <v>600.6</v>
      </c>
      <c r="I117" s="11">
        <v>363.02657829111433</v>
      </c>
      <c r="J117" s="11">
        <v>237.57342170888569</v>
      </c>
      <c r="K117" s="8">
        <v>2.29</v>
      </c>
      <c r="L117" s="8"/>
      <c r="M117" s="12">
        <f t="shared" si="2"/>
        <v>1763.3</v>
      </c>
      <c r="N117" s="12">
        <f t="shared" si="2"/>
        <v>0</v>
      </c>
      <c r="O117" s="12">
        <f t="shared" si="3"/>
        <v>1763.3</v>
      </c>
    </row>
    <row r="118" spans="1:15" x14ac:dyDescent="0.35">
      <c r="A118" s="8"/>
      <c r="B118" s="8"/>
      <c r="C118" s="9" t="s">
        <v>130</v>
      </c>
      <c r="D118" s="8" t="s">
        <v>119</v>
      </c>
      <c r="E118" s="8" t="s">
        <v>120</v>
      </c>
      <c r="F118" s="8">
        <v>0.68</v>
      </c>
      <c r="G118" s="10">
        <v>2530</v>
      </c>
      <c r="H118" s="11">
        <v>1720.4</v>
      </c>
      <c r="I118" s="11">
        <v>909.57476635514024</v>
      </c>
      <c r="J118" s="11">
        <v>810.82523364485985</v>
      </c>
      <c r="K118" s="8">
        <v>1.69</v>
      </c>
      <c r="L118" s="8"/>
      <c r="M118" s="12">
        <f t="shared" si="2"/>
        <v>4275.7</v>
      </c>
      <c r="N118" s="12">
        <f t="shared" si="2"/>
        <v>0</v>
      </c>
      <c r="O118" s="12">
        <f t="shared" si="3"/>
        <v>4275.7</v>
      </c>
    </row>
    <row r="119" spans="1:15" x14ac:dyDescent="0.35">
      <c r="A119" s="8"/>
      <c r="B119" s="8"/>
      <c r="C119" s="9"/>
      <c r="D119" s="8"/>
      <c r="E119" s="8" t="s">
        <v>121</v>
      </c>
      <c r="F119" s="8">
        <v>0.68</v>
      </c>
      <c r="G119" s="10">
        <v>2135</v>
      </c>
      <c r="H119" s="11">
        <v>1451.8</v>
      </c>
      <c r="I119" s="11">
        <v>898.52900722976551</v>
      </c>
      <c r="J119" s="11">
        <v>553.27099277023444</v>
      </c>
      <c r="K119" s="8">
        <v>1.69</v>
      </c>
      <c r="L119" s="8"/>
      <c r="M119" s="12">
        <f t="shared" si="2"/>
        <v>3608.15</v>
      </c>
      <c r="N119" s="12">
        <f t="shared" si="2"/>
        <v>0</v>
      </c>
      <c r="O119" s="12">
        <f t="shared" si="3"/>
        <v>3608.15</v>
      </c>
    </row>
    <row r="120" spans="1:15" x14ac:dyDescent="0.35">
      <c r="A120" s="8"/>
      <c r="B120" s="8"/>
      <c r="C120" s="9"/>
      <c r="D120" s="8"/>
      <c r="E120" s="8" t="s">
        <v>124</v>
      </c>
      <c r="F120" s="8">
        <v>0.83</v>
      </c>
      <c r="G120" s="10">
        <v>2770</v>
      </c>
      <c r="H120" s="11">
        <v>2299.1</v>
      </c>
      <c r="I120" s="11">
        <v>1309.1474373760207</v>
      </c>
      <c r="J120" s="11">
        <v>989.95256262397925</v>
      </c>
      <c r="K120" s="8">
        <v>2.13</v>
      </c>
      <c r="L120" s="8"/>
      <c r="M120" s="12">
        <f t="shared" si="2"/>
        <v>5900.0999999999995</v>
      </c>
      <c r="N120" s="12">
        <f t="shared" si="2"/>
        <v>0</v>
      </c>
      <c r="O120" s="12">
        <f t="shared" si="3"/>
        <v>5900.0999999999995</v>
      </c>
    </row>
    <row r="121" spans="1:15" x14ac:dyDescent="0.35">
      <c r="A121" s="8"/>
      <c r="B121" s="8"/>
      <c r="C121" s="9"/>
      <c r="D121" s="8"/>
      <c r="E121" s="8" t="s">
        <v>125</v>
      </c>
      <c r="F121" s="8">
        <v>0.78</v>
      </c>
      <c r="G121" s="10">
        <v>840</v>
      </c>
      <c r="H121" s="11">
        <v>655.20000000000005</v>
      </c>
      <c r="I121" s="11">
        <v>470.74878903907364</v>
      </c>
      <c r="J121" s="11">
        <v>184.4512109609264</v>
      </c>
      <c r="K121" s="8">
        <v>2.29</v>
      </c>
      <c r="L121" s="8"/>
      <c r="M121" s="12">
        <f t="shared" si="2"/>
        <v>1923.6000000000001</v>
      </c>
      <c r="N121" s="12">
        <f t="shared" si="2"/>
        <v>0</v>
      </c>
      <c r="O121" s="12">
        <f t="shared" si="3"/>
        <v>1923.6000000000001</v>
      </c>
    </row>
    <row r="122" spans="1:15" x14ac:dyDescent="0.35">
      <c r="A122" s="8"/>
      <c r="B122" s="8"/>
      <c r="C122" s="9" t="s">
        <v>131</v>
      </c>
      <c r="D122" s="8" t="s">
        <v>119</v>
      </c>
      <c r="E122" s="8" t="s">
        <v>120</v>
      </c>
      <c r="F122" s="8">
        <v>0.68</v>
      </c>
      <c r="G122" s="10">
        <v>2085</v>
      </c>
      <c r="H122" s="11">
        <v>1417.8</v>
      </c>
      <c r="I122" s="11">
        <v>786.25789974619283</v>
      </c>
      <c r="J122" s="11">
        <v>631.54210025380712</v>
      </c>
      <c r="K122" s="8">
        <v>1.69</v>
      </c>
      <c r="L122" s="8"/>
      <c r="M122" s="12">
        <f t="shared" si="2"/>
        <v>3523.65</v>
      </c>
      <c r="N122" s="12">
        <f t="shared" si="2"/>
        <v>0</v>
      </c>
      <c r="O122" s="12">
        <f t="shared" si="3"/>
        <v>3523.65</v>
      </c>
    </row>
    <row r="123" spans="1:15" x14ac:dyDescent="0.35">
      <c r="A123" s="8"/>
      <c r="B123" s="8"/>
      <c r="C123" s="9"/>
      <c r="D123" s="8"/>
      <c r="E123" s="8" t="s">
        <v>127</v>
      </c>
      <c r="F123" s="8">
        <v>0.65</v>
      </c>
      <c r="G123" s="10">
        <v>5</v>
      </c>
      <c r="H123" s="11">
        <v>3.25</v>
      </c>
      <c r="I123" s="11">
        <v>1.8687499999999999</v>
      </c>
      <c r="J123" s="11">
        <v>1.3812500000000001</v>
      </c>
      <c r="K123" s="8">
        <v>1.81</v>
      </c>
      <c r="L123" s="8"/>
      <c r="M123" s="12">
        <f t="shared" si="2"/>
        <v>9.0500000000000007</v>
      </c>
      <c r="N123" s="12">
        <f t="shared" si="2"/>
        <v>0</v>
      </c>
      <c r="O123" s="12">
        <f t="shared" si="3"/>
        <v>9.0500000000000007</v>
      </c>
    </row>
    <row r="124" spans="1:15" x14ac:dyDescent="0.35">
      <c r="A124" s="8"/>
      <c r="B124" s="8"/>
      <c r="C124" s="9"/>
      <c r="D124" s="8"/>
      <c r="E124" s="8" t="s">
        <v>121</v>
      </c>
      <c r="F124" s="8">
        <v>0.68</v>
      </c>
      <c r="G124" s="10">
        <v>1435</v>
      </c>
      <c r="H124" s="11">
        <v>975.80000000000018</v>
      </c>
      <c r="I124" s="11">
        <v>686.04428839069851</v>
      </c>
      <c r="J124" s="11">
        <v>289.75571160930167</v>
      </c>
      <c r="K124" s="8">
        <v>1.69</v>
      </c>
      <c r="L124" s="8"/>
      <c r="M124" s="12">
        <f t="shared" si="2"/>
        <v>2425.15</v>
      </c>
      <c r="N124" s="12">
        <f t="shared" si="2"/>
        <v>0</v>
      </c>
      <c r="O124" s="12">
        <f t="shared" si="3"/>
        <v>2425.15</v>
      </c>
    </row>
    <row r="125" spans="1:15" x14ac:dyDescent="0.35">
      <c r="A125" s="8"/>
      <c r="B125" s="8"/>
      <c r="C125" s="9"/>
      <c r="D125" s="8"/>
      <c r="E125" s="8" t="s">
        <v>122</v>
      </c>
      <c r="F125" s="8">
        <v>0.68</v>
      </c>
      <c r="G125" s="10">
        <v>49</v>
      </c>
      <c r="H125" s="11">
        <v>33.32</v>
      </c>
      <c r="I125" s="11">
        <v>25.48</v>
      </c>
      <c r="J125" s="11">
        <v>7.84</v>
      </c>
      <c r="K125" s="8">
        <v>1.69</v>
      </c>
      <c r="L125" s="8"/>
      <c r="M125" s="12">
        <f t="shared" si="2"/>
        <v>82.81</v>
      </c>
      <c r="N125" s="12">
        <f t="shared" si="2"/>
        <v>0</v>
      </c>
      <c r="O125" s="12">
        <f t="shared" si="3"/>
        <v>82.81</v>
      </c>
    </row>
    <row r="126" spans="1:15" x14ac:dyDescent="0.35">
      <c r="A126" s="8"/>
      <c r="B126" s="8"/>
      <c r="C126" s="9"/>
      <c r="D126" s="8"/>
      <c r="E126" s="8" t="s">
        <v>132</v>
      </c>
      <c r="F126" s="8">
        <v>0.65</v>
      </c>
      <c r="G126" s="10">
        <v>1</v>
      </c>
      <c r="H126" s="11">
        <v>0.65</v>
      </c>
      <c r="I126" s="11">
        <v>0.52</v>
      </c>
      <c r="J126" s="11">
        <v>0.13</v>
      </c>
      <c r="K126" s="8">
        <v>1.81</v>
      </c>
      <c r="L126" s="8"/>
      <c r="M126" s="12">
        <f t="shared" si="2"/>
        <v>1.81</v>
      </c>
      <c r="N126" s="12">
        <f t="shared" si="2"/>
        <v>0</v>
      </c>
      <c r="O126" s="12">
        <f t="shared" si="3"/>
        <v>1.81</v>
      </c>
    </row>
    <row r="127" spans="1:15" x14ac:dyDescent="0.35">
      <c r="A127" s="8"/>
      <c r="B127" s="8"/>
      <c r="C127" s="9"/>
      <c r="D127" s="8"/>
      <c r="E127" s="8" t="s">
        <v>124</v>
      </c>
      <c r="F127" s="8">
        <v>0.83</v>
      </c>
      <c r="G127" s="10">
        <v>4125</v>
      </c>
      <c r="H127" s="11">
        <v>3423.75</v>
      </c>
      <c r="I127" s="11">
        <v>1888.9226109852273</v>
      </c>
      <c r="J127" s="11">
        <v>1534.8273890147727</v>
      </c>
      <c r="K127" s="8">
        <v>2.13</v>
      </c>
      <c r="L127" s="8"/>
      <c r="M127" s="12">
        <f t="shared" si="2"/>
        <v>8786.25</v>
      </c>
      <c r="N127" s="12">
        <f t="shared" si="2"/>
        <v>0</v>
      </c>
      <c r="O127" s="12">
        <f t="shared" si="3"/>
        <v>8786.25</v>
      </c>
    </row>
    <row r="128" spans="1:15" x14ac:dyDescent="0.35">
      <c r="A128" s="8"/>
      <c r="B128" s="8"/>
      <c r="C128" s="9"/>
      <c r="D128" s="8"/>
      <c r="E128" s="8" t="s">
        <v>125</v>
      </c>
      <c r="F128" s="8">
        <v>0.77999999999999992</v>
      </c>
      <c r="G128" s="10">
        <v>400</v>
      </c>
      <c r="H128" s="11">
        <v>312</v>
      </c>
      <c r="I128" s="11">
        <v>198.90645087788147</v>
      </c>
      <c r="J128" s="11">
        <v>113.09354912211856</v>
      </c>
      <c r="K128" s="8">
        <v>2.29</v>
      </c>
      <c r="L128" s="8"/>
      <c r="M128" s="12">
        <f t="shared" si="2"/>
        <v>916</v>
      </c>
      <c r="N128" s="12">
        <f t="shared" si="2"/>
        <v>0</v>
      </c>
      <c r="O128" s="12">
        <f t="shared" si="3"/>
        <v>916</v>
      </c>
    </row>
    <row r="129" spans="1:16" s="7" customFormat="1" x14ac:dyDescent="0.35">
      <c r="A129" s="13"/>
      <c r="B129" s="13" t="s">
        <v>133</v>
      </c>
      <c r="C129" s="14"/>
      <c r="D129" s="13"/>
      <c r="E129" s="13"/>
      <c r="F129" s="13"/>
      <c r="G129" s="15">
        <v>47171</v>
      </c>
      <c r="H129" s="16">
        <v>35002.880000000012</v>
      </c>
      <c r="I129" s="16">
        <v>21528</v>
      </c>
      <c r="J129" s="16">
        <v>13474.880000000001</v>
      </c>
      <c r="K129" s="13"/>
      <c r="L129" s="13"/>
      <c r="M129" s="17"/>
      <c r="N129" s="17"/>
      <c r="O129" s="17">
        <f>SUM(O95:O128)</f>
        <v>89458.83</v>
      </c>
      <c r="P129"/>
    </row>
    <row r="130" spans="1:16" s="7" customFormat="1" x14ac:dyDescent="0.35">
      <c r="A130" s="2" t="s">
        <v>134</v>
      </c>
      <c r="B130" s="2"/>
      <c r="C130" s="3"/>
      <c r="D130" s="2"/>
      <c r="E130" s="2"/>
      <c r="F130" s="2"/>
      <c r="G130" s="4">
        <v>47171</v>
      </c>
      <c r="H130" s="5">
        <v>35002.880000000012</v>
      </c>
      <c r="I130" s="5">
        <v>21528</v>
      </c>
      <c r="J130" s="5">
        <v>13474.880000000001</v>
      </c>
      <c r="K130" s="2"/>
      <c r="L130" s="2"/>
      <c r="M130" s="6"/>
      <c r="N130" s="6"/>
      <c r="O130" s="6"/>
      <c r="P130"/>
    </row>
    <row r="131" spans="1:16" x14ac:dyDescent="0.35">
      <c r="A131" s="8" t="s">
        <v>135</v>
      </c>
      <c r="B131" s="8" t="s">
        <v>117</v>
      </c>
      <c r="C131" s="9" t="s">
        <v>18</v>
      </c>
      <c r="D131" s="8" t="s">
        <v>119</v>
      </c>
      <c r="E131" s="8" t="s">
        <v>136</v>
      </c>
      <c r="F131" s="8">
        <v>0.74</v>
      </c>
      <c r="G131" s="10">
        <v>59</v>
      </c>
      <c r="H131" s="11">
        <v>43.66</v>
      </c>
      <c r="I131" s="11">
        <v>57.885741265344663</v>
      </c>
      <c r="J131" s="11">
        <v>-14.225741265344666</v>
      </c>
      <c r="K131" s="8">
        <v>2.17</v>
      </c>
      <c r="L131" s="8"/>
      <c r="M131" s="12">
        <f t="shared" si="2"/>
        <v>128.03</v>
      </c>
      <c r="N131" s="12">
        <f t="shared" si="2"/>
        <v>0</v>
      </c>
      <c r="O131" s="12">
        <f t="shared" si="3"/>
        <v>128.03</v>
      </c>
    </row>
    <row r="132" spans="1:16" x14ac:dyDescent="0.35">
      <c r="A132" s="8"/>
      <c r="B132" s="8"/>
      <c r="C132" s="9"/>
      <c r="D132" s="8"/>
      <c r="E132" s="8" t="s">
        <v>137</v>
      </c>
      <c r="F132" s="8">
        <v>0.79</v>
      </c>
      <c r="G132" s="10">
        <v>3657</v>
      </c>
      <c r="H132" s="11">
        <v>2889.03</v>
      </c>
      <c r="I132" s="11">
        <v>2735.0761337346553</v>
      </c>
      <c r="J132" s="11">
        <v>153.95386626534469</v>
      </c>
      <c r="K132" s="8">
        <v>2</v>
      </c>
      <c r="L132" s="8"/>
      <c r="M132" s="12">
        <f t="shared" si="2"/>
        <v>7314</v>
      </c>
      <c r="N132" s="12">
        <f t="shared" si="2"/>
        <v>0</v>
      </c>
      <c r="O132" s="12">
        <f t="shared" si="3"/>
        <v>7314</v>
      </c>
    </row>
    <row r="133" spans="1:16" x14ac:dyDescent="0.35">
      <c r="A133" s="8"/>
      <c r="B133" s="8"/>
      <c r="C133" s="9"/>
      <c r="D133" s="8"/>
      <c r="E133" s="8" t="s">
        <v>138</v>
      </c>
      <c r="F133" s="8">
        <v>0.77</v>
      </c>
      <c r="G133" s="10">
        <v>668</v>
      </c>
      <c r="H133" s="11">
        <v>514.36</v>
      </c>
      <c r="I133" s="11">
        <v>441.47026209677421</v>
      </c>
      <c r="J133" s="11">
        <v>72.889737903225807</v>
      </c>
      <c r="K133" s="8">
        <v>2.15</v>
      </c>
      <c r="L133" s="8"/>
      <c r="M133" s="12">
        <f t="shared" si="2"/>
        <v>1436.2</v>
      </c>
      <c r="N133" s="12">
        <f t="shared" si="2"/>
        <v>0</v>
      </c>
      <c r="O133" s="12">
        <f t="shared" si="3"/>
        <v>1436.2</v>
      </c>
    </row>
    <row r="134" spans="1:16" x14ac:dyDescent="0.35">
      <c r="A134" s="8"/>
      <c r="B134" s="8"/>
      <c r="C134" s="9"/>
      <c r="D134" s="8"/>
      <c r="E134" s="8" t="s">
        <v>139</v>
      </c>
      <c r="F134" s="8">
        <v>0.93</v>
      </c>
      <c r="G134" s="10">
        <v>1375</v>
      </c>
      <c r="H134" s="11">
        <v>1278.75</v>
      </c>
      <c r="I134" s="11">
        <v>921.56786290322577</v>
      </c>
      <c r="J134" s="11">
        <v>357.18213709677428</v>
      </c>
      <c r="K134" s="8">
        <v>2.2200000000000002</v>
      </c>
      <c r="L134" s="8"/>
      <c r="M134" s="12">
        <f t="shared" si="2"/>
        <v>3052.5000000000005</v>
      </c>
      <c r="N134" s="12">
        <f t="shared" si="2"/>
        <v>0</v>
      </c>
      <c r="O134" s="12">
        <f t="shared" si="3"/>
        <v>3052.5000000000005</v>
      </c>
    </row>
    <row r="135" spans="1:16" x14ac:dyDescent="0.35">
      <c r="A135" s="8"/>
      <c r="B135" s="8"/>
      <c r="C135" s="9" t="s">
        <v>140</v>
      </c>
      <c r="D135" s="8" t="s">
        <v>119</v>
      </c>
      <c r="E135" s="8" t="s">
        <v>141</v>
      </c>
      <c r="F135" s="8">
        <v>1.24</v>
      </c>
      <c r="G135" s="10">
        <v>3112</v>
      </c>
      <c r="H135" s="11">
        <v>3858.88</v>
      </c>
      <c r="I135" s="11">
        <v>4156</v>
      </c>
      <c r="J135" s="11">
        <v>-297.12000000000012</v>
      </c>
      <c r="K135" s="8">
        <v>3.18</v>
      </c>
      <c r="L135" s="8"/>
      <c r="M135" s="12">
        <f t="shared" ref="M135:N198" si="4">$G135*K135</f>
        <v>9896.16</v>
      </c>
      <c r="N135" s="12">
        <f t="shared" si="4"/>
        <v>0</v>
      </c>
      <c r="O135" s="12">
        <f t="shared" ref="O135:O198" si="5">M135+N135</f>
        <v>9896.16</v>
      </c>
    </row>
    <row r="136" spans="1:16" x14ac:dyDescent="0.35">
      <c r="A136" s="8"/>
      <c r="B136" s="8"/>
      <c r="C136" s="9" t="s">
        <v>142</v>
      </c>
      <c r="D136" s="8" t="s">
        <v>119</v>
      </c>
      <c r="E136" s="8" t="s">
        <v>136</v>
      </c>
      <c r="F136" s="8">
        <v>0.74</v>
      </c>
      <c r="G136" s="10">
        <v>58</v>
      </c>
      <c r="H136" s="11">
        <v>42.92</v>
      </c>
      <c r="I136" s="11">
        <v>40.228304405874496</v>
      </c>
      <c r="J136" s="11">
        <v>2.6916955941255054</v>
      </c>
      <c r="K136" s="8">
        <v>2.17</v>
      </c>
      <c r="L136" s="8"/>
      <c r="M136" s="12">
        <f t="shared" si="4"/>
        <v>125.86</v>
      </c>
      <c r="N136" s="12">
        <f t="shared" si="4"/>
        <v>0</v>
      </c>
      <c r="O136" s="12">
        <f t="shared" si="5"/>
        <v>125.86</v>
      </c>
    </row>
    <row r="137" spans="1:16" x14ac:dyDescent="0.35">
      <c r="A137" s="8"/>
      <c r="B137" s="8"/>
      <c r="C137" s="9"/>
      <c r="D137" s="8"/>
      <c r="E137" s="8" t="s">
        <v>143</v>
      </c>
      <c r="F137" s="8">
        <v>0.68</v>
      </c>
      <c r="G137" s="10">
        <v>43</v>
      </c>
      <c r="H137" s="11">
        <v>29.24</v>
      </c>
      <c r="I137" s="11">
        <v>30.621658670322137</v>
      </c>
      <c r="J137" s="11">
        <v>-1.381658670322139</v>
      </c>
      <c r="K137" s="8">
        <v>1.61</v>
      </c>
      <c r="L137" s="8"/>
      <c r="M137" s="12">
        <f t="shared" si="4"/>
        <v>69.23</v>
      </c>
      <c r="N137" s="12">
        <f t="shared" si="4"/>
        <v>0</v>
      </c>
      <c r="O137" s="12">
        <f t="shared" si="5"/>
        <v>69.23</v>
      </c>
    </row>
    <row r="138" spans="1:16" x14ac:dyDescent="0.35">
      <c r="A138" s="8"/>
      <c r="B138" s="8"/>
      <c r="C138" s="9"/>
      <c r="D138" s="8"/>
      <c r="E138" s="8" t="s">
        <v>137</v>
      </c>
      <c r="F138" s="8">
        <v>0.79</v>
      </c>
      <c r="G138" s="10">
        <v>3942</v>
      </c>
      <c r="H138" s="11">
        <v>3114.18</v>
      </c>
      <c r="I138" s="11">
        <v>2605.2160967015529</v>
      </c>
      <c r="J138" s="11">
        <v>508.96390329844701</v>
      </c>
      <c r="K138" s="8">
        <v>2</v>
      </c>
      <c r="L138" s="8"/>
      <c r="M138" s="12">
        <f t="shared" si="4"/>
        <v>7884</v>
      </c>
      <c r="N138" s="12">
        <f t="shared" si="4"/>
        <v>0</v>
      </c>
      <c r="O138" s="12">
        <f t="shared" si="5"/>
        <v>7884</v>
      </c>
    </row>
    <row r="139" spans="1:16" x14ac:dyDescent="0.35">
      <c r="A139" s="8"/>
      <c r="B139" s="8"/>
      <c r="C139" s="9"/>
      <c r="D139" s="8"/>
      <c r="E139" s="8" t="s">
        <v>138</v>
      </c>
      <c r="F139" s="8">
        <v>0.77</v>
      </c>
      <c r="G139" s="10">
        <v>694</v>
      </c>
      <c r="H139" s="11">
        <v>534.38</v>
      </c>
      <c r="I139" s="11">
        <v>467.66421312478224</v>
      </c>
      <c r="J139" s="11">
        <v>66.715786875217759</v>
      </c>
      <c r="K139" s="8">
        <v>2.15</v>
      </c>
      <c r="L139" s="8"/>
      <c r="M139" s="12">
        <f t="shared" si="4"/>
        <v>1492.1</v>
      </c>
      <c r="N139" s="12">
        <f t="shared" si="4"/>
        <v>0</v>
      </c>
      <c r="O139" s="12">
        <f t="shared" si="5"/>
        <v>1492.1</v>
      </c>
    </row>
    <row r="140" spans="1:16" x14ac:dyDescent="0.35">
      <c r="A140" s="8"/>
      <c r="B140" s="8"/>
      <c r="C140" s="9"/>
      <c r="D140" s="8"/>
      <c r="E140" s="8" t="s">
        <v>139</v>
      </c>
      <c r="F140" s="8">
        <v>0.93</v>
      </c>
      <c r="G140" s="10">
        <v>1422</v>
      </c>
      <c r="H140" s="11">
        <v>1322.46</v>
      </c>
      <c r="I140" s="11">
        <v>1012.269727097468</v>
      </c>
      <c r="J140" s="11">
        <v>310.190272902532</v>
      </c>
      <c r="K140" s="8">
        <v>2.2200000000000002</v>
      </c>
      <c r="L140" s="8"/>
      <c r="M140" s="12">
        <f t="shared" si="4"/>
        <v>3156.84</v>
      </c>
      <c r="N140" s="12">
        <f t="shared" si="4"/>
        <v>0</v>
      </c>
      <c r="O140" s="12">
        <f t="shared" si="5"/>
        <v>3156.84</v>
      </c>
    </row>
    <row r="141" spans="1:16" x14ac:dyDescent="0.35">
      <c r="A141" s="8"/>
      <c r="B141" s="8"/>
      <c r="C141" s="9" t="s">
        <v>23</v>
      </c>
      <c r="D141" s="8" t="s">
        <v>119</v>
      </c>
      <c r="E141" s="8" t="s">
        <v>143</v>
      </c>
      <c r="F141" s="8">
        <v>0.68</v>
      </c>
      <c r="G141" s="10">
        <v>82</v>
      </c>
      <c r="H141" s="11">
        <v>55.76</v>
      </c>
      <c r="I141" s="11">
        <v>87.665624999999991</v>
      </c>
      <c r="J141" s="11">
        <v>-31.905624999999993</v>
      </c>
      <c r="K141" s="8">
        <v>1.61</v>
      </c>
      <c r="L141" s="8"/>
      <c r="M141" s="12">
        <f t="shared" si="4"/>
        <v>132.02000000000001</v>
      </c>
      <c r="N141" s="12">
        <f t="shared" si="4"/>
        <v>0</v>
      </c>
      <c r="O141" s="12">
        <f t="shared" si="5"/>
        <v>132.02000000000001</v>
      </c>
    </row>
    <row r="142" spans="1:16" x14ac:dyDescent="0.35">
      <c r="A142" s="8"/>
      <c r="B142" s="8"/>
      <c r="C142" s="9"/>
      <c r="D142" s="8"/>
      <c r="E142" s="8" t="s">
        <v>144</v>
      </c>
      <c r="F142" s="8">
        <v>0.68</v>
      </c>
      <c r="G142" s="10">
        <v>3</v>
      </c>
      <c r="H142" s="11">
        <v>2.04</v>
      </c>
      <c r="I142" s="11">
        <v>3.2468750000000002</v>
      </c>
      <c r="J142" s="11">
        <v>-1.2068750000000001</v>
      </c>
      <c r="K142" s="8">
        <v>1.61</v>
      </c>
      <c r="L142" s="8"/>
      <c r="M142" s="12">
        <f t="shared" si="4"/>
        <v>4.83</v>
      </c>
      <c r="N142" s="12">
        <f t="shared" si="4"/>
        <v>0</v>
      </c>
      <c r="O142" s="12">
        <f t="shared" si="5"/>
        <v>4.83</v>
      </c>
    </row>
    <row r="143" spans="1:16" x14ac:dyDescent="0.35">
      <c r="A143" s="8"/>
      <c r="B143" s="8"/>
      <c r="C143" s="9"/>
      <c r="D143" s="8"/>
      <c r="E143" s="8" t="s">
        <v>139</v>
      </c>
      <c r="F143" s="8">
        <v>0.93</v>
      </c>
      <c r="G143" s="10">
        <v>777</v>
      </c>
      <c r="H143" s="11">
        <v>722.61</v>
      </c>
      <c r="I143" s="11">
        <v>1050.8742857142856</v>
      </c>
      <c r="J143" s="11">
        <v>-328.26428571428568</v>
      </c>
      <c r="K143" s="8">
        <v>2.2200000000000002</v>
      </c>
      <c r="L143" s="8"/>
      <c r="M143" s="12">
        <f t="shared" si="4"/>
        <v>1724.94</v>
      </c>
      <c r="N143" s="12">
        <f t="shared" si="4"/>
        <v>0</v>
      </c>
      <c r="O143" s="12">
        <f t="shared" si="5"/>
        <v>1724.94</v>
      </c>
    </row>
    <row r="144" spans="1:16" x14ac:dyDescent="0.35">
      <c r="A144" s="8"/>
      <c r="B144" s="8"/>
      <c r="C144" s="9"/>
      <c r="D144" s="8"/>
      <c r="E144" s="8" t="s">
        <v>145</v>
      </c>
      <c r="F144" s="8">
        <v>0.79</v>
      </c>
      <c r="G144" s="10">
        <v>2552</v>
      </c>
      <c r="H144" s="11">
        <v>2016.08</v>
      </c>
      <c r="I144" s="11">
        <v>2584.3750661375661</v>
      </c>
      <c r="J144" s="11">
        <v>-568.29506613756598</v>
      </c>
      <c r="K144" s="8">
        <v>2</v>
      </c>
      <c r="L144" s="8"/>
      <c r="M144" s="12">
        <f t="shared" si="4"/>
        <v>5104</v>
      </c>
      <c r="N144" s="12">
        <f t="shared" si="4"/>
        <v>0</v>
      </c>
      <c r="O144" s="12">
        <f t="shared" si="5"/>
        <v>5104</v>
      </c>
    </row>
    <row r="145" spans="1:16" x14ac:dyDescent="0.35">
      <c r="A145" s="8"/>
      <c r="B145" s="8"/>
      <c r="C145" s="9"/>
      <c r="D145" s="8"/>
      <c r="E145" s="8" t="s">
        <v>146</v>
      </c>
      <c r="F145" s="8">
        <v>0.77</v>
      </c>
      <c r="G145" s="10">
        <v>441</v>
      </c>
      <c r="H145" s="11">
        <v>339.57</v>
      </c>
      <c r="I145" s="11">
        <v>429.83814814814815</v>
      </c>
      <c r="J145" s="11">
        <v>-90.268148148148157</v>
      </c>
      <c r="K145" s="8">
        <v>2.15</v>
      </c>
      <c r="L145" s="8"/>
      <c r="M145" s="12">
        <f t="shared" si="4"/>
        <v>948.15</v>
      </c>
      <c r="N145" s="12">
        <f t="shared" si="4"/>
        <v>0</v>
      </c>
      <c r="O145" s="12">
        <f t="shared" si="5"/>
        <v>948.15</v>
      </c>
    </row>
    <row r="146" spans="1:16" x14ac:dyDescent="0.35">
      <c r="A146" s="8"/>
      <c r="B146" s="8"/>
      <c r="C146" s="9" t="s">
        <v>26</v>
      </c>
      <c r="D146" s="8" t="s">
        <v>119</v>
      </c>
      <c r="E146" s="8" t="s">
        <v>139</v>
      </c>
      <c r="F146" s="8">
        <v>0.93</v>
      </c>
      <c r="G146" s="10">
        <v>976</v>
      </c>
      <c r="H146" s="11">
        <v>907.68</v>
      </c>
      <c r="I146" s="11">
        <v>930.33394495412847</v>
      </c>
      <c r="J146" s="11">
        <v>-22.653944954128519</v>
      </c>
      <c r="K146" s="8">
        <v>2.2200000000000002</v>
      </c>
      <c r="L146" s="8"/>
      <c r="M146" s="12">
        <f t="shared" si="4"/>
        <v>2166.7200000000003</v>
      </c>
      <c r="N146" s="12">
        <f t="shared" si="4"/>
        <v>0</v>
      </c>
      <c r="O146" s="12">
        <f t="shared" si="5"/>
        <v>2166.7200000000003</v>
      </c>
    </row>
    <row r="147" spans="1:16" x14ac:dyDescent="0.35">
      <c r="A147" s="8"/>
      <c r="B147" s="8"/>
      <c r="C147" s="9"/>
      <c r="D147" s="8"/>
      <c r="E147" s="8" t="s">
        <v>147</v>
      </c>
      <c r="F147" s="8">
        <v>0.99</v>
      </c>
      <c r="G147" s="10">
        <v>2</v>
      </c>
      <c r="H147" s="11">
        <v>1.98</v>
      </c>
      <c r="I147" s="11">
        <v>1.906422018348624</v>
      </c>
      <c r="J147" s="11">
        <v>7.3577981651375968E-2</v>
      </c>
      <c r="K147" s="8">
        <v>2.42</v>
      </c>
      <c r="L147" s="8"/>
      <c r="M147" s="12">
        <f t="shared" si="4"/>
        <v>4.84</v>
      </c>
      <c r="N147" s="12">
        <f t="shared" si="4"/>
        <v>0</v>
      </c>
      <c r="O147" s="12">
        <f t="shared" si="5"/>
        <v>4.84</v>
      </c>
    </row>
    <row r="148" spans="1:16" x14ac:dyDescent="0.35">
      <c r="A148" s="8"/>
      <c r="B148" s="8"/>
      <c r="C148" s="9"/>
      <c r="D148" s="8"/>
      <c r="E148" s="8" t="s">
        <v>145</v>
      </c>
      <c r="F148" s="8">
        <v>0.79</v>
      </c>
      <c r="G148" s="10">
        <v>2560</v>
      </c>
      <c r="H148" s="11">
        <v>2022.4000000000003</v>
      </c>
      <c r="I148" s="11">
        <v>2962.0151960078792</v>
      </c>
      <c r="J148" s="11">
        <v>-939.61519600787904</v>
      </c>
      <c r="K148" s="8">
        <v>2</v>
      </c>
      <c r="L148" s="8"/>
      <c r="M148" s="12">
        <f t="shared" si="4"/>
        <v>5120</v>
      </c>
      <c r="N148" s="12">
        <f t="shared" si="4"/>
        <v>0</v>
      </c>
      <c r="O148" s="12">
        <f t="shared" si="5"/>
        <v>5120</v>
      </c>
    </row>
    <row r="149" spans="1:16" x14ac:dyDescent="0.35">
      <c r="A149" s="8"/>
      <c r="B149" s="8"/>
      <c r="C149" s="9"/>
      <c r="D149" s="8"/>
      <c r="E149" s="8" t="s">
        <v>146</v>
      </c>
      <c r="F149" s="8">
        <v>0.77</v>
      </c>
      <c r="G149" s="10">
        <v>242</v>
      </c>
      <c r="H149" s="11">
        <v>186.34000000000003</v>
      </c>
      <c r="I149" s="11">
        <v>261.74443701964401</v>
      </c>
      <c r="J149" s="11">
        <v>-75.404437019643979</v>
      </c>
      <c r="K149" s="8">
        <v>2.15</v>
      </c>
      <c r="L149" s="8"/>
      <c r="M149" s="12">
        <f t="shared" si="4"/>
        <v>520.29999999999995</v>
      </c>
      <c r="N149" s="12">
        <f t="shared" si="4"/>
        <v>0</v>
      </c>
      <c r="O149" s="12">
        <f t="shared" si="5"/>
        <v>520.29999999999995</v>
      </c>
    </row>
    <row r="150" spans="1:16" x14ac:dyDescent="0.35">
      <c r="A150" s="8"/>
      <c r="B150" s="8"/>
      <c r="C150" s="9" t="s">
        <v>52</v>
      </c>
      <c r="D150" s="8" t="s">
        <v>119</v>
      </c>
      <c r="E150" s="8" t="s">
        <v>141</v>
      </c>
      <c r="F150" s="8">
        <v>1.24</v>
      </c>
      <c r="G150" s="10">
        <v>1570</v>
      </c>
      <c r="H150" s="11">
        <v>1946.8</v>
      </c>
      <c r="I150" s="11">
        <v>3117</v>
      </c>
      <c r="J150" s="11">
        <v>-1170.1999999999998</v>
      </c>
      <c r="K150" s="8">
        <v>3.18</v>
      </c>
      <c r="L150" s="8"/>
      <c r="M150" s="12">
        <f t="shared" si="4"/>
        <v>4992.6000000000004</v>
      </c>
      <c r="N150" s="12">
        <f t="shared" si="4"/>
        <v>0</v>
      </c>
      <c r="O150" s="12">
        <f t="shared" si="5"/>
        <v>4992.6000000000004</v>
      </c>
    </row>
    <row r="151" spans="1:16" s="7" customFormat="1" x14ac:dyDescent="0.35">
      <c r="A151" s="13"/>
      <c r="B151" s="13" t="s">
        <v>133</v>
      </c>
      <c r="C151" s="14"/>
      <c r="D151" s="13"/>
      <c r="E151" s="13"/>
      <c r="F151" s="13"/>
      <c r="G151" s="15">
        <v>24235</v>
      </c>
      <c r="H151" s="16">
        <v>21829.120000000003</v>
      </c>
      <c r="I151" s="16">
        <v>23897</v>
      </c>
      <c r="J151" s="16">
        <v>-2067.88</v>
      </c>
      <c r="K151" s="13"/>
      <c r="L151" s="13"/>
      <c r="M151" s="17"/>
      <c r="N151" s="17"/>
      <c r="O151" s="17">
        <f>SUM(O131:O150)</f>
        <v>55273.32</v>
      </c>
      <c r="P151"/>
    </row>
    <row r="152" spans="1:16" x14ac:dyDescent="0.35">
      <c r="A152" s="8"/>
      <c r="B152" s="8" t="s">
        <v>148</v>
      </c>
      <c r="C152" s="9" t="s">
        <v>71</v>
      </c>
      <c r="D152" s="8" t="s">
        <v>149</v>
      </c>
      <c r="E152" s="8" t="s">
        <v>150</v>
      </c>
      <c r="F152" s="8">
        <v>2.83</v>
      </c>
      <c r="G152" s="10">
        <v>113</v>
      </c>
      <c r="H152" s="11">
        <v>319.79000000000002</v>
      </c>
      <c r="I152" s="11">
        <v>4156</v>
      </c>
      <c r="J152" s="11">
        <v>-3836.2099999999996</v>
      </c>
      <c r="K152" s="8">
        <v>9.89</v>
      </c>
      <c r="L152" s="8"/>
      <c r="M152" s="12">
        <f t="shared" si="4"/>
        <v>1117.5700000000002</v>
      </c>
      <c r="N152" s="12">
        <f t="shared" si="4"/>
        <v>0</v>
      </c>
      <c r="O152" s="12">
        <f t="shared" si="5"/>
        <v>1117.5700000000002</v>
      </c>
    </row>
    <row r="153" spans="1:16" x14ac:dyDescent="0.35">
      <c r="A153" s="8"/>
      <c r="B153" s="8"/>
      <c r="C153" s="9" t="s">
        <v>74</v>
      </c>
      <c r="D153" s="8" t="s">
        <v>149</v>
      </c>
      <c r="E153" s="8" t="s">
        <v>150</v>
      </c>
      <c r="F153" s="8">
        <v>2.83</v>
      </c>
      <c r="G153" s="10">
        <v>202</v>
      </c>
      <c r="H153" s="11">
        <v>571.66000000000008</v>
      </c>
      <c r="I153" s="11">
        <v>4156</v>
      </c>
      <c r="J153" s="11">
        <v>-3584.34</v>
      </c>
      <c r="K153" s="8">
        <v>9.89</v>
      </c>
      <c r="L153" s="8"/>
      <c r="M153" s="12">
        <f t="shared" si="4"/>
        <v>1997.7800000000002</v>
      </c>
      <c r="N153" s="12">
        <f t="shared" si="4"/>
        <v>0</v>
      </c>
      <c r="O153" s="12">
        <f t="shared" si="5"/>
        <v>1997.7800000000002</v>
      </c>
    </row>
    <row r="154" spans="1:16" s="7" customFormat="1" x14ac:dyDescent="0.35">
      <c r="A154" s="13"/>
      <c r="B154" s="13" t="s">
        <v>151</v>
      </c>
      <c r="C154" s="14"/>
      <c r="D154" s="13"/>
      <c r="E154" s="13"/>
      <c r="F154" s="13"/>
      <c r="G154" s="15">
        <v>315</v>
      </c>
      <c r="H154" s="16">
        <v>891.45</v>
      </c>
      <c r="I154" s="16">
        <v>8312</v>
      </c>
      <c r="J154" s="16">
        <v>-7420.5499999999993</v>
      </c>
      <c r="K154" s="13"/>
      <c r="L154" s="13"/>
      <c r="M154" s="17"/>
      <c r="N154" s="17"/>
      <c r="O154" s="17">
        <f>SUM(O152:O153)</f>
        <v>3115.3500000000004</v>
      </c>
      <c r="P154"/>
    </row>
    <row r="155" spans="1:16" x14ac:dyDescent="0.35">
      <c r="A155" s="8"/>
      <c r="B155" s="8" t="s">
        <v>152</v>
      </c>
      <c r="C155" s="9" t="s">
        <v>52</v>
      </c>
      <c r="D155" s="8" t="s">
        <v>153</v>
      </c>
      <c r="E155" s="8" t="s">
        <v>154</v>
      </c>
      <c r="F155" s="8">
        <v>4.8499999999999996</v>
      </c>
      <c r="G155" s="10">
        <v>15</v>
      </c>
      <c r="H155" s="11">
        <v>72.75</v>
      </c>
      <c r="I155" s="11">
        <v>1039</v>
      </c>
      <c r="J155" s="11">
        <v>-966.25</v>
      </c>
      <c r="K155" s="8">
        <v>13.71</v>
      </c>
      <c r="L155" s="8"/>
      <c r="M155" s="12">
        <f t="shared" si="4"/>
        <v>205.65</v>
      </c>
      <c r="N155" s="12">
        <f t="shared" si="4"/>
        <v>0</v>
      </c>
      <c r="O155" s="12">
        <f t="shared" si="5"/>
        <v>205.65</v>
      </c>
    </row>
    <row r="156" spans="1:16" s="7" customFormat="1" x14ac:dyDescent="0.35">
      <c r="A156" s="13"/>
      <c r="B156" s="13" t="s">
        <v>155</v>
      </c>
      <c r="C156" s="14"/>
      <c r="D156" s="13"/>
      <c r="E156" s="13"/>
      <c r="F156" s="13"/>
      <c r="G156" s="15">
        <v>15</v>
      </c>
      <c r="H156" s="16">
        <v>72.75</v>
      </c>
      <c r="I156" s="16">
        <v>1039</v>
      </c>
      <c r="J156" s="16">
        <v>-966.25</v>
      </c>
      <c r="K156" s="13"/>
      <c r="L156" s="13"/>
      <c r="M156" s="17"/>
      <c r="N156" s="17"/>
      <c r="O156" s="17">
        <f>SUM(O155:O155)</f>
        <v>205.65</v>
      </c>
      <c r="P156"/>
    </row>
    <row r="157" spans="1:16" s="7" customFormat="1" x14ac:dyDescent="0.35">
      <c r="A157" s="2" t="s">
        <v>156</v>
      </c>
      <c r="B157" s="2"/>
      <c r="C157" s="3"/>
      <c r="D157" s="2"/>
      <c r="E157" s="2"/>
      <c r="F157" s="2"/>
      <c r="G157" s="4">
        <v>24565</v>
      </c>
      <c r="H157" s="5">
        <v>22793.320000000003</v>
      </c>
      <c r="I157" s="5">
        <v>33248</v>
      </c>
      <c r="J157" s="5">
        <v>-10454.68</v>
      </c>
      <c r="K157" s="2"/>
      <c r="L157" s="2"/>
      <c r="M157" s="6"/>
      <c r="N157" s="6"/>
      <c r="O157" s="6"/>
      <c r="P157"/>
    </row>
    <row r="158" spans="1:16" x14ac:dyDescent="0.35">
      <c r="A158" s="8" t="s">
        <v>157</v>
      </c>
      <c r="B158" s="8" t="s">
        <v>117</v>
      </c>
      <c r="C158" s="9" t="s">
        <v>18</v>
      </c>
      <c r="D158" s="8" t="s">
        <v>119</v>
      </c>
      <c r="E158" s="8" t="s">
        <v>158</v>
      </c>
      <c r="F158" s="8">
        <v>0.68</v>
      </c>
      <c r="G158" s="10">
        <v>1365</v>
      </c>
      <c r="H158" s="11">
        <v>928.19999999999993</v>
      </c>
      <c r="I158" s="11">
        <v>1051.4615395786216</v>
      </c>
      <c r="J158" s="11">
        <v>-123.26153957862152</v>
      </c>
      <c r="K158" s="8">
        <v>1.69</v>
      </c>
      <c r="L158" s="8"/>
      <c r="M158" s="12">
        <f t="shared" si="4"/>
        <v>2306.85</v>
      </c>
      <c r="N158" s="12">
        <f t="shared" si="4"/>
        <v>0</v>
      </c>
      <c r="O158" s="12">
        <f t="shared" si="5"/>
        <v>2306.85</v>
      </c>
    </row>
    <row r="159" spans="1:16" x14ac:dyDescent="0.35">
      <c r="A159" s="8"/>
      <c r="B159" s="8"/>
      <c r="C159" s="9"/>
      <c r="D159" s="8"/>
      <c r="E159" s="8" t="s">
        <v>159</v>
      </c>
      <c r="F159" s="8">
        <v>0.71</v>
      </c>
      <c r="G159" s="10">
        <v>320</v>
      </c>
      <c r="H159" s="11">
        <v>227.2</v>
      </c>
      <c r="I159" s="11">
        <v>174.85198193677871</v>
      </c>
      <c r="J159" s="11">
        <v>52.348018063221275</v>
      </c>
      <c r="K159" s="8">
        <v>1.29</v>
      </c>
      <c r="L159" s="8"/>
      <c r="M159" s="12">
        <f t="shared" si="4"/>
        <v>412.8</v>
      </c>
      <c r="N159" s="12">
        <f t="shared" si="4"/>
        <v>0</v>
      </c>
      <c r="O159" s="12">
        <f t="shared" si="5"/>
        <v>412.8</v>
      </c>
    </row>
    <row r="160" spans="1:16" x14ac:dyDescent="0.35">
      <c r="A160" s="8"/>
      <c r="B160" s="8"/>
      <c r="C160" s="9"/>
      <c r="D160" s="8"/>
      <c r="E160" s="8" t="s">
        <v>160</v>
      </c>
      <c r="F160" s="8">
        <v>0.76</v>
      </c>
      <c r="G160" s="10">
        <v>5170</v>
      </c>
      <c r="H160" s="11">
        <v>3929.2</v>
      </c>
      <c r="I160" s="11">
        <v>2984.5222338868107</v>
      </c>
      <c r="J160" s="11">
        <v>944.6777661131897</v>
      </c>
      <c r="K160" s="8">
        <v>1.94</v>
      </c>
      <c r="L160" s="8"/>
      <c r="M160" s="12">
        <f t="shared" si="4"/>
        <v>10029.799999999999</v>
      </c>
      <c r="N160" s="12">
        <f t="shared" si="4"/>
        <v>0</v>
      </c>
      <c r="O160" s="12">
        <f t="shared" si="5"/>
        <v>10029.799999999999</v>
      </c>
    </row>
    <row r="161" spans="1:15" x14ac:dyDescent="0.35">
      <c r="A161" s="8"/>
      <c r="B161" s="8"/>
      <c r="C161" s="9"/>
      <c r="D161" s="8"/>
      <c r="E161" s="8" t="s">
        <v>161</v>
      </c>
      <c r="F161" s="8">
        <v>0.65</v>
      </c>
      <c r="G161" s="10">
        <v>19</v>
      </c>
      <c r="H161" s="11">
        <v>12.35</v>
      </c>
      <c r="I161" s="11">
        <v>10.381836427496237</v>
      </c>
      <c r="J161" s="11">
        <v>1.9681635725037623</v>
      </c>
      <c r="K161" s="8">
        <v>1.79</v>
      </c>
      <c r="L161" s="8"/>
      <c r="M161" s="12">
        <f t="shared" si="4"/>
        <v>34.01</v>
      </c>
      <c r="N161" s="12">
        <f t="shared" si="4"/>
        <v>0</v>
      </c>
      <c r="O161" s="12">
        <f t="shared" si="5"/>
        <v>34.01</v>
      </c>
    </row>
    <row r="162" spans="1:15" x14ac:dyDescent="0.35">
      <c r="A162" s="8"/>
      <c r="B162" s="8"/>
      <c r="C162" s="9"/>
      <c r="D162" s="8"/>
      <c r="E162" s="8" t="s">
        <v>162</v>
      </c>
      <c r="F162" s="8">
        <v>0.65</v>
      </c>
      <c r="G162" s="10">
        <v>209</v>
      </c>
      <c r="H162" s="11">
        <v>135.85</v>
      </c>
      <c r="I162" s="11">
        <v>134.78240817029342</v>
      </c>
      <c r="J162" s="11">
        <v>1.0675918297065579</v>
      </c>
      <c r="K162" s="8">
        <v>1.66</v>
      </c>
      <c r="L162" s="8"/>
      <c r="M162" s="12">
        <f t="shared" si="4"/>
        <v>346.94</v>
      </c>
      <c r="N162" s="12">
        <f t="shared" si="4"/>
        <v>0</v>
      </c>
      <c r="O162" s="12">
        <f t="shared" si="5"/>
        <v>346.94</v>
      </c>
    </row>
    <row r="163" spans="1:15" x14ac:dyDescent="0.35">
      <c r="A163" s="8"/>
      <c r="B163" s="8"/>
      <c r="C163" s="9" t="s">
        <v>109</v>
      </c>
      <c r="D163" s="8" t="s">
        <v>119</v>
      </c>
      <c r="E163" s="8" t="s">
        <v>163</v>
      </c>
      <c r="F163" s="8">
        <v>0.7</v>
      </c>
      <c r="G163" s="10">
        <v>51</v>
      </c>
      <c r="H163" s="11">
        <v>35.700000000000003</v>
      </c>
      <c r="I163" s="11">
        <v>38.947405329593266</v>
      </c>
      <c r="J163" s="11">
        <v>-3.2474053295932634</v>
      </c>
      <c r="K163" s="8">
        <v>1.3</v>
      </c>
      <c r="L163" s="8"/>
      <c r="M163" s="12">
        <f t="shared" si="4"/>
        <v>66.3</v>
      </c>
      <c r="N163" s="12">
        <f t="shared" si="4"/>
        <v>0</v>
      </c>
      <c r="O163" s="12">
        <f t="shared" si="5"/>
        <v>66.3</v>
      </c>
    </row>
    <row r="164" spans="1:15" x14ac:dyDescent="0.35">
      <c r="A164" s="8"/>
      <c r="B164" s="8"/>
      <c r="C164" s="9"/>
      <c r="D164" s="8"/>
      <c r="E164" s="8" t="s">
        <v>164</v>
      </c>
      <c r="F164" s="8">
        <v>0.79</v>
      </c>
      <c r="G164" s="10">
        <v>435</v>
      </c>
      <c r="H164" s="11">
        <v>343.65</v>
      </c>
      <c r="I164" s="11">
        <v>315.81</v>
      </c>
      <c r="J164" s="11">
        <v>27.839999999999975</v>
      </c>
      <c r="K164" s="8">
        <v>2</v>
      </c>
      <c r="L164" s="8"/>
      <c r="M164" s="12">
        <f t="shared" si="4"/>
        <v>870</v>
      </c>
      <c r="N164" s="12">
        <f t="shared" si="4"/>
        <v>0</v>
      </c>
      <c r="O164" s="12">
        <f t="shared" si="5"/>
        <v>870</v>
      </c>
    </row>
    <row r="165" spans="1:15" x14ac:dyDescent="0.35">
      <c r="A165" s="8"/>
      <c r="B165" s="8"/>
      <c r="C165" s="9"/>
      <c r="D165" s="8"/>
      <c r="E165" s="8" t="s">
        <v>165</v>
      </c>
      <c r="F165" s="8">
        <v>0.80000000000000016</v>
      </c>
      <c r="G165" s="10">
        <v>2723</v>
      </c>
      <c r="H165" s="11">
        <v>2178.4</v>
      </c>
      <c r="I165" s="11">
        <v>1960.2462568623523</v>
      </c>
      <c r="J165" s="11">
        <v>218.15374313764764</v>
      </c>
      <c r="K165" s="8">
        <v>2.0699999999999998</v>
      </c>
      <c r="L165" s="8"/>
      <c r="M165" s="12">
        <f t="shared" si="4"/>
        <v>5636.61</v>
      </c>
      <c r="N165" s="12">
        <f t="shared" si="4"/>
        <v>0</v>
      </c>
      <c r="O165" s="12">
        <f t="shared" si="5"/>
        <v>5636.61</v>
      </c>
    </row>
    <row r="166" spans="1:15" x14ac:dyDescent="0.35">
      <c r="A166" s="8"/>
      <c r="B166" s="8"/>
      <c r="C166" s="9"/>
      <c r="D166" s="8"/>
      <c r="E166" s="8" t="s">
        <v>166</v>
      </c>
      <c r="F166" s="8">
        <v>0.78</v>
      </c>
      <c r="G166" s="10">
        <v>792</v>
      </c>
      <c r="H166" s="11">
        <v>617.76</v>
      </c>
      <c r="I166" s="11">
        <v>574.99200000000008</v>
      </c>
      <c r="J166" s="11">
        <v>42.767999999999915</v>
      </c>
      <c r="K166" s="8">
        <v>2.2200000000000002</v>
      </c>
      <c r="L166" s="8"/>
      <c r="M166" s="12">
        <f t="shared" si="4"/>
        <v>1758.2400000000002</v>
      </c>
      <c r="N166" s="12">
        <f t="shared" si="4"/>
        <v>0</v>
      </c>
      <c r="O166" s="12">
        <f t="shared" si="5"/>
        <v>1758.2400000000002</v>
      </c>
    </row>
    <row r="167" spans="1:15" x14ac:dyDescent="0.35">
      <c r="A167" s="8"/>
      <c r="B167" s="8"/>
      <c r="C167" s="9"/>
      <c r="D167" s="8"/>
      <c r="E167" s="8" t="s">
        <v>167</v>
      </c>
      <c r="F167" s="8">
        <v>0.81</v>
      </c>
      <c r="G167" s="10">
        <v>10</v>
      </c>
      <c r="H167" s="11">
        <v>8.1</v>
      </c>
      <c r="I167" s="11">
        <v>7.2600000000000007</v>
      </c>
      <c r="J167" s="11">
        <v>0.83999999999999897</v>
      </c>
      <c r="K167" s="8">
        <v>2.21</v>
      </c>
      <c r="L167" s="8"/>
      <c r="M167" s="12">
        <f t="shared" si="4"/>
        <v>22.1</v>
      </c>
      <c r="N167" s="12">
        <f t="shared" si="4"/>
        <v>0</v>
      </c>
      <c r="O167" s="12">
        <f t="shared" si="5"/>
        <v>22.1</v>
      </c>
    </row>
    <row r="168" spans="1:15" x14ac:dyDescent="0.35">
      <c r="A168" s="8"/>
      <c r="B168" s="8"/>
      <c r="C168" s="9"/>
      <c r="D168" s="8"/>
      <c r="E168" s="8" t="s">
        <v>168</v>
      </c>
      <c r="F168" s="8">
        <v>0.8</v>
      </c>
      <c r="G168" s="10">
        <v>1673</v>
      </c>
      <c r="H168" s="11">
        <v>1338.4</v>
      </c>
      <c r="I168" s="11">
        <v>1105.2171428571428</v>
      </c>
      <c r="J168" s="11">
        <v>233.18285714285727</v>
      </c>
      <c r="K168" s="8">
        <v>2.0699999999999998</v>
      </c>
      <c r="L168" s="8"/>
      <c r="M168" s="12">
        <f t="shared" si="4"/>
        <v>3463.1099999999997</v>
      </c>
      <c r="N168" s="12">
        <f t="shared" si="4"/>
        <v>0</v>
      </c>
      <c r="O168" s="12">
        <f t="shared" si="5"/>
        <v>3463.1099999999997</v>
      </c>
    </row>
    <row r="169" spans="1:15" x14ac:dyDescent="0.35">
      <c r="A169" s="8"/>
      <c r="B169" s="8"/>
      <c r="C169" s="9"/>
      <c r="D169" s="8"/>
      <c r="E169" s="8" t="s">
        <v>169</v>
      </c>
      <c r="F169" s="8">
        <v>0.77999999999999992</v>
      </c>
      <c r="G169" s="10">
        <v>467</v>
      </c>
      <c r="H169" s="11">
        <v>364.26</v>
      </c>
      <c r="I169" s="11">
        <v>353.52719495091168</v>
      </c>
      <c r="J169" s="11">
        <v>10.732805049088352</v>
      </c>
      <c r="K169" s="8">
        <v>2.2200000000000002</v>
      </c>
      <c r="L169" s="8"/>
      <c r="M169" s="12">
        <f t="shared" si="4"/>
        <v>1036.74</v>
      </c>
      <c r="N169" s="12">
        <f t="shared" si="4"/>
        <v>0</v>
      </c>
      <c r="O169" s="12">
        <f t="shared" si="5"/>
        <v>1036.74</v>
      </c>
    </row>
    <row r="170" spans="1:15" x14ac:dyDescent="0.35">
      <c r="A170" s="8"/>
      <c r="B170" s="8"/>
      <c r="C170" s="9" t="s">
        <v>140</v>
      </c>
      <c r="D170" s="8" t="s">
        <v>119</v>
      </c>
      <c r="E170" s="8" t="s">
        <v>163</v>
      </c>
      <c r="F170" s="8">
        <v>0.7</v>
      </c>
      <c r="G170" s="10">
        <v>50</v>
      </c>
      <c r="H170" s="11">
        <v>35</v>
      </c>
      <c r="I170" s="11">
        <v>38.210526315789473</v>
      </c>
      <c r="J170" s="11">
        <v>-3.2105263157894726</v>
      </c>
      <c r="K170" s="8">
        <v>1.3</v>
      </c>
      <c r="L170" s="8"/>
      <c r="M170" s="12">
        <f t="shared" si="4"/>
        <v>65</v>
      </c>
      <c r="N170" s="12">
        <f t="shared" si="4"/>
        <v>0</v>
      </c>
      <c r="O170" s="12">
        <f t="shared" si="5"/>
        <v>65</v>
      </c>
    </row>
    <row r="171" spans="1:15" x14ac:dyDescent="0.35">
      <c r="A171" s="8"/>
      <c r="B171" s="8"/>
      <c r="C171" s="9"/>
      <c r="D171" s="8"/>
      <c r="E171" s="8" t="s">
        <v>164</v>
      </c>
      <c r="F171" s="8">
        <v>0.79</v>
      </c>
      <c r="G171" s="10">
        <v>435</v>
      </c>
      <c r="H171" s="11">
        <v>343.65</v>
      </c>
      <c r="I171" s="11">
        <v>315.81</v>
      </c>
      <c r="J171" s="11">
        <v>27.839999999999975</v>
      </c>
      <c r="K171" s="8">
        <v>2</v>
      </c>
      <c r="L171" s="8"/>
      <c r="M171" s="12">
        <f t="shared" si="4"/>
        <v>870</v>
      </c>
      <c r="N171" s="12">
        <f t="shared" si="4"/>
        <v>0</v>
      </c>
      <c r="O171" s="12">
        <f t="shared" si="5"/>
        <v>870</v>
      </c>
    </row>
    <row r="172" spans="1:15" x14ac:dyDescent="0.35">
      <c r="A172" s="8"/>
      <c r="B172" s="8"/>
      <c r="C172" s="9"/>
      <c r="D172" s="8"/>
      <c r="E172" s="8" t="s">
        <v>165</v>
      </c>
      <c r="F172" s="8">
        <v>0.80000000000000016</v>
      </c>
      <c r="G172" s="10">
        <v>2724</v>
      </c>
      <c r="H172" s="11">
        <v>2179.1999999999998</v>
      </c>
      <c r="I172" s="11">
        <v>1961.4209172932328</v>
      </c>
      <c r="J172" s="11">
        <v>217.77908270676707</v>
      </c>
      <c r="K172" s="8">
        <v>2.0699999999999998</v>
      </c>
      <c r="L172" s="8"/>
      <c r="M172" s="12">
        <f t="shared" si="4"/>
        <v>5638.6799999999994</v>
      </c>
      <c r="N172" s="12">
        <f t="shared" si="4"/>
        <v>0</v>
      </c>
      <c r="O172" s="12">
        <f t="shared" si="5"/>
        <v>5638.6799999999994</v>
      </c>
    </row>
    <row r="173" spans="1:15" x14ac:dyDescent="0.35">
      <c r="A173" s="8"/>
      <c r="B173" s="8"/>
      <c r="C173" s="9"/>
      <c r="D173" s="8"/>
      <c r="E173" s="8" t="s">
        <v>166</v>
      </c>
      <c r="F173" s="8">
        <v>0.78</v>
      </c>
      <c r="G173" s="10">
        <v>791</v>
      </c>
      <c r="H173" s="11">
        <v>616.98</v>
      </c>
      <c r="I173" s="11">
        <v>574.26599999999996</v>
      </c>
      <c r="J173" s="11">
        <v>42.714000000000055</v>
      </c>
      <c r="K173" s="8">
        <v>2.2200000000000002</v>
      </c>
      <c r="L173" s="8"/>
      <c r="M173" s="12">
        <f t="shared" si="4"/>
        <v>1756.0200000000002</v>
      </c>
      <c r="N173" s="12">
        <f t="shared" si="4"/>
        <v>0</v>
      </c>
      <c r="O173" s="12">
        <f t="shared" si="5"/>
        <v>1756.0200000000002</v>
      </c>
    </row>
    <row r="174" spans="1:15" x14ac:dyDescent="0.35">
      <c r="A174" s="8"/>
      <c r="B174" s="8"/>
      <c r="C174" s="9"/>
      <c r="D174" s="8"/>
      <c r="E174" s="8" t="s">
        <v>167</v>
      </c>
      <c r="F174" s="8">
        <v>0.81</v>
      </c>
      <c r="G174" s="10">
        <v>10</v>
      </c>
      <c r="H174" s="11">
        <v>8.1</v>
      </c>
      <c r="I174" s="11">
        <v>7.2600000000000007</v>
      </c>
      <c r="J174" s="11">
        <v>0.83999999999999897</v>
      </c>
      <c r="K174" s="8">
        <v>2.21</v>
      </c>
      <c r="L174" s="8"/>
      <c r="M174" s="12">
        <f t="shared" si="4"/>
        <v>22.1</v>
      </c>
      <c r="N174" s="12">
        <f t="shared" si="4"/>
        <v>0</v>
      </c>
      <c r="O174" s="12">
        <f t="shared" si="5"/>
        <v>22.1</v>
      </c>
    </row>
    <row r="175" spans="1:15" x14ac:dyDescent="0.35">
      <c r="A175" s="8"/>
      <c r="B175" s="8"/>
      <c r="C175" s="9"/>
      <c r="D175" s="8"/>
      <c r="E175" s="8" t="s">
        <v>168</v>
      </c>
      <c r="F175" s="8">
        <v>0.8</v>
      </c>
      <c r="G175" s="10">
        <v>1672</v>
      </c>
      <c r="H175" s="11">
        <v>1337.6</v>
      </c>
      <c r="I175" s="11">
        <v>1104.5257142857142</v>
      </c>
      <c r="J175" s="11">
        <v>233.07428571428585</v>
      </c>
      <c r="K175" s="8">
        <v>2.0699999999999998</v>
      </c>
      <c r="L175" s="8"/>
      <c r="M175" s="12">
        <f t="shared" si="4"/>
        <v>3461.0399999999995</v>
      </c>
      <c r="N175" s="12">
        <f t="shared" si="4"/>
        <v>0</v>
      </c>
      <c r="O175" s="12">
        <f t="shared" si="5"/>
        <v>3461.0399999999995</v>
      </c>
    </row>
    <row r="176" spans="1:15" x14ac:dyDescent="0.35">
      <c r="A176" s="8"/>
      <c r="B176" s="8"/>
      <c r="C176" s="9"/>
      <c r="D176" s="8"/>
      <c r="E176" s="8" t="s">
        <v>169</v>
      </c>
      <c r="F176" s="8">
        <v>0.77999999999999992</v>
      </c>
      <c r="G176" s="10">
        <v>468</v>
      </c>
      <c r="H176" s="11">
        <v>365.03999999999996</v>
      </c>
      <c r="I176" s="11">
        <v>354.50684210526322</v>
      </c>
      <c r="J176" s="11">
        <v>10.533157894736785</v>
      </c>
      <c r="K176" s="8">
        <v>2.2200000000000002</v>
      </c>
      <c r="L176" s="8"/>
      <c r="M176" s="12">
        <f t="shared" si="4"/>
        <v>1038.96</v>
      </c>
      <c r="N176" s="12">
        <f t="shared" si="4"/>
        <v>0</v>
      </c>
      <c r="O176" s="12">
        <f t="shared" si="5"/>
        <v>1038.96</v>
      </c>
    </row>
    <row r="177" spans="1:15" x14ac:dyDescent="0.35">
      <c r="A177" s="8"/>
      <c r="B177" s="8"/>
      <c r="C177" s="9" t="s">
        <v>142</v>
      </c>
      <c r="D177" s="8" t="s">
        <v>119</v>
      </c>
      <c r="E177" s="8" t="s">
        <v>170</v>
      </c>
      <c r="F177" s="8">
        <v>0.79</v>
      </c>
      <c r="G177" s="10">
        <v>4264</v>
      </c>
      <c r="H177" s="11">
        <v>3368.56</v>
      </c>
      <c r="I177" s="11">
        <v>3050.5761709145427</v>
      </c>
      <c r="J177" s="11">
        <v>317.98382908545716</v>
      </c>
      <c r="K177" s="8">
        <v>2</v>
      </c>
      <c r="L177" s="8"/>
      <c r="M177" s="12">
        <f t="shared" si="4"/>
        <v>8528</v>
      </c>
      <c r="N177" s="12">
        <f t="shared" si="4"/>
        <v>0</v>
      </c>
      <c r="O177" s="12">
        <f t="shared" si="5"/>
        <v>8528</v>
      </c>
    </row>
    <row r="178" spans="1:15" x14ac:dyDescent="0.35">
      <c r="A178" s="8"/>
      <c r="B178" s="8"/>
      <c r="C178" s="9"/>
      <c r="D178" s="8"/>
      <c r="E178" s="8" t="s">
        <v>171</v>
      </c>
      <c r="F178" s="8">
        <v>0.77</v>
      </c>
      <c r="G178" s="10">
        <v>425</v>
      </c>
      <c r="H178" s="11">
        <v>327.25</v>
      </c>
      <c r="I178" s="11">
        <v>319.18965517241378</v>
      </c>
      <c r="J178" s="11">
        <v>8.0603448275862206</v>
      </c>
      <c r="K178" s="8">
        <v>2.15</v>
      </c>
      <c r="L178" s="8"/>
      <c r="M178" s="12">
        <f t="shared" si="4"/>
        <v>913.75</v>
      </c>
      <c r="N178" s="12">
        <f t="shared" si="4"/>
        <v>0</v>
      </c>
      <c r="O178" s="12">
        <f t="shared" si="5"/>
        <v>913.75</v>
      </c>
    </row>
    <row r="179" spans="1:15" x14ac:dyDescent="0.35">
      <c r="A179" s="8"/>
      <c r="B179" s="8"/>
      <c r="C179" s="9"/>
      <c r="D179" s="8"/>
      <c r="E179" s="8" t="s">
        <v>172</v>
      </c>
      <c r="F179" s="8">
        <v>0.76000000000000012</v>
      </c>
      <c r="G179" s="10">
        <v>476</v>
      </c>
      <c r="H179" s="11">
        <v>361.76</v>
      </c>
      <c r="I179" s="11">
        <v>320.33084057971013</v>
      </c>
      <c r="J179" s="11">
        <v>41.429159420289878</v>
      </c>
      <c r="K179" s="8">
        <v>1.94</v>
      </c>
      <c r="L179" s="8"/>
      <c r="M179" s="12">
        <f t="shared" si="4"/>
        <v>923.43999999999994</v>
      </c>
      <c r="N179" s="12">
        <f t="shared" si="4"/>
        <v>0</v>
      </c>
      <c r="O179" s="12">
        <f t="shared" si="5"/>
        <v>923.43999999999994</v>
      </c>
    </row>
    <row r="180" spans="1:15" x14ac:dyDescent="0.35">
      <c r="A180" s="8"/>
      <c r="B180" s="8"/>
      <c r="C180" s="9"/>
      <c r="D180" s="8"/>
      <c r="E180" s="8" t="s">
        <v>173</v>
      </c>
      <c r="F180" s="8">
        <v>0.69</v>
      </c>
      <c r="G180" s="10">
        <v>860</v>
      </c>
      <c r="H180" s="11">
        <v>593.40000000000009</v>
      </c>
      <c r="I180" s="11">
        <v>665.90333333333331</v>
      </c>
      <c r="J180" s="11">
        <v>-72.503333333333302</v>
      </c>
      <c r="K180" s="8">
        <v>2.0699999999999998</v>
      </c>
      <c r="L180" s="8"/>
      <c r="M180" s="12">
        <f t="shared" si="4"/>
        <v>1780.1999999999998</v>
      </c>
      <c r="N180" s="12">
        <f t="shared" si="4"/>
        <v>0</v>
      </c>
      <c r="O180" s="12">
        <f t="shared" si="5"/>
        <v>1780.1999999999998</v>
      </c>
    </row>
    <row r="181" spans="1:15" x14ac:dyDescent="0.35">
      <c r="A181" s="8"/>
      <c r="B181" s="8"/>
      <c r="C181" s="9" t="s">
        <v>174</v>
      </c>
      <c r="D181" s="8" t="s">
        <v>119</v>
      </c>
      <c r="E181" s="8" t="s">
        <v>170</v>
      </c>
      <c r="F181" s="8">
        <v>0.79</v>
      </c>
      <c r="G181" s="10">
        <v>4261</v>
      </c>
      <c r="H181" s="11">
        <v>3366.19</v>
      </c>
      <c r="I181" s="11">
        <v>3048.4121999000499</v>
      </c>
      <c r="J181" s="11">
        <v>317.77780009995001</v>
      </c>
      <c r="K181" s="8">
        <v>2</v>
      </c>
      <c r="L181" s="8"/>
      <c r="M181" s="12">
        <f t="shared" si="4"/>
        <v>8522</v>
      </c>
      <c r="N181" s="12">
        <f t="shared" si="4"/>
        <v>0</v>
      </c>
      <c r="O181" s="12">
        <f t="shared" si="5"/>
        <v>8522</v>
      </c>
    </row>
    <row r="182" spans="1:15" x14ac:dyDescent="0.35">
      <c r="A182" s="8"/>
      <c r="B182" s="8"/>
      <c r="C182" s="9"/>
      <c r="D182" s="8"/>
      <c r="E182" s="8" t="s">
        <v>171</v>
      </c>
      <c r="F182" s="8">
        <v>0.77</v>
      </c>
      <c r="G182" s="10">
        <v>425</v>
      </c>
      <c r="H182" s="11">
        <v>327.25</v>
      </c>
      <c r="I182" s="11">
        <v>319.18965517241378</v>
      </c>
      <c r="J182" s="11">
        <v>8.0603448275862206</v>
      </c>
      <c r="K182" s="8">
        <v>2.15</v>
      </c>
      <c r="L182" s="8"/>
      <c r="M182" s="12">
        <f t="shared" si="4"/>
        <v>913.75</v>
      </c>
      <c r="N182" s="12">
        <f t="shared" si="4"/>
        <v>0</v>
      </c>
      <c r="O182" s="12">
        <f t="shared" si="5"/>
        <v>913.75</v>
      </c>
    </row>
    <row r="183" spans="1:15" x14ac:dyDescent="0.35">
      <c r="A183" s="8"/>
      <c r="B183" s="8"/>
      <c r="C183" s="9"/>
      <c r="D183" s="8"/>
      <c r="E183" s="8" t="s">
        <v>172</v>
      </c>
      <c r="F183" s="8">
        <v>0.76000000000000012</v>
      </c>
      <c r="G183" s="10">
        <v>479</v>
      </c>
      <c r="H183" s="11">
        <v>364.03999999999996</v>
      </c>
      <c r="I183" s="11">
        <v>322.49481159420287</v>
      </c>
      <c r="J183" s="11">
        <v>41.545188405797106</v>
      </c>
      <c r="K183" s="8">
        <v>1.94</v>
      </c>
      <c r="L183" s="8"/>
      <c r="M183" s="12">
        <f t="shared" si="4"/>
        <v>929.26</v>
      </c>
      <c r="N183" s="12">
        <f t="shared" si="4"/>
        <v>0</v>
      </c>
      <c r="O183" s="12">
        <f t="shared" si="5"/>
        <v>929.26</v>
      </c>
    </row>
    <row r="184" spans="1:15" x14ac:dyDescent="0.35">
      <c r="A184" s="8"/>
      <c r="B184" s="8"/>
      <c r="C184" s="9"/>
      <c r="D184" s="8"/>
      <c r="E184" s="8" t="s">
        <v>173</v>
      </c>
      <c r="F184" s="8">
        <v>0.69</v>
      </c>
      <c r="G184" s="10">
        <v>860</v>
      </c>
      <c r="H184" s="11">
        <v>593.40000000000009</v>
      </c>
      <c r="I184" s="11">
        <v>665.90333333333331</v>
      </c>
      <c r="J184" s="11">
        <v>-72.503333333333302</v>
      </c>
      <c r="K184" s="8">
        <v>2.0699999999999998</v>
      </c>
      <c r="L184" s="8"/>
      <c r="M184" s="12">
        <f t="shared" si="4"/>
        <v>1780.1999999999998</v>
      </c>
      <c r="N184" s="12">
        <f t="shared" si="4"/>
        <v>0</v>
      </c>
      <c r="O184" s="12">
        <f t="shared" si="5"/>
        <v>1780.1999999999998</v>
      </c>
    </row>
    <row r="185" spans="1:15" x14ac:dyDescent="0.35">
      <c r="A185" s="8"/>
      <c r="B185" s="8"/>
      <c r="C185" s="9" t="s">
        <v>23</v>
      </c>
      <c r="D185" s="8" t="s">
        <v>119</v>
      </c>
      <c r="E185" s="8" t="s">
        <v>175</v>
      </c>
      <c r="F185" s="8">
        <v>0.7</v>
      </c>
      <c r="G185" s="10">
        <v>1683</v>
      </c>
      <c r="H185" s="11">
        <v>1178.0999999999999</v>
      </c>
      <c r="I185" s="11">
        <v>907.87230769230769</v>
      </c>
      <c r="J185" s="11">
        <v>270.22769230769222</v>
      </c>
      <c r="K185" s="8">
        <v>1.76</v>
      </c>
      <c r="L185" s="8"/>
      <c r="M185" s="12">
        <f t="shared" si="4"/>
        <v>2962.08</v>
      </c>
      <c r="N185" s="12">
        <f t="shared" si="4"/>
        <v>0</v>
      </c>
      <c r="O185" s="12">
        <f t="shared" si="5"/>
        <v>2962.08</v>
      </c>
    </row>
    <row r="186" spans="1:15" x14ac:dyDescent="0.35">
      <c r="A186" s="8"/>
      <c r="B186" s="8"/>
      <c r="C186" s="9"/>
      <c r="D186" s="8"/>
      <c r="E186" s="8" t="s">
        <v>176</v>
      </c>
      <c r="F186" s="8">
        <v>0.7</v>
      </c>
      <c r="G186" s="10">
        <v>4244</v>
      </c>
      <c r="H186" s="11">
        <v>2970.8</v>
      </c>
      <c r="I186" s="11">
        <v>2390.292550681158</v>
      </c>
      <c r="J186" s="11">
        <v>580.50744931884174</v>
      </c>
      <c r="K186" s="8">
        <v>1.76</v>
      </c>
      <c r="L186" s="8"/>
      <c r="M186" s="12">
        <f t="shared" si="4"/>
        <v>7469.44</v>
      </c>
      <c r="N186" s="12">
        <f t="shared" si="4"/>
        <v>0</v>
      </c>
      <c r="O186" s="12">
        <f t="shared" si="5"/>
        <v>7469.44</v>
      </c>
    </row>
    <row r="187" spans="1:15" x14ac:dyDescent="0.35">
      <c r="A187" s="8"/>
      <c r="B187" s="8"/>
      <c r="C187" s="9"/>
      <c r="D187" s="8"/>
      <c r="E187" s="8" t="s">
        <v>177</v>
      </c>
      <c r="F187" s="8">
        <v>0.68</v>
      </c>
      <c r="G187" s="10">
        <v>1873</v>
      </c>
      <c r="H187" s="11">
        <v>1273.6400000000003</v>
      </c>
      <c r="I187" s="11">
        <v>1057.8351416265341</v>
      </c>
      <c r="J187" s="11">
        <v>215.80485837346598</v>
      </c>
      <c r="K187" s="8">
        <v>1.88</v>
      </c>
      <c r="L187" s="8"/>
      <c r="M187" s="12">
        <f t="shared" si="4"/>
        <v>3521.24</v>
      </c>
      <c r="N187" s="12">
        <f t="shared" si="4"/>
        <v>0</v>
      </c>
      <c r="O187" s="12">
        <f t="shared" si="5"/>
        <v>3521.24</v>
      </c>
    </row>
    <row r="188" spans="1:15" x14ac:dyDescent="0.35">
      <c r="A188" s="8"/>
      <c r="B188" s="8"/>
      <c r="C188" s="9" t="s">
        <v>26</v>
      </c>
      <c r="D188" s="8" t="s">
        <v>119</v>
      </c>
      <c r="E188" s="8" t="s">
        <v>175</v>
      </c>
      <c r="F188" s="8">
        <v>0.7</v>
      </c>
      <c r="G188" s="10">
        <v>1682</v>
      </c>
      <c r="H188" s="11">
        <v>1177.4000000000001</v>
      </c>
      <c r="I188" s="11">
        <v>907.33452991452987</v>
      </c>
      <c r="J188" s="11">
        <v>270.06547008547022</v>
      </c>
      <c r="K188" s="8">
        <v>1.76</v>
      </c>
      <c r="L188" s="8"/>
      <c r="M188" s="12">
        <f t="shared" si="4"/>
        <v>2960.32</v>
      </c>
      <c r="N188" s="12">
        <f t="shared" si="4"/>
        <v>0</v>
      </c>
      <c r="O188" s="12">
        <f t="shared" si="5"/>
        <v>2960.32</v>
      </c>
    </row>
    <row r="189" spans="1:15" x14ac:dyDescent="0.35">
      <c r="A189" s="8"/>
      <c r="B189" s="8"/>
      <c r="C189" s="9"/>
      <c r="D189" s="8"/>
      <c r="E189" s="8" t="s">
        <v>176</v>
      </c>
      <c r="F189" s="8">
        <v>0.7</v>
      </c>
      <c r="G189" s="10">
        <v>4246</v>
      </c>
      <c r="H189" s="11">
        <v>2972.2</v>
      </c>
      <c r="I189" s="11">
        <v>2391.4189771075849</v>
      </c>
      <c r="J189" s="11">
        <v>580.78102289241519</v>
      </c>
      <c r="K189" s="8">
        <v>1.76</v>
      </c>
      <c r="L189" s="8"/>
      <c r="M189" s="12">
        <f t="shared" si="4"/>
        <v>7472.96</v>
      </c>
      <c r="N189" s="12">
        <f t="shared" si="4"/>
        <v>0</v>
      </c>
      <c r="O189" s="12">
        <f t="shared" si="5"/>
        <v>7472.96</v>
      </c>
    </row>
    <row r="190" spans="1:15" x14ac:dyDescent="0.35">
      <c r="A190" s="8"/>
      <c r="B190" s="8"/>
      <c r="C190" s="9"/>
      <c r="D190" s="8"/>
      <c r="E190" s="8" t="s">
        <v>177</v>
      </c>
      <c r="F190" s="8">
        <v>0.68</v>
      </c>
      <c r="G190" s="10">
        <v>1872</v>
      </c>
      <c r="H190" s="11">
        <v>1272.96</v>
      </c>
      <c r="I190" s="11">
        <v>1057.2464929778853</v>
      </c>
      <c r="J190" s="11">
        <v>215.71350702211456</v>
      </c>
      <c r="K190" s="8">
        <v>1.88</v>
      </c>
      <c r="L190" s="8"/>
      <c r="M190" s="12">
        <f t="shared" si="4"/>
        <v>3519.3599999999997</v>
      </c>
      <c r="N190" s="12">
        <f t="shared" si="4"/>
        <v>0</v>
      </c>
      <c r="O190" s="12">
        <f t="shared" si="5"/>
        <v>3519.3599999999997</v>
      </c>
    </row>
    <row r="191" spans="1:15" x14ac:dyDescent="0.35">
      <c r="A191" s="8"/>
      <c r="B191" s="8"/>
      <c r="C191" s="9" t="s">
        <v>52</v>
      </c>
      <c r="D191" s="8" t="s">
        <v>119</v>
      </c>
      <c r="E191" s="8" t="s">
        <v>158</v>
      </c>
      <c r="F191" s="8">
        <v>0.68</v>
      </c>
      <c r="G191" s="10">
        <v>5</v>
      </c>
      <c r="H191" s="11">
        <v>3.4</v>
      </c>
      <c r="I191" s="11">
        <v>3.1620209059233448</v>
      </c>
      <c r="J191" s="11">
        <v>0.23797909407665507</v>
      </c>
      <c r="K191" s="8">
        <v>1.69</v>
      </c>
      <c r="L191" s="8"/>
      <c r="M191" s="12">
        <f t="shared" si="4"/>
        <v>8.4499999999999993</v>
      </c>
      <c r="N191" s="12">
        <f t="shared" si="4"/>
        <v>0</v>
      </c>
      <c r="O191" s="12">
        <f t="shared" si="5"/>
        <v>8.4499999999999993</v>
      </c>
    </row>
    <row r="192" spans="1:15" x14ac:dyDescent="0.35">
      <c r="A192" s="8"/>
      <c r="B192" s="8"/>
      <c r="C192" s="9"/>
      <c r="D192" s="8"/>
      <c r="E192" s="8" t="s">
        <v>178</v>
      </c>
      <c r="F192" s="8">
        <v>0.68</v>
      </c>
      <c r="G192" s="10">
        <v>1895</v>
      </c>
      <c r="H192" s="11">
        <v>1288.5999999999999</v>
      </c>
      <c r="I192" s="11">
        <v>1243.2491289198606</v>
      </c>
      <c r="J192" s="11">
        <v>45.35087108013937</v>
      </c>
      <c r="K192" s="8">
        <v>1.7</v>
      </c>
      <c r="L192" s="8"/>
      <c r="M192" s="12">
        <f t="shared" si="4"/>
        <v>3221.5</v>
      </c>
      <c r="N192" s="12">
        <f t="shared" si="4"/>
        <v>0</v>
      </c>
      <c r="O192" s="12">
        <f t="shared" si="5"/>
        <v>3221.5</v>
      </c>
    </row>
    <row r="193" spans="1:15" x14ac:dyDescent="0.35">
      <c r="A193" s="8"/>
      <c r="B193" s="8"/>
      <c r="C193" s="9"/>
      <c r="D193" s="8"/>
      <c r="E193" s="8" t="s">
        <v>160</v>
      </c>
      <c r="F193" s="8">
        <v>0.76</v>
      </c>
      <c r="G193" s="10">
        <v>1750</v>
      </c>
      <c r="H193" s="11">
        <v>1330</v>
      </c>
      <c r="I193" s="11">
        <v>1005.1424050632911</v>
      </c>
      <c r="J193" s="11">
        <v>324.85759493670889</v>
      </c>
      <c r="K193" s="8">
        <v>1.94</v>
      </c>
      <c r="L193" s="8"/>
      <c r="M193" s="12">
        <f t="shared" si="4"/>
        <v>3395</v>
      </c>
      <c r="N193" s="12">
        <f t="shared" si="4"/>
        <v>0</v>
      </c>
      <c r="O193" s="12">
        <f t="shared" si="5"/>
        <v>3395</v>
      </c>
    </row>
    <row r="194" spans="1:15" x14ac:dyDescent="0.35">
      <c r="A194" s="8"/>
      <c r="B194" s="8"/>
      <c r="C194" s="9"/>
      <c r="D194" s="8"/>
      <c r="E194" s="8" t="s">
        <v>179</v>
      </c>
      <c r="F194" s="8">
        <v>0.83</v>
      </c>
      <c r="G194" s="10">
        <v>129</v>
      </c>
      <c r="H194" s="11">
        <v>107.07</v>
      </c>
      <c r="I194" s="11">
        <v>83.823504551265898</v>
      </c>
      <c r="J194" s="11">
        <v>23.246495448734091</v>
      </c>
      <c r="K194" s="8">
        <v>2.13</v>
      </c>
      <c r="L194" s="8"/>
      <c r="M194" s="12">
        <f t="shared" si="4"/>
        <v>274.77</v>
      </c>
      <c r="N194" s="12">
        <f t="shared" si="4"/>
        <v>0</v>
      </c>
      <c r="O194" s="12">
        <f t="shared" si="5"/>
        <v>274.77</v>
      </c>
    </row>
    <row r="195" spans="1:15" x14ac:dyDescent="0.35">
      <c r="A195" s="8"/>
      <c r="B195" s="8"/>
      <c r="C195" s="9"/>
      <c r="D195" s="8"/>
      <c r="E195" s="8" t="s">
        <v>180</v>
      </c>
      <c r="F195" s="8">
        <v>0.78</v>
      </c>
      <c r="G195" s="10">
        <v>46</v>
      </c>
      <c r="H195" s="11">
        <v>35.879999999999995</v>
      </c>
      <c r="I195" s="11">
        <v>35.808254801741008</v>
      </c>
      <c r="J195" s="11">
        <v>7.1745198258991394E-2</v>
      </c>
      <c r="K195" s="8">
        <v>2.29</v>
      </c>
      <c r="L195" s="8"/>
      <c r="M195" s="12">
        <f t="shared" si="4"/>
        <v>105.34</v>
      </c>
      <c r="N195" s="12">
        <f t="shared" si="4"/>
        <v>0</v>
      </c>
      <c r="O195" s="12">
        <f t="shared" si="5"/>
        <v>105.34</v>
      </c>
    </row>
    <row r="196" spans="1:15" x14ac:dyDescent="0.35">
      <c r="A196" s="8"/>
      <c r="B196" s="8"/>
      <c r="C196" s="9"/>
      <c r="D196" s="8"/>
      <c r="E196" s="8" t="s">
        <v>181</v>
      </c>
      <c r="F196" s="8">
        <v>0.83</v>
      </c>
      <c r="G196" s="10">
        <v>2196</v>
      </c>
      <c r="H196" s="11">
        <v>1822.68</v>
      </c>
      <c r="I196" s="11">
        <v>1559.5837329966673</v>
      </c>
      <c r="J196" s="11">
        <v>263.09626700333263</v>
      </c>
      <c r="K196" s="8">
        <v>2.13</v>
      </c>
      <c r="L196" s="8"/>
      <c r="M196" s="12">
        <f t="shared" si="4"/>
        <v>4677.4799999999996</v>
      </c>
      <c r="N196" s="12">
        <f t="shared" si="4"/>
        <v>0</v>
      </c>
      <c r="O196" s="12">
        <f t="shared" si="5"/>
        <v>4677.4799999999996</v>
      </c>
    </row>
    <row r="197" spans="1:15" x14ac:dyDescent="0.35">
      <c r="A197" s="8"/>
      <c r="B197" s="8"/>
      <c r="C197" s="9"/>
      <c r="D197" s="8"/>
      <c r="E197" s="8" t="s">
        <v>182</v>
      </c>
      <c r="F197" s="8">
        <v>0.78</v>
      </c>
      <c r="G197" s="10">
        <v>515</v>
      </c>
      <c r="H197" s="11">
        <v>401.7</v>
      </c>
      <c r="I197" s="11">
        <v>425.23095276125065</v>
      </c>
      <c r="J197" s="11">
        <v>-23.530952761250667</v>
      </c>
      <c r="K197" s="8">
        <v>2.29</v>
      </c>
      <c r="L197" s="8"/>
      <c r="M197" s="12">
        <f t="shared" si="4"/>
        <v>1179.3499999999999</v>
      </c>
      <c r="N197" s="12">
        <f t="shared" si="4"/>
        <v>0</v>
      </c>
      <c r="O197" s="12">
        <f t="shared" si="5"/>
        <v>1179.3499999999999</v>
      </c>
    </row>
    <row r="198" spans="1:15" x14ac:dyDescent="0.35">
      <c r="A198" s="8"/>
      <c r="B198" s="8"/>
      <c r="C198" s="9" t="s">
        <v>71</v>
      </c>
      <c r="D198" s="8" t="s">
        <v>119</v>
      </c>
      <c r="E198" s="8" t="s">
        <v>158</v>
      </c>
      <c r="F198" s="8">
        <v>0.68</v>
      </c>
      <c r="G198" s="10">
        <v>5</v>
      </c>
      <c r="H198" s="11">
        <v>3.4</v>
      </c>
      <c r="I198" s="11">
        <v>3.1601857225769008</v>
      </c>
      <c r="J198" s="11">
        <v>0.23981427742309913</v>
      </c>
      <c r="K198" s="8">
        <v>1.69</v>
      </c>
      <c r="L198" s="8"/>
      <c r="M198" s="12">
        <f t="shared" si="4"/>
        <v>8.4499999999999993</v>
      </c>
      <c r="N198" s="12">
        <f t="shared" si="4"/>
        <v>0</v>
      </c>
      <c r="O198" s="12">
        <f t="shared" si="5"/>
        <v>8.4499999999999993</v>
      </c>
    </row>
    <row r="199" spans="1:15" x14ac:dyDescent="0.35">
      <c r="A199" s="8"/>
      <c r="B199" s="8"/>
      <c r="C199" s="9"/>
      <c r="D199" s="8"/>
      <c r="E199" s="8" t="s">
        <v>178</v>
      </c>
      <c r="F199" s="8">
        <v>0.68</v>
      </c>
      <c r="G199" s="10">
        <v>1895</v>
      </c>
      <c r="H199" s="11">
        <v>1288.5999999999999</v>
      </c>
      <c r="I199" s="11">
        <v>1243.1500290191527</v>
      </c>
      <c r="J199" s="11">
        <v>45.449970980847354</v>
      </c>
      <c r="K199" s="8">
        <v>1.7</v>
      </c>
      <c r="L199" s="8"/>
      <c r="M199" s="12">
        <f t="shared" ref="M199:N234" si="6">$G199*K199</f>
        <v>3221.5</v>
      </c>
      <c r="N199" s="12">
        <f t="shared" si="6"/>
        <v>0</v>
      </c>
      <c r="O199" s="12">
        <f t="shared" ref="O199:O234" si="7">M199+N199</f>
        <v>3221.5</v>
      </c>
    </row>
    <row r="200" spans="1:15" x14ac:dyDescent="0.35">
      <c r="A200" s="8"/>
      <c r="B200" s="8"/>
      <c r="C200" s="9"/>
      <c r="D200" s="8"/>
      <c r="E200" s="8" t="s">
        <v>160</v>
      </c>
      <c r="F200" s="8">
        <v>0.76</v>
      </c>
      <c r="G200" s="10">
        <v>1750</v>
      </c>
      <c r="H200" s="11">
        <v>1330</v>
      </c>
      <c r="I200" s="11">
        <v>1004.6125461254613</v>
      </c>
      <c r="J200" s="11">
        <v>325.38745387453866</v>
      </c>
      <c r="K200" s="8">
        <v>1.94</v>
      </c>
      <c r="L200" s="8"/>
      <c r="M200" s="12">
        <f t="shared" si="6"/>
        <v>3395</v>
      </c>
      <c r="N200" s="12">
        <f t="shared" si="6"/>
        <v>0</v>
      </c>
      <c r="O200" s="12">
        <f t="shared" si="7"/>
        <v>3395</v>
      </c>
    </row>
    <row r="201" spans="1:15" x14ac:dyDescent="0.35">
      <c r="A201" s="8"/>
      <c r="B201" s="8"/>
      <c r="C201" s="9"/>
      <c r="D201" s="8"/>
      <c r="E201" s="8" t="s">
        <v>179</v>
      </c>
      <c r="F201" s="8">
        <v>0.83</v>
      </c>
      <c r="G201" s="10">
        <v>131</v>
      </c>
      <c r="H201" s="11">
        <v>108.73</v>
      </c>
      <c r="I201" s="11">
        <v>85.00517211399162</v>
      </c>
      <c r="J201" s="11">
        <v>23.724827886008381</v>
      </c>
      <c r="K201" s="8">
        <v>2.13</v>
      </c>
      <c r="L201" s="8"/>
      <c r="M201" s="12">
        <f t="shared" si="6"/>
        <v>279.02999999999997</v>
      </c>
      <c r="N201" s="12">
        <f t="shared" si="6"/>
        <v>0</v>
      </c>
      <c r="O201" s="12">
        <f t="shared" si="7"/>
        <v>279.02999999999997</v>
      </c>
    </row>
    <row r="202" spans="1:15" x14ac:dyDescent="0.35">
      <c r="A202" s="8"/>
      <c r="B202" s="8"/>
      <c r="C202" s="9"/>
      <c r="D202" s="8"/>
      <c r="E202" s="8" t="s">
        <v>180</v>
      </c>
      <c r="F202" s="8">
        <v>0.78</v>
      </c>
      <c r="G202" s="10">
        <v>44</v>
      </c>
      <c r="H202" s="11">
        <v>34.32</v>
      </c>
      <c r="I202" s="11">
        <v>34.393112707764807</v>
      </c>
      <c r="J202" s="11">
        <v>-7.311270776480594E-2</v>
      </c>
      <c r="K202" s="8">
        <v>2.29</v>
      </c>
      <c r="L202" s="8"/>
      <c r="M202" s="12">
        <f t="shared" si="6"/>
        <v>100.76</v>
      </c>
      <c r="N202" s="12">
        <f t="shared" si="6"/>
        <v>0</v>
      </c>
      <c r="O202" s="12">
        <f t="shared" si="7"/>
        <v>100.76</v>
      </c>
    </row>
    <row r="203" spans="1:15" x14ac:dyDescent="0.35">
      <c r="A203" s="8"/>
      <c r="B203" s="8"/>
      <c r="C203" s="9"/>
      <c r="D203" s="8"/>
      <c r="E203" s="8" t="s">
        <v>181</v>
      </c>
      <c r="F203" s="8">
        <v>0.83</v>
      </c>
      <c r="G203" s="10">
        <v>2197</v>
      </c>
      <c r="H203" s="11">
        <v>1823.51</v>
      </c>
      <c r="I203" s="11">
        <v>1560.1577475204526</v>
      </c>
      <c r="J203" s="11">
        <v>263.35225247954719</v>
      </c>
      <c r="K203" s="8">
        <v>2.13</v>
      </c>
      <c r="L203" s="8"/>
      <c r="M203" s="12">
        <f t="shared" si="6"/>
        <v>4679.6099999999997</v>
      </c>
      <c r="N203" s="12">
        <f t="shared" si="6"/>
        <v>0</v>
      </c>
      <c r="O203" s="12">
        <f t="shared" si="7"/>
        <v>4679.6099999999997</v>
      </c>
    </row>
    <row r="204" spans="1:15" x14ac:dyDescent="0.35">
      <c r="A204" s="8"/>
      <c r="B204" s="8"/>
      <c r="C204" s="9"/>
      <c r="D204" s="8"/>
      <c r="E204" s="8" t="s">
        <v>182</v>
      </c>
      <c r="F204" s="8">
        <v>0.78</v>
      </c>
      <c r="G204" s="10">
        <v>515</v>
      </c>
      <c r="H204" s="11">
        <v>401.7</v>
      </c>
      <c r="I204" s="11">
        <v>425.52120679059993</v>
      </c>
      <c r="J204" s="11">
        <v>-23.821206790599938</v>
      </c>
      <c r="K204" s="8">
        <v>2.29</v>
      </c>
      <c r="L204" s="8"/>
      <c r="M204" s="12">
        <f t="shared" si="6"/>
        <v>1179.3499999999999</v>
      </c>
      <c r="N204" s="12">
        <f t="shared" si="6"/>
        <v>0</v>
      </c>
      <c r="O204" s="12">
        <f t="shared" si="7"/>
        <v>1179.3499999999999</v>
      </c>
    </row>
    <row r="205" spans="1:15" x14ac:dyDescent="0.35">
      <c r="A205" s="8"/>
      <c r="B205" s="8"/>
      <c r="C205" s="9" t="s">
        <v>74</v>
      </c>
      <c r="D205" s="8" t="s">
        <v>119</v>
      </c>
      <c r="E205" s="8" t="s">
        <v>178</v>
      </c>
      <c r="F205" s="8">
        <v>0.68</v>
      </c>
      <c r="G205" s="10">
        <v>15</v>
      </c>
      <c r="H205" s="11">
        <v>10.199999999999999</v>
      </c>
      <c r="I205" s="11">
        <v>10.789299867899603</v>
      </c>
      <c r="J205" s="11">
        <v>-0.58929986789960331</v>
      </c>
      <c r="K205" s="8">
        <v>1.7</v>
      </c>
      <c r="L205" s="8"/>
      <c r="M205" s="12">
        <f t="shared" si="6"/>
        <v>25.5</v>
      </c>
      <c r="N205" s="12">
        <f t="shared" si="6"/>
        <v>0</v>
      </c>
      <c r="O205" s="12">
        <f t="shared" si="7"/>
        <v>25.5</v>
      </c>
    </row>
    <row r="206" spans="1:15" x14ac:dyDescent="0.35">
      <c r="A206" s="8"/>
      <c r="B206" s="8"/>
      <c r="C206" s="9"/>
      <c r="D206" s="8"/>
      <c r="E206" s="8" t="s">
        <v>160</v>
      </c>
      <c r="F206" s="8">
        <v>0.76</v>
      </c>
      <c r="G206" s="10">
        <v>1615</v>
      </c>
      <c r="H206" s="11">
        <v>1227.3999999999999</v>
      </c>
      <c r="I206" s="11">
        <v>994.00958565129224</v>
      </c>
      <c r="J206" s="11">
        <v>233.39041434870768</v>
      </c>
      <c r="K206" s="8">
        <v>1.94</v>
      </c>
      <c r="L206" s="8"/>
      <c r="M206" s="12">
        <f t="shared" si="6"/>
        <v>3133.1</v>
      </c>
      <c r="N206" s="12">
        <f t="shared" si="6"/>
        <v>0</v>
      </c>
      <c r="O206" s="12">
        <f t="shared" si="7"/>
        <v>3133.1</v>
      </c>
    </row>
    <row r="207" spans="1:15" x14ac:dyDescent="0.35">
      <c r="A207" s="8"/>
      <c r="B207" s="8"/>
      <c r="C207" s="9"/>
      <c r="D207" s="8"/>
      <c r="E207" s="8" t="s">
        <v>183</v>
      </c>
      <c r="F207" s="8">
        <v>0.93</v>
      </c>
      <c r="G207" s="10">
        <v>1173</v>
      </c>
      <c r="H207" s="11">
        <v>1090.8900000000001</v>
      </c>
      <c r="I207" s="11">
        <v>774.18000000000006</v>
      </c>
      <c r="J207" s="11">
        <v>316.71000000000004</v>
      </c>
      <c r="K207" s="8">
        <v>2.2200000000000002</v>
      </c>
      <c r="L207" s="8"/>
      <c r="M207" s="12">
        <f t="shared" si="6"/>
        <v>2604.0600000000004</v>
      </c>
      <c r="N207" s="12">
        <f t="shared" si="6"/>
        <v>0</v>
      </c>
      <c r="O207" s="12">
        <f t="shared" si="7"/>
        <v>2604.0600000000004</v>
      </c>
    </row>
    <row r="208" spans="1:15" x14ac:dyDescent="0.35">
      <c r="A208" s="8"/>
      <c r="B208" s="8"/>
      <c r="C208" s="9"/>
      <c r="D208" s="8"/>
      <c r="E208" s="8" t="s">
        <v>170</v>
      </c>
      <c r="F208" s="8">
        <v>0.79</v>
      </c>
      <c r="G208" s="10">
        <v>1555</v>
      </c>
      <c r="H208" s="11">
        <v>1228.45</v>
      </c>
      <c r="I208" s="11">
        <v>1058.371875</v>
      </c>
      <c r="J208" s="11">
        <v>170.078125</v>
      </c>
      <c r="K208" s="8">
        <v>2</v>
      </c>
      <c r="L208" s="8"/>
      <c r="M208" s="12">
        <f t="shared" si="6"/>
        <v>3110</v>
      </c>
      <c r="N208" s="12">
        <f t="shared" si="6"/>
        <v>0</v>
      </c>
      <c r="O208" s="12">
        <f t="shared" si="7"/>
        <v>3110</v>
      </c>
    </row>
    <row r="209" spans="1:15" x14ac:dyDescent="0.35">
      <c r="A209" s="8"/>
      <c r="B209" s="8"/>
      <c r="C209" s="9"/>
      <c r="D209" s="8"/>
      <c r="E209" s="8" t="s">
        <v>171</v>
      </c>
      <c r="F209" s="8">
        <v>0.77</v>
      </c>
      <c r="G209" s="10">
        <v>477</v>
      </c>
      <c r="H209" s="11">
        <v>367.28999999999996</v>
      </c>
      <c r="I209" s="11">
        <v>315.74812500000002</v>
      </c>
      <c r="J209" s="11">
        <v>51.541874999999976</v>
      </c>
      <c r="K209" s="8">
        <v>2.15</v>
      </c>
      <c r="L209" s="8"/>
      <c r="M209" s="12">
        <f t="shared" si="6"/>
        <v>1025.55</v>
      </c>
      <c r="N209" s="12">
        <f t="shared" si="6"/>
        <v>0</v>
      </c>
      <c r="O209" s="12">
        <f t="shared" si="7"/>
        <v>1025.55</v>
      </c>
    </row>
    <row r="210" spans="1:15" x14ac:dyDescent="0.35">
      <c r="A210" s="8"/>
      <c r="B210" s="8"/>
      <c r="C210" s="9"/>
      <c r="D210" s="8"/>
      <c r="E210" s="8" t="s">
        <v>172</v>
      </c>
      <c r="F210" s="8">
        <v>0.76</v>
      </c>
      <c r="G210" s="10">
        <v>42</v>
      </c>
      <c r="H210" s="11">
        <v>31.92</v>
      </c>
      <c r="I210" s="11">
        <v>27.720000000000002</v>
      </c>
      <c r="J210" s="11">
        <v>4.1999999999999993</v>
      </c>
      <c r="K210" s="8">
        <v>1.94</v>
      </c>
      <c r="L210" s="8"/>
      <c r="M210" s="12">
        <f t="shared" si="6"/>
        <v>81.48</v>
      </c>
      <c r="N210" s="12">
        <f t="shared" si="6"/>
        <v>0</v>
      </c>
      <c r="O210" s="12">
        <f t="shared" si="7"/>
        <v>81.48</v>
      </c>
    </row>
    <row r="211" spans="1:15" x14ac:dyDescent="0.35">
      <c r="A211" s="8"/>
      <c r="B211" s="8"/>
      <c r="C211" s="9"/>
      <c r="D211" s="8"/>
      <c r="E211" s="8" t="s">
        <v>173</v>
      </c>
      <c r="F211" s="8">
        <v>0.69</v>
      </c>
      <c r="G211" s="10">
        <v>3</v>
      </c>
      <c r="H211" s="11">
        <v>2.0699999999999998</v>
      </c>
      <c r="I211" s="11">
        <v>1.98</v>
      </c>
      <c r="J211" s="11">
        <v>8.9999999999999858E-2</v>
      </c>
      <c r="K211" s="8">
        <v>2.0699999999999998</v>
      </c>
      <c r="L211" s="8"/>
      <c r="M211" s="12">
        <f t="shared" si="6"/>
        <v>6.2099999999999991</v>
      </c>
      <c r="N211" s="12">
        <f t="shared" si="6"/>
        <v>0</v>
      </c>
      <c r="O211" s="12">
        <f t="shared" si="7"/>
        <v>6.2099999999999991</v>
      </c>
    </row>
    <row r="212" spans="1:15" x14ac:dyDescent="0.35">
      <c r="A212" s="8"/>
      <c r="B212" s="8"/>
      <c r="C212" s="9"/>
      <c r="D212" s="8"/>
      <c r="E212" s="8" t="s">
        <v>181</v>
      </c>
      <c r="F212" s="8">
        <v>0.83</v>
      </c>
      <c r="G212" s="10">
        <v>1641</v>
      </c>
      <c r="H212" s="11">
        <v>1362.03</v>
      </c>
      <c r="I212" s="11">
        <v>1160.2539546393286</v>
      </c>
      <c r="J212" s="11">
        <v>201.77604536067122</v>
      </c>
      <c r="K212" s="8">
        <v>2.13</v>
      </c>
      <c r="L212" s="8"/>
      <c r="M212" s="12">
        <f t="shared" si="6"/>
        <v>3495.33</v>
      </c>
      <c r="N212" s="12">
        <f t="shared" si="6"/>
        <v>0</v>
      </c>
      <c r="O212" s="12">
        <f t="shared" si="7"/>
        <v>3495.33</v>
      </c>
    </row>
    <row r="213" spans="1:15" x14ac:dyDescent="0.35">
      <c r="A213" s="8"/>
      <c r="B213" s="8"/>
      <c r="C213" s="9"/>
      <c r="D213" s="8"/>
      <c r="E213" s="8" t="s">
        <v>162</v>
      </c>
      <c r="F213" s="8">
        <v>0.65</v>
      </c>
      <c r="G213" s="10">
        <v>18</v>
      </c>
      <c r="H213" s="11">
        <v>11.7</v>
      </c>
      <c r="I213" s="11">
        <v>12.947159841479523</v>
      </c>
      <c r="J213" s="11">
        <v>-1.2471598414795242</v>
      </c>
      <c r="K213" s="8">
        <v>1.66</v>
      </c>
      <c r="L213" s="8"/>
      <c r="M213" s="12">
        <f t="shared" si="6"/>
        <v>29.88</v>
      </c>
      <c r="N213" s="12">
        <f t="shared" si="6"/>
        <v>0</v>
      </c>
      <c r="O213" s="12">
        <f t="shared" si="7"/>
        <v>29.88</v>
      </c>
    </row>
    <row r="214" spans="1:15" x14ac:dyDescent="0.35">
      <c r="A214" s="8"/>
      <c r="B214" s="8"/>
      <c r="C214" s="9" t="s">
        <v>76</v>
      </c>
      <c r="D214" s="8" t="s">
        <v>119</v>
      </c>
      <c r="E214" s="8" t="s">
        <v>178</v>
      </c>
      <c r="F214" s="8">
        <v>0.68</v>
      </c>
      <c r="G214" s="10">
        <v>15</v>
      </c>
      <c r="H214" s="11">
        <v>10.199999999999999</v>
      </c>
      <c r="I214" s="11">
        <v>10.789299867899603</v>
      </c>
      <c r="J214" s="11">
        <v>-0.58929986789960331</v>
      </c>
      <c r="K214" s="8">
        <v>1.7</v>
      </c>
      <c r="L214" s="8"/>
      <c r="M214" s="12">
        <f t="shared" si="6"/>
        <v>25.5</v>
      </c>
      <c r="N214" s="12">
        <f t="shared" si="6"/>
        <v>0</v>
      </c>
      <c r="O214" s="12">
        <f t="shared" si="7"/>
        <v>25.5</v>
      </c>
    </row>
    <row r="215" spans="1:15" x14ac:dyDescent="0.35">
      <c r="A215" s="8"/>
      <c r="B215" s="8"/>
      <c r="C215" s="9"/>
      <c r="D215" s="8"/>
      <c r="E215" s="8" t="s">
        <v>160</v>
      </c>
      <c r="F215" s="8">
        <v>0.76</v>
      </c>
      <c r="G215" s="10">
        <v>1615</v>
      </c>
      <c r="H215" s="11">
        <v>1227.3999999999999</v>
      </c>
      <c r="I215" s="11">
        <v>994.00958565129224</v>
      </c>
      <c r="J215" s="11">
        <v>233.39041434870768</v>
      </c>
      <c r="K215" s="8">
        <v>1.94</v>
      </c>
      <c r="L215" s="8"/>
      <c r="M215" s="12">
        <f t="shared" si="6"/>
        <v>3133.1</v>
      </c>
      <c r="N215" s="12">
        <f t="shared" si="6"/>
        <v>0</v>
      </c>
      <c r="O215" s="12">
        <f t="shared" si="7"/>
        <v>3133.1</v>
      </c>
    </row>
    <row r="216" spans="1:15" x14ac:dyDescent="0.35">
      <c r="A216" s="8"/>
      <c r="B216" s="8"/>
      <c r="C216" s="9"/>
      <c r="D216" s="8"/>
      <c r="E216" s="8" t="s">
        <v>183</v>
      </c>
      <c r="F216" s="8">
        <v>0.93</v>
      </c>
      <c r="G216" s="10">
        <v>1172</v>
      </c>
      <c r="H216" s="11">
        <v>1089.96</v>
      </c>
      <c r="I216" s="11">
        <v>773.52</v>
      </c>
      <c r="J216" s="11">
        <v>316.44000000000005</v>
      </c>
      <c r="K216" s="8">
        <v>2.2200000000000002</v>
      </c>
      <c r="L216" s="8"/>
      <c r="M216" s="12">
        <f t="shared" si="6"/>
        <v>2601.84</v>
      </c>
      <c r="N216" s="12">
        <f t="shared" si="6"/>
        <v>0</v>
      </c>
      <c r="O216" s="12">
        <f t="shared" si="7"/>
        <v>2601.84</v>
      </c>
    </row>
    <row r="217" spans="1:15" x14ac:dyDescent="0.35">
      <c r="A217" s="8"/>
      <c r="B217" s="8"/>
      <c r="C217" s="9"/>
      <c r="D217" s="8"/>
      <c r="E217" s="8" t="s">
        <v>170</v>
      </c>
      <c r="F217" s="8">
        <v>0.79</v>
      </c>
      <c r="G217" s="10">
        <v>1555</v>
      </c>
      <c r="H217" s="11">
        <v>1228.45</v>
      </c>
      <c r="I217" s="11">
        <v>1058.371875</v>
      </c>
      <c r="J217" s="11">
        <v>170.078125</v>
      </c>
      <c r="K217" s="8">
        <v>2</v>
      </c>
      <c r="L217" s="8"/>
      <c r="M217" s="12">
        <f t="shared" si="6"/>
        <v>3110</v>
      </c>
      <c r="N217" s="12">
        <f t="shared" si="6"/>
        <v>0</v>
      </c>
      <c r="O217" s="12">
        <f t="shared" si="7"/>
        <v>3110</v>
      </c>
    </row>
    <row r="218" spans="1:15" x14ac:dyDescent="0.35">
      <c r="A218" s="8"/>
      <c r="B218" s="8"/>
      <c r="C218" s="9"/>
      <c r="D218" s="8"/>
      <c r="E218" s="8" t="s">
        <v>171</v>
      </c>
      <c r="F218" s="8">
        <v>0.77</v>
      </c>
      <c r="G218" s="10">
        <v>478</v>
      </c>
      <c r="H218" s="11">
        <v>368.06</v>
      </c>
      <c r="I218" s="11">
        <v>316.40812500000004</v>
      </c>
      <c r="J218" s="11">
        <v>51.65187499999999</v>
      </c>
      <c r="K218" s="8">
        <v>2.15</v>
      </c>
      <c r="L218" s="8"/>
      <c r="M218" s="12">
        <f t="shared" si="6"/>
        <v>1027.7</v>
      </c>
      <c r="N218" s="12">
        <f t="shared" si="6"/>
        <v>0</v>
      </c>
      <c r="O218" s="12">
        <f t="shared" si="7"/>
        <v>1027.7</v>
      </c>
    </row>
    <row r="219" spans="1:15" x14ac:dyDescent="0.35">
      <c r="A219" s="8"/>
      <c r="B219" s="8"/>
      <c r="C219" s="9"/>
      <c r="D219" s="8"/>
      <c r="E219" s="8" t="s">
        <v>172</v>
      </c>
      <c r="F219" s="8">
        <v>0.76</v>
      </c>
      <c r="G219" s="10">
        <v>43</v>
      </c>
      <c r="H219" s="11">
        <v>32.68</v>
      </c>
      <c r="I219" s="11">
        <v>28.380000000000003</v>
      </c>
      <c r="J219" s="11">
        <v>4.2999999999999972</v>
      </c>
      <c r="K219" s="8">
        <v>1.94</v>
      </c>
      <c r="L219" s="8"/>
      <c r="M219" s="12">
        <f t="shared" si="6"/>
        <v>83.42</v>
      </c>
      <c r="N219" s="12">
        <f t="shared" si="6"/>
        <v>0</v>
      </c>
      <c r="O219" s="12">
        <f t="shared" si="7"/>
        <v>83.42</v>
      </c>
    </row>
    <row r="220" spans="1:15" x14ac:dyDescent="0.35">
      <c r="A220" s="8"/>
      <c r="B220" s="8"/>
      <c r="C220" s="9"/>
      <c r="D220" s="8"/>
      <c r="E220" s="8" t="s">
        <v>173</v>
      </c>
      <c r="F220" s="8">
        <v>0.69</v>
      </c>
      <c r="G220" s="10">
        <v>2</v>
      </c>
      <c r="H220" s="11">
        <v>1.38</v>
      </c>
      <c r="I220" s="11">
        <v>1.32</v>
      </c>
      <c r="J220" s="11">
        <v>5.9999999999999831E-2</v>
      </c>
      <c r="K220" s="8">
        <v>2.0699999999999998</v>
      </c>
      <c r="L220" s="8"/>
      <c r="M220" s="12">
        <f t="shared" si="6"/>
        <v>4.1399999999999997</v>
      </c>
      <c r="N220" s="12">
        <f t="shared" si="6"/>
        <v>0</v>
      </c>
      <c r="O220" s="12">
        <f t="shared" si="7"/>
        <v>4.1399999999999997</v>
      </c>
    </row>
    <row r="221" spans="1:15" x14ac:dyDescent="0.35">
      <c r="A221" s="8"/>
      <c r="B221" s="8"/>
      <c r="C221" s="9"/>
      <c r="D221" s="8"/>
      <c r="E221" s="8" t="s">
        <v>181</v>
      </c>
      <c r="F221" s="8">
        <v>0.83</v>
      </c>
      <c r="G221" s="10">
        <v>1642</v>
      </c>
      <c r="H221" s="11">
        <v>1362.8600000000001</v>
      </c>
      <c r="I221" s="11">
        <v>1160.9732412971887</v>
      </c>
      <c r="J221" s="11">
        <v>201.88675870281133</v>
      </c>
      <c r="K221" s="8">
        <v>2.13</v>
      </c>
      <c r="L221" s="8"/>
      <c r="M221" s="12">
        <f t="shared" si="6"/>
        <v>3497.46</v>
      </c>
      <c r="N221" s="12">
        <f t="shared" si="6"/>
        <v>0</v>
      </c>
      <c r="O221" s="12">
        <f t="shared" si="7"/>
        <v>3497.46</v>
      </c>
    </row>
    <row r="222" spans="1:15" x14ac:dyDescent="0.35">
      <c r="A222" s="8"/>
      <c r="B222" s="8"/>
      <c r="C222" s="9"/>
      <c r="D222" s="8"/>
      <c r="E222" s="8" t="s">
        <v>162</v>
      </c>
      <c r="F222" s="8">
        <v>0.65</v>
      </c>
      <c r="G222" s="10">
        <v>17</v>
      </c>
      <c r="H222" s="11">
        <v>11.05</v>
      </c>
      <c r="I222" s="11">
        <v>12.227873183619552</v>
      </c>
      <c r="J222" s="11">
        <v>-1.1778731836195515</v>
      </c>
      <c r="K222" s="8">
        <v>1.66</v>
      </c>
      <c r="L222" s="8"/>
      <c r="M222" s="12">
        <f t="shared" si="6"/>
        <v>28.22</v>
      </c>
      <c r="N222" s="12">
        <f t="shared" si="6"/>
        <v>0</v>
      </c>
      <c r="O222" s="12">
        <f t="shared" si="7"/>
        <v>28.22</v>
      </c>
    </row>
    <row r="223" spans="1:15" x14ac:dyDescent="0.35">
      <c r="A223" s="8"/>
      <c r="B223" s="8"/>
      <c r="C223" s="9" t="s">
        <v>104</v>
      </c>
      <c r="D223" s="8" t="s">
        <v>119</v>
      </c>
      <c r="E223" s="8" t="s">
        <v>184</v>
      </c>
      <c r="F223" s="8">
        <v>0.81</v>
      </c>
      <c r="G223" s="10">
        <v>63</v>
      </c>
      <c r="H223" s="11">
        <v>51.03</v>
      </c>
      <c r="I223" s="11">
        <v>42.200475285171095</v>
      </c>
      <c r="J223" s="11">
        <v>8.8295247148289047</v>
      </c>
      <c r="K223" s="8">
        <v>2.21</v>
      </c>
      <c r="L223" s="8"/>
      <c r="M223" s="12">
        <f t="shared" si="6"/>
        <v>139.22999999999999</v>
      </c>
      <c r="N223" s="12">
        <f t="shared" si="6"/>
        <v>0</v>
      </c>
      <c r="O223" s="12">
        <f t="shared" si="7"/>
        <v>139.22999999999999</v>
      </c>
    </row>
    <row r="224" spans="1:15" x14ac:dyDescent="0.35">
      <c r="A224" s="8"/>
      <c r="B224" s="8"/>
      <c r="C224" s="9"/>
      <c r="D224" s="8"/>
      <c r="E224" s="8" t="s">
        <v>165</v>
      </c>
      <c r="F224" s="8">
        <v>0.8</v>
      </c>
      <c r="G224" s="10">
        <v>3181</v>
      </c>
      <c r="H224" s="11">
        <v>2544.8000000000002</v>
      </c>
      <c r="I224" s="11">
        <v>1924.5050000000001</v>
      </c>
      <c r="J224" s="11">
        <v>620.29500000000019</v>
      </c>
      <c r="K224" s="8">
        <v>2.0699999999999998</v>
      </c>
      <c r="L224" s="8"/>
      <c r="M224" s="12">
        <f t="shared" si="6"/>
        <v>6584.6699999999992</v>
      </c>
      <c r="N224" s="12">
        <f t="shared" si="6"/>
        <v>0</v>
      </c>
      <c r="O224" s="12">
        <f t="shared" si="7"/>
        <v>6584.6699999999992</v>
      </c>
    </row>
    <row r="225" spans="1:16" x14ac:dyDescent="0.35">
      <c r="A225" s="8"/>
      <c r="B225" s="8"/>
      <c r="C225" s="9"/>
      <c r="D225" s="8"/>
      <c r="E225" s="8" t="s">
        <v>167</v>
      </c>
      <c r="F225" s="8">
        <v>0.81</v>
      </c>
      <c r="G225" s="10">
        <v>460</v>
      </c>
      <c r="H225" s="11">
        <v>372.59999999999997</v>
      </c>
      <c r="I225" s="11">
        <v>309.36663498098858</v>
      </c>
      <c r="J225" s="11">
        <v>63.233365019011394</v>
      </c>
      <c r="K225" s="8">
        <v>2.21</v>
      </c>
      <c r="L225" s="8"/>
      <c r="M225" s="12">
        <f t="shared" si="6"/>
        <v>1016.6</v>
      </c>
      <c r="N225" s="12">
        <f t="shared" si="6"/>
        <v>0</v>
      </c>
      <c r="O225" s="12">
        <f t="shared" si="7"/>
        <v>1016.6</v>
      </c>
    </row>
    <row r="226" spans="1:16" x14ac:dyDescent="0.35">
      <c r="A226" s="8"/>
      <c r="B226" s="8"/>
      <c r="C226" s="9"/>
      <c r="D226" s="8"/>
      <c r="E226" s="8" t="s">
        <v>168</v>
      </c>
      <c r="F226" s="8">
        <v>0.80000000000000016</v>
      </c>
      <c r="G226" s="10">
        <v>2262</v>
      </c>
      <c r="H226" s="11">
        <v>1809.6</v>
      </c>
      <c r="I226" s="11">
        <v>1515.6653231939163</v>
      </c>
      <c r="J226" s="11">
        <v>293.93467680608364</v>
      </c>
      <c r="K226" s="8">
        <v>2.0699999999999998</v>
      </c>
      <c r="L226" s="8"/>
      <c r="M226" s="12">
        <f t="shared" si="6"/>
        <v>4682.3399999999992</v>
      </c>
      <c r="N226" s="12">
        <f t="shared" si="6"/>
        <v>0</v>
      </c>
      <c r="O226" s="12">
        <f t="shared" si="7"/>
        <v>4682.3399999999992</v>
      </c>
    </row>
    <row r="227" spans="1:16" x14ac:dyDescent="0.35">
      <c r="A227" s="8"/>
      <c r="B227" s="8"/>
      <c r="C227" s="9"/>
      <c r="D227" s="8"/>
      <c r="E227" s="8" t="s">
        <v>169</v>
      </c>
      <c r="F227" s="8">
        <v>0.78</v>
      </c>
      <c r="G227" s="10">
        <v>555</v>
      </c>
      <c r="H227" s="11">
        <v>432.9</v>
      </c>
      <c r="I227" s="11">
        <v>383.01330798479086</v>
      </c>
      <c r="J227" s="11">
        <v>49.886692015209121</v>
      </c>
      <c r="K227" s="8">
        <v>2.2200000000000002</v>
      </c>
      <c r="L227" s="8"/>
      <c r="M227" s="12">
        <f t="shared" si="6"/>
        <v>1232.1000000000001</v>
      </c>
      <c r="N227" s="12">
        <f t="shared" si="6"/>
        <v>0</v>
      </c>
      <c r="O227" s="12">
        <f t="shared" si="7"/>
        <v>1232.1000000000001</v>
      </c>
    </row>
    <row r="228" spans="1:16" x14ac:dyDescent="0.35">
      <c r="A228" s="8"/>
      <c r="B228" s="8"/>
      <c r="C228" s="9"/>
      <c r="D228" s="8"/>
      <c r="E228" s="8" t="s">
        <v>185</v>
      </c>
      <c r="F228" s="8">
        <v>0.81</v>
      </c>
      <c r="G228" s="10">
        <v>282</v>
      </c>
      <c r="H228" s="11">
        <v>228.42000000000002</v>
      </c>
      <c r="I228" s="11">
        <v>181.24925855513311</v>
      </c>
      <c r="J228" s="11">
        <v>47.170741444866906</v>
      </c>
      <c r="K228" s="8">
        <v>2.21</v>
      </c>
      <c r="L228" s="8"/>
      <c r="M228" s="12">
        <f t="shared" si="6"/>
        <v>623.22</v>
      </c>
      <c r="N228" s="12">
        <f t="shared" si="6"/>
        <v>0</v>
      </c>
      <c r="O228" s="12">
        <f t="shared" si="7"/>
        <v>623.22</v>
      </c>
    </row>
    <row r="229" spans="1:16" x14ac:dyDescent="0.35">
      <c r="A229" s="8"/>
      <c r="B229" s="8"/>
      <c r="C229" s="9" t="s">
        <v>113</v>
      </c>
      <c r="D229" s="8" t="s">
        <v>119</v>
      </c>
      <c r="E229" s="8" t="s">
        <v>184</v>
      </c>
      <c r="F229" s="8">
        <v>0.81</v>
      </c>
      <c r="G229" s="10">
        <v>62</v>
      </c>
      <c r="H229" s="11">
        <v>50.22</v>
      </c>
      <c r="I229" s="11">
        <v>41.53092897907419</v>
      </c>
      <c r="J229" s="11">
        <v>8.6890710209258071</v>
      </c>
      <c r="K229" s="8">
        <v>2.21</v>
      </c>
      <c r="L229" s="8"/>
      <c r="M229" s="12">
        <f t="shared" si="6"/>
        <v>137.02000000000001</v>
      </c>
      <c r="N229" s="12">
        <f t="shared" si="6"/>
        <v>0</v>
      </c>
      <c r="O229" s="12">
        <f t="shared" si="7"/>
        <v>137.02000000000001</v>
      </c>
    </row>
    <row r="230" spans="1:16" x14ac:dyDescent="0.35">
      <c r="A230" s="8"/>
      <c r="B230" s="8"/>
      <c r="C230" s="9"/>
      <c r="D230" s="8"/>
      <c r="E230" s="8" t="s">
        <v>165</v>
      </c>
      <c r="F230" s="8">
        <v>0.8</v>
      </c>
      <c r="G230" s="10">
        <v>3179</v>
      </c>
      <c r="H230" s="11">
        <v>2543.1999999999998</v>
      </c>
      <c r="I230" s="11">
        <v>1923.2950000000001</v>
      </c>
      <c r="J230" s="11">
        <v>619.90499999999975</v>
      </c>
      <c r="K230" s="8">
        <v>2.0699999999999998</v>
      </c>
      <c r="L230" s="8"/>
      <c r="M230" s="12">
        <f t="shared" si="6"/>
        <v>6580.53</v>
      </c>
      <c r="N230" s="12">
        <f t="shared" si="6"/>
        <v>0</v>
      </c>
      <c r="O230" s="12">
        <f t="shared" si="7"/>
        <v>6580.53</v>
      </c>
    </row>
    <row r="231" spans="1:16" x14ac:dyDescent="0.35">
      <c r="A231" s="8"/>
      <c r="B231" s="8"/>
      <c r="C231" s="9"/>
      <c r="D231" s="8"/>
      <c r="E231" s="8" t="s">
        <v>167</v>
      </c>
      <c r="F231" s="8">
        <v>0.81</v>
      </c>
      <c r="G231" s="10">
        <v>460</v>
      </c>
      <c r="H231" s="11">
        <v>372.59999999999997</v>
      </c>
      <c r="I231" s="11">
        <v>309.52636334812934</v>
      </c>
      <c r="J231" s="11">
        <v>63.073636651870636</v>
      </c>
      <c r="K231" s="8">
        <v>2.21</v>
      </c>
      <c r="L231" s="8"/>
      <c r="M231" s="12">
        <f t="shared" si="6"/>
        <v>1016.6</v>
      </c>
      <c r="N231" s="12">
        <f t="shared" si="6"/>
        <v>0</v>
      </c>
      <c r="O231" s="12">
        <f t="shared" si="7"/>
        <v>1016.6</v>
      </c>
    </row>
    <row r="232" spans="1:16" x14ac:dyDescent="0.35">
      <c r="A232" s="8"/>
      <c r="B232" s="8"/>
      <c r="C232" s="9"/>
      <c r="D232" s="8"/>
      <c r="E232" s="8" t="s">
        <v>168</v>
      </c>
      <c r="F232" s="8">
        <v>0.80000000000000016</v>
      </c>
      <c r="G232" s="10">
        <v>2263</v>
      </c>
      <c r="H232" s="11">
        <v>1810.4</v>
      </c>
      <c r="I232" s="11">
        <v>1516.4825649968295</v>
      </c>
      <c r="J232" s="11">
        <v>293.91743500317057</v>
      </c>
      <c r="K232" s="8">
        <v>2.0699999999999998</v>
      </c>
      <c r="L232" s="8"/>
      <c r="M232" s="12">
        <f t="shared" si="6"/>
        <v>4684.41</v>
      </c>
      <c r="N232" s="12">
        <f t="shared" si="6"/>
        <v>0</v>
      </c>
      <c r="O232" s="12">
        <f t="shared" si="7"/>
        <v>4684.41</v>
      </c>
    </row>
    <row r="233" spans="1:16" x14ac:dyDescent="0.35">
      <c r="A233" s="8"/>
      <c r="B233" s="8"/>
      <c r="C233" s="9"/>
      <c r="D233" s="8"/>
      <c r="E233" s="8" t="s">
        <v>169</v>
      </c>
      <c r="F233" s="8">
        <v>0.78</v>
      </c>
      <c r="G233" s="10">
        <v>555</v>
      </c>
      <c r="H233" s="11">
        <v>432.9</v>
      </c>
      <c r="I233" s="11">
        <v>383.25618262523778</v>
      </c>
      <c r="J233" s="11">
        <v>49.643817374762193</v>
      </c>
      <c r="K233" s="8">
        <v>2.2200000000000002</v>
      </c>
      <c r="L233" s="8"/>
      <c r="M233" s="12">
        <f t="shared" si="6"/>
        <v>1232.1000000000001</v>
      </c>
      <c r="N233" s="12">
        <f t="shared" si="6"/>
        <v>0</v>
      </c>
      <c r="O233" s="12">
        <f t="shared" si="7"/>
        <v>1232.1000000000001</v>
      </c>
    </row>
    <row r="234" spans="1:16" x14ac:dyDescent="0.35">
      <c r="A234" s="8"/>
      <c r="B234" s="8"/>
      <c r="C234" s="9"/>
      <c r="D234" s="8"/>
      <c r="E234" s="8" t="s">
        <v>185</v>
      </c>
      <c r="F234" s="8">
        <v>0.81</v>
      </c>
      <c r="G234" s="10">
        <v>283</v>
      </c>
      <c r="H234" s="11">
        <v>229.23000000000002</v>
      </c>
      <c r="I234" s="11">
        <v>181.90896005072923</v>
      </c>
      <c r="J234" s="11">
        <v>47.321039949270769</v>
      </c>
      <c r="K234" s="8">
        <v>2.21</v>
      </c>
      <c r="L234" s="8"/>
      <c r="M234" s="12">
        <f t="shared" si="6"/>
        <v>625.42999999999995</v>
      </c>
      <c r="N234" s="12">
        <f t="shared" si="6"/>
        <v>0</v>
      </c>
      <c r="O234" s="12">
        <f t="shared" si="7"/>
        <v>625.42999999999995</v>
      </c>
    </row>
    <row r="235" spans="1:16" s="7" customFormat="1" x14ac:dyDescent="0.35">
      <c r="A235" s="13"/>
      <c r="B235" s="13" t="s">
        <v>133</v>
      </c>
      <c r="C235" s="14"/>
      <c r="D235" s="13"/>
      <c r="E235" s="13"/>
      <c r="F235" s="13"/>
      <c r="G235" s="15">
        <v>86790</v>
      </c>
      <c r="H235" s="16">
        <v>66673.069999999963</v>
      </c>
      <c r="I235" s="16">
        <v>56628.000000000022</v>
      </c>
      <c r="J235" s="16">
        <v>10045.069999999994</v>
      </c>
      <c r="K235" s="13"/>
      <c r="L235" s="13"/>
      <c r="M235" s="17"/>
      <c r="N235" s="17"/>
      <c r="O235" s="17">
        <f>SUM(O158:O234)</f>
        <v>172333.63000000009</v>
      </c>
      <c r="P235"/>
    </row>
    <row r="236" spans="1:16" s="7" customFormat="1" x14ac:dyDescent="0.35">
      <c r="A236" s="2" t="s">
        <v>186</v>
      </c>
      <c r="B236" s="2"/>
      <c r="C236" s="3"/>
      <c r="D236" s="2"/>
      <c r="E236" s="2"/>
      <c r="F236" s="2"/>
      <c r="G236" s="4">
        <v>86790</v>
      </c>
      <c r="H236" s="5">
        <v>66673.069999999963</v>
      </c>
      <c r="I236" s="5">
        <v>56628.000000000022</v>
      </c>
      <c r="J236" s="5">
        <v>10045.069999999994</v>
      </c>
      <c r="K236" s="2"/>
      <c r="L236" s="2"/>
      <c r="M236" s="6"/>
      <c r="N236" s="6"/>
      <c r="O236" s="6"/>
      <c r="P236"/>
    </row>
    <row r="237" spans="1:16" x14ac:dyDescent="0.35">
      <c r="A237" s="2" t="s">
        <v>187</v>
      </c>
      <c r="B237" s="2"/>
      <c r="C237" s="3"/>
      <c r="D237" s="2"/>
      <c r="E237" s="2"/>
      <c r="F237" s="2"/>
      <c r="G237" s="4">
        <v>222323</v>
      </c>
      <c r="H237" s="5">
        <v>180193.97</v>
      </c>
      <c r="I237" s="5">
        <v>170824.00000000006</v>
      </c>
      <c r="J237" s="5">
        <v>9369.9699999999903</v>
      </c>
      <c r="K237" s="2"/>
      <c r="L237" s="2"/>
      <c r="M237" s="6"/>
      <c r="N237" s="6"/>
      <c r="O237" s="6">
        <f>O11+O35+O41+O59+O69+O82+O93+O129+O151+O154+O156+O235</f>
        <v>445362.89000000013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2023-10-09T01:24:16Z</dcterms:created>
  <dcterms:modified xsi:type="dcterms:W3CDTF">2023-10-09T07:50:29Z</dcterms:modified>
</cp:coreProperties>
</file>