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kirim email\"/>
    </mc:Choice>
  </mc:AlternateContent>
  <xr:revisionPtr revIDLastSave="0" documentId="8_{923E66AF-AFC8-4B21-9F4A-F7EB26EC06C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ll costing" sheetId="1" r:id="rId1"/>
    <sheet name="Asep" sheetId="2" r:id="rId2"/>
    <sheet name="Choer" sheetId="3" r:id="rId3"/>
    <sheet name="Fira" sheetId="4" r:id="rId4"/>
    <sheet name="Fung" sheetId="5" r:id="rId5"/>
    <sheet name="Owijaya" sheetId="6" r:id="rId6"/>
    <sheet name="Tony" sheetId="7" r:id="rId7"/>
    <sheet name="Santy" sheetId="8" r:id="rId8"/>
  </sheets>
  <definedNames>
    <definedName name="_xlnm._FilterDatabase" localSheetId="0" hidden="1">'all costing'!$A$5:$L$173</definedName>
    <definedName name="_xlnm._FilterDatabase" localSheetId="1" hidden="1">Asep!$A$5:$J$20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1" i="1"/>
  <c r="J22" i="1"/>
  <c r="J23" i="1"/>
  <c r="J24" i="1"/>
  <c r="J25" i="1"/>
  <c r="J26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2" i="1"/>
  <c r="J163" i="1"/>
  <c r="J164" i="1"/>
  <c r="J165" i="1"/>
  <c r="J166" i="1"/>
  <c r="J167" i="1"/>
  <c r="J168" i="1"/>
  <c r="J169" i="1"/>
  <c r="J170" i="1"/>
  <c r="J171" i="1"/>
  <c r="J6" i="1"/>
  <c r="G16" i="8" l="1"/>
  <c r="A7" i="8"/>
  <c r="A8" i="8" s="1"/>
  <c r="A9" i="8" s="1"/>
  <c r="A10" i="8" s="1"/>
  <c r="A11" i="8" s="1"/>
  <c r="A12" i="8" s="1"/>
  <c r="A13" i="8" s="1"/>
  <c r="A14" i="8" s="1"/>
  <c r="A15" i="8" s="1"/>
  <c r="G43" i="7"/>
  <c r="I39" i="7" s="1"/>
  <c r="I19" i="7"/>
  <c r="I11" i="7"/>
  <c r="G61" i="6"/>
  <c r="I33" i="6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G11" i="5"/>
  <c r="I9" i="5" s="1"/>
  <c r="A8" i="5"/>
  <c r="A9" i="5" s="1"/>
  <c r="A10" i="5" s="1"/>
  <c r="G16" i="4"/>
  <c r="A8" i="4"/>
  <c r="A9" i="4" s="1"/>
  <c r="A10" i="4" s="1"/>
  <c r="A11" i="4" s="1"/>
  <c r="A12" i="4" s="1"/>
  <c r="A13" i="4" s="1"/>
  <c r="A14" i="4" s="1"/>
  <c r="A15" i="4" s="1"/>
  <c r="I6" i="4"/>
  <c r="G12" i="3"/>
  <c r="A7" i="3"/>
  <c r="A8" i="3" s="1"/>
  <c r="A9" i="3" s="1"/>
  <c r="A10" i="3" s="1"/>
  <c r="A11" i="3" s="1"/>
  <c r="H20" i="2"/>
  <c r="G20" i="2"/>
  <c r="I18" i="2" s="1"/>
  <c r="J18" i="2" s="1"/>
  <c r="A7" i="2" a="1"/>
  <c r="I27" i="7" l="1"/>
  <c r="I6" i="5"/>
  <c r="I35" i="7"/>
  <c r="I7" i="7"/>
  <c r="I15" i="7"/>
  <c r="I23" i="7"/>
  <c r="I31" i="7"/>
  <c r="I10" i="6"/>
  <c r="I14" i="6"/>
  <c r="I18" i="6"/>
  <c r="I22" i="6"/>
  <c r="I26" i="6"/>
  <c r="I30" i="6"/>
  <c r="I8" i="6"/>
  <c r="I12" i="6"/>
  <c r="I16" i="6"/>
  <c r="I20" i="6"/>
  <c r="I24" i="6"/>
  <c r="I28" i="6"/>
  <c r="I32" i="6"/>
  <c r="I6" i="6"/>
  <c r="I7" i="6"/>
  <c r="I9" i="6"/>
  <c r="I11" i="6"/>
  <c r="I13" i="6"/>
  <c r="I15" i="6"/>
  <c r="I17" i="6"/>
  <c r="I19" i="6"/>
  <c r="I21" i="6"/>
  <c r="I23" i="6"/>
  <c r="I25" i="6"/>
  <c r="I27" i="6"/>
  <c r="I29" i="6"/>
  <c r="I31" i="6"/>
  <c r="I7" i="5"/>
  <c r="I8" i="5"/>
  <c r="I10" i="5"/>
  <c r="I15" i="8"/>
  <c r="I14" i="8"/>
  <c r="I13" i="8"/>
  <c r="I12" i="8"/>
  <c r="I11" i="8"/>
  <c r="I10" i="8"/>
  <c r="I9" i="8"/>
  <c r="I8" i="8"/>
  <c r="I7" i="8"/>
  <c r="I6" i="8"/>
  <c r="I42" i="7"/>
  <c r="I40" i="7"/>
  <c r="I38" i="7"/>
  <c r="I36" i="7"/>
  <c r="I34" i="7"/>
  <c r="I32" i="7"/>
  <c r="I30" i="7"/>
  <c r="I28" i="7"/>
  <c r="I26" i="7"/>
  <c r="I24" i="7"/>
  <c r="I22" i="7"/>
  <c r="I20" i="7"/>
  <c r="I18" i="7"/>
  <c r="I16" i="7"/>
  <c r="I14" i="7"/>
  <c r="I12" i="7"/>
  <c r="I10" i="7"/>
  <c r="I8" i="7"/>
  <c r="I6" i="7"/>
  <c r="I9" i="7"/>
  <c r="I13" i="7"/>
  <c r="I17" i="7"/>
  <c r="I21" i="7"/>
  <c r="I25" i="7"/>
  <c r="I29" i="7"/>
  <c r="I33" i="7"/>
  <c r="I37" i="7"/>
  <c r="I41" i="7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7" i="4"/>
  <c r="I8" i="4"/>
  <c r="I9" i="4"/>
  <c r="I10" i="4"/>
  <c r="I11" i="4"/>
  <c r="I12" i="4"/>
  <c r="I13" i="4"/>
  <c r="I14" i="4"/>
  <c r="I15" i="4"/>
  <c r="I11" i="3"/>
  <c r="I10" i="3"/>
  <c r="I9" i="3"/>
  <c r="I8" i="3"/>
  <c r="I7" i="3"/>
  <c r="I6" i="3"/>
  <c r="I13" i="2"/>
  <c r="I8" i="2"/>
  <c r="A19" i="2"/>
  <c r="A17" i="2"/>
  <c r="A15" i="2"/>
  <c r="A13" i="2"/>
  <c r="A11" i="2"/>
  <c r="A9" i="2"/>
  <c r="A7" i="2"/>
  <c r="A10" i="2"/>
  <c r="A14" i="2"/>
  <c r="A18" i="2"/>
  <c r="I17" i="2"/>
  <c r="I16" i="2"/>
  <c r="J16" i="2" s="1"/>
  <c r="I15" i="2"/>
  <c r="J15" i="2" s="1"/>
  <c r="I14" i="2"/>
  <c r="J14" i="2" s="1"/>
  <c r="I12" i="2"/>
  <c r="I11" i="2"/>
  <c r="J11" i="2" s="1"/>
  <c r="I10" i="2"/>
  <c r="J10" i="2" s="1"/>
  <c r="I9" i="2"/>
  <c r="J9" i="2" s="1"/>
  <c r="I6" i="2"/>
  <c r="J6" i="2" s="1"/>
  <c r="A8" i="2"/>
  <c r="A12" i="2"/>
  <c r="A16" i="2"/>
  <c r="I7" i="2"/>
  <c r="J7" i="2" s="1"/>
  <c r="I19" i="2"/>
  <c r="J19" i="2" s="1"/>
  <c r="B194" i="1"/>
  <c r="D192" i="1"/>
  <c r="D191" i="1"/>
  <c r="B190" i="1"/>
  <c r="B189" i="1"/>
  <c r="B188" i="1"/>
  <c r="B187" i="1"/>
  <c r="B186" i="1"/>
  <c r="B185" i="1"/>
  <c r="H172" i="1"/>
  <c r="J172" i="1" s="1"/>
  <c r="A163" i="1"/>
  <c r="A164" i="1" s="1"/>
  <c r="A165" i="1" s="1"/>
  <c r="A166" i="1" s="1"/>
  <c r="A167" i="1" s="1"/>
  <c r="A168" i="1" s="1"/>
  <c r="A169" i="1" s="1"/>
  <c r="A170" i="1" s="1"/>
  <c r="A171" i="1" s="1"/>
  <c r="H161" i="1"/>
  <c r="K133" i="1" s="1"/>
  <c r="H123" i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H100" i="1"/>
  <c r="K89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H44" i="1"/>
  <c r="A41" i="1"/>
  <c r="A42" i="1" s="1"/>
  <c r="A43" i="1" s="1"/>
  <c r="H38" i="1"/>
  <c r="A30" i="1"/>
  <c r="A31" i="1" s="1"/>
  <c r="A32" i="1" s="1"/>
  <c r="A33" i="1" s="1"/>
  <c r="A34" i="1" s="1"/>
  <c r="A35" i="1" s="1"/>
  <c r="A36" i="1" s="1"/>
  <c r="A37" i="1" s="1"/>
  <c r="H27" i="1"/>
  <c r="A22" i="1"/>
  <c r="A23" i="1" s="1"/>
  <c r="A24" i="1" s="1"/>
  <c r="A25" i="1" s="1"/>
  <c r="A26" i="1" s="1"/>
  <c r="H20" i="1"/>
  <c r="J20" i="1" s="1"/>
  <c r="A7" i="1" a="1"/>
  <c r="A19" i="1" s="1"/>
  <c r="K124" i="1" l="1"/>
  <c r="K129" i="1"/>
  <c r="K140" i="1"/>
  <c r="K150" i="1"/>
  <c r="K134" i="1"/>
  <c r="K138" i="1"/>
  <c r="K145" i="1"/>
  <c r="K43" i="1"/>
  <c r="J44" i="1"/>
  <c r="K86" i="1"/>
  <c r="K15" i="1"/>
  <c r="L15" i="1" s="1"/>
  <c r="K45" i="1"/>
  <c r="D189" i="1"/>
  <c r="J100" i="1"/>
  <c r="K46" i="1"/>
  <c r="K21" i="1"/>
  <c r="J27" i="1"/>
  <c r="K58" i="1"/>
  <c r="K112" i="1"/>
  <c r="J123" i="1"/>
  <c r="K65" i="1"/>
  <c r="K149" i="1"/>
  <c r="J161" i="1"/>
  <c r="K32" i="1"/>
  <c r="J38" i="1"/>
  <c r="K67" i="1"/>
  <c r="K80" i="1"/>
  <c r="K66" i="1"/>
  <c r="K88" i="1"/>
  <c r="K39" i="1"/>
  <c r="K48" i="1"/>
  <c r="K69" i="1"/>
  <c r="K90" i="1"/>
  <c r="K154" i="1"/>
  <c r="K54" i="1"/>
  <c r="K75" i="1"/>
  <c r="K97" i="1"/>
  <c r="K156" i="1"/>
  <c r="K41" i="1"/>
  <c r="K56" i="1"/>
  <c r="K77" i="1"/>
  <c r="K98" i="1"/>
  <c r="K160" i="1"/>
  <c r="K57" i="1"/>
  <c r="K78" i="1"/>
  <c r="K99" i="1"/>
  <c r="K144" i="1"/>
  <c r="I12" i="3"/>
  <c r="K49" i="1"/>
  <c r="K59" i="1"/>
  <c r="K70" i="1"/>
  <c r="K81" i="1"/>
  <c r="K91" i="1"/>
  <c r="K72" i="1"/>
  <c r="K62" i="1"/>
  <c r="K94" i="1"/>
  <c r="K50" i="1"/>
  <c r="K61" i="1"/>
  <c r="K82" i="1"/>
  <c r="K93" i="1"/>
  <c r="K51" i="1"/>
  <c r="K73" i="1"/>
  <c r="K83" i="1"/>
  <c r="K53" i="1"/>
  <c r="K64" i="1"/>
  <c r="K74" i="1"/>
  <c r="K85" i="1"/>
  <c r="K96" i="1"/>
  <c r="K128" i="1"/>
  <c r="I16" i="8"/>
  <c r="I61" i="6"/>
  <c r="I11" i="5"/>
  <c r="I16" i="4"/>
  <c r="I43" i="7"/>
  <c r="J20" i="2"/>
  <c r="I20" i="2"/>
  <c r="K30" i="1"/>
  <c r="K34" i="1"/>
  <c r="D187" i="1"/>
  <c r="K36" i="1"/>
  <c r="K28" i="1"/>
  <c r="A11" i="1"/>
  <c r="D185" i="1"/>
  <c r="K19" i="1"/>
  <c r="L19" i="1" s="1"/>
  <c r="K7" i="1"/>
  <c r="L7" i="1" s="1"/>
  <c r="K6" i="1"/>
  <c r="L6" i="1" s="1"/>
  <c r="K12" i="1"/>
  <c r="L12" i="1" s="1"/>
  <c r="K9" i="1"/>
  <c r="L9" i="1" s="1"/>
  <c r="H173" i="1"/>
  <c r="K18" i="1"/>
  <c r="L18" i="1" s="1"/>
  <c r="K121" i="1"/>
  <c r="K119" i="1"/>
  <c r="K117" i="1"/>
  <c r="K115" i="1"/>
  <c r="K113" i="1"/>
  <c r="K111" i="1"/>
  <c r="K109" i="1"/>
  <c r="K107" i="1"/>
  <c r="K105" i="1"/>
  <c r="K103" i="1"/>
  <c r="K101" i="1"/>
  <c r="D190" i="1"/>
  <c r="K122" i="1"/>
  <c r="K114" i="1"/>
  <c r="K106" i="1"/>
  <c r="K116" i="1"/>
  <c r="K108" i="1"/>
  <c r="D194" i="1"/>
  <c r="K170" i="1"/>
  <c r="K168" i="1"/>
  <c r="K166" i="1"/>
  <c r="K164" i="1"/>
  <c r="K162" i="1"/>
  <c r="K165" i="1"/>
  <c r="K167" i="1"/>
  <c r="A16" i="1"/>
  <c r="A12" i="1"/>
  <c r="A8" i="1"/>
  <c r="A18" i="1"/>
  <c r="A13" i="1"/>
  <c r="A7" i="1"/>
  <c r="A14" i="1"/>
  <c r="K11" i="1"/>
  <c r="L11" i="1" s="1"/>
  <c r="K16" i="1"/>
  <c r="L16" i="1" s="1"/>
  <c r="K102" i="1"/>
  <c r="K118" i="1"/>
  <c r="K163" i="1"/>
  <c r="A9" i="1"/>
  <c r="A15" i="1"/>
  <c r="K8" i="1"/>
  <c r="L8" i="1" s="1"/>
  <c r="K13" i="1"/>
  <c r="L13" i="1" s="1"/>
  <c r="K17" i="1"/>
  <c r="L17" i="1" s="1"/>
  <c r="K26" i="1"/>
  <c r="K24" i="1"/>
  <c r="K22" i="1"/>
  <c r="D186" i="1"/>
  <c r="K23" i="1"/>
  <c r="K25" i="1"/>
  <c r="K104" i="1"/>
  <c r="K120" i="1"/>
  <c r="K169" i="1"/>
  <c r="A10" i="1"/>
  <c r="A17" i="1"/>
  <c r="K10" i="1"/>
  <c r="L10" i="1" s="1"/>
  <c r="K14" i="1"/>
  <c r="L14" i="1" s="1"/>
  <c r="K110" i="1"/>
  <c r="D193" i="1"/>
  <c r="K159" i="1"/>
  <c r="K155" i="1"/>
  <c r="K151" i="1"/>
  <c r="K147" i="1"/>
  <c r="K143" i="1"/>
  <c r="K139" i="1"/>
  <c r="K135" i="1"/>
  <c r="K131" i="1"/>
  <c r="K127" i="1"/>
  <c r="K158" i="1"/>
  <c r="K153" i="1"/>
  <c r="K148" i="1"/>
  <c r="K142" i="1"/>
  <c r="K137" i="1"/>
  <c r="K132" i="1"/>
  <c r="K126" i="1"/>
  <c r="K157" i="1"/>
  <c r="K152" i="1"/>
  <c r="K146" i="1"/>
  <c r="K141" i="1"/>
  <c r="K136" i="1"/>
  <c r="K130" i="1"/>
  <c r="K125" i="1"/>
  <c r="K171" i="1"/>
  <c r="K37" i="1"/>
  <c r="K35" i="1"/>
  <c r="K33" i="1"/>
  <c r="K31" i="1"/>
  <c r="K29" i="1"/>
  <c r="D188" i="1"/>
  <c r="K42" i="1"/>
  <c r="K40" i="1"/>
  <c r="K47" i="1"/>
  <c r="K52" i="1"/>
  <c r="K55" i="1"/>
  <c r="K60" i="1"/>
  <c r="K63" i="1"/>
  <c r="K68" i="1"/>
  <c r="K71" i="1"/>
  <c r="K76" i="1"/>
  <c r="K79" i="1"/>
  <c r="K84" i="1"/>
  <c r="K87" i="1"/>
  <c r="K92" i="1"/>
  <c r="K95" i="1"/>
  <c r="K27" i="1" l="1"/>
  <c r="K44" i="1"/>
  <c r="K161" i="1"/>
  <c r="K100" i="1"/>
  <c r="D195" i="1"/>
  <c r="A185" i="1" s="1"/>
  <c r="K38" i="1"/>
  <c r="K20" i="1"/>
  <c r="L20" i="1" s="1"/>
  <c r="K172" i="1"/>
  <c r="K123" i="1"/>
  <c r="A194" i="1" l="1"/>
  <c r="A193" i="1"/>
  <c r="A187" i="1"/>
  <c r="A191" i="1"/>
  <c r="A189" i="1"/>
  <c r="A192" i="1"/>
  <c r="A190" i="1"/>
  <c r="A186" i="1"/>
  <c r="A18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sharedStrings.xml><?xml version="1.0" encoding="utf-8"?>
<sst xmlns="http://schemas.openxmlformats.org/spreadsheetml/2006/main" count="1564" uniqueCount="329">
  <si>
    <t>PIC</t>
  </si>
  <si>
    <t>KATEGORI</t>
  </si>
  <si>
    <t>DEFINISI</t>
  </si>
  <si>
    <t>FACTORY</t>
  </si>
  <si>
    <t>PIC-2</t>
  </si>
  <si>
    <t>BUYER</t>
  </si>
  <si>
    <t>PLAN BUDGET</t>
  </si>
  <si>
    <t>ACTUAL</t>
  </si>
  <si>
    <t>BOBOT</t>
  </si>
  <si>
    <t>PERFORMANCE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</si>
  <si>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</si>
  <si>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</si>
  <si>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</si>
  <si>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</si>
  <si>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</si>
  <si>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</si>
  <si>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</si>
  <si>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</si>
  <si>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</si>
  <si>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</si>
  <si>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</si>
  <si>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OTHER PRODUCTION COST</t>
  </si>
  <si>
    <t>Import</t>
  </si>
  <si>
    <t>Seli</t>
  </si>
  <si>
    <t>MAJA-1</t>
  </si>
  <si>
    <t>Irna</t>
  </si>
  <si>
    <t>PEMAKAIAN GENERAL MATERIAL</t>
  </si>
  <si>
    <t>issue nashua, double tape, karton tebal,numbering, kertas gelar, tinta numbering, kertas marker.</t>
  </si>
  <si>
    <t>Ika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</si>
  <si>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</si>
  <si>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</si>
  <si>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</si>
  <si>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</si>
  <si>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</si>
  <si>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</si>
  <si>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TOTAL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</si>
  <si>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</si>
  <si>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</si>
  <si>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</si>
  <si>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</si>
  <si>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</si>
  <si>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</si>
  <si>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</si>
  <si>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</si>
  <si>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</si>
  <si>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 xml:space="preserve">SALES 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</si>
  <si>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</si>
  <si>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</si>
  <si>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</si>
  <si>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</si>
  <si>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</si>
  <si>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</si>
  <si>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</si>
  <si>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</si>
  <si>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</si>
  <si>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</si>
  <si>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</si>
  <si>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</si>
  <si>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</si>
  <si>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</si>
  <si>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</si>
  <si>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Fung-fung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</si>
  <si>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</si>
  <si>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</si>
  <si>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</si>
  <si>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</si>
  <si>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</si>
  <si>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</si>
  <si>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</si>
  <si>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</si>
  <si>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</si>
  <si>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</si>
  <si>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</si>
  <si>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</si>
  <si>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</si>
  <si>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</si>
  <si>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Rini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</si>
  <si>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</si>
  <si>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</si>
  <si>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</si>
  <si>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</si>
  <si>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</si>
  <si>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</si>
  <si>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</si>
  <si>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FARE ALLOWANCE OFFICE</t>
  </si>
  <si>
    <t>Tunjangan makan Staff</t>
  </si>
  <si>
    <t>FARE ALLOWANCE PROD</t>
  </si>
  <si>
    <t>Tunjangan makan produksi</t>
  </si>
  <si>
    <t>FREIGHT IN</t>
  </si>
  <si>
    <t>Biaya sewa mobil</t>
  </si>
  <si>
    <t>FUEL FOR MOTOR VEHICLE</t>
  </si>
  <si>
    <t>Bahan bakar untuk kendaraan</t>
  </si>
  <si>
    <t>INSURANCEEXP.OFBUILD.&amp;</t>
  </si>
  <si>
    <t>Asuransi ASWATA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</si>
  <si>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</si>
  <si>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</si>
  <si>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</si>
  <si>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</si>
  <si>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</si>
  <si>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</si>
  <si>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</si>
  <si>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</si>
  <si>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</si>
  <si>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</si>
  <si>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KALIBENDA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</si>
  <si>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</si>
  <si>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</si>
  <si>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</si>
  <si>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</si>
  <si>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</si>
  <si>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</si>
  <si>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</si>
  <si>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</si>
  <si>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</si>
  <si>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</si>
  <si>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</si>
  <si>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</si>
  <si>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</si>
  <si>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</si>
  <si>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</si>
  <si>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</si>
  <si>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</si>
  <si>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</si>
  <si>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</si>
  <si>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</si>
  <si>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</si>
  <si>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</si>
  <si>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</si>
  <si>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</si>
  <si>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</si>
  <si>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</si>
  <si>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</si>
  <si>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</si>
  <si>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</si>
  <si>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</si>
  <si>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</si>
  <si>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</si>
  <si>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</si>
  <si>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</si>
  <si>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</si>
  <si>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</si>
  <si>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</si>
  <si>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</si>
  <si>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</t>
  </si>
  <si>
    <t>Wawan Iskandar</t>
  </si>
  <si>
    <t>Sewa Kontrakan/pabrk banjarnegara</t>
  </si>
  <si>
    <t>Alivia</t>
  </si>
  <si>
    <t>Wawan</t>
  </si>
  <si>
    <t>Parsikin</t>
  </si>
  <si>
    <t>OFFICER SALARIES</t>
  </si>
  <si>
    <t>Upah Staff</t>
  </si>
  <si>
    <t>Ceria</t>
  </si>
  <si>
    <t>Risa</t>
  </si>
  <si>
    <t>CHW</t>
  </si>
  <si>
    <t>Galang</t>
  </si>
  <si>
    <t>Tony / Kiki</t>
  </si>
  <si>
    <t>Biaya dokter &amp; Obat</t>
  </si>
  <si>
    <t>Mutia</t>
  </si>
  <si>
    <t>FARE ALLOWANCE</t>
  </si>
  <si>
    <t>Kiki</t>
  </si>
  <si>
    <t>Tony / Rudi</t>
  </si>
  <si>
    <t>Sewa Kontrakan</t>
  </si>
  <si>
    <t>Rudiyanto</t>
  </si>
  <si>
    <t>Imas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</si>
  <si>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</si>
  <si>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</si>
  <si>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</si>
  <si>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</si>
  <si>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</si>
  <si>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</si>
  <si>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</si>
  <si>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</si>
  <si>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</si>
  <si>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</si>
  <si>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</si>
  <si>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</si>
  <si>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</si>
  <si>
    <t>Perhitungan Performance Budget</t>
  </si>
  <si>
    <t>1. Bila sesuai target atau ada saving -&gt;  Aktual Budget dibagi dengan Plan Budget x bobot</t>
  </si>
  <si>
    <t>2. Bila tidak mencapai  target -&gt; performance pada kategori tsb dihitung 0</t>
  </si>
  <si>
    <t>3. Total pencapaian berdasarkan penjumlahan performance untuk semua kategori (persentase)</t>
  </si>
  <si>
    <t>4. Target budget dihitung proposional berdasarkan plan sales (acuan sales siberikan terpisah)</t>
  </si>
  <si>
    <t>5. Untuk PIC diatas akan menerima alert bila tidak meet target</t>
  </si>
  <si>
    <t>Resume</t>
  </si>
  <si>
    <t>TOTAL BUDGET</t>
  </si>
  <si>
    <t>Kiki Zulfikar</t>
  </si>
  <si>
    <t>Tony Teja</t>
  </si>
  <si>
    <t>-&gt; Gabungan dari Kiki dan Rudi</t>
  </si>
  <si>
    <t>-&gt; Budget Rudi dan Kiki tidak dimasukkan karena sudah digabung pada budget P Toni</t>
  </si>
  <si>
    <t>PIC (MANAGER)</t>
  </si>
  <si>
    <t>MONTHLY BUDGET TH 2024</t>
  </si>
  <si>
    <t>BALANCE</t>
  </si>
  <si>
    <t>Account Ledger</t>
  </si>
  <si>
    <t>1201.720400</t>
  </si>
  <si>
    <t>1204.720400</t>
  </si>
  <si>
    <t>1201.816110</t>
  </si>
  <si>
    <t>1204.816110</t>
  </si>
  <si>
    <t>1201.631100</t>
  </si>
  <si>
    <t>1205.631100</t>
  </si>
  <si>
    <t>1204.631100</t>
  </si>
  <si>
    <t>1201.631180</t>
  </si>
  <si>
    <t>1204.631180</t>
  </si>
  <si>
    <t>1205.631180</t>
  </si>
  <si>
    <t>1201.631150</t>
  </si>
  <si>
    <t>1201.720100</t>
  </si>
  <si>
    <t>1204.720100</t>
  </si>
  <si>
    <t>1201.630600</t>
  </si>
  <si>
    <t>1205.630600</t>
  </si>
  <si>
    <t>1204.630600</t>
  </si>
  <si>
    <t>1201.730300</t>
  </si>
  <si>
    <t>1201.730200</t>
  </si>
  <si>
    <t>1201.710200</t>
  </si>
  <si>
    <t>1201.720500</t>
  </si>
  <si>
    <t>1201.812100</t>
  </si>
  <si>
    <t>1201.807100</t>
  </si>
  <si>
    <t>1204.807100</t>
  </si>
  <si>
    <t>1201.630400</t>
  </si>
  <si>
    <t>1201.813100</t>
  </si>
  <si>
    <t>1201.630300</t>
  </si>
  <si>
    <t>1201.630200</t>
  </si>
  <si>
    <t>1201.630530</t>
  </si>
  <si>
    <t>1204.630530</t>
  </si>
  <si>
    <t>1201.808100</t>
  </si>
  <si>
    <t>1205.808100</t>
  </si>
  <si>
    <t>1204.808100</t>
  </si>
  <si>
    <t>1201.630900</t>
  </si>
  <si>
    <t>1204.630900</t>
  </si>
  <si>
    <t>1201.802140</t>
  </si>
  <si>
    <t>1204.802140</t>
  </si>
  <si>
    <t>1201.801160</t>
  </si>
  <si>
    <t>1201.630110</t>
  </si>
  <si>
    <t>1201.809100</t>
  </si>
  <si>
    <t>1206.809100</t>
  </si>
  <si>
    <t>1205.809100</t>
  </si>
  <si>
    <t>1204.809100</t>
  </si>
  <si>
    <t>1201.630710</t>
  </si>
  <si>
    <t>1201.630770</t>
  </si>
  <si>
    <t>1201.630750</t>
  </si>
  <si>
    <t>1201.630720</t>
  </si>
  <si>
    <t>1201.630760</t>
  </si>
  <si>
    <t>1205.630760</t>
  </si>
  <si>
    <t>1204.630760</t>
  </si>
  <si>
    <t>1201.630730</t>
  </si>
  <si>
    <t>1201.630740</t>
  </si>
  <si>
    <t>1201.810110</t>
  </si>
  <si>
    <t>1206.810110</t>
  </si>
  <si>
    <t>1205.810110</t>
  </si>
  <si>
    <t>1204.810110</t>
  </si>
  <si>
    <t>1201.630130</t>
  </si>
  <si>
    <t>1201.816130</t>
  </si>
  <si>
    <t>1206.816130</t>
  </si>
  <si>
    <t>1204.816130</t>
  </si>
  <si>
    <t>1206.631100</t>
  </si>
  <si>
    <t>1201.631110</t>
  </si>
  <si>
    <t>1201.631140</t>
  </si>
  <si>
    <t>1201.631000</t>
  </si>
  <si>
    <t>1201.815110</t>
  </si>
  <si>
    <t>1201.815120</t>
  </si>
  <si>
    <t>1201.802120</t>
  </si>
  <si>
    <t>1201.814110</t>
  </si>
  <si>
    <t>1201.630450</t>
  </si>
  <si>
    <t>1206.801160</t>
  </si>
  <si>
    <t>1206.630710</t>
  </si>
  <si>
    <t>1206.630130</t>
  </si>
  <si>
    <t>1206.631000</t>
  </si>
  <si>
    <t>1206.815110</t>
  </si>
  <si>
    <t>1206.802120</t>
  </si>
  <si>
    <t>1206.630450</t>
  </si>
  <si>
    <t>1206.630300</t>
  </si>
  <si>
    <t>1206.630770</t>
  </si>
  <si>
    <t>1206.630750</t>
  </si>
  <si>
    <t>1206.630720</t>
  </si>
  <si>
    <t>1206.630760</t>
  </si>
  <si>
    <t>1206.630730</t>
  </si>
  <si>
    <t>1206.630740</t>
  </si>
  <si>
    <t>1206.631110</t>
  </si>
  <si>
    <t>1206.812100</t>
  </si>
  <si>
    <t>1206.630400</t>
  </si>
  <si>
    <t>1206.808100</t>
  </si>
  <si>
    <t>1206.630110</t>
  </si>
  <si>
    <t>1206.801110</t>
  </si>
  <si>
    <t>1206.631180</t>
  </si>
  <si>
    <t>1206.630600</t>
  </si>
  <si>
    <t>1205.813100</t>
  </si>
  <si>
    <t>1205.801160</t>
  </si>
  <si>
    <t>1205.630710</t>
  </si>
  <si>
    <t>1205.630740</t>
  </si>
  <si>
    <t>1205.630130</t>
  </si>
  <si>
    <t>1205.815110</t>
  </si>
  <si>
    <t>1205.812100</t>
  </si>
  <si>
    <t>1205.630400</t>
  </si>
  <si>
    <t>1205.630300</t>
  </si>
  <si>
    <t>1205.630200</t>
  </si>
  <si>
    <t>1205.630110</t>
  </si>
  <si>
    <t>1205.630770</t>
  </si>
  <si>
    <t>1205.630750</t>
  </si>
  <si>
    <t>1205.630720</t>
  </si>
  <si>
    <t>1205.630730</t>
  </si>
  <si>
    <t>1205.801110</t>
  </si>
  <si>
    <t>1205.631110</t>
  </si>
  <si>
    <t>1204.813100</t>
  </si>
  <si>
    <t>1204.801160</t>
  </si>
  <si>
    <t>1204.630710</t>
  </si>
  <si>
    <t>1204.630740</t>
  </si>
  <si>
    <t>1204.630130</t>
  </si>
  <si>
    <t>1204.815110</t>
  </si>
  <si>
    <t>1204.720500</t>
  </si>
  <si>
    <t>1204.812100</t>
  </si>
  <si>
    <t>1204.630400</t>
  </si>
  <si>
    <t>1204.630300</t>
  </si>
  <si>
    <t>1204.630200</t>
  </si>
  <si>
    <t>1204.630110</t>
  </si>
  <si>
    <t>1204.630770</t>
  </si>
  <si>
    <t>1204.630750</t>
  </si>
  <si>
    <t>1204.630720</t>
  </si>
  <si>
    <t>1204.630730</t>
  </si>
  <si>
    <t>1204.631110</t>
  </si>
  <si>
    <t>1204.631140</t>
  </si>
  <si>
    <t>1201.816120</t>
  </si>
  <si>
    <t>1201.920410</t>
  </si>
  <si>
    <t>1201.920120</t>
  </si>
  <si>
    <t>1201.805120</t>
  </si>
  <si>
    <t>1201.920700</t>
  </si>
  <si>
    <t>1206.920700</t>
  </si>
  <si>
    <t>1205.920700</t>
  </si>
  <si>
    <t>1204.920700</t>
  </si>
  <si>
    <t>1201.801110</t>
  </si>
  <si>
    <t>1204.801110</t>
  </si>
  <si>
    <t>1205.8161300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</si>
</sst>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  <numFmt numFmtId="167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4" fontId="4" fillId="0" borderId="0" xfId="1" applyNumberFormat="1" applyFont="1"/>
    <xf numFmtId="10" fontId="3" fillId="0" borderId="0" xfId="3" applyNumberFormat="1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0" fontId="5" fillId="2" borderId="1" xfId="3" applyNumberFormat="1" applyFont="1" applyFill="1" applyBorder="1" applyAlignment="1">
      <alignment horizontal="center"/>
    </xf>
    <xf numFmtId="0" fontId="4" fillId="0" borderId="0" xfId="0" applyFont="1"/>
    <xf numFmtId="164" fontId="3" fillId="0" borderId="0" xfId="1" applyNumberFormat="1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164" fontId="3" fillId="3" borderId="0" xfId="1" applyNumberFormat="1" applyFont="1" applyFill="1"/>
    <xf numFmtId="164" fontId="3" fillId="3" borderId="0" xfId="0" applyNumberFormat="1" applyFont="1" applyFill="1"/>
    <xf numFmtId="10" fontId="3" fillId="3" borderId="0" xfId="3" applyNumberFormat="1" applyFont="1" applyFill="1"/>
    <xf numFmtId="10" fontId="3" fillId="0" borderId="0" xfId="0" applyNumberFormat="1" applyFont="1"/>
    <xf numFmtId="164" fontId="3" fillId="0" borderId="0" xfId="1" applyNumberFormat="1" applyFont="1" applyFill="1"/>
    <xf numFmtId="44" fontId="3" fillId="0" borderId="0" xfId="2" applyFont="1"/>
    <xf numFmtId="44" fontId="3" fillId="0" borderId="0" xfId="0" applyNumberFormat="1" applyFont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164" fontId="4" fillId="3" borderId="0" xfId="1" applyNumberFormat="1" applyFont="1" applyFill="1"/>
    <xf numFmtId="10" fontId="4" fillId="3" borderId="0" xfId="3" applyNumberFormat="1" applyFont="1" applyFill="1"/>
    <xf numFmtId="0" fontId="4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64" fontId="4" fillId="4" borderId="0" xfId="1" applyNumberFormat="1" applyFont="1" applyFill="1"/>
    <xf numFmtId="10" fontId="3" fillId="4" borderId="0" xfId="3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1" fillId="0" borderId="0" xfId="2" applyNumberFormat="1" applyFont="1" applyAlignment="1">
      <alignment horizontal="center"/>
    </xf>
    <xf numFmtId="0" fontId="4" fillId="0" borderId="1" xfId="0" applyFont="1" applyBorder="1"/>
    <xf numFmtId="166" fontId="3" fillId="0" borderId="0" xfId="3" applyNumberFormat="1" applyFont="1"/>
    <xf numFmtId="0" fontId="4" fillId="0" borderId="2" xfId="0" applyFont="1" applyBorder="1" applyAlignment="1">
      <alignment horizontal="center"/>
    </xf>
    <xf numFmtId="9" fontId="3" fillId="0" borderId="0" xfId="3" applyFont="1"/>
    <xf numFmtId="0" fontId="3" fillId="0" borderId="2" xfId="0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16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7" fillId="0" borderId="0" xfId="1" applyNumberFormat="1" applyFont="1"/>
    <xf numFmtId="0" fontId="3" fillId="0" borderId="0" xfId="0" quotePrefix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5"/>
  <sheetViews>
    <sheetView tabSelected="1" zoomScale="73" workbookViewId="0">
      <pane xSplit="2" ySplit="5" topLeftCell="E6" activePane="bottomRight" state="frozen"/>
      <selection pane="topRight" activeCell="C1" sqref="C1"/>
      <selection pane="bottomLeft" activeCell="A6" sqref="A6"/>
      <selection pane="bottomRight" activeCell="I12" sqref="I12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34.85546875" style="1" hidden="1" customWidth="1"/>
    <col min="4" max="4" width="86.5703125" style="1" customWidth="1"/>
    <col min="5" max="6" width="16.28515625" style="2"/>
    <col min="7" max="7" width="34.5703125" style="1" hidden="1" customWidth="1"/>
    <col min="8" max="8" width="18.85546875" style="10" customWidth="1"/>
    <col min="9" max="9" width="16" style="33" customWidth="1"/>
    <col min="10" max="10" width="18" style="33" bestFit="1" customWidth="1"/>
    <col min="11" max="11" width="16.28515625" style="4"/>
    <col min="12" max="12" width="19" style="1" customWidth="1"/>
    <col min="13" max="13" width="33" style="1" customWidth="1"/>
    <col min="14" max="16384" width="16.28515625" style="1"/>
  </cols>
  <sheetData>
    <row r="2" spans="1:12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4" spans="1:12" x14ac:dyDescent="0.25">
      <c r="H4" s="3"/>
      <c r="I4" s="3"/>
      <c r="J4" s="3"/>
    </row>
    <row r="5" spans="1:12" s="9" customFormat="1" ht="18.75" x14ac:dyDescent="0.3">
      <c r="A5" s="5" t="s">
        <v>189</v>
      </c>
      <c r="B5" s="6" t="s">
        <v>1</v>
      </c>
      <c r="C5" s="6" t="s">
        <v>192</v>
      </c>
      <c r="D5" s="6" t="s">
        <v>2</v>
      </c>
      <c r="E5" s="6" t="s">
        <v>3</v>
      </c>
      <c r="F5" s="6" t="s">
        <v>4</v>
      </c>
      <c r="G5" s="6" t="s">
        <v>5</v>
      </c>
      <c r="H5" s="7" t="s">
        <v>6</v>
      </c>
      <c r="I5" s="6" t="s">
        <v>7</v>
      </c>
      <c r="J5" s="6" t="s">
        <v>191</v>
      </c>
      <c r="K5" s="8" t="s">
        <v>8</v>
      </c>
      <c r="L5" s="6" t="s">
        <v>9</v>
      </c>
    </row>
    <row r="6" spans="1:12" x14ac:dyDescent="0.25">
      <c r="A6" s="9" t="s">
        <v>10</v>
      </c>
      <c r="B6" s="1" t="s">
        <v>11</v>
      </c>
      <c r="C6" s="1" t="s">
        <v>193</v>
      </c>
      <c r="D6" s="1" t="s">
        <v>12</v>
      </c>
      <c r="E6" s="2" t="s">
        <v>13</v>
      </c>
      <c r="F6" s="2" t="s">
        <v>14</v>
      </c>
      <c r="G6" s="9"/>
      <c r="H6" s="10">
        <v>10000</v>
      </c>
      <c r="I6" s="10">
        <v>6704.44</v>
      </c>
      <c r="J6" s="10">
        <f>H6-I6</f>
        <v>3295.5600000000004</v>
      </c>
      <c r="K6" s="4">
        <f>H6/$H$20</f>
        <v>0.14728026373771388</v>
      </c>
      <c r="L6" s="4">
        <f>IFERROR((H6/I6)*K6,"")</f>
        <v>0.21967571301661867</v>
      </c>
    </row>
    <row r="7" spans="1:12" x14ac:dyDescent="0.25">
      <c r="A7" s="9" t="str">
        <f t="array" ref="A7:A19">A6</f>
        <v>Asep Ridwan Subiana</v>
      </c>
      <c r="B7" s="1" t="s">
        <v>11</v>
      </c>
      <c r="C7" s="1" t="s">
        <v>194</v>
      </c>
      <c r="D7" s="1" t="s">
        <v>12</v>
      </c>
      <c r="E7" s="2" t="s">
        <v>15</v>
      </c>
      <c r="F7" s="2" t="s">
        <v>16</v>
      </c>
      <c r="G7" s="9"/>
      <c r="H7" s="10">
        <v>10000</v>
      </c>
      <c r="I7" s="10">
        <v>2521.3000000000002</v>
      </c>
      <c r="J7" s="10">
        <f t="shared" ref="J7:J70" si="0">H7-I7</f>
        <v>7478.7</v>
      </c>
      <c r="K7" s="4">
        <f>H7/$H$20</f>
        <v>0.14728026373771388</v>
      </c>
      <c r="L7" s="4">
        <f>IFERROR((H7/I7)*K7,"")</f>
        <v>0.58414414681994953</v>
      </c>
    </row>
    <row r="8" spans="1:12" x14ac:dyDescent="0.25">
      <c r="A8" s="9" t="str">
        <v>Asep Ridwan Subiana</v>
      </c>
      <c r="B8" s="1" t="s">
        <v>17</v>
      </c>
      <c r="C8" s="1" t="s">
        <v>195</v>
      </c>
      <c r="D8" s="1" t="s">
        <v>18</v>
      </c>
      <c r="E8" s="2" t="s">
        <v>13</v>
      </c>
      <c r="F8" s="2" t="s">
        <v>19</v>
      </c>
      <c r="G8" s="9"/>
      <c r="H8" s="10">
        <v>1987.05</v>
      </c>
      <c r="I8" s="10"/>
      <c r="J8" s="10">
        <f t="shared" si="0"/>
        <v>1987.05</v>
      </c>
      <c r="K8" s="4">
        <f>H8/$H$20</f>
        <v>2.9265324806002437E-2</v>
      </c>
      <c r="L8" s="4" t="str">
        <f>IFERROR((H8/I8)*K8,"")</f>
        <v/>
      </c>
    </row>
    <row r="9" spans="1:12" x14ac:dyDescent="0.25">
      <c r="A9" s="9" t="str">
        <v>Asep Ridwan Subiana</v>
      </c>
      <c r="B9" s="1" t="s">
        <v>17</v>
      </c>
      <c r="C9" s="1" t="s">
        <v>196</v>
      </c>
      <c r="D9" s="1" t="s">
        <v>18</v>
      </c>
      <c r="E9" s="2" t="s">
        <v>15</v>
      </c>
      <c r="F9" s="2" t="s">
        <v>20</v>
      </c>
      <c r="G9" s="9"/>
      <c r="H9" s="10">
        <v>326</v>
      </c>
      <c r="I9" s="10"/>
      <c r="J9" s="10">
        <f t="shared" si="0"/>
        <v>326</v>
      </c>
      <c r="K9" s="4">
        <f>H9/$H$20</f>
        <v>4.8013365978494729E-3</v>
      </c>
      <c r="L9" s="4" t="str">
        <f>IFERROR((H9/I9)*K9,"")</f>
        <v/>
      </c>
    </row>
    <row r="10" spans="1:12" x14ac:dyDescent="0.25">
      <c r="A10" s="9" t="str">
        <v>Asep Ridwan Subiana</v>
      </c>
      <c r="B10" s="1" t="s">
        <v>21</v>
      </c>
      <c r="C10" s="1" t="s">
        <v>197</v>
      </c>
      <c r="D10" s="1" t="s">
        <v>22</v>
      </c>
      <c r="E10" s="2" t="s">
        <v>13</v>
      </c>
      <c r="F10" s="2" t="s">
        <v>23</v>
      </c>
      <c r="G10" s="9"/>
      <c r="H10" s="10">
        <v>15015.099999999999</v>
      </c>
      <c r="I10" s="10">
        <v>350.62</v>
      </c>
      <c r="J10" s="10">
        <f t="shared" si="0"/>
        <v>14664.479999999998</v>
      </c>
      <c r="K10" s="4">
        <f>H10/$H$20</f>
        <v>0.22114278880481478</v>
      </c>
      <c r="L10" s="4">
        <f>IFERROR((H10/I10)*K10,"")</f>
        <v>9.4703128406342323</v>
      </c>
    </row>
    <row r="11" spans="1:12" x14ac:dyDescent="0.25">
      <c r="A11" s="9" t="str">
        <v>Asep Ridwan Subiana</v>
      </c>
      <c r="B11" s="1" t="s">
        <v>21</v>
      </c>
      <c r="C11" s="1" t="s">
        <v>198</v>
      </c>
      <c r="D11" s="1" t="s">
        <v>22</v>
      </c>
      <c r="E11" s="2" t="s">
        <v>24</v>
      </c>
      <c r="F11" s="2" t="s">
        <v>25</v>
      </c>
      <c r="G11" s="9"/>
      <c r="H11" s="10">
        <v>26.7199999999998</v>
      </c>
      <c r="I11" s="10"/>
      <c r="J11" s="10">
        <f t="shared" si="0"/>
        <v>26.7199999999998</v>
      </c>
      <c r="K11" s="4">
        <f>H11/$H$20</f>
        <v>3.9353286470716859E-4</v>
      </c>
      <c r="L11" s="4" t="str">
        <f>IFERROR((H11/I11)*K11,"")</f>
        <v/>
      </c>
    </row>
    <row r="12" spans="1:12" x14ac:dyDescent="0.25">
      <c r="A12" s="9" t="str">
        <v>Asep Ridwan Subiana</v>
      </c>
      <c r="B12" s="1" t="s">
        <v>21</v>
      </c>
      <c r="C12" s="1" t="s">
        <v>199</v>
      </c>
      <c r="D12" s="1" t="s">
        <v>22</v>
      </c>
      <c r="E12" s="2" t="s">
        <v>15</v>
      </c>
      <c r="F12" s="2" t="s">
        <v>25</v>
      </c>
      <c r="G12" s="9"/>
      <c r="H12" s="10">
        <v>15124.89</v>
      </c>
      <c r="I12" s="10"/>
      <c r="J12" s="10">
        <f t="shared" si="0"/>
        <v>15124.89</v>
      </c>
      <c r="K12" s="4">
        <f>H12/$H$20</f>
        <v>0.22275977882039114</v>
      </c>
      <c r="L12" s="4" t="str">
        <f>IFERROR((H12/I12)*K12,"")</f>
        <v/>
      </c>
    </row>
    <row r="13" spans="1:12" x14ac:dyDescent="0.25">
      <c r="A13" s="9" t="str">
        <v>Asep Ridwan Subiana</v>
      </c>
      <c r="B13" s="1" t="s">
        <v>26</v>
      </c>
      <c r="C13" s="1" t="s">
        <v>200</v>
      </c>
      <c r="D13" s="1" t="s">
        <v>27</v>
      </c>
      <c r="E13" s="2" t="s">
        <v>13</v>
      </c>
      <c r="F13" s="2" t="s">
        <v>28</v>
      </c>
      <c r="G13" s="9"/>
      <c r="H13" s="10">
        <v>639</v>
      </c>
      <c r="I13" s="10">
        <v>4.83</v>
      </c>
      <c r="J13" s="10">
        <f t="shared" si="0"/>
        <v>634.16999999999996</v>
      </c>
      <c r="K13" s="4">
        <f>H13/$H$20</f>
        <v>9.4112088528399175E-3</v>
      </c>
      <c r="L13" s="4">
        <f>IFERROR((H13/I13)*K13,"")</f>
        <v>1.2450853948167095</v>
      </c>
    </row>
    <row r="14" spans="1:12" x14ac:dyDescent="0.25">
      <c r="A14" s="9" t="str">
        <v>Asep Ridwan Subiana</v>
      </c>
      <c r="B14" s="1" t="s">
        <v>26</v>
      </c>
      <c r="C14" s="1" t="s">
        <v>201</v>
      </c>
      <c r="D14" s="1" t="s">
        <v>27</v>
      </c>
      <c r="E14" s="2" t="s">
        <v>24</v>
      </c>
      <c r="F14" s="2" t="s">
        <v>29</v>
      </c>
      <c r="G14" s="9"/>
      <c r="H14" s="10">
        <v>1265</v>
      </c>
      <c r="I14" s="10">
        <v>306.95</v>
      </c>
      <c r="J14" s="10">
        <f t="shared" si="0"/>
        <v>958.05</v>
      </c>
      <c r="K14" s="4">
        <f>H14/$H$20</f>
        <v>1.8630953362820807E-2</v>
      </c>
      <c r="L14" s="4">
        <f>IFERROR((H14/I14)*K14,"")</f>
        <v>7.6781742967806876E-2</v>
      </c>
    </row>
    <row r="15" spans="1:12" x14ac:dyDescent="0.25">
      <c r="A15" s="9" t="str">
        <v>Asep Ridwan Subiana</v>
      </c>
      <c r="B15" s="1" t="s">
        <v>26</v>
      </c>
      <c r="C15" s="1" t="s">
        <v>202</v>
      </c>
      <c r="D15" s="1" t="s">
        <v>27</v>
      </c>
      <c r="E15" s="2" t="s">
        <v>15</v>
      </c>
      <c r="F15" s="2" t="s">
        <v>29</v>
      </c>
      <c r="G15" s="9"/>
      <c r="H15" s="10">
        <v>2489</v>
      </c>
      <c r="I15" s="10">
        <v>130.52000000000001</v>
      </c>
      <c r="J15" s="10">
        <f t="shared" si="0"/>
        <v>2358.48</v>
      </c>
      <c r="K15" s="4">
        <f>H15/$H$20</f>
        <v>3.6658057644316989E-2</v>
      </c>
      <c r="L15" s="4">
        <f>IFERROR((H15/I15)*K15,"")</f>
        <v>0.69906455314668237</v>
      </c>
    </row>
    <row r="16" spans="1:12" x14ac:dyDescent="0.25">
      <c r="A16" s="9" t="str">
        <v>Asep Ridwan Subiana</v>
      </c>
      <c r="B16" s="1" t="s">
        <v>30</v>
      </c>
      <c r="C16" s="1" t="s">
        <v>203</v>
      </c>
      <c r="D16" s="1" t="s">
        <v>31</v>
      </c>
      <c r="E16" s="2" t="s">
        <v>13</v>
      </c>
      <c r="F16" s="2" t="s">
        <v>28</v>
      </c>
      <c r="G16" s="9"/>
      <c r="H16" s="10">
        <v>1025</v>
      </c>
      <c r="I16" s="10"/>
      <c r="J16" s="10">
        <f t="shared" si="0"/>
        <v>1025</v>
      </c>
      <c r="K16" s="4">
        <f>H16/$H$20</f>
        <v>1.5096227033115674E-2</v>
      </c>
      <c r="L16" s="4" t="str">
        <f>IFERROR((H16/I16)*K16,"")</f>
        <v/>
      </c>
    </row>
    <row r="17" spans="1:12" x14ac:dyDescent="0.25">
      <c r="A17" s="9" t="str">
        <v>Asep Ridwan Subiana</v>
      </c>
      <c r="B17" s="1" t="s">
        <v>32</v>
      </c>
      <c r="C17" s="1" t="s">
        <v>204</v>
      </c>
      <c r="D17" s="1" t="s">
        <v>33</v>
      </c>
      <c r="E17" s="2" t="s">
        <v>13</v>
      </c>
      <c r="F17" s="2" t="s">
        <v>34</v>
      </c>
      <c r="G17" s="9"/>
      <c r="H17" s="10">
        <v>8000</v>
      </c>
      <c r="I17" s="10"/>
      <c r="J17" s="10">
        <f t="shared" si="0"/>
        <v>8000</v>
      </c>
      <c r="K17" s="4">
        <f>H17/$H$20</f>
        <v>0.11782421099017111</v>
      </c>
      <c r="L17" s="4" t="str">
        <f>IFERROR((H17/I17)*K17,"")</f>
        <v/>
      </c>
    </row>
    <row r="18" spans="1:12" x14ac:dyDescent="0.25">
      <c r="A18" s="9" t="str">
        <v>Asep Ridwan Subiana</v>
      </c>
      <c r="B18" s="1" t="s">
        <v>32</v>
      </c>
      <c r="C18" s="1">
        <v>1205.7201</v>
      </c>
      <c r="D18" s="1" t="s">
        <v>33</v>
      </c>
      <c r="E18" s="2" t="s">
        <v>24</v>
      </c>
      <c r="F18" s="2" t="s">
        <v>34</v>
      </c>
      <c r="G18" s="9"/>
      <c r="H18" s="10">
        <v>1000</v>
      </c>
      <c r="I18" s="10">
        <v>2590.0100000000002</v>
      </c>
      <c r="J18" s="41">
        <f t="shared" si="0"/>
        <v>-1590.0100000000002</v>
      </c>
      <c r="K18" s="4">
        <f>H18/$H$20</f>
        <v>1.4728026373771389E-2</v>
      </c>
      <c r="L18" s="4">
        <f>IFERROR((H18/I18)*K18,"")</f>
        <v>5.6864747139089757E-3</v>
      </c>
    </row>
    <row r="19" spans="1:12" x14ac:dyDescent="0.25">
      <c r="A19" s="9" t="str">
        <v>Asep Ridwan Subiana</v>
      </c>
      <c r="B19" s="1" t="s">
        <v>32</v>
      </c>
      <c r="C19" s="1" t="s">
        <v>205</v>
      </c>
      <c r="D19" s="1" t="s">
        <v>33</v>
      </c>
      <c r="E19" s="2" t="s">
        <v>15</v>
      </c>
      <c r="F19" s="2" t="s">
        <v>34</v>
      </c>
      <c r="G19" s="9"/>
      <c r="H19" s="10">
        <v>1000</v>
      </c>
      <c r="I19" s="10"/>
      <c r="J19" s="10">
        <f t="shared" si="0"/>
        <v>1000</v>
      </c>
      <c r="K19" s="4">
        <f>H19/$H$20</f>
        <v>1.4728026373771389E-2</v>
      </c>
      <c r="L19" s="4" t="str">
        <f>IFERROR((H19/I19)*K19,"")</f>
        <v/>
      </c>
    </row>
    <row r="20" spans="1:12" x14ac:dyDescent="0.25">
      <c r="A20" s="11" t="s">
        <v>35</v>
      </c>
      <c r="B20" s="11"/>
      <c r="C20" s="11"/>
      <c r="D20" s="11"/>
      <c r="E20" s="12"/>
      <c r="F20" s="12"/>
      <c r="G20" s="11"/>
      <c r="H20" s="13">
        <f>SUM(H6:H19)</f>
        <v>67897.759999999995</v>
      </c>
      <c r="I20" s="14"/>
      <c r="J20" s="10">
        <f t="shared" si="0"/>
        <v>67897.759999999995</v>
      </c>
      <c r="K20" s="15">
        <f>SUM(K6:K19)</f>
        <v>0.99999999999999989</v>
      </c>
      <c r="L20" s="4" t="str">
        <f>IFERROR((H20/I20)*K20,"")</f>
        <v/>
      </c>
    </row>
    <row r="21" spans="1:12" x14ac:dyDescent="0.25">
      <c r="A21" s="9" t="s">
        <v>36</v>
      </c>
      <c r="B21" s="1" t="s">
        <v>37</v>
      </c>
      <c r="C21" s="1" t="s">
        <v>206</v>
      </c>
      <c r="D21" s="1" t="s">
        <v>38</v>
      </c>
      <c r="E21" s="2" t="s">
        <v>13</v>
      </c>
      <c r="F21" s="2" t="s">
        <v>39</v>
      </c>
      <c r="G21" s="9"/>
      <c r="H21" s="10">
        <v>151561</v>
      </c>
      <c r="I21" s="9">
        <v>0.24</v>
      </c>
      <c r="J21" s="10">
        <f t="shared" si="0"/>
        <v>151560.76</v>
      </c>
      <c r="K21" s="4">
        <f>H21/$H$27</f>
        <v>0.65619333139484248</v>
      </c>
    </row>
    <row r="22" spans="1:12" x14ac:dyDescent="0.25">
      <c r="A22" s="9" t="str">
        <f>A21</f>
        <v>Choeruman</v>
      </c>
      <c r="B22" s="1" t="s">
        <v>37</v>
      </c>
      <c r="C22" s="1" t="s">
        <v>207</v>
      </c>
      <c r="D22" s="1" t="s">
        <v>38</v>
      </c>
      <c r="E22" s="2" t="s">
        <v>24</v>
      </c>
      <c r="F22" s="2" t="s">
        <v>39</v>
      </c>
      <c r="G22" s="9"/>
      <c r="H22" s="10">
        <v>26883.15</v>
      </c>
      <c r="I22" s="9"/>
      <c r="J22" s="10">
        <f t="shared" si="0"/>
        <v>26883.15</v>
      </c>
      <c r="K22" s="4">
        <f>H22/$H$27</f>
        <v>0.11639236846475848</v>
      </c>
    </row>
    <row r="23" spans="1:12" x14ac:dyDescent="0.25">
      <c r="A23" s="9" t="str">
        <f>A22</f>
        <v>Choeruman</v>
      </c>
      <c r="B23" s="1" t="s">
        <v>37</v>
      </c>
      <c r="C23" s="1" t="s">
        <v>208</v>
      </c>
      <c r="D23" s="1" t="s">
        <v>38</v>
      </c>
      <c r="E23" s="2" t="s">
        <v>15</v>
      </c>
      <c r="F23" s="2" t="s">
        <v>40</v>
      </c>
      <c r="G23" s="9"/>
      <c r="H23" s="10">
        <v>32525.89</v>
      </c>
      <c r="I23" s="9"/>
      <c r="J23" s="10">
        <f t="shared" si="0"/>
        <v>32525.89</v>
      </c>
      <c r="K23" s="4">
        <f>H23/$H$27</f>
        <v>0.14082298292886819</v>
      </c>
    </row>
    <row r="24" spans="1:12" x14ac:dyDescent="0.25">
      <c r="A24" s="9" t="str">
        <f>A23</f>
        <v>Choeruman</v>
      </c>
      <c r="B24" s="1" t="s">
        <v>37</v>
      </c>
      <c r="C24" s="1" t="s">
        <v>206</v>
      </c>
      <c r="D24" s="1" t="s">
        <v>41</v>
      </c>
      <c r="E24" s="2" t="s">
        <v>13</v>
      </c>
      <c r="F24" s="2" t="s">
        <v>42</v>
      </c>
      <c r="G24" s="9"/>
      <c r="H24" s="10">
        <v>5000</v>
      </c>
      <c r="I24" s="9"/>
      <c r="J24" s="10">
        <f t="shared" si="0"/>
        <v>5000</v>
      </c>
      <c r="K24" s="4">
        <f>H24/$H$27</f>
        <v>2.1647829302882747E-2</v>
      </c>
    </row>
    <row r="25" spans="1:12" x14ac:dyDescent="0.25">
      <c r="A25" s="9" t="str">
        <f>A24</f>
        <v>Choeruman</v>
      </c>
      <c r="B25" s="1" t="s">
        <v>37</v>
      </c>
      <c r="C25" s="1" t="s">
        <v>207</v>
      </c>
      <c r="D25" s="1" t="s">
        <v>38</v>
      </c>
      <c r="E25" s="2" t="s">
        <v>24</v>
      </c>
      <c r="F25" s="2" t="s">
        <v>43</v>
      </c>
      <c r="G25" s="9"/>
      <c r="H25" s="10">
        <v>7500</v>
      </c>
      <c r="I25" s="9">
        <v>657.21</v>
      </c>
      <c r="J25" s="10">
        <f t="shared" si="0"/>
        <v>6842.79</v>
      </c>
      <c r="K25" s="4">
        <f>H25/$H$27</f>
        <v>3.2471743954324124E-2</v>
      </c>
    </row>
    <row r="26" spans="1:12" x14ac:dyDescent="0.25">
      <c r="A26" s="9" t="str">
        <f>A25</f>
        <v>Choeruman</v>
      </c>
      <c r="B26" s="1" t="s">
        <v>37</v>
      </c>
      <c r="C26" s="1" t="s">
        <v>208</v>
      </c>
      <c r="D26" s="1" t="s">
        <v>38</v>
      </c>
      <c r="E26" s="2" t="s">
        <v>15</v>
      </c>
      <c r="F26" s="2" t="s">
        <v>42</v>
      </c>
      <c r="G26" s="9"/>
      <c r="H26" s="10">
        <v>7500</v>
      </c>
      <c r="I26" s="9"/>
      <c r="J26" s="10">
        <f t="shared" si="0"/>
        <v>7500</v>
      </c>
      <c r="K26" s="4">
        <f>H26/$H$27</f>
        <v>3.2471743954324124E-2</v>
      </c>
    </row>
    <row r="27" spans="1:12" x14ac:dyDescent="0.25">
      <c r="A27" s="11" t="s">
        <v>35</v>
      </c>
      <c r="B27" s="11"/>
      <c r="C27" s="11"/>
      <c r="D27" s="11"/>
      <c r="E27" s="12"/>
      <c r="F27" s="12"/>
      <c r="G27" s="11"/>
      <c r="H27" s="13">
        <f>SUM(H21:H26)</f>
        <v>230970.03999999998</v>
      </c>
      <c r="I27" s="11"/>
      <c r="J27" s="10">
        <f t="shared" si="0"/>
        <v>230970.03999999998</v>
      </c>
      <c r="K27" s="15">
        <f>SUM(K21:K26)</f>
        <v>1.0000000000000002</v>
      </c>
    </row>
    <row r="28" spans="1:12" x14ac:dyDescent="0.25">
      <c r="A28" s="9" t="s">
        <v>44</v>
      </c>
      <c r="B28" s="1" t="s">
        <v>45</v>
      </c>
      <c r="H28" s="17"/>
      <c r="I28" s="1"/>
      <c r="J28" s="10">
        <f t="shared" si="0"/>
        <v>0</v>
      </c>
      <c r="K28" s="4">
        <f>H28/$H$38</f>
        <v>0</v>
      </c>
    </row>
    <row r="29" spans="1:12" x14ac:dyDescent="0.25">
      <c r="A29" s="9" t="s">
        <v>44</v>
      </c>
      <c r="B29" s="1" t="s">
        <v>46</v>
      </c>
      <c r="C29" s="1" t="s">
        <v>209</v>
      </c>
      <c r="D29" s="1" t="s">
        <v>47</v>
      </c>
      <c r="E29" s="2" t="s">
        <v>13</v>
      </c>
      <c r="F29" s="2" t="s">
        <v>48</v>
      </c>
      <c r="G29" s="9" t="s">
        <v>49</v>
      </c>
      <c r="H29" s="10">
        <v>450</v>
      </c>
      <c r="I29" s="9"/>
      <c r="J29" s="10">
        <f t="shared" si="0"/>
        <v>450</v>
      </c>
      <c r="K29" s="4">
        <f>H29/$H$38</f>
        <v>5.2941176470588235E-2</v>
      </c>
    </row>
    <row r="30" spans="1:12" x14ac:dyDescent="0.25">
      <c r="A30" s="9" t="str">
        <f>A29</f>
        <v>Firawaty</v>
      </c>
      <c r="B30" s="1" t="s">
        <v>46</v>
      </c>
      <c r="C30" s="1" t="s">
        <v>209</v>
      </c>
      <c r="D30" s="1" t="s">
        <v>47</v>
      </c>
      <c r="E30" s="2" t="s">
        <v>13</v>
      </c>
      <c r="F30" s="2" t="s">
        <v>50</v>
      </c>
      <c r="G30" s="9" t="s">
        <v>51</v>
      </c>
      <c r="H30" s="10">
        <v>450</v>
      </c>
      <c r="I30" s="9"/>
      <c r="J30" s="10">
        <f t="shared" si="0"/>
        <v>450</v>
      </c>
      <c r="K30" s="4">
        <f>H30/$H$38</f>
        <v>5.2941176470588235E-2</v>
      </c>
    </row>
    <row r="31" spans="1:12" x14ac:dyDescent="0.25">
      <c r="A31" s="9" t="str">
        <f>A30</f>
        <v>Firawaty</v>
      </c>
      <c r="B31" s="1" t="s">
        <v>46</v>
      </c>
      <c r="C31" s="1" t="s">
        <v>209</v>
      </c>
      <c r="D31" s="1" t="s">
        <v>47</v>
      </c>
      <c r="E31" s="2" t="s">
        <v>13</v>
      </c>
      <c r="F31" s="2" t="s">
        <v>52</v>
      </c>
      <c r="G31" s="9" t="s">
        <v>53</v>
      </c>
      <c r="H31" s="10">
        <v>450</v>
      </c>
      <c r="I31" s="9"/>
      <c r="J31" s="10">
        <f t="shared" si="0"/>
        <v>450</v>
      </c>
      <c r="K31" s="4">
        <f>H31/$H$38</f>
        <v>5.2941176470588235E-2</v>
      </c>
    </row>
    <row r="32" spans="1:12" x14ac:dyDescent="0.25">
      <c r="A32" s="9" t="str">
        <f>A31</f>
        <v>Firawaty</v>
      </c>
      <c r="B32" s="1" t="s">
        <v>46</v>
      </c>
      <c r="C32" s="1" t="s">
        <v>209</v>
      </c>
      <c r="D32" s="1" t="s">
        <v>47</v>
      </c>
      <c r="E32" s="2" t="s">
        <v>13</v>
      </c>
      <c r="F32" s="2" t="s">
        <v>54</v>
      </c>
      <c r="G32" s="9" t="s">
        <v>55</v>
      </c>
      <c r="H32" s="10">
        <v>450</v>
      </c>
      <c r="I32" s="9"/>
      <c r="J32" s="10">
        <f t="shared" si="0"/>
        <v>450</v>
      </c>
      <c r="K32" s="4">
        <f>H32/$H$38</f>
        <v>5.2941176470588235E-2</v>
      </c>
    </row>
    <row r="33" spans="1:11" x14ac:dyDescent="0.25">
      <c r="A33" s="9" t="str">
        <f>A32</f>
        <v>Firawaty</v>
      </c>
      <c r="B33" s="1" t="s">
        <v>56</v>
      </c>
      <c r="C33" s="1" t="s">
        <v>210</v>
      </c>
      <c r="D33" s="1" t="s">
        <v>57</v>
      </c>
      <c r="E33" s="2" t="s">
        <v>13</v>
      </c>
      <c r="F33" s="2" t="s">
        <v>54</v>
      </c>
      <c r="G33" s="9" t="s">
        <v>58</v>
      </c>
      <c r="H33" s="10">
        <v>6300</v>
      </c>
      <c r="I33" s="9"/>
      <c r="J33" s="10">
        <f t="shared" si="0"/>
        <v>6300</v>
      </c>
      <c r="K33" s="4">
        <f>H33/$H$38</f>
        <v>0.74117647058823533</v>
      </c>
    </row>
    <row r="34" spans="1:11" x14ac:dyDescent="0.25">
      <c r="A34" s="9" t="str">
        <f>A33</f>
        <v>Firawaty</v>
      </c>
      <c r="B34" s="1" t="s">
        <v>59</v>
      </c>
      <c r="C34" s="1" t="s">
        <v>211</v>
      </c>
      <c r="D34" s="1" t="s">
        <v>60</v>
      </c>
      <c r="E34" s="2" t="s">
        <v>13</v>
      </c>
      <c r="F34" s="2" t="s">
        <v>48</v>
      </c>
      <c r="G34" s="9" t="s">
        <v>49</v>
      </c>
      <c r="H34" s="10">
        <v>100</v>
      </c>
      <c r="I34" s="9">
        <v>352.15000000000003</v>
      </c>
      <c r="J34" s="41">
        <f t="shared" si="0"/>
        <v>-252.15000000000003</v>
      </c>
      <c r="K34" s="4">
        <f>H34/$H$38</f>
        <v>1.1764705882352941E-2</v>
      </c>
    </row>
    <row r="35" spans="1:11" x14ac:dyDescent="0.25">
      <c r="A35" s="9" t="str">
        <f>A34</f>
        <v>Firawaty</v>
      </c>
      <c r="B35" s="1" t="s">
        <v>59</v>
      </c>
      <c r="C35" s="1" t="s">
        <v>211</v>
      </c>
      <c r="D35" s="1" t="s">
        <v>60</v>
      </c>
      <c r="E35" s="2" t="s">
        <v>13</v>
      </c>
      <c r="F35" s="2" t="s">
        <v>50</v>
      </c>
      <c r="G35" s="9" t="s">
        <v>51</v>
      </c>
      <c r="H35" s="10">
        <v>100</v>
      </c>
      <c r="I35" s="9">
        <v>28.8</v>
      </c>
      <c r="J35" s="10">
        <f t="shared" si="0"/>
        <v>71.2</v>
      </c>
      <c r="K35" s="4">
        <f>H35/$H$38</f>
        <v>1.1764705882352941E-2</v>
      </c>
    </row>
    <row r="36" spans="1:11" x14ac:dyDescent="0.25">
      <c r="A36" s="9" t="str">
        <f>A35</f>
        <v>Firawaty</v>
      </c>
      <c r="B36" s="1" t="s">
        <v>59</v>
      </c>
      <c r="C36" s="1" t="s">
        <v>211</v>
      </c>
      <c r="D36" s="1" t="s">
        <v>60</v>
      </c>
      <c r="E36" s="2" t="s">
        <v>13</v>
      </c>
      <c r="F36" s="2" t="s">
        <v>52</v>
      </c>
      <c r="G36" s="9" t="s">
        <v>53</v>
      </c>
      <c r="H36" s="10">
        <v>100</v>
      </c>
      <c r="I36" s="9"/>
      <c r="J36" s="10">
        <f t="shared" si="0"/>
        <v>100</v>
      </c>
      <c r="K36" s="4">
        <f>H36/$H$38</f>
        <v>1.1764705882352941E-2</v>
      </c>
    </row>
    <row r="37" spans="1:11" x14ac:dyDescent="0.25">
      <c r="A37" s="9" t="str">
        <f>A36</f>
        <v>Firawaty</v>
      </c>
      <c r="B37" s="1" t="s">
        <v>59</v>
      </c>
      <c r="C37" s="1" t="s">
        <v>211</v>
      </c>
      <c r="D37" s="1" t="s">
        <v>60</v>
      </c>
      <c r="E37" s="2" t="s">
        <v>13</v>
      </c>
      <c r="F37" s="2" t="s">
        <v>54</v>
      </c>
      <c r="G37" s="9" t="s">
        <v>55</v>
      </c>
      <c r="H37" s="10">
        <v>100</v>
      </c>
      <c r="I37" s="9"/>
      <c r="J37" s="10">
        <f t="shared" si="0"/>
        <v>100</v>
      </c>
      <c r="K37" s="4">
        <f>H37/$H$38</f>
        <v>1.1764705882352941E-2</v>
      </c>
    </row>
    <row r="38" spans="1:11" x14ac:dyDescent="0.25">
      <c r="A38" s="11" t="s">
        <v>35</v>
      </c>
      <c r="B38" s="11"/>
      <c r="C38" s="11"/>
      <c r="D38" s="11"/>
      <c r="E38" s="12"/>
      <c r="F38" s="12"/>
      <c r="G38" s="11"/>
      <c r="H38" s="13">
        <f>SUM(H28:H37)</f>
        <v>8500</v>
      </c>
      <c r="I38" s="11"/>
      <c r="J38" s="10">
        <f t="shared" si="0"/>
        <v>8500</v>
      </c>
      <c r="K38" s="15">
        <f>SUM(K28:K37)</f>
        <v>0.99999999999999989</v>
      </c>
    </row>
    <row r="39" spans="1:11" x14ac:dyDescent="0.25">
      <c r="A39" s="9" t="s">
        <v>61</v>
      </c>
      <c r="B39" s="1" t="s">
        <v>45</v>
      </c>
      <c r="H39" s="17"/>
      <c r="I39" s="1"/>
      <c r="J39" s="10">
        <f t="shared" si="0"/>
        <v>0</v>
      </c>
      <c r="K39" s="4">
        <f>H39/$H$44</f>
        <v>0</v>
      </c>
    </row>
    <row r="40" spans="1:11" x14ac:dyDescent="0.25">
      <c r="A40" s="9" t="s">
        <v>61</v>
      </c>
      <c r="B40" s="1" t="s">
        <v>46</v>
      </c>
      <c r="C40" s="1" t="s">
        <v>209</v>
      </c>
      <c r="D40" s="1" t="s">
        <v>47</v>
      </c>
      <c r="E40" s="2" t="s">
        <v>13</v>
      </c>
      <c r="F40" s="2" t="s">
        <v>62</v>
      </c>
      <c r="G40" s="9" t="s">
        <v>63</v>
      </c>
      <c r="H40" s="10">
        <v>200</v>
      </c>
      <c r="I40" s="9"/>
      <c r="J40" s="10">
        <f t="shared" si="0"/>
        <v>200</v>
      </c>
      <c r="K40" s="4">
        <f>H40/$H$44</f>
        <v>0.2</v>
      </c>
    </row>
    <row r="41" spans="1:11" x14ac:dyDescent="0.25">
      <c r="A41" s="9" t="str">
        <f>A40</f>
        <v>Fung-fung</v>
      </c>
      <c r="B41" s="1" t="s">
        <v>56</v>
      </c>
      <c r="C41" s="1" t="s">
        <v>210</v>
      </c>
      <c r="D41" s="1" t="s">
        <v>57</v>
      </c>
      <c r="E41" s="2" t="s">
        <v>13</v>
      </c>
      <c r="F41" s="2" t="s">
        <v>64</v>
      </c>
      <c r="G41" s="9" t="s">
        <v>65</v>
      </c>
      <c r="H41" s="10">
        <v>700</v>
      </c>
      <c r="I41" s="9">
        <v>2090.6999999999998</v>
      </c>
      <c r="J41" s="41">
        <f t="shared" si="0"/>
        <v>-1390.6999999999998</v>
      </c>
      <c r="K41" s="4">
        <f>H41/$H$44</f>
        <v>0.7</v>
      </c>
    </row>
    <row r="42" spans="1:11" x14ac:dyDescent="0.25">
      <c r="A42" s="9" t="str">
        <f>A41</f>
        <v>Fung-fung</v>
      </c>
      <c r="B42" s="1" t="s">
        <v>59</v>
      </c>
      <c r="C42" s="1" t="s">
        <v>211</v>
      </c>
      <c r="D42" s="1" t="s">
        <v>60</v>
      </c>
      <c r="E42" s="2" t="s">
        <v>13</v>
      </c>
      <c r="F42" s="2" t="s">
        <v>64</v>
      </c>
      <c r="G42" s="9" t="s">
        <v>63</v>
      </c>
      <c r="H42" s="10">
        <v>50</v>
      </c>
      <c r="I42" s="9"/>
      <c r="J42" s="10">
        <f t="shared" si="0"/>
        <v>50</v>
      </c>
      <c r="K42" s="4">
        <f>H42/$H$44</f>
        <v>0.05</v>
      </c>
    </row>
    <row r="43" spans="1:11" x14ac:dyDescent="0.25">
      <c r="A43" s="9" t="str">
        <f>A42</f>
        <v>Fung-fung</v>
      </c>
      <c r="B43" s="1" t="s">
        <v>59</v>
      </c>
      <c r="C43" s="1" t="s">
        <v>211</v>
      </c>
      <c r="D43" s="1" t="s">
        <v>60</v>
      </c>
      <c r="E43" s="2" t="s">
        <v>13</v>
      </c>
      <c r="F43" s="2" t="s">
        <v>66</v>
      </c>
      <c r="G43" s="9" t="s">
        <v>67</v>
      </c>
      <c r="H43" s="10">
        <v>50</v>
      </c>
      <c r="I43" s="9"/>
      <c r="J43" s="10">
        <f t="shared" si="0"/>
        <v>50</v>
      </c>
      <c r="K43" s="4">
        <f>H43/$H$44</f>
        <v>0.05</v>
      </c>
    </row>
    <row r="44" spans="1:11" x14ac:dyDescent="0.25">
      <c r="A44" s="11" t="s">
        <v>35</v>
      </c>
      <c r="B44" s="11"/>
      <c r="C44" s="11"/>
      <c r="D44" s="11"/>
      <c r="E44" s="12"/>
      <c r="F44" s="12"/>
      <c r="G44" s="11"/>
      <c r="H44" s="13">
        <f>SUM(H39:H43)</f>
        <v>1000</v>
      </c>
      <c r="I44" s="11"/>
      <c r="J44" s="10">
        <f t="shared" si="0"/>
        <v>1000</v>
      </c>
      <c r="K44" s="15">
        <f>SUM(K39:K43)</f>
        <v>1</v>
      </c>
    </row>
    <row r="45" spans="1:11" x14ac:dyDescent="0.25">
      <c r="A45" s="9" t="s">
        <v>68</v>
      </c>
      <c r="B45" s="1" t="s">
        <v>69</v>
      </c>
      <c r="C45" s="1" t="s">
        <v>212</v>
      </c>
      <c r="D45" s="1" t="s">
        <v>70</v>
      </c>
      <c r="E45" s="2" t="s">
        <v>13</v>
      </c>
      <c r="F45" s="2" t="s">
        <v>19</v>
      </c>
      <c r="G45" s="9"/>
      <c r="I45" s="9"/>
      <c r="J45" s="10">
        <f t="shared" si="0"/>
        <v>0</v>
      </c>
      <c r="K45" s="4">
        <f>H45/$H$100</f>
        <v>0</v>
      </c>
    </row>
    <row r="46" spans="1:11" x14ac:dyDescent="0.25">
      <c r="A46" s="9" t="str">
        <f>A45</f>
        <v>Owi Wijaya</v>
      </c>
      <c r="B46" s="1" t="s">
        <v>71</v>
      </c>
      <c r="C46" s="1" t="s">
        <v>213</v>
      </c>
      <c r="D46" s="1" t="s">
        <v>72</v>
      </c>
      <c r="E46" s="2" t="s">
        <v>13</v>
      </c>
      <c r="F46" s="2" t="s">
        <v>73</v>
      </c>
      <c r="G46" s="9"/>
      <c r="H46" s="10">
        <v>4917.96</v>
      </c>
      <c r="I46" s="9">
        <v>1338.35</v>
      </c>
      <c r="J46" s="10">
        <f t="shared" si="0"/>
        <v>3579.61</v>
      </c>
      <c r="K46" s="4">
        <f>H46/$H$100</f>
        <v>5.6433869134324049E-2</v>
      </c>
    </row>
    <row r="47" spans="1:11" x14ac:dyDescent="0.25">
      <c r="A47" s="9" t="str">
        <f>A46</f>
        <v>Owi Wijaya</v>
      </c>
      <c r="B47" s="1" t="s">
        <v>74</v>
      </c>
      <c r="C47" s="1" t="s">
        <v>214</v>
      </c>
      <c r="D47" s="1" t="s">
        <v>75</v>
      </c>
      <c r="E47" s="2" t="s">
        <v>13</v>
      </c>
      <c r="F47" s="2" t="s">
        <v>76</v>
      </c>
      <c r="G47" s="9"/>
      <c r="H47" s="10">
        <v>281</v>
      </c>
      <c r="I47" s="9"/>
      <c r="J47" s="10">
        <f t="shared" si="0"/>
        <v>281</v>
      </c>
      <c r="K47" s="4">
        <f>H47/$H$100</f>
        <v>3.2244908919033619E-3</v>
      </c>
    </row>
    <row r="48" spans="1:11" x14ac:dyDescent="0.25">
      <c r="A48" s="9" t="str">
        <f>A47</f>
        <v>Owi Wijaya</v>
      </c>
      <c r="B48" s="1" t="s">
        <v>74</v>
      </c>
      <c r="C48" s="1" t="s">
        <v>215</v>
      </c>
      <c r="D48" s="1" t="s">
        <v>75</v>
      </c>
      <c r="E48" s="2" t="s">
        <v>15</v>
      </c>
      <c r="F48" s="2" t="s">
        <v>76</v>
      </c>
      <c r="G48" s="9"/>
      <c r="H48" s="10">
        <v>64.58</v>
      </c>
      <c r="I48" s="9"/>
      <c r="J48" s="10">
        <f t="shared" si="0"/>
        <v>64.58</v>
      </c>
      <c r="K48" s="4">
        <f>H48/$H$100</f>
        <v>7.4105915231003239E-4</v>
      </c>
    </row>
    <row r="49" spans="1:11" x14ac:dyDescent="0.25">
      <c r="A49" s="9" t="str">
        <f>A48</f>
        <v>Owi Wijaya</v>
      </c>
      <c r="B49" s="1" t="s">
        <v>77</v>
      </c>
      <c r="C49" s="1" t="s">
        <v>216</v>
      </c>
      <c r="D49" s="1" t="s">
        <v>78</v>
      </c>
      <c r="E49" s="2" t="s">
        <v>13</v>
      </c>
      <c r="F49" s="2" t="s">
        <v>76</v>
      </c>
      <c r="G49" s="9"/>
      <c r="H49" s="10">
        <v>2027.63</v>
      </c>
      <c r="I49" s="9"/>
      <c r="J49" s="10">
        <f t="shared" si="0"/>
        <v>2027.63</v>
      </c>
      <c r="K49" s="4">
        <f>H49/$H$100</f>
        <v>2.3267168922242044E-2</v>
      </c>
    </row>
    <row r="50" spans="1:11" x14ac:dyDescent="0.25">
      <c r="A50" s="9" t="str">
        <f>A49</f>
        <v>Owi Wijaya</v>
      </c>
      <c r="B50" s="1" t="s">
        <v>79</v>
      </c>
      <c r="C50" s="1" t="s">
        <v>217</v>
      </c>
      <c r="D50" s="1" t="s">
        <v>80</v>
      </c>
      <c r="E50" s="2" t="s">
        <v>13</v>
      </c>
      <c r="F50" s="2" t="s">
        <v>76</v>
      </c>
      <c r="G50" s="9"/>
      <c r="H50" s="10">
        <v>1453.67</v>
      </c>
      <c r="I50" s="9"/>
      <c r="J50" s="10">
        <f t="shared" si="0"/>
        <v>1453.67</v>
      </c>
      <c r="K50" s="4">
        <f>H50/$H$100</f>
        <v>1.6680945462039718E-2</v>
      </c>
    </row>
    <row r="51" spans="1:11" x14ac:dyDescent="0.25">
      <c r="A51" s="9" t="str">
        <f>A50</f>
        <v>Owi Wijaya</v>
      </c>
      <c r="B51" s="1" t="s">
        <v>81</v>
      </c>
      <c r="C51" s="1" t="s">
        <v>218</v>
      </c>
      <c r="D51" s="1" t="s">
        <v>82</v>
      </c>
      <c r="E51" s="2" t="s">
        <v>13</v>
      </c>
      <c r="F51" s="2" t="s">
        <v>83</v>
      </c>
      <c r="G51" s="9"/>
      <c r="H51" s="10">
        <v>531</v>
      </c>
      <c r="I51" s="9"/>
      <c r="J51" s="10">
        <f t="shared" si="0"/>
        <v>531</v>
      </c>
      <c r="K51" s="4">
        <f>H51/$H$100</f>
        <v>6.0932550306074208E-3</v>
      </c>
    </row>
    <row r="52" spans="1:11" x14ac:dyDescent="0.25">
      <c r="A52" s="9" t="str">
        <f>A51</f>
        <v>Owi Wijaya</v>
      </c>
      <c r="B52" s="1" t="s">
        <v>84</v>
      </c>
      <c r="C52" s="1" t="s">
        <v>219</v>
      </c>
      <c r="D52" s="1" t="s">
        <v>85</v>
      </c>
      <c r="E52" s="2" t="s">
        <v>13</v>
      </c>
      <c r="F52" s="2" t="s">
        <v>76</v>
      </c>
      <c r="G52" s="9"/>
      <c r="H52" s="10">
        <v>2429</v>
      </c>
      <c r="I52" s="9"/>
      <c r="J52" s="10">
        <f t="shared" si="0"/>
        <v>2429</v>
      </c>
      <c r="K52" s="4">
        <f>H52/$H$100</f>
        <v>2.7872912371648635E-2</v>
      </c>
    </row>
    <row r="53" spans="1:11" x14ac:dyDescent="0.25">
      <c r="A53" s="9" t="str">
        <f>A52</f>
        <v>Owi Wijaya</v>
      </c>
      <c r="B53" s="1" t="s">
        <v>86</v>
      </c>
      <c r="C53" s="1" t="s">
        <v>219</v>
      </c>
      <c r="D53" s="1" t="s">
        <v>87</v>
      </c>
      <c r="E53" s="2" t="s">
        <v>13</v>
      </c>
      <c r="F53" s="2" t="s">
        <v>76</v>
      </c>
      <c r="G53" s="9"/>
      <c r="H53" s="10">
        <v>200</v>
      </c>
      <c r="I53" s="9">
        <v>44.3</v>
      </c>
      <c r="J53" s="10">
        <f t="shared" si="0"/>
        <v>155.69999999999999</v>
      </c>
      <c r="K53" s="4">
        <f>H53/$H$100</f>
        <v>2.2950113109632469E-3</v>
      </c>
    </row>
    <row r="54" spans="1:11" x14ac:dyDescent="0.25">
      <c r="A54" s="9" t="str">
        <f>A53</f>
        <v>Owi Wijaya</v>
      </c>
      <c r="B54" s="1" t="s">
        <v>88</v>
      </c>
      <c r="C54" s="1" t="s">
        <v>220</v>
      </c>
      <c r="D54" s="1" t="s">
        <v>89</v>
      </c>
      <c r="E54" s="2" t="s">
        <v>13</v>
      </c>
      <c r="F54" s="2" t="s">
        <v>76</v>
      </c>
      <c r="G54" s="9"/>
      <c r="H54" s="10">
        <v>3004.76</v>
      </c>
      <c r="I54" s="9"/>
      <c r="J54" s="10">
        <f t="shared" si="0"/>
        <v>3004.76</v>
      </c>
      <c r="K54" s="4">
        <f>H54/$H$100</f>
        <v>3.4479790933649633E-2</v>
      </c>
    </row>
    <row r="55" spans="1:11" x14ac:dyDescent="0.25">
      <c r="A55" s="9" t="str">
        <f>A54</f>
        <v>Owi Wijaya</v>
      </c>
      <c r="B55" s="1" t="s">
        <v>88</v>
      </c>
      <c r="C55" s="1" t="s">
        <v>221</v>
      </c>
      <c r="D55" s="1" t="s">
        <v>89</v>
      </c>
      <c r="E55" s="2" t="s">
        <v>15</v>
      </c>
      <c r="F55" s="2" t="s">
        <v>76</v>
      </c>
      <c r="G55" s="9"/>
      <c r="H55" s="10">
        <v>1543.55</v>
      </c>
      <c r="I55" s="9"/>
      <c r="J55" s="10">
        <f t="shared" si="0"/>
        <v>1543.55</v>
      </c>
      <c r="K55" s="4">
        <f>H55/$H$100</f>
        <v>1.7712323545186599E-2</v>
      </c>
    </row>
    <row r="56" spans="1:11" x14ac:dyDescent="0.25">
      <c r="A56" s="9" t="str">
        <f>A55</f>
        <v>Owi Wijaya</v>
      </c>
      <c r="B56" s="1" t="s">
        <v>90</v>
      </c>
      <c r="C56" s="1" t="s">
        <v>222</v>
      </c>
      <c r="D56" s="1" t="s">
        <v>91</v>
      </c>
      <c r="E56" s="2" t="s">
        <v>13</v>
      </c>
      <c r="F56" s="2" t="s">
        <v>76</v>
      </c>
      <c r="G56" s="9"/>
      <c r="H56" s="10">
        <v>938.47</v>
      </c>
      <c r="I56" s="9">
        <v>184.66</v>
      </c>
      <c r="J56" s="10">
        <f t="shared" si="0"/>
        <v>753.81000000000006</v>
      </c>
      <c r="K56" s="4">
        <f>H56/$H$100</f>
        <v>1.0768996324998392E-2</v>
      </c>
    </row>
    <row r="57" spans="1:11" x14ac:dyDescent="0.25">
      <c r="A57" s="9" t="str">
        <f>A56</f>
        <v>Owi Wijaya</v>
      </c>
      <c r="B57" s="1" t="s">
        <v>90</v>
      </c>
      <c r="C57" s="1" t="s">
        <v>223</v>
      </c>
      <c r="D57" s="1" t="s">
        <v>91</v>
      </c>
      <c r="E57" s="2" t="s">
        <v>24</v>
      </c>
      <c r="F57" s="2" t="s">
        <v>76</v>
      </c>
      <c r="G57" s="9"/>
      <c r="H57" s="10">
        <v>175.55</v>
      </c>
      <c r="I57" s="9"/>
      <c r="J57" s="10">
        <f t="shared" si="0"/>
        <v>175.55</v>
      </c>
      <c r="K57" s="4">
        <f>H57/$H$100</f>
        <v>2.0144461781979902E-3</v>
      </c>
    </row>
    <row r="58" spans="1:11" x14ac:dyDescent="0.25">
      <c r="A58" s="9" t="str">
        <f>A57</f>
        <v>Owi Wijaya</v>
      </c>
      <c r="B58" s="1" t="s">
        <v>90</v>
      </c>
      <c r="C58" s="1" t="s">
        <v>224</v>
      </c>
      <c r="D58" s="1" t="s">
        <v>91</v>
      </c>
      <c r="E58" s="2" t="s">
        <v>15</v>
      </c>
      <c r="F58" s="2" t="s">
        <v>76</v>
      </c>
      <c r="G58" s="9"/>
      <c r="H58" s="10">
        <v>2294.39</v>
      </c>
      <c r="I58" s="9">
        <v>336.64</v>
      </c>
      <c r="J58" s="10">
        <f t="shared" si="0"/>
        <v>1957.75</v>
      </c>
      <c r="K58" s="4">
        <f>H58/$H$100</f>
        <v>2.632825500880482E-2</v>
      </c>
    </row>
    <row r="59" spans="1:11" x14ac:dyDescent="0.25">
      <c r="A59" s="9" t="str">
        <f>A58</f>
        <v>Owi Wijaya</v>
      </c>
      <c r="B59" s="1" t="s">
        <v>92</v>
      </c>
      <c r="C59" s="1" t="s">
        <v>225</v>
      </c>
      <c r="D59" s="1" t="s">
        <v>93</v>
      </c>
      <c r="E59" s="2" t="s">
        <v>13</v>
      </c>
      <c r="F59" s="2" t="s">
        <v>76</v>
      </c>
      <c r="G59" s="9"/>
      <c r="H59" s="10">
        <v>1987.05</v>
      </c>
      <c r="I59" s="9"/>
      <c r="J59" s="10">
        <f t="shared" si="0"/>
        <v>1987.05</v>
      </c>
      <c r="K59" s="4">
        <f>H59/$H$100</f>
        <v>2.2801511127247598E-2</v>
      </c>
    </row>
    <row r="60" spans="1:11" x14ac:dyDescent="0.25">
      <c r="A60" s="9" t="str">
        <f>A59</f>
        <v>Owi Wijaya</v>
      </c>
      <c r="B60" s="1" t="s">
        <v>92</v>
      </c>
      <c r="C60" s="1" t="s">
        <v>226</v>
      </c>
      <c r="D60" s="1" t="s">
        <v>93</v>
      </c>
      <c r="E60" s="2" t="s">
        <v>15</v>
      </c>
      <c r="F60" s="2" t="s">
        <v>76</v>
      </c>
      <c r="G60" s="9"/>
      <c r="H60" s="10">
        <v>1692.67</v>
      </c>
      <c r="I60" s="9"/>
      <c r="J60" s="10">
        <f t="shared" si="0"/>
        <v>1692.67</v>
      </c>
      <c r="K60" s="4">
        <f>H60/$H$100</f>
        <v>1.9423483978640799E-2</v>
      </c>
    </row>
    <row r="61" spans="1:11" x14ac:dyDescent="0.25">
      <c r="A61" s="9" t="str">
        <f>A60</f>
        <v>Owi Wijaya</v>
      </c>
      <c r="B61" s="1" t="s">
        <v>94</v>
      </c>
      <c r="C61" s="1" t="s">
        <v>227</v>
      </c>
      <c r="D61" s="1" t="s">
        <v>95</v>
      </c>
      <c r="E61" s="2" t="s">
        <v>13</v>
      </c>
      <c r="F61" s="2" t="s">
        <v>76</v>
      </c>
      <c r="G61" s="9"/>
      <c r="H61" s="10">
        <v>569</v>
      </c>
      <c r="I61" s="9"/>
      <c r="J61" s="10">
        <f t="shared" si="0"/>
        <v>569</v>
      </c>
      <c r="K61" s="4">
        <f>H61/$H$100</f>
        <v>6.5293071796904377E-3</v>
      </c>
    </row>
    <row r="62" spans="1:11" x14ac:dyDescent="0.25">
      <c r="A62" s="9" t="str">
        <f>A61</f>
        <v>Owi Wijaya</v>
      </c>
      <c r="B62" s="1" t="s">
        <v>94</v>
      </c>
      <c r="C62" s="1" t="s">
        <v>228</v>
      </c>
      <c r="D62" s="1" t="s">
        <v>95</v>
      </c>
      <c r="E62" s="2" t="s">
        <v>15</v>
      </c>
      <c r="F62" s="2" t="s">
        <v>76</v>
      </c>
      <c r="G62" s="9"/>
      <c r="H62" s="10">
        <v>300</v>
      </c>
      <c r="I62" s="9"/>
      <c r="J62" s="10">
        <f t="shared" si="0"/>
        <v>300</v>
      </c>
      <c r="K62" s="4">
        <f>H62/$H$100</f>
        <v>3.4425169664448704E-3</v>
      </c>
    </row>
    <row r="63" spans="1:11" x14ac:dyDescent="0.25">
      <c r="A63" s="9" t="str">
        <f>A62</f>
        <v>Owi Wijaya</v>
      </c>
      <c r="B63" s="1" t="s">
        <v>96</v>
      </c>
      <c r="C63" s="1" t="s">
        <v>229</v>
      </c>
      <c r="D63" s="1" t="s">
        <v>97</v>
      </c>
      <c r="E63" s="2" t="s">
        <v>13</v>
      </c>
      <c r="F63" s="2" t="s">
        <v>98</v>
      </c>
      <c r="G63" s="9"/>
      <c r="H63" s="10">
        <v>2288.86</v>
      </c>
      <c r="I63" s="9"/>
      <c r="J63" s="10">
        <f t="shared" si="0"/>
        <v>2288.86</v>
      </c>
      <c r="K63" s="4">
        <f>H63/$H$100</f>
        <v>2.6264797946056691E-2</v>
      </c>
    </row>
    <row r="64" spans="1:11" x14ac:dyDescent="0.25">
      <c r="A64" s="9" t="str">
        <f>A63</f>
        <v>Owi Wijaya</v>
      </c>
      <c r="B64" s="1" t="s">
        <v>99</v>
      </c>
      <c r="C64" s="1" t="s">
        <v>230</v>
      </c>
      <c r="D64" s="1" t="s">
        <v>100</v>
      </c>
      <c r="E64" s="2" t="s">
        <v>13</v>
      </c>
      <c r="F64" s="2" t="s">
        <v>101</v>
      </c>
      <c r="G64" s="9"/>
      <c r="H64" s="10">
        <v>36500.160000000003</v>
      </c>
      <c r="I64" s="9"/>
      <c r="J64" s="10">
        <f t="shared" si="0"/>
        <v>36500.160000000003</v>
      </c>
      <c r="K64" s="4">
        <f>H64/$H$100</f>
        <v>0.4188414002598414</v>
      </c>
    </row>
    <row r="65" spans="1:11" x14ac:dyDescent="0.25">
      <c r="A65" s="9" t="str">
        <f>A64</f>
        <v>Owi Wijaya</v>
      </c>
      <c r="B65" s="1" t="s">
        <v>102</v>
      </c>
      <c r="C65" s="1" t="s">
        <v>231</v>
      </c>
      <c r="D65" s="1" t="s">
        <v>103</v>
      </c>
      <c r="E65" s="2" t="s">
        <v>13</v>
      </c>
      <c r="F65" s="2" t="s">
        <v>76</v>
      </c>
      <c r="G65" s="9"/>
      <c r="H65" s="10">
        <v>1440.17</v>
      </c>
      <c r="I65" s="9"/>
      <c r="J65" s="10">
        <f t="shared" si="0"/>
        <v>1440.17</v>
      </c>
      <c r="K65" s="4">
        <f>H65/$H$100</f>
        <v>1.6526032198549697E-2</v>
      </c>
    </row>
    <row r="66" spans="1:11" x14ac:dyDescent="0.25">
      <c r="A66" s="9" t="str">
        <f>A65</f>
        <v>Owi Wijaya</v>
      </c>
      <c r="B66" s="1" t="s">
        <v>102</v>
      </c>
      <c r="C66" s="1" t="s">
        <v>232</v>
      </c>
      <c r="D66" s="1" t="s">
        <v>103</v>
      </c>
      <c r="E66" s="2" t="s">
        <v>104</v>
      </c>
      <c r="F66" s="2" t="s">
        <v>76</v>
      </c>
      <c r="G66" s="9"/>
      <c r="H66" s="10">
        <v>14.27</v>
      </c>
      <c r="I66" s="9"/>
      <c r="J66" s="10">
        <f t="shared" si="0"/>
        <v>14.27</v>
      </c>
      <c r="K66" s="4">
        <f>H66/$H$100</f>
        <v>1.6374905703722768E-4</v>
      </c>
    </row>
    <row r="67" spans="1:11" x14ac:dyDescent="0.25">
      <c r="A67" s="9" t="str">
        <f>A66</f>
        <v>Owi Wijaya</v>
      </c>
      <c r="B67" s="1" t="s">
        <v>102</v>
      </c>
      <c r="C67" s="1" t="s">
        <v>233</v>
      </c>
      <c r="D67" s="1" t="s">
        <v>103</v>
      </c>
      <c r="E67" s="2" t="s">
        <v>24</v>
      </c>
      <c r="F67" s="2" t="s">
        <v>76</v>
      </c>
      <c r="G67" s="9"/>
      <c r="H67" s="10">
        <v>35.56</v>
      </c>
      <c r="I67" s="9"/>
      <c r="J67" s="10">
        <f t="shared" si="0"/>
        <v>35.56</v>
      </c>
      <c r="K67" s="4">
        <f>H67/$H$100</f>
        <v>4.0805301108926532E-4</v>
      </c>
    </row>
    <row r="68" spans="1:11" x14ac:dyDescent="0.25">
      <c r="A68" s="9" t="str">
        <f>A67</f>
        <v>Owi Wijaya</v>
      </c>
      <c r="B68" s="1" t="s">
        <v>102</v>
      </c>
      <c r="C68" s="1" t="s">
        <v>234</v>
      </c>
      <c r="D68" s="1" t="s">
        <v>103</v>
      </c>
      <c r="E68" s="2" t="s">
        <v>15</v>
      </c>
      <c r="F68" s="2" t="s">
        <v>76</v>
      </c>
      <c r="G68" s="9"/>
      <c r="H68" s="10">
        <v>9.69</v>
      </c>
      <c r="I68" s="9"/>
      <c r="J68" s="10">
        <f t="shared" si="0"/>
        <v>9.69</v>
      </c>
      <c r="K68" s="4">
        <f>H68/$H$100</f>
        <v>1.1119329801616931E-4</v>
      </c>
    </row>
    <row r="69" spans="1:11" x14ac:dyDescent="0.25">
      <c r="A69" s="9" t="str">
        <f>A68</f>
        <v>Owi Wijaya</v>
      </c>
      <c r="B69" s="1" t="s">
        <v>105</v>
      </c>
      <c r="C69" s="1" t="s">
        <v>235</v>
      </c>
      <c r="D69" s="1" t="s">
        <v>106</v>
      </c>
      <c r="E69" s="2" t="s">
        <v>13</v>
      </c>
      <c r="F69" s="2" t="s">
        <v>76</v>
      </c>
      <c r="G69" s="9"/>
      <c r="H69" s="10">
        <v>400</v>
      </c>
      <c r="I69" s="9">
        <v>335.38</v>
      </c>
      <c r="J69" s="10">
        <f t="shared" si="0"/>
        <v>64.62</v>
      </c>
      <c r="K69" s="4">
        <f>H69/$H$100</f>
        <v>4.5900226219264938E-3</v>
      </c>
    </row>
    <row r="70" spans="1:11" x14ac:dyDescent="0.25">
      <c r="A70" s="9" t="str">
        <f>A69</f>
        <v>Owi Wijaya</v>
      </c>
      <c r="B70" s="1" t="s">
        <v>107</v>
      </c>
      <c r="C70" s="1" t="s">
        <v>236</v>
      </c>
      <c r="D70" s="1" t="s">
        <v>108</v>
      </c>
      <c r="E70" s="2" t="s">
        <v>13</v>
      </c>
      <c r="F70" s="2" t="s">
        <v>83</v>
      </c>
      <c r="G70" s="9"/>
      <c r="H70" s="10">
        <v>100</v>
      </c>
      <c r="I70" s="9"/>
      <c r="J70" s="10">
        <f t="shared" si="0"/>
        <v>100</v>
      </c>
      <c r="K70" s="4">
        <f>H70/$H$100</f>
        <v>1.1475056554816235E-3</v>
      </c>
    </row>
    <row r="71" spans="1:11" x14ac:dyDescent="0.25">
      <c r="A71" s="9" t="str">
        <f>A70</f>
        <v>Owi Wijaya</v>
      </c>
      <c r="B71" s="1" t="s">
        <v>109</v>
      </c>
      <c r="C71" s="1" t="s">
        <v>237</v>
      </c>
      <c r="D71" s="1" t="s">
        <v>110</v>
      </c>
      <c r="E71" s="2" t="s">
        <v>13</v>
      </c>
      <c r="F71" s="2" t="s">
        <v>83</v>
      </c>
      <c r="G71" s="9"/>
      <c r="H71" s="10">
        <v>100</v>
      </c>
      <c r="I71" s="9"/>
      <c r="J71" s="10">
        <f t="shared" ref="J71:J134" si="1">H71-I71</f>
        <v>100</v>
      </c>
      <c r="K71" s="4">
        <f>H71/$H$100</f>
        <v>1.1475056554816235E-3</v>
      </c>
    </row>
    <row r="72" spans="1:11" x14ac:dyDescent="0.25">
      <c r="A72" s="9" t="str">
        <f>A71</f>
        <v>Owi Wijaya</v>
      </c>
      <c r="B72" s="1" t="s">
        <v>111</v>
      </c>
      <c r="C72" s="1" t="s">
        <v>238</v>
      </c>
      <c r="D72" s="1" t="s">
        <v>112</v>
      </c>
      <c r="E72" s="2" t="s">
        <v>13</v>
      </c>
      <c r="F72" s="2" t="s">
        <v>83</v>
      </c>
      <c r="G72" s="9"/>
      <c r="H72" s="10">
        <v>100</v>
      </c>
      <c r="I72" s="9"/>
      <c r="J72" s="10">
        <f t="shared" si="1"/>
        <v>100</v>
      </c>
      <c r="K72" s="4">
        <f>H72/$H$100</f>
        <v>1.1475056554816235E-3</v>
      </c>
    </row>
    <row r="73" spans="1:11" x14ac:dyDescent="0.25">
      <c r="A73" s="9" t="str">
        <f>A72</f>
        <v>Owi Wijaya</v>
      </c>
      <c r="B73" s="1" t="s">
        <v>113</v>
      </c>
      <c r="C73" s="1" t="s">
        <v>239</v>
      </c>
      <c r="D73" s="1" t="s">
        <v>114</v>
      </c>
      <c r="E73" s="2" t="s">
        <v>13</v>
      </c>
      <c r="F73" s="2" t="s">
        <v>83</v>
      </c>
      <c r="G73" s="9"/>
      <c r="H73" s="10">
        <v>100</v>
      </c>
      <c r="I73" s="9"/>
      <c r="J73" s="10">
        <f t="shared" si="1"/>
        <v>100</v>
      </c>
      <c r="K73" s="4">
        <f>H73/$H$100</f>
        <v>1.1475056554816235E-3</v>
      </c>
    </row>
    <row r="74" spans="1:11" x14ac:dyDescent="0.25">
      <c r="A74" s="9" t="str">
        <f>A73</f>
        <v>Owi Wijaya</v>
      </c>
      <c r="B74" s="1" t="s">
        <v>113</v>
      </c>
      <c r="C74" s="1" t="s">
        <v>240</v>
      </c>
      <c r="D74" s="1" t="s">
        <v>114</v>
      </c>
      <c r="E74" s="2" t="s">
        <v>24</v>
      </c>
      <c r="F74" s="2" t="s">
        <v>76</v>
      </c>
      <c r="G74" s="9"/>
      <c r="H74" s="10">
        <v>250</v>
      </c>
      <c r="I74" s="9"/>
      <c r="J74" s="10">
        <f t="shared" si="1"/>
        <v>250</v>
      </c>
      <c r="K74" s="4">
        <f>H74/$H$100</f>
        <v>2.8687641387040589E-3</v>
      </c>
    </row>
    <row r="75" spans="1:11" x14ac:dyDescent="0.25">
      <c r="A75" s="9" t="str">
        <f>A74</f>
        <v>Owi Wijaya</v>
      </c>
      <c r="B75" s="1" t="s">
        <v>113</v>
      </c>
      <c r="C75" s="1" t="s">
        <v>241</v>
      </c>
      <c r="D75" s="1" t="s">
        <v>114</v>
      </c>
      <c r="E75" s="2" t="s">
        <v>15</v>
      </c>
      <c r="F75" s="2" t="s">
        <v>76</v>
      </c>
      <c r="G75" s="9"/>
      <c r="H75" s="10">
        <v>300</v>
      </c>
      <c r="I75" s="9"/>
      <c r="J75" s="10">
        <f t="shared" si="1"/>
        <v>300</v>
      </c>
      <c r="K75" s="4">
        <f>H75/$H$100</f>
        <v>3.4425169664448704E-3</v>
      </c>
    </row>
    <row r="76" spans="1:11" x14ac:dyDescent="0.25">
      <c r="A76" s="9" t="str">
        <f>A75</f>
        <v>Owi Wijaya</v>
      </c>
      <c r="B76" s="1" t="s">
        <v>115</v>
      </c>
      <c r="C76" s="1" t="s">
        <v>242</v>
      </c>
      <c r="D76" s="1" t="s">
        <v>116</v>
      </c>
      <c r="E76" s="2" t="s">
        <v>13</v>
      </c>
      <c r="F76" s="2" t="s">
        <v>83</v>
      </c>
      <c r="G76" s="9"/>
      <c r="H76" s="10">
        <v>100</v>
      </c>
      <c r="I76" s="9"/>
      <c r="J76" s="10">
        <f t="shared" si="1"/>
        <v>100</v>
      </c>
      <c r="K76" s="4">
        <f>H76/$H$100</f>
        <v>1.1475056554816235E-3</v>
      </c>
    </row>
    <row r="77" spans="1:11" x14ac:dyDescent="0.25">
      <c r="A77" s="9" t="str">
        <f>A76</f>
        <v>Owi Wijaya</v>
      </c>
      <c r="B77" s="1" t="s">
        <v>117</v>
      </c>
      <c r="C77" s="1" t="s">
        <v>243</v>
      </c>
      <c r="D77" s="1" t="s">
        <v>118</v>
      </c>
      <c r="E77" s="2" t="s">
        <v>13</v>
      </c>
      <c r="F77" s="2" t="s">
        <v>83</v>
      </c>
      <c r="G77" s="9"/>
      <c r="H77" s="10">
        <v>100</v>
      </c>
      <c r="I77" s="9"/>
      <c r="J77" s="10">
        <f t="shared" si="1"/>
        <v>100</v>
      </c>
      <c r="K77" s="4">
        <f>H77/$H$100</f>
        <v>1.1475056554816235E-3</v>
      </c>
    </row>
    <row r="78" spans="1:11" x14ac:dyDescent="0.25">
      <c r="A78" s="9" t="str">
        <f>A77</f>
        <v>Owi Wijaya</v>
      </c>
      <c r="B78" s="1" t="s">
        <v>119</v>
      </c>
      <c r="C78" s="1" t="s">
        <v>244</v>
      </c>
      <c r="D78" s="1" t="s">
        <v>120</v>
      </c>
      <c r="E78" s="2" t="s">
        <v>13</v>
      </c>
      <c r="F78" s="2" t="s">
        <v>76</v>
      </c>
      <c r="G78" s="9"/>
      <c r="H78" s="10">
        <v>328.75</v>
      </c>
      <c r="I78" s="9"/>
      <c r="J78" s="10">
        <f t="shared" si="1"/>
        <v>328.75</v>
      </c>
      <c r="K78" s="4">
        <f>H78/$H$100</f>
        <v>3.7724248423958375E-3</v>
      </c>
    </row>
    <row r="79" spans="1:11" x14ac:dyDescent="0.25">
      <c r="A79" s="9" t="str">
        <f>A78</f>
        <v>Owi Wijaya</v>
      </c>
      <c r="B79" s="1" t="s">
        <v>119</v>
      </c>
      <c r="C79" s="1" t="s">
        <v>245</v>
      </c>
      <c r="D79" s="1" t="s">
        <v>120</v>
      </c>
      <c r="E79" s="2" t="s">
        <v>104</v>
      </c>
      <c r="F79" s="2" t="s">
        <v>76</v>
      </c>
      <c r="G79" s="9"/>
      <c r="H79" s="10">
        <v>109.79</v>
      </c>
      <c r="I79" s="9"/>
      <c r="J79" s="10">
        <f t="shared" si="1"/>
        <v>109.79</v>
      </c>
      <c r="K79" s="4">
        <f>H79/$H$100</f>
        <v>1.2598464591532744E-3</v>
      </c>
    </row>
    <row r="80" spans="1:11" x14ac:dyDescent="0.25">
      <c r="A80" s="9" t="str">
        <f>A79</f>
        <v>Owi Wijaya</v>
      </c>
      <c r="B80" s="1" t="s">
        <v>119</v>
      </c>
      <c r="C80" s="1" t="s">
        <v>246</v>
      </c>
      <c r="D80" s="1" t="s">
        <v>120</v>
      </c>
      <c r="E80" s="2" t="s">
        <v>24</v>
      </c>
      <c r="F80" s="2" t="s">
        <v>76</v>
      </c>
      <c r="G80" s="9"/>
      <c r="H80" s="10">
        <v>169.38</v>
      </c>
      <c r="I80" s="9">
        <v>50.62</v>
      </c>
      <c r="J80" s="10">
        <f t="shared" si="1"/>
        <v>118.75999999999999</v>
      </c>
      <c r="K80" s="4">
        <f>H80/$H$100</f>
        <v>1.9436450792547739E-3</v>
      </c>
    </row>
    <row r="81" spans="1:11" x14ac:dyDescent="0.25">
      <c r="A81" s="9" t="str">
        <f>A80</f>
        <v>Owi Wijaya</v>
      </c>
      <c r="B81" s="1" t="s">
        <v>119</v>
      </c>
      <c r="C81" s="1" t="s">
        <v>247</v>
      </c>
      <c r="D81" s="1" t="s">
        <v>120</v>
      </c>
      <c r="E81" s="2" t="s">
        <v>15</v>
      </c>
      <c r="F81" s="2" t="s">
        <v>76</v>
      </c>
      <c r="G81" s="9"/>
      <c r="H81" s="10">
        <v>142.08000000000001</v>
      </c>
      <c r="I81" s="9">
        <v>60.12</v>
      </c>
      <c r="J81" s="10">
        <f t="shared" si="1"/>
        <v>81.960000000000008</v>
      </c>
      <c r="K81" s="4">
        <f>H81/$H$100</f>
        <v>1.6303760353082908E-3</v>
      </c>
    </row>
    <row r="82" spans="1:11" x14ac:dyDescent="0.25">
      <c r="A82" s="9" t="str">
        <f>A81</f>
        <v>Owi Wijaya</v>
      </c>
      <c r="B82" s="1" t="s">
        <v>121</v>
      </c>
      <c r="C82" s="1" t="s">
        <v>248</v>
      </c>
      <c r="D82" s="1" t="s">
        <v>122</v>
      </c>
      <c r="E82" s="2" t="s">
        <v>13</v>
      </c>
      <c r="F82" s="2" t="s">
        <v>76</v>
      </c>
      <c r="G82" s="9"/>
      <c r="H82" s="10">
        <v>4300</v>
      </c>
      <c r="I82" s="9"/>
      <c r="J82" s="10">
        <f t="shared" si="1"/>
        <v>4300</v>
      </c>
      <c r="K82" s="4">
        <f>H82/$H$100</f>
        <v>4.934274318570981E-2</v>
      </c>
    </row>
    <row r="83" spans="1:11" x14ac:dyDescent="0.25">
      <c r="A83" s="9" t="str">
        <f>A82</f>
        <v>Owi Wijaya</v>
      </c>
      <c r="B83" s="1" t="s">
        <v>123</v>
      </c>
      <c r="C83" s="1" t="s">
        <v>249</v>
      </c>
      <c r="D83" s="1" t="s">
        <v>124</v>
      </c>
      <c r="E83" s="2" t="s">
        <v>13</v>
      </c>
      <c r="F83" s="2" t="s">
        <v>125</v>
      </c>
      <c r="G83" s="9"/>
      <c r="H83" s="10">
        <v>1495.98</v>
      </c>
      <c r="I83" s="9"/>
      <c r="J83" s="10">
        <f t="shared" si="1"/>
        <v>1495.98</v>
      </c>
      <c r="K83" s="4">
        <f>H83/$H$100</f>
        <v>1.7166455104873992E-2</v>
      </c>
    </row>
    <row r="84" spans="1:11" x14ac:dyDescent="0.25">
      <c r="A84" s="9" t="str">
        <f>A83</f>
        <v>Owi Wijaya</v>
      </c>
      <c r="B84" s="1" t="s">
        <v>123</v>
      </c>
      <c r="C84" s="1" t="s">
        <v>250</v>
      </c>
      <c r="D84" s="1" t="s">
        <v>124</v>
      </c>
      <c r="E84" s="2" t="s">
        <v>104</v>
      </c>
      <c r="F84" s="2" t="s">
        <v>125</v>
      </c>
      <c r="G84" s="9"/>
      <c r="H84" s="10">
        <v>516.97</v>
      </c>
      <c r="I84" s="9"/>
      <c r="J84" s="10">
        <f t="shared" si="1"/>
        <v>516.97</v>
      </c>
      <c r="K84" s="4">
        <f>H84/$H$100</f>
        <v>5.9322599871433493E-3</v>
      </c>
    </row>
    <row r="85" spans="1:11" x14ac:dyDescent="0.25">
      <c r="A85" s="9" t="str">
        <f>A84</f>
        <v>Owi Wijaya</v>
      </c>
      <c r="B85" s="1" t="s">
        <v>123</v>
      </c>
      <c r="C85" s="42" t="s">
        <v>328</v>
      </c>
      <c r="D85" s="1" t="s">
        <v>124</v>
      </c>
      <c r="E85" s="2" t="s">
        <v>24</v>
      </c>
      <c r="F85" s="2" t="s">
        <v>125</v>
      </c>
      <c r="G85" s="9"/>
      <c r="H85" s="10">
        <v>1463.62</v>
      </c>
      <c r="I85" s="9"/>
      <c r="J85" s="10">
        <f t="shared" si="1"/>
        <v>1463.62</v>
      </c>
      <c r="K85" s="4">
        <f>H85/$H$100</f>
        <v>1.6795122274760137E-2</v>
      </c>
    </row>
    <row r="86" spans="1:11" x14ac:dyDescent="0.25">
      <c r="A86" s="9" t="str">
        <f>A85</f>
        <v>Owi Wijaya</v>
      </c>
      <c r="B86" s="1" t="s">
        <v>123</v>
      </c>
      <c r="C86" s="1" t="s">
        <v>251</v>
      </c>
      <c r="D86" s="1" t="s">
        <v>124</v>
      </c>
      <c r="E86" s="2" t="s">
        <v>15</v>
      </c>
      <c r="F86" s="2" t="s">
        <v>125</v>
      </c>
      <c r="G86" s="9"/>
      <c r="H86" s="10">
        <v>1779.8599999999997</v>
      </c>
      <c r="I86" s="9">
        <v>167.31</v>
      </c>
      <c r="J86" s="10">
        <f t="shared" si="1"/>
        <v>1612.5499999999997</v>
      </c>
      <c r="K86" s="4">
        <f>H86/$H$100</f>
        <v>2.042399415965522E-2</v>
      </c>
    </row>
    <row r="87" spans="1:11" x14ac:dyDescent="0.25">
      <c r="A87" s="9" t="str">
        <f>A86</f>
        <v>Owi Wijaya</v>
      </c>
      <c r="B87" s="1" t="s">
        <v>21</v>
      </c>
      <c r="C87" s="1" t="s">
        <v>252</v>
      </c>
      <c r="D87" s="1" t="s">
        <v>126</v>
      </c>
      <c r="E87" s="2" t="s">
        <v>104</v>
      </c>
      <c r="F87" s="2" t="s">
        <v>76</v>
      </c>
      <c r="G87" s="9"/>
      <c r="H87" s="10">
        <v>1115.46</v>
      </c>
      <c r="I87" s="9"/>
      <c r="J87" s="10">
        <f t="shared" si="1"/>
        <v>1115.46</v>
      </c>
      <c r="K87" s="4">
        <f>H87/$H$100</f>
        <v>1.2799966584635319E-2</v>
      </c>
    </row>
    <row r="88" spans="1:11" x14ac:dyDescent="0.25">
      <c r="A88" s="9" t="str">
        <f>A87</f>
        <v>Owi Wijaya</v>
      </c>
      <c r="B88" s="1" t="s">
        <v>127</v>
      </c>
      <c r="C88" s="1" t="s">
        <v>253</v>
      </c>
      <c r="D88" s="1" t="s">
        <v>128</v>
      </c>
      <c r="E88" s="2" t="s">
        <v>13</v>
      </c>
      <c r="F88" s="2" t="s">
        <v>83</v>
      </c>
      <c r="G88" s="9"/>
      <c r="H88" s="10">
        <v>651</v>
      </c>
      <c r="I88" s="9"/>
      <c r="J88" s="10">
        <f t="shared" si="1"/>
        <v>651</v>
      </c>
      <c r="K88" s="4">
        <f>H88/$H$100</f>
        <v>7.4702618171853695E-3</v>
      </c>
    </row>
    <row r="89" spans="1:11" x14ac:dyDescent="0.25">
      <c r="A89" s="9" t="str">
        <f>A88</f>
        <v>Owi Wijaya</v>
      </c>
      <c r="B89" s="1" t="s">
        <v>129</v>
      </c>
      <c r="C89" s="1" t="s">
        <v>254</v>
      </c>
      <c r="D89" s="1" t="s">
        <v>130</v>
      </c>
      <c r="E89" s="2" t="s">
        <v>13</v>
      </c>
      <c r="F89" s="2" t="s">
        <v>83</v>
      </c>
      <c r="G89" s="9"/>
      <c r="H89" s="10">
        <v>466</v>
      </c>
      <c r="I89" s="9"/>
      <c r="J89" s="10">
        <f t="shared" si="1"/>
        <v>466</v>
      </c>
      <c r="K89" s="4">
        <f>H89/$H$100</f>
        <v>5.3473763545443653E-3</v>
      </c>
    </row>
    <row r="90" spans="1:11" x14ac:dyDescent="0.25">
      <c r="A90" s="9" t="str">
        <f>A89</f>
        <v>Owi Wijaya</v>
      </c>
      <c r="B90" s="1" t="s">
        <v>131</v>
      </c>
      <c r="C90" s="1" t="s">
        <v>255</v>
      </c>
      <c r="D90" s="1" t="s">
        <v>132</v>
      </c>
      <c r="E90" s="2" t="s">
        <v>13</v>
      </c>
      <c r="F90" s="2" t="s">
        <v>76</v>
      </c>
      <c r="G90" s="9"/>
      <c r="H90" s="10">
        <v>1388.61</v>
      </c>
      <c r="I90" s="9"/>
      <c r="J90" s="10">
        <f t="shared" si="1"/>
        <v>1388.61</v>
      </c>
      <c r="K90" s="4">
        <f>H90/$H$100</f>
        <v>1.5934378282583372E-2</v>
      </c>
    </row>
    <row r="91" spans="1:11" x14ac:dyDescent="0.25">
      <c r="A91" s="9" t="str">
        <f>A90</f>
        <v>Owi Wijaya</v>
      </c>
      <c r="B91" s="1" t="s">
        <v>133</v>
      </c>
      <c r="C91" s="1" t="s">
        <v>256</v>
      </c>
      <c r="D91" s="1" t="s">
        <v>134</v>
      </c>
      <c r="E91" s="2" t="s">
        <v>13</v>
      </c>
      <c r="F91" s="2" t="s">
        <v>76</v>
      </c>
      <c r="G91" s="9"/>
      <c r="H91" s="10">
        <v>221.29</v>
      </c>
      <c r="I91" s="9"/>
      <c r="J91" s="10">
        <f t="shared" si="1"/>
        <v>221.29</v>
      </c>
      <c r="K91" s="4">
        <f>H91/$H$100</f>
        <v>2.5393152650152848E-3</v>
      </c>
    </row>
    <row r="92" spans="1:11" x14ac:dyDescent="0.25">
      <c r="A92" s="9" t="str">
        <f>A91</f>
        <v>Owi Wijaya</v>
      </c>
      <c r="B92" s="1" t="s">
        <v>135</v>
      </c>
      <c r="C92" s="1" t="s">
        <v>257</v>
      </c>
      <c r="D92" s="1" t="s">
        <v>136</v>
      </c>
      <c r="E92" s="2" t="s">
        <v>13</v>
      </c>
      <c r="F92" s="2" t="s">
        <v>76</v>
      </c>
      <c r="G92" s="9"/>
      <c r="H92" s="10">
        <v>764.4</v>
      </c>
      <c r="I92" s="9"/>
      <c r="J92" s="10">
        <f t="shared" si="1"/>
        <v>764.4</v>
      </c>
      <c r="K92" s="4">
        <f>H92/$H$100</f>
        <v>8.7715332305015291E-3</v>
      </c>
    </row>
    <row r="93" spans="1:11" x14ac:dyDescent="0.25">
      <c r="A93" s="9" t="str">
        <f>A92</f>
        <v>Owi Wijaya</v>
      </c>
      <c r="B93" s="1" t="s">
        <v>137</v>
      </c>
      <c r="C93" s="1" t="s">
        <v>258</v>
      </c>
      <c r="D93" s="1" t="s">
        <v>138</v>
      </c>
      <c r="E93" s="2" t="s">
        <v>13</v>
      </c>
      <c r="F93" s="2" t="s">
        <v>76</v>
      </c>
      <c r="G93" s="9"/>
      <c r="H93" s="10">
        <v>255</v>
      </c>
      <c r="I93" s="9"/>
      <c r="J93" s="10">
        <f t="shared" si="1"/>
        <v>255</v>
      </c>
      <c r="K93" s="4">
        <f>H93/$H$100</f>
        <v>2.9261394214781401E-3</v>
      </c>
    </row>
    <row r="94" spans="1:11" x14ac:dyDescent="0.25">
      <c r="A94" s="9" t="str">
        <f>A93</f>
        <v>Owi Wijaya</v>
      </c>
      <c r="B94" s="1" t="s">
        <v>139</v>
      </c>
      <c r="C94" s="1" t="s">
        <v>259</v>
      </c>
      <c r="D94" s="1" t="s">
        <v>140</v>
      </c>
      <c r="E94" s="2" t="s">
        <v>13</v>
      </c>
      <c r="F94" s="2" t="s">
        <v>76</v>
      </c>
      <c r="G94" s="9"/>
      <c r="H94" s="10">
        <v>200</v>
      </c>
      <c r="I94" s="9"/>
      <c r="J94" s="10">
        <f t="shared" si="1"/>
        <v>200</v>
      </c>
      <c r="K94" s="4">
        <f>H94/$H$100</f>
        <v>2.2950113109632469E-3</v>
      </c>
    </row>
    <row r="95" spans="1:11" x14ac:dyDescent="0.25">
      <c r="A95" s="9" t="str">
        <f>A94</f>
        <v>Owi Wijaya</v>
      </c>
      <c r="B95" s="1" t="s">
        <v>141</v>
      </c>
      <c r="C95" s="1" t="s">
        <v>260</v>
      </c>
      <c r="D95" s="1" t="s">
        <v>142</v>
      </c>
      <c r="E95" s="2" t="s">
        <v>13</v>
      </c>
      <c r="F95" s="2" t="s">
        <v>76</v>
      </c>
      <c r="G95" s="9"/>
      <c r="H95" s="10">
        <v>464.37</v>
      </c>
      <c r="I95" s="9"/>
      <c r="J95" s="10">
        <f t="shared" si="1"/>
        <v>464.37</v>
      </c>
      <c r="K95" s="4">
        <f>H95/$H$100</f>
        <v>5.3286720123600154E-3</v>
      </c>
    </row>
    <row r="96" spans="1:11" x14ac:dyDescent="0.25">
      <c r="A96" s="9" t="str">
        <f>A95</f>
        <v>Owi Wijaya</v>
      </c>
      <c r="B96" s="1" t="s">
        <v>21</v>
      </c>
      <c r="C96" s="1" t="s">
        <v>197</v>
      </c>
      <c r="D96" s="1" t="s">
        <v>143</v>
      </c>
      <c r="E96" s="2" t="s">
        <v>13</v>
      </c>
      <c r="F96" s="2" t="s">
        <v>76</v>
      </c>
      <c r="G96" s="9"/>
      <c r="H96" s="10">
        <v>515.79999999999995</v>
      </c>
      <c r="I96" s="9"/>
      <c r="J96" s="10">
        <f t="shared" si="1"/>
        <v>515.79999999999995</v>
      </c>
      <c r="K96" s="4">
        <f>H96/$H$100</f>
        <v>5.9188341709742135E-3</v>
      </c>
    </row>
    <row r="97" spans="1:11" x14ac:dyDescent="0.25">
      <c r="A97" s="9" t="str">
        <f>A96</f>
        <v>Owi Wijaya</v>
      </c>
      <c r="B97" s="1" t="s">
        <v>21</v>
      </c>
      <c r="C97" s="1" t="s">
        <v>197</v>
      </c>
      <c r="D97" s="1" t="s">
        <v>126</v>
      </c>
      <c r="E97" s="2" t="s">
        <v>13</v>
      </c>
      <c r="F97" s="2" t="s">
        <v>76</v>
      </c>
      <c r="G97" s="9"/>
      <c r="H97" s="10">
        <v>1891.43</v>
      </c>
      <c r="I97" s="9"/>
      <c r="J97" s="10">
        <f t="shared" si="1"/>
        <v>1891.43</v>
      </c>
      <c r="K97" s="4">
        <f>H97/$H$100</f>
        <v>2.1704266219476073E-2</v>
      </c>
    </row>
    <row r="98" spans="1:11" x14ac:dyDescent="0.25">
      <c r="A98" s="9" t="str">
        <f>A97</f>
        <v>Owi Wijaya</v>
      </c>
      <c r="B98" s="1" t="s">
        <v>21</v>
      </c>
      <c r="C98" s="1" t="s">
        <v>198</v>
      </c>
      <c r="D98" s="1" t="s">
        <v>126</v>
      </c>
      <c r="E98" s="2" t="s">
        <v>24</v>
      </c>
      <c r="F98" s="2" t="s">
        <v>76</v>
      </c>
      <c r="G98" s="9"/>
      <c r="H98" s="10">
        <v>1328.48</v>
      </c>
      <c r="I98" s="9"/>
      <c r="J98" s="10">
        <f t="shared" si="1"/>
        <v>1328.48</v>
      </c>
      <c r="K98" s="4">
        <f>H98/$H$100</f>
        <v>1.5244383131942272E-2</v>
      </c>
    </row>
    <row r="99" spans="1:11" x14ac:dyDescent="0.25">
      <c r="A99" s="9" t="str">
        <f>A98</f>
        <v>Owi Wijaya</v>
      </c>
      <c r="B99" s="1" t="s">
        <v>21</v>
      </c>
      <c r="C99" s="1" t="s">
        <v>199</v>
      </c>
      <c r="D99" s="1" t="s">
        <v>126</v>
      </c>
      <c r="E99" s="2" t="s">
        <v>15</v>
      </c>
      <c r="F99" s="2" t="s">
        <v>76</v>
      </c>
      <c r="G99" s="9"/>
      <c r="H99" s="10">
        <v>1328.28</v>
      </c>
      <c r="I99" s="9"/>
      <c r="J99" s="10">
        <f t="shared" si="1"/>
        <v>1328.28</v>
      </c>
      <c r="K99" s="4">
        <f>H99/$H$100</f>
        <v>1.5242088120631308E-2</v>
      </c>
    </row>
    <row r="100" spans="1:11" x14ac:dyDescent="0.25">
      <c r="A100" s="11" t="s">
        <v>35</v>
      </c>
      <c r="B100" s="11"/>
      <c r="C100" s="11"/>
      <c r="D100" s="11"/>
      <c r="E100" s="12"/>
      <c r="F100" s="12"/>
      <c r="G100" s="11"/>
      <c r="H100" s="13">
        <f>SUM(H46:H99)</f>
        <v>87145.539999999964</v>
      </c>
      <c r="I100" s="11"/>
      <c r="J100" s="10">
        <f t="shared" si="1"/>
        <v>87145.539999999964</v>
      </c>
      <c r="K100" s="15">
        <f>SUM(K45:K99)</f>
        <v>1</v>
      </c>
    </row>
    <row r="101" spans="1:11" x14ac:dyDescent="0.25">
      <c r="A101" s="9" t="s">
        <v>144</v>
      </c>
      <c r="B101" s="1" t="s">
        <v>96</v>
      </c>
      <c r="C101" s="1" t="s">
        <v>261</v>
      </c>
      <c r="D101" s="1" t="s">
        <v>97</v>
      </c>
      <c r="E101" s="2" t="s">
        <v>104</v>
      </c>
      <c r="F101" s="2" t="s">
        <v>98</v>
      </c>
      <c r="G101" s="9"/>
      <c r="H101" s="10">
        <v>2736.7799999999997</v>
      </c>
      <c r="I101" s="9"/>
      <c r="J101" s="10">
        <f t="shared" si="1"/>
        <v>2736.7799999999997</v>
      </c>
      <c r="K101" s="4">
        <f>H101/$H$123</f>
        <v>2.7232510432328692E-2</v>
      </c>
    </row>
    <row r="102" spans="1:11" x14ac:dyDescent="0.25">
      <c r="A102" s="9" t="str">
        <f>A101</f>
        <v>Wawan Iskandar</v>
      </c>
      <c r="B102" s="1" t="s">
        <v>105</v>
      </c>
      <c r="C102" s="1" t="s">
        <v>262</v>
      </c>
      <c r="D102" s="1" t="s">
        <v>106</v>
      </c>
      <c r="E102" s="2" t="s">
        <v>104</v>
      </c>
      <c r="F102" s="2" t="s">
        <v>76</v>
      </c>
      <c r="G102" s="9"/>
      <c r="H102" s="10">
        <v>200</v>
      </c>
      <c r="I102" s="9"/>
      <c r="J102" s="10">
        <f t="shared" si="1"/>
        <v>200</v>
      </c>
      <c r="K102" s="4">
        <f>H102/$H$123</f>
        <v>1.990113230316554E-3</v>
      </c>
    </row>
    <row r="103" spans="1:11" x14ac:dyDescent="0.25">
      <c r="A103" s="9" t="str">
        <f>A102</f>
        <v>Wawan Iskandar</v>
      </c>
      <c r="B103" s="1" t="s">
        <v>121</v>
      </c>
      <c r="C103" s="1" t="s">
        <v>263</v>
      </c>
      <c r="D103" s="1" t="s">
        <v>122</v>
      </c>
      <c r="E103" s="2" t="s">
        <v>104</v>
      </c>
      <c r="F103" s="2" t="s">
        <v>98</v>
      </c>
      <c r="G103" s="9"/>
      <c r="H103" s="10">
        <v>1460</v>
      </c>
      <c r="I103" s="9"/>
      <c r="J103" s="10">
        <f t="shared" si="1"/>
        <v>1460</v>
      </c>
      <c r="K103" s="4">
        <f>H103/$H$123</f>
        <v>1.4527826581310844E-2</v>
      </c>
    </row>
    <row r="104" spans="1:11" x14ac:dyDescent="0.25">
      <c r="A104" s="9" t="str">
        <f>A103</f>
        <v>Wawan Iskandar</v>
      </c>
      <c r="B104" s="1" t="s">
        <v>131</v>
      </c>
      <c r="C104" s="1" t="s">
        <v>264</v>
      </c>
      <c r="D104" s="1" t="s">
        <v>132</v>
      </c>
      <c r="E104" s="2" t="s">
        <v>104</v>
      </c>
      <c r="F104" s="2" t="s">
        <v>76</v>
      </c>
      <c r="G104" s="9"/>
      <c r="H104" s="10">
        <v>4235.2299999999996</v>
      </c>
      <c r="I104" s="9"/>
      <c r="J104" s="10">
        <f t="shared" si="1"/>
        <v>4235.2299999999996</v>
      </c>
      <c r="K104" s="4">
        <f>H104/$H$123</f>
        <v>4.2142936282167892E-2</v>
      </c>
    </row>
    <row r="105" spans="1:11" x14ac:dyDescent="0.25">
      <c r="A105" s="9" t="str">
        <f>A104</f>
        <v>Wawan Iskandar</v>
      </c>
      <c r="B105" s="1" t="s">
        <v>133</v>
      </c>
      <c r="C105" s="1" t="s">
        <v>265</v>
      </c>
      <c r="D105" s="1" t="s">
        <v>145</v>
      </c>
      <c r="E105" s="2" t="s">
        <v>104</v>
      </c>
      <c r="F105" s="2" t="s">
        <v>76</v>
      </c>
      <c r="G105" s="9"/>
      <c r="H105" s="10">
        <v>821.62</v>
      </c>
      <c r="I105" s="9"/>
      <c r="J105" s="10">
        <f t="shared" si="1"/>
        <v>821.62</v>
      </c>
      <c r="K105" s="4">
        <f>H105/$H$123</f>
        <v>8.175584161463436E-3</v>
      </c>
    </row>
    <row r="106" spans="1:11" x14ac:dyDescent="0.25">
      <c r="A106" s="9" t="str">
        <f>A105</f>
        <v>Wawan Iskandar</v>
      </c>
      <c r="B106" s="1" t="s">
        <v>137</v>
      </c>
      <c r="C106" s="1" t="s">
        <v>266</v>
      </c>
      <c r="D106" s="1" t="s">
        <v>138</v>
      </c>
      <c r="E106" s="2" t="s">
        <v>104</v>
      </c>
      <c r="F106" s="2" t="s">
        <v>76</v>
      </c>
      <c r="G106" s="9"/>
      <c r="H106" s="10">
        <v>55</v>
      </c>
      <c r="I106" s="9"/>
      <c r="J106" s="10">
        <f t="shared" si="1"/>
        <v>55</v>
      </c>
      <c r="K106" s="4">
        <f>H106/$H$123</f>
        <v>5.4728113833705236E-4</v>
      </c>
    </row>
    <row r="107" spans="1:11" x14ac:dyDescent="0.25">
      <c r="A107" s="9" t="str">
        <f>A106</f>
        <v>Wawan Iskandar</v>
      </c>
      <c r="B107" s="1" t="s">
        <v>141</v>
      </c>
      <c r="C107" s="1" t="s">
        <v>267</v>
      </c>
      <c r="D107" s="1" t="s">
        <v>142</v>
      </c>
      <c r="E107" s="2" t="s">
        <v>104</v>
      </c>
      <c r="F107" s="2" t="s">
        <v>76</v>
      </c>
      <c r="G107" s="9"/>
      <c r="H107" s="10">
        <v>20.09</v>
      </c>
      <c r="I107" s="9"/>
      <c r="J107" s="10">
        <f t="shared" si="1"/>
        <v>20.09</v>
      </c>
      <c r="K107" s="4">
        <f>H107/$H$123</f>
        <v>1.9990687398529784E-4</v>
      </c>
    </row>
    <row r="108" spans="1:11" x14ac:dyDescent="0.25">
      <c r="A108" s="9" t="str">
        <f>A107</f>
        <v>Wawan Iskandar</v>
      </c>
      <c r="B108" s="1" t="s">
        <v>81</v>
      </c>
      <c r="C108" s="1" t="s">
        <v>268</v>
      </c>
      <c r="D108" s="1" t="s">
        <v>82</v>
      </c>
      <c r="E108" s="2" t="s">
        <v>104</v>
      </c>
      <c r="F108" s="2" t="s">
        <v>146</v>
      </c>
      <c r="G108" s="9"/>
      <c r="H108" s="10">
        <v>563</v>
      </c>
      <c r="I108" s="9"/>
      <c r="J108" s="10">
        <f t="shared" si="1"/>
        <v>563</v>
      </c>
      <c r="K108" s="4">
        <f>H108/$H$123</f>
        <v>5.6021687433410999E-3</v>
      </c>
    </row>
    <row r="109" spans="1:11" x14ac:dyDescent="0.25">
      <c r="A109" s="9" t="str">
        <f>A108</f>
        <v>Wawan Iskandar</v>
      </c>
      <c r="B109" s="1" t="s">
        <v>107</v>
      </c>
      <c r="C109" s="1" t="s">
        <v>269</v>
      </c>
      <c r="D109" s="1" t="s">
        <v>108</v>
      </c>
      <c r="E109" s="2" t="s">
        <v>104</v>
      </c>
      <c r="F109" s="2" t="s">
        <v>146</v>
      </c>
      <c r="G109" s="9"/>
      <c r="H109" s="10">
        <v>50</v>
      </c>
      <c r="I109" s="9"/>
      <c r="J109" s="10">
        <f t="shared" si="1"/>
        <v>50</v>
      </c>
      <c r="K109" s="4">
        <f>H109/$H$123</f>
        <v>4.9752830757913849E-4</v>
      </c>
    </row>
    <row r="110" spans="1:11" x14ac:dyDescent="0.25">
      <c r="A110" s="9" t="str">
        <f>A109</f>
        <v>Wawan Iskandar</v>
      </c>
      <c r="B110" s="1" t="s">
        <v>109</v>
      </c>
      <c r="C110" s="1" t="s">
        <v>270</v>
      </c>
      <c r="D110" s="1" t="s">
        <v>110</v>
      </c>
      <c r="E110" s="2" t="s">
        <v>104</v>
      </c>
      <c r="F110" s="2" t="s">
        <v>146</v>
      </c>
      <c r="G110" s="9"/>
      <c r="H110" s="10">
        <v>50</v>
      </c>
      <c r="I110" s="9"/>
      <c r="J110" s="10">
        <f t="shared" si="1"/>
        <v>50</v>
      </c>
      <c r="K110" s="4">
        <f>H110/$H$123</f>
        <v>4.9752830757913849E-4</v>
      </c>
    </row>
    <row r="111" spans="1:11" x14ac:dyDescent="0.25">
      <c r="A111" s="9" t="str">
        <f>A110</f>
        <v>Wawan Iskandar</v>
      </c>
      <c r="B111" s="1" t="s">
        <v>111</v>
      </c>
      <c r="C111" s="1" t="s">
        <v>271</v>
      </c>
      <c r="D111" s="1" t="s">
        <v>112</v>
      </c>
      <c r="E111" s="2" t="s">
        <v>104</v>
      </c>
      <c r="F111" s="2" t="s">
        <v>146</v>
      </c>
      <c r="G111" s="9"/>
      <c r="H111" s="10">
        <v>50</v>
      </c>
      <c r="I111" s="9"/>
      <c r="J111" s="10">
        <f t="shared" si="1"/>
        <v>50</v>
      </c>
      <c r="K111" s="4">
        <f>H111/$H$123</f>
        <v>4.9752830757913849E-4</v>
      </c>
    </row>
    <row r="112" spans="1:11" x14ac:dyDescent="0.25">
      <c r="A112" s="9" t="str">
        <f>A111</f>
        <v>Wawan Iskandar</v>
      </c>
      <c r="B112" s="1" t="s">
        <v>113</v>
      </c>
      <c r="C112" s="1" t="s">
        <v>272</v>
      </c>
      <c r="D112" s="1" t="s">
        <v>114</v>
      </c>
      <c r="E112" s="2" t="s">
        <v>104</v>
      </c>
      <c r="F112" s="2" t="s">
        <v>146</v>
      </c>
      <c r="G112" s="9"/>
      <c r="H112" s="10">
        <v>50</v>
      </c>
      <c r="I112" s="9"/>
      <c r="J112" s="10">
        <f t="shared" si="1"/>
        <v>50</v>
      </c>
      <c r="K112" s="4">
        <f>H112/$H$123</f>
        <v>4.9752830757913849E-4</v>
      </c>
    </row>
    <row r="113" spans="1:11" x14ac:dyDescent="0.25">
      <c r="A113" s="9" t="str">
        <f>A112</f>
        <v>Wawan Iskandar</v>
      </c>
      <c r="B113" s="1" t="s">
        <v>115</v>
      </c>
      <c r="C113" s="1" t="s">
        <v>273</v>
      </c>
      <c r="D113" s="1" t="s">
        <v>116</v>
      </c>
      <c r="E113" s="2" t="s">
        <v>104</v>
      </c>
      <c r="F113" s="2" t="s">
        <v>146</v>
      </c>
      <c r="G113" s="9"/>
      <c r="H113" s="10">
        <v>50</v>
      </c>
      <c r="I113" s="9"/>
      <c r="J113" s="10">
        <f t="shared" si="1"/>
        <v>50</v>
      </c>
      <c r="K113" s="4">
        <f>H113/$H$123</f>
        <v>4.9752830757913849E-4</v>
      </c>
    </row>
    <row r="114" spans="1:11" x14ac:dyDescent="0.25">
      <c r="A114" s="9" t="str">
        <f>A113</f>
        <v>Wawan Iskandar</v>
      </c>
      <c r="B114" s="1" t="s">
        <v>117</v>
      </c>
      <c r="C114" s="1" t="s">
        <v>274</v>
      </c>
      <c r="D114" s="1" t="s">
        <v>118</v>
      </c>
      <c r="E114" s="2" t="s">
        <v>104</v>
      </c>
      <c r="F114" s="2" t="s">
        <v>146</v>
      </c>
      <c r="G114" s="9"/>
      <c r="H114" s="10">
        <v>50</v>
      </c>
      <c r="I114" s="9"/>
      <c r="J114" s="10">
        <f t="shared" si="1"/>
        <v>50</v>
      </c>
      <c r="K114" s="4">
        <f>H114/$H$123</f>
        <v>4.9752830757913849E-4</v>
      </c>
    </row>
    <row r="115" spans="1:11" x14ac:dyDescent="0.25">
      <c r="A115" s="9" t="str">
        <f>A114</f>
        <v>Wawan Iskandar</v>
      </c>
      <c r="B115" s="1" t="s">
        <v>127</v>
      </c>
      <c r="C115" s="1" t="s">
        <v>275</v>
      </c>
      <c r="D115" s="1" t="s">
        <v>128</v>
      </c>
      <c r="E115" s="2" t="s">
        <v>104</v>
      </c>
      <c r="F115" s="2" t="s">
        <v>146</v>
      </c>
      <c r="G115" s="9"/>
      <c r="H115" s="10">
        <v>3978</v>
      </c>
      <c r="I115" s="9">
        <v>538.41</v>
      </c>
      <c r="J115" s="10">
        <f t="shared" si="1"/>
        <v>3439.59</v>
      </c>
      <c r="K115" s="4">
        <f>H115/$H$123</f>
        <v>3.9583352150996259E-2</v>
      </c>
    </row>
    <row r="116" spans="1:11" x14ac:dyDescent="0.25">
      <c r="A116" s="9" t="str">
        <f>A115</f>
        <v>Wawan Iskandar</v>
      </c>
      <c r="B116" s="1" t="s">
        <v>71</v>
      </c>
      <c r="C116" s="1" t="s">
        <v>276</v>
      </c>
      <c r="D116" s="1" t="s">
        <v>72</v>
      </c>
      <c r="E116" s="2" t="s">
        <v>104</v>
      </c>
      <c r="F116" s="2" t="s">
        <v>147</v>
      </c>
      <c r="G116" s="9"/>
      <c r="H116" s="10">
        <v>5000</v>
      </c>
      <c r="I116" s="9"/>
      <c r="J116" s="10">
        <f t="shared" si="1"/>
        <v>5000</v>
      </c>
      <c r="K116" s="4">
        <f>H116/$H$123</f>
        <v>4.9752830757913848E-2</v>
      </c>
    </row>
    <row r="117" spans="1:11" x14ac:dyDescent="0.25">
      <c r="A117" s="9" t="str">
        <f>A116</f>
        <v>Wawan Iskandar</v>
      </c>
      <c r="B117" s="1" t="s">
        <v>77</v>
      </c>
      <c r="C117" s="1" t="s">
        <v>277</v>
      </c>
      <c r="D117" s="1" t="s">
        <v>78</v>
      </c>
      <c r="E117" s="2" t="s">
        <v>104</v>
      </c>
      <c r="F117" s="2" t="s">
        <v>76</v>
      </c>
      <c r="G117" s="9"/>
      <c r="H117" s="10">
        <v>3463.43</v>
      </c>
      <c r="I117" s="9"/>
      <c r="J117" s="10">
        <f t="shared" si="1"/>
        <v>3463.43</v>
      </c>
      <c r="K117" s="4">
        <f>H117/$H$123</f>
        <v>3.446308932637631E-2</v>
      </c>
    </row>
    <row r="118" spans="1:11" x14ac:dyDescent="0.25">
      <c r="A118" s="9" t="str">
        <f>A117</f>
        <v>Wawan Iskandar</v>
      </c>
      <c r="B118" s="1" t="s">
        <v>90</v>
      </c>
      <c r="C118" s="1" t="s">
        <v>278</v>
      </c>
      <c r="D118" s="1" t="s">
        <v>91</v>
      </c>
      <c r="E118" s="2" t="s">
        <v>104</v>
      </c>
      <c r="F118" s="2" t="s">
        <v>76</v>
      </c>
      <c r="G118" s="9"/>
      <c r="H118" s="10">
        <v>23.95</v>
      </c>
      <c r="I118" s="9"/>
      <c r="J118" s="10">
        <f t="shared" si="1"/>
        <v>23.95</v>
      </c>
      <c r="K118" s="4">
        <f>H118/$H$123</f>
        <v>2.3831605933040734E-4</v>
      </c>
    </row>
    <row r="119" spans="1:11" x14ac:dyDescent="0.25">
      <c r="A119" s="9" t="str">
        <f>A118</f>
        <v>Wawan Iskandar</v>
      </c>
      <c r="B119" s="1" t="s">
        <v>99</v>
      </c>
      <c r="C119" s="1" t="s">
        <v>279</v>
      </c>
      <c r="D119" s="1" t="s">
        <v>100</v>
      </c>
      <c r="E119" s="2" t="s">
        <v>104</v>
      </c>
      <c r="F119" s="2" t="s">
        <v>148</v>
      </c>
      <c r="G119" s="9"/>
      <c r="H119" s="10">
        <v>47747.46</v>
      </c>
      <c r="I119" s="9"/>
      <c r="J119" s="10">
        <f t="shared" si="1"/>
        <v>47747.46</v>
      </c>
      <c r="K119" s="4">
        <f>H119/$H$123</f>
        <v>0.47511425930005224</v>
      </c>
    </row>
    <row r="120" spans="1:11" x14ac:dyDescent="0.25">
      <c r="A120" s="9" t="str">
        <f>A119</f>
        <v>Wawan Iskandar</v>
      </c>
      <c r="B120" s="1" t="s">
        <v>149</v>
      </c>
      <c r="C120" s="1" t="s">
        <v>280</v>
      </c>
      <c r="D120" s="1" t="s">
        <v>150</v>
      </c>
      <c r="E120" s="2" t="s">
        <v>104</v>
      </c>
      <c r="F120" s="2" t="s">
        <v>151</v>
      </c>
      <c r="G120" s="9"/>
      <c r="H120" s="10">
        <v>2800</v>
      </c>
      <c r="I120" s="9"/>
      <c r="J120" s="10">
        <f t="shared" si="1"/>
        <v>2800</v>
      </c>
      <c r="K120" s="4">
        <f>H120/$H$123</f>
        <v>2.7861585224431756E-2</v>
      </c>
    </row>
    <row r="121" spans="1:11" x14ac:dyDescent="0.25">
      <c r="A121" s="9" t="str">
        <f>A120</f>
        <v>Wawan Iskandar</v>
      </c>
      <c r="B121" s="1" t="s">
        <v>26</v>
      </c>
      <c r="C121" s="1" t="s">
        <v>281</v>
      </c>
      <c r="D121" s="1" t="s">
        <v>27</v>
      </c>
      <c r="E121" s="2" t="s">
        <v>104</v>
      </c>
      <c r="F121" s="2" t="s">
        <v>152</v>
      </c>
      <c r="G121" s="9"/>
      <c r="H121" s="10">
        <v>812</v>
      </c>
      <c r="I121" s="9">
        <v>191</v>
      </c>
      <c r="J121" s="10">
        <f t="shared" si="1"/>
        <v>621</v>
      </c>
      <c r="K121" s="4">
        <f>H121/$H$123</f>
        <v>8.0798597150852098E-3</v>
      </c>
    </row>
    <row r="122" spans="1:11" x14ac:dyDescent="0.25">
      <c r="A122" s="9" t="str">
        <f>A121</f>
        <v>Wawan Iskandar</v>
      </c>
      <c r="B122" s="1" t="s">
        <v>37</v>
      </c>
      <c r="C122" s="1" t="s">
        <v>282</v>
      </c>
      <c r="D122" s="1" t="s">
        <v>38</v>
      </c>
      <c r="E122" s="2" t="s">
        <v>153</v>
      </c>
      <c r="F122" s="2" t="s">
        <v>154</v>
      </c>
      <c r="G122" s="9"/>
      <c r="H122" s="10">
        <v>26280.234329731342</v>
      </c>
      <c r="I122" s="9"/>
      <c r="J122" s="10">
        <f t="shared" si="1"/>
        <v>26280.234329731342</v>
      </c>
      <c r="K122" s="4">
        <f>H122/$H$123</f>
        <v>0.26150321017708822</v>
      </c>
    </row>
    <row r="123" spans="1:11" x14ac:dyDescent="0.25">
      <c r="A123" s="11" t="s">
        <v>35</v>
      </c>
      <c r="B123" s="11"/>
      <c r="C123" s="11"/>
      <c r="D123" s="11"/>
      <c r="E123" s="12"/>
      <c r="F123" s="12"/>
      <c r="G123" s="11"/>
      <c r="H123" s="13">
        <f>SUM(H101:H122)</f>
        <v>100496.79432973135</v>
      </c>
      <c r="I123" s="11"/>
      <c r="J123" s="10">
        <f t="shared" si="1"/>
        <v>100496.79432973135</v>
      </c>
      <c r="K123" s="15">
        <f>SUM(K101:K122)</f>
        <v>0.99999999999999989</v>
      </c>
    </row>
    <row r="124" spans="1:11" x14ac:dyDescent="0.25">
      <c r="A124" s="9" t="s">
        <v>155</v>
      </c>
      <c r="B124" s="1" t="s">
        <v>79</v>
      </c>
      <c r="C124" s="1" t="s">
        <v>283</v>
      </c>
      <c r="D124" s="1" t="s">
        <v>80</v>
      </c>
      <c r="E124" s="2" t="s">
        <v>24</v>
      </c>
      <c r="F124" s="2" t="s">
        <v>73</v>
      </c>
      <c r="G124" s="9"/>
      <c r="H124" s="10">
        <v>137.53</v>
      </c>
      <c r="I124" s="9"/>
      <c r="J124" s="10">
        <f t="shared" si="1"/>
        <v>137.53</v>
      </c>
      <c r="K124" s="4">
        <f>H124/$H$161</f>
        <v>5.5495675892985874E-4</v>
      </c>
    </row>
    <row r="125" spans="1:11" x14ac:dyDescent="0.25">
      <c r="A125" s="9" t="s">
        <v>155</v>
      </c>
      <c r="B125" s="1" t="s">
        <v>96</v>
      </c>
      <c r="C125" s="1" t="s">
        <v>284</v>
      </c>
      <c r="D125" s="1" t="s">
        <v>97</v>
      </c>
      <c r="E125" s="2" t="s">
        <v>24</v>
      </c>
      <c r="F125" s="2" t="s">
        <v>98</v>
      </c>
      <c r="G125" s="9"/>
      <c r="H125" s="10">
        <v>5157.3999999999996</v>
      </c>
      <c r="I125" s="9"/>
      <c r="J125" s="10">
        <f t="shared" si="1"/>
        <v>5157.3999999999996</v>
      </c>
      <c r="K125" s="4">
        <f>H125/$H$161</f>
        <v>2.0810979339088584E-2</v>
      </c>
    </row>
    <row r="126" spans="1:11" x14ac:dyDescent="0.25">
      <c r="A126" s="9" t="s">
        <v>155</v>
      </c>
      <c r="B126" s="1" t="s">
        <v>105</v>
      </c>
      <c r="C126" s="1" t="s">
        <v>285</v>
      </c>
      <c r="D126" s="1" t="s">
        <v>106</v>
      </c>
      <c r="E126" s="2" t="s">
        <v>24</v>
      </c>
      <c r="F126" s="2" t="s">
        <v>76</v>
      </c>
      <c r="G126" s="9"/>
      <c r="H126" s="10">
        <v>500</v>
      </c>
      <c r="I126" s="9"/>
      <c r="J126" s="10">
        <f t="shared" si="1"/>
        <v>500</v>
      </c>
      <c r="K126" s="4">
        <f>H126/$H$161</f>
        <v>2.0175843776988971E-3</v>
      </c>
    </row>
    <row r="127" spans="1:11" x14ac:dyDescent="0.25">
      <c r="A127" s="9" t="s">
        <v>155</v>
      </c>
      <c r="B127" s="1" t="s">
        <v>117</v>
      </c>
      <c r="C127" s="1" t="s">
        <v>286</v>
      </c>
      <c r="D127" s="1" t="s">
        <v>118</v>
      </c>
      <c r="E127" s="2" t="s">
        <v>24</v>
      </c>
      <c r="F127" s="2" t="s">
        <v>76</v>
      </c>
      <c r="G127" s="9"/>
      <c r="H127" s="10">
        <v>250</v>
      </c>
      <c r="I127" s="9"/>
      <c r="J127" s="10">
        <f t="shared" si="1"/>
        <v>250</v>
      </c>
      <c r="K127" s="4">
        <f>H127/$H$161</f>
        <v>1.0087921888494486E-3</v>
      </c>
    </row>
    <row r="128" spans="1:11" x14ac:dyDescent="0.25">
      <c r="A128" s="9" t="s">
        <v>155</v>
      </c>
      <c r="B128" s="1" t="s">
        <v>121</v>
      </c>
      <c r="C128" s="1" t="s">
        <v>287</v>
      </c>
      <c r="D128" s="1" t="s">
        <v>122</v>
      </c>
      <c r="E128" s="2" t="s">
        <v>24</v>
      </c>
      <c r="F128" s="2" t="s">
        <v>98</v>
      </c>
      <c r="G128" s="9"/>
      <c r="H128" s="10">
        <v>3183.98</v>
      </c>
      <c r="I128" s="9"/>
      <c r="J128" s="10">
        <f t="shared" si="1"/>
        <v>3183.98</v>
      </c>
      <c r="K128" s="4">
        <f>H128/$H$161</f>
        <v>1.284789661381147E-2</v>
      </c>
    </row>
    <row r="129" spans="1:11" x14ac:dyDescent="0.25">
      <c r="A129" s="9" t="s">
        <v>155</v>
      </c>
      <c r="B129" s="1" t="s">
        <v>133</v>
      </c>
      <c r="C129" s="1" t="s">
        <v>288</v>
      </c>
      <c r="D129" s="1" t="s">
        <v>145</v>
      </c>
      <c r="E129" s="2" t="s">
        <v>24</v>
      </c>
      <c r="F129" s="2" t="s">
        <v>76</v>
      </c>
      <c r="G129" s="9"/>
      <c r="H129" s="10">
        <v>126.99</v>
      </c>
      <c r="I129" s="9"/>
      <c r="J129" s="10">
        <f t="shared" si="1"/>
        <v>126.99</v>
      </c>
      <c r="K129" s="4">
        <f>H129/$H$161</f>
        <v>5.124260802479659E-4</v>
      </c>
    </row>
    <row r="130" spans="1:11" x14ac:dyDescent="0.25">
      <c r="A130" s="9" t="s">
        <v>155</v>
      </c>
      <c r="B130" s="1" t="s">
        <v>21</v>
      </c>
      <c r="C130" s="1" t="s">
        <v>198</v>
      </c>
      <c r="D130" s="1" t="s">
        <v>156</v>
      </c>
      <c r="E130" s="2" t="s">
        <v>24</v>
      </c>
      <c r="F130" s="2" t="s">
        <v>76</v>
      </c>
      <c r="G130" s="9"/>
      <c r="H130" s="10">
        <v>754.58</v>
      </c>
      <c r="I130" s="9"/>
      <c r="J130" s="10">
        <f t="shared" si="1"/>
        <v>754.58</v>
      </c>
      <c r="K130" s="4">
        <f>H130/$H$161</f>
        <v>3.0448576394480681E-3</v>
      </c>
    </row>
    <row r="131" spans="1:11" x14ac:dyDescent="0.25">
      <c r="A131" s="9" t="s">
        <v>155</v>
      </c>
      <c r="B131" s="1" t="s">
        <v>71</v>
      </c>
      <c r="C131" s="1" t="s">
        <v>289</v>
      </c>
      <c r="D131" s="1" t="s">
        <v>72</v>
      </c>
      <c r="E131" s="2" t="s">
        <v>24</v>
      </c>
      <c r="F131" s="2" t="s">
        <v>73</v>
      </c>
      <c r="G131" s="9"/>
      <c r="H131" s="10">
        <v>6722.26</v>
      </c>
      <c r="I131" s="9"/>
      <c r="J131" s="10">
        <f t="shared" si="1"/>
        <v>6722.26</v>
      </c>
      <c r="K131" s="4">
        <f>H131/$H$161</f>
        <v>2.7125453517660381E-2</v>
      </c>
    </row>
    <row r="132" spans="1:11" x14ac:dyDescent="0.25">
      <c r="A132" s="9" t="s">
        <v>155</v>
      </c>
      <c r="B132" s="1" t="s">
        <v>77</v>
      </c>
      <c r="C132" s="1" t="s">
        <v>290</v>
      </c>
      <c r="D132" s="1" t="s">
        <v>78</v>
      </c>
      <c r="E132" s="2" t="s">
        <v>24</v>
      </c>
      <c r="F132" s="2" t="s">
        <v>76</v>
      </c>
      <c r="G132" s="9"/>
      <c r="H132" s="10">
        <v>5152.29</v>
      </c>
      <c r="I132" s="9"/>
      <c r="J132" s="10">
        <f t="shared" si="1"/>
        <v>5152.29</v>
      </c>
      <c r="K132" s="4">
        <f>H132/$H$161</f>
        <v>2.0790359626748502E-2</v>
      </c>
    </row>
    <row r="133" spans="1:11" x14ac:dyDescent="0.25">
      <c r="A133" s="9" t="s">
        <v>155</v>
      </c>
      <c r="B133" s="1" t="s">
        <v>81</v>
      </c>
      <c r="C133" s="1" t="s">
        <v>291</v>
      </c>
      <c r="D133" s="1" t="s">
        <v>82</v>
      </c>
      <c r="E133" s="2" t="s">
        <v>24</v>
      </c>
      <c r="F133" s="2" t="s">
        <v>157</v>
      </c>
      <c r="G133" s="9"/>
      <c r="H133" s="10">
        <v>3188</v>
      </c>
      <c r="I133" s="9">
        <v>181.29</v>
      </c>
      <c r="J133" s="10">
        <f t="shared" si="1"/>
        <v>3006.71</v>
      </c>
      <c r="K133" s="4">
        <f>H133/$H$161</f>
        <v>1.2864117992208169E-2</v>
      </c>
    </row>
    <row r="134" spans="1:11" x14ac:dyDescent="0.25">
      <c r="A134" s="9" t="s">
        <v>155</v>
      </c>
      <c r="B134" s="1" t="s">
        <v>158</v>
      </c>
      <c r="C134" s="1" t="s">
        <v>292</v>
      </c>
      <c r="D134" s="1" t="s">
        <v>87</v>
      </c>
      <c r="E134" s="2" t="s">
        <v>24</v>
      </c>
      <c r="F134" s="2" t="s">
        <v>76</v>
      </c>
      <c r="G134" s="9"/>
      <c r="H134" s="10">
        <v>2043.4899999999998</v>
      </c>
      <c r="I134" s="9"/>
      <c r="J134" s="10">
        <f t="shared" si="1"/>
        <v>2043.4899999999998</v>
      </c>
      <c r="K134" s="4">
        <f>H134/$H$161</f>
        <v>8.2458269999678389E-3</v>
      </c>
    </row>
    <row r="135" spans="1:11" x14ac:dyDescent="0.25">
      <c r="A135" s="9" t="s">
        <v>155</v>
      </c>
      <c r="B135" s="1" t="s">
        <v>99</v>
      </c>
      <c r="C135" s="1" t="s">
        <v>293</v>
      </c>
      <c r="D135" s="1" t="s">
        <v>100</v>
      </c>
      <c r="E135" s="2" t="s">
        <v>24</v>
      </c>
      <c r="F135" s="2" t="s">
        <v>159</v>
      </c>
      <c r="G135" s="9"/>
      <c r="H135" s="10">
        <v>78109.679999999993</v>
      </c>
      <c r="I135" s="9"/>
      <c r="J135" s="10">
        <f t="shared" ref="J135:J172" si="2">H135-I135</f>
        <v>78109.679999999993</v>
      </c>
      <c r="K135" s="4">
        <f>H135/$H$161</f>
        <v>0.31518574023011997</v>
      </c>
    </row>
    <row r="136" spans="1:11" x14ac:dyDescent="0.25">
      <c r="A136" s="9" t="s">
        <v>155</v>
      </c>
      <c r="B136" s="1" t="s">
        <v>107</v>
      </c>
      <c r="C136" s="1" t="s">
        <v>294</v>
      </c>
      <c r="D136" s="1" t="s">
        <v>108</v>
      </c>
      <c r="E136" s="2" t="s">
        <v>24</v>
      </c>
      <c r="F136" s="2" t="s">
        <v>157</v>
      </c>
      <c r="G136" s="9"/>
      <c r="H136" s="10">
        <v>250</v>
      </c>
      <c r="I136" s="9"/>
      <c r="J136" s="10">
        <f t="shared" si="2"/>
        <v>250</v>
      </c>
      <c r="K136" s="4">
        <f>H136/$H$161</f>
        <v>1.0087921888494486E-3</v>
      </c>
    </row>
    <row r="137" spans="1:11" x14ac:dyDescent="0.25">
      <c r="A137" s="9" t="s">
        <v>155</v>
      </c>
      <c r="B137" s="1" t="s">
        <v>109</v>
      </c>
      <c r="C137" s="1" t="s">
        <v>295</v>
      </c>
      <c r="D137" s="1" t="s">
        <v>110</v>
      </c>
      <c r="E137" s="2" t="s">
        <v>24</v>
      </c>
      <c r="F137" s="2" t="s">
        <v>157</v>
      </c>
      <c r="G137" s="9"/>
      <c r="H137" s="10">
        <v>250</v>
      </c>
      <c r="I137" s="9"/>
      <c r="J137" s="10">
        <f t="shared" si="2"/>
        <v>250</v>
      </c>
      <c r="K137" s="4">
        <f>H137/$H$161</f>
        <v>1.0087921888494486E-3</v>
      </c>
    </row>
    <row r="138" spans="1:11" x14ac:dyDescent="0.25">
      <c r="A138" s="9" t="s">
        <v>155</v>
      </c>
      <c r="B138" s="1" t="s">
        <v>111</v>
      </c>
      <c r="C138" s="1" t="s">
        <v>296</v>
      </c>
      <c r="D138" s="1" t="s">
        <v>112</v>
      </c>
      <c r="E138" s="2" t="s">
        <v>24</v>
      </c>
      <c r="F138" s="2" t="s">
        <v>157</v>
      </c>
      <c r="G138" s="9"/>
      <c r="H138" s="10">
        <v>250</v>
      </c>
      <c r="I138" s="9"/>
      <c r="J138" s="10">
        <f t="shared" si="2"/>
        <v>250</v>
      </c>
      <c r="K138" s="4">
        <f>H138/$H$161</f>
        <v>1.0087921888494486E-3</v>
      </c>
    </row>
    <row r="139" spans="1:11" x14ac:dyDescent="0.25">
      <c r="A139" s="9" t="s">
        <v>155</v>
      </c>
      <c r="B139" s="1" t="s">
        <v>115</v>
      </c>
      <c r="C139" s="1" t="s">
        <v>297</v>
      </c>
      <c r="D139" s="1" t="s">
        <v>116</v>
      </c>
      <c r="E139" s="2" t="s">
        <v>24</v>
      </c>
      <c r="F139" s="2" t="s">
        <v>157</v>
      </c>
      <c r="G139" s="9"/>
      <c r="H139" s="10">
        <v>250</v>
      </c>
      <c r="I139" s="9"/>
      <c r="J139" s="10">
        <f t="shared" si="2"/>
        <v>250</v>
      </c>
      <c r="K139" s="4">
        <f>H139/$H$161</f>
        <v>1.0087921888494486E-3</v>
      </c>
    </row>
    <row r="140" spans="1:11" x14ac:dyDescent="0.25">
      <c r="A140" s="9" t="s">
        <v>155</v>
      </c>
      <c r="B140" s="1" t="s">
        <v>149</v>
      </c>
      <c r="C140" s="1" t="s">
        <v>298</v>
      </c>
      <c r="D140" s="1" t="s">
        <v>150</v>
      </c>
      <c r="E140" s="2" t="s">
        <v>24</v>
      </c>
      <c r="F140" s="2" t="s">
        <v>151</v>
      </c>
      <c r="G140" s="9"/>
      <c r="H140" s="10">
        <v>10800</v>
      </c>
      <c r="I140" s="9"/>
      <c r="J140" s="10">
        <f t="shared" si="2"/>
        <v>10800</v>
      </c>
      <c r="K140" s="4">
        <f>H140/$H$161</f>
        <v>4.3579822558296184E-2</v>
      </c>
    </row>
    <row r="141" spans="1:11" x14ac:dyDescent="0.25">
      <c r="A141" s="9" t="s">
        <v>155</v>
      </c>
      <c r="B141" s="1" t="s">
        <v>127</v>
      </c>
      <c r="C141" s="1" t="s">
        <v>299</v>
      </c>
      <c r="D141" s="1" t="s">
        <v>128</v>
      </c>
      <c r="E141" s="2" t="s">
        <v>24</v>
      </c>
      <c r="F141" s="2" t="s">
        <v>157</v>
      </c>
      <c r="G141" s="9"/>
      <c r="H141" s="10">
        <v>1500</v>
      </c>
      <c r="I141" s="9">
        <v>906.59</v>
      </c>
      <c r="J141" s="10">
        <f t="shared" si="2"/>
        <v>593.41</v>
      </c>
      <c r="K141" s="4">
        <f>H141/$H$161</f>
        <v>6.0527531330966918E-3</v>
      </c>
    </row>
    <row r="142" spans="1:11" x14ac:dyDescent="0.25">
      <c r="A142" s="9" t="s">
        <v>160</v>
      </c>
      <c r="B142" s="1" t="s">
        <v>79</v>
      </c>
      <c r="C142" s="1" t="s">
        <v>300</v>
      </c>
      <c r="D142" s="1" t="s">
        <v>80</v>
      </c>
      <c r="E142" s="2" t="s">
        <v>15</v>
      </c>
      <c r="F142" s="2" t="s">
        <v>73</v>
      </c>
      <c r="G142" s="9"/>
      <c r="H142" s="10">
        <v>504.76</v>
      </c>
      <c r="I142" s="9"/>
      <c r="J142" s="10">
        <f t="shared" si="2"/>
        <v>504.76</v>
      </c>
      <c r="K142" s="4">
        <f>H142/$H$161</f>
        <v>2.0367917809745906E-3</v>
      </c>
    </row>
    <row r="143" spans="1:11" x14ac:dyDescent="0.25">
      <c r="A143" s="9" t="s">
        <v>160</v>
      </c>
      <c r="B143" s="1" t="s">
        <v>96</v>
      </c>
      <c r="C143" s="1" t="s">
        <v>301</v>
      </c>
      <c r="D143" s="1" t="s">
        <v>97</v>
      </c>
      <c r="E143" s="2" t="s">
        <v>15</v>
      </c>
      <c r="F143" s="2" t="s">
        <v>98</v>
      </c>
      <c r="G143" s="9"/>
      <c r="H143" s="10">
        <v>5702.68</v>
      </c>
      <c r="I143" s="9"/>
      <c r="J143" s="10">
        <f t="shared" si="2"/>
        <v>5702.68</v>
      </c>
      <c r="K143" s="4">
        <f>H143/$H$161</f>
        <v>2.3011276158031897E-2</v>
      </c>
    </row>
    <row r="144" spans="1:11" x14ac:dyDescent="0.25">
      <c r="A144" s="9" t="s">
        <v>160</v>
      </c>
      <c r="B144" s="1" t="s">
        <v>105</v>
      </c>
      <c r="C144" s="1" t="s">
        <v>302</v>
      </c>
      <c r="D144" s="1" t="s">
        <v>106</v>
      </c>
      <c r="E144" s="2" t="s">
        <v>15</v>
      </c>
      <c r="F144" s="2" t="s">
        <v>76</v>
      </c>
      <c r="G144" s="9"/>
      <c r="H144" s="10">
        <v>700</v>
      </c>
      <c r="I144" s="9"/>
      <c r="J144" s="10">
        <f t="shared" si="2"/>
        <v>700</v>
      </c>
      <c r="K144" s="4">
        <f>H144/$H$161</f>
        <v>2.8246181287784563E-3</v>
      </c>
    </row>
    <row r="145" spans="1:11" x14ac:dyDescent="0.25">
      <c r="A145" s="9" t="s">
        <v>160</v>
      </c>
      <c r="B145" s="1" t="s">
        <v>117</v>
      </c>
      <c r="C145" s="1" t="s">
        <v>303</v>
      </c>
      <c r="D145" s="1" t="s">
        <v>118</v>
      </c>
      <c r="E145" s="2" t="s">
        <v>15</v>
      </c>
      <c r="F145" s="2" t="s">
        <v>76</v>
      </c>
      <c r="G145" s="9"/>
      <c r="H145" s="10">
        <v>300</v>
      </c>
      <c r="I145" s="9"/>
      <c r="J145" s="10">
        <f t="shared" si="2"/>
        <v>300</v>
      </c>
      <c r="K145" s="4">
        <f>H145/$H$161</f>
        <v>1.2105506266193384E-3</v>
      </c>
    </row>
    <row r="146" spans="1:11" x14ac:dyDescent="0.25">
      <c r="A146" s="9" t="s">
        <v>160</v>
      </c>
      <c r="B146" s="1" t="s">
        <v>121</v>
      </c>
      <c r="C146" s="1" t="s">
        <v>304</v>
      </c>
      <c r="D146" s="1" t="s">
        <v>122</v>
      </c>
      <c r="E146" s="2" t="s">
        <v>15</v>
      </c>
      <c r="F146" s="2" t="s">
        <v>98</v>
      </c>
      <c r="G146" s="9"/>
      <c r="H146" s="10">
        <v>3500</v>
      </c>
      <c r="I146" s="9"/>
      <c r="J146" s="10">
        <f t="shared" si="2"/>
        <v>3500</v>
      </c>
      <c r="K146" s="4">
        <f>H146/$H$161</f>
        <v>1.4123090643892281E-2</v>
      </c>
    </row>
    <row r="147" spans="1:11" x14ac:dyDescent="0.25">
      <c r="A147" s="9" t="s">
        <v>160</v>
      </c>
      <c r="B147" s="1" t="s">
        <v>133</v>
      </c>
      <c r="C147" s="1" t="s">
        <v>305</v>
      </c>
      <c r="D147" s="1" t="s">
        <v>161</v>
      </c>
      <c r="E147" s="2" t="s">
        <v>15</v>
      </c>
      <c r="F147" s="2" t="s">
        <v>76</v>
      </c>
      <c r="G147" s="9"/>
      <c r="H147" s="10">
        <v>512.71</v>
      </c>
      <c r="I147" s="9"/>
      <c r="J147" s="10">
        <f t="shared" si="2"/>
        <v>512.71</v>
      </c>
      <c r="K147" s="4">
        <f>H147/$H$161</f>
        <v>2.0688713725800032E-3</v>
      </c>
    </row>
    <row r="148" spans="1:11" x14ac:dyDescent="0.25">
      <c r="A148" s="9" t="s">
        <v>160</v>
      </c>
      <c r="B148" s="1" t="s">
        <v>21</v>
      </c>
      <c r="C148" s="1" t="s">
        <v>199</v>
      </c>
      <c r="D148" s="1" t="s">
        <v>156</v>
      </c>
      <c r="E148" s="2" t="s">
        <v>15</v>
      </c>
      <c r="F148" s="2" t="s">
        <v>76</v>
      </c>
      <c r="G148" s="9"/>
      <c r="H148" s="10">
        <v>754.58</v>
      </c>
      <c r="I148" s="9"/>
      <c r="J148" s="10">
        <f t="shared" si="2"/>
        <v>754.58</v>
      </c>
      <c r="K148" s="4">
        <f>H148/$H$161</f>
        <v>3.0448576394480681E-3</v>
      </c>
    </row>
    <row r="149" spans="1:11" x14ac:dyDescent="0.25">
      <c r="A149" s="9" t="s">
        <v>160</v>
      </c>
      <c r="B149" s="1" t="s">
        <v>69</v>
      </c>
      <c r="C149" s="1" t="s">
        <v>306</v>
      </c>
      <c r="D149" s="1" t="s">
        <v>70</v>
      </c>
      <c r="E149" s="2" t="s">
        <v>15</v>
      </c>
      <c r="F149" s="2" t="s">
        <v>162</v>
      </c>
      <c r="G149" s="9"/>
      <c r="I149" s="9"/>
      <c r="J149" s="10">
        <f t="shared" si="2"/>
        <v>0</v>
      </c>
      <c r="K149" s="4">
        <f>H149/$H$161</f>
        <v>0</v>
      </c>
    </row>
    <row r="150" spans="1:11" x14ac:dyDescent="0.25">
      <c r="A150" s="9" t="s">
        <v>160</v>
      </c>
      <c r="B150" s="1" t="s">
        <v>71</v>
      </c>
      <c r="C150" s="1" t="s">
        <v>307</v>
      </c>
      <c r="D150" s="1" t="s">
        <v>72</v>
      </c>
      <c r="E150" s="2" t="s">
        <v>15</v>
      </c>
      <c r="F150" s="2" t="s">
        <v>73</v>
      </c>
      <c r="G150" s="9"/>
      <c r="H150" s="10">
        <v>5672.9500000000007</v>
      </c>
      <c r="I150" s="9"/>
      <c r="J150" s="10">
        <f t="shared" si="2"/>
        <v>5672.9500000000007</v>
      </c>
      <c r="K150" s="4">
        <f>H150/$H$161</f>
        <v>2.2891310590933921E-2</v>
      </c>
    </row>
    <row r="151" spans="1:11" x14ac:dyDescent="0.25">
      <c r="A151" s="9" t="s">
        <v>160</v>
      </c>
      <c r="B151" s="1" t="s">
        <v>77</v>
      </c>
      <c r="C151" s="1" t="s">
        <v>308</v>
      </c>
      <c r="D151" s="1" t="s">
        <v>78</v>
      </c>
      <c r="E151" s="2" t="s">
        <v>15</v>
      </c>
      <c r="F151" s="2" t="s">
        <v>76</v>
      </c>
      <c r="G151" s="9"/>
      <c r="H151" s="10">
        <v>4918.54</v>
      </c>
      <c r="I151" s="9"/>
      <c r="J151" s="10">
        <f t="shared" si="2"/>
        <v>4918.54</v>
      </c>
      <c r="K151" s="4">
        <f>H151/$H$161</f>
        <v>1.9847138930174268E-2</v>
      </c>
    </row>
    <row r="152" spans="1:11" x14ac:dyDescent="0.25">
      <c r="A152" s="9" t="s">
        <v>160</v>
      </c>
      <c r="B152" s="1" t="s">
        <v>81</v>
      </c>
      <c r="C152" s="1" t="s">
        <v>309</v>
      </c>
      <c r="D152" s="1" t="s">
        <v>82</v>
      </c>
      <c r="E152" s="2" t="s">
        <v>15</v>
      </c>
      <c r="F152" s="2" t="s">
        <v>163</v>
      </c>
      <c r="G152" s="9"/>
      <c r="H152" s="10">
        <v>1600</v>
      </c>
      <c r="I152" s="9">
        <v>7.77</v>
      </c>
      <c r="J152" s="10">
        <f t="shared" si="2"/>
        <v>1592.23</v>
      </c>
      <c r="K152" s="4">
        <f>H152/$H$161</f>
        <v>6.4562700086364709E-3</v>
      </c>
    </row>
    <row r="153" spans="1:11" x14ac:dyDescent="0.25">
      <c r="A153" s="9" t="s">
        <v>160</v>
      </c>
      <c r="B153" s="1" t="s">
        <v>158</v>
      </c>
      <c r="C153" s="1" t="s">
        <v>310</v>
      </c>
      <c r="D153" s="1" t="s">
        <v>87</v>
      </c>
      <c r="E153" s="2" t="s">
        <v>15</v>
      </c>
      <c r="F153" s="2" t="s">
        <v>76</v>
      </c>
      <c r="G153" s="9"/>
      <c r="H153" s="10">
        <v>3106.38</v>
      </c>
      <c r="I153" s="9">
        <v>39.229999999999997</v>
      </c>
      <c r="J153" s="10">
        <f t="shared" si="2"/>
        <v>3067.15</v>
      </c>
      <c r="K153" s="4">
        <f>H153/$H$161</f>
        <v>1.2534767518392602E-2</v>
      </c>
    </row>
    <row r="154" spans="1:11" x14ac:dyDescent="0.25">
      <c r="A154" s="9" t="s">
        <v>160</v>
      </c>
      <c r="B154" s="1" t="s">
        <v>99</v>
      </c>
      <c r="C154" s="1" t="s">
        <v>311</v>
      </c>
      <c r="D154" s="1" t="s">
        <v>100</v>
      </c>
      <c r="E154" s="2" t="s">
        <v>15</v>
      </c>
      <c r="F154" s="2" t="s">
        <v>162</v>
      </c>
      <c r="G154" s="9"/>
      <c r="H154" s="10">
        <v>97892.700000000012</v>
      </c>
      <c r="I154" s="9"/>
      <c r="J154" s="10">
        <f t="shared" si="2"/>
        <v>97892.700000000012</v>
      </c>
      <c r="K154" s="4">
        <f>H154/$H$161</f>
        <v>0.39501356442152974</v>
      </c>
    </row>
    <row r="155" spans="1:11" x14ac:dyDescent="0.25">
      <c r="A155" s="9" t="s">
        <v>160</v>
      </c>
      <c r="B155" s="1" t="s">
        <v>107</v>
      </c>
      <c r="C155" s="1" t="s">
        <v>312</v>
      </c>
      <c r="D155" s="1" t="s">
        <v>108</v>
      </c>
      <c r="E155" s="2" t="s">
        <v>15</v>
      </c>
      <c r="F155" s="2" t="s">
        <v>163</v>
      </c>
      <c r="G155" s="9"/>
      <c r="H155" s="10">
        <v>300</v>
      </c>
      <c r="I155" s="9"/>
      <c r="J155" s="10">
        <f t="shared" si="2"/>
        <v>300</v>
      </c>
      <c r="K155" s="4">
        <f>H155/$H$161</f>
        <v>1.2105506266193384E-3</v>
      </c>
    </row>
    <row r="156" spans="1:11" x14ac:dyDescent="0.25">
      <c r="A156" s="9" t="s">
        <v>160</v>
      </c>
      <c r="B156" s="1" t="s">
        <v>109</v>
      </c>
      <c r="C156" s="1" t="s">
        <v>313</v>
      </c>
      <c r="D156" s="1" t="s">
        <v>110</v>
      </c>
      <c r="E156" s="2" t="s">
        <v>15</v>
      </c>
      <c r="F156" s="2" t="s">
        <v>163</v>
      </c>
      <c r="G156" s="9"/>
      <c r="H156" s="10">
        <v>300</v>
      </c>
      <c r="I156" s="9"/>
      <c r="J156" s="10">
        <f t="shared" si="2"/>
        <v>300</v>
      </c>
      <c r="K156" s="4">
        <f>H156/$H$161</f>
        <v>1.2105506266193384E-3</v>
      </c>
    </row>
    <row r="157" spans="1:11" x14ac:dyDescent="0.25">
      <c r="A157" s="9" t="s">
        <v>160</v>
      </c>
      <c r="B157" s="1" t="s">
        <v>111</v>
      </c>
      <c r="C157" s="1" t="s">
        <v>314</v>
      </c>
      <c r="D157" s="1" t="s">
        <v>112</v>
      </c>
      <c r="E157" s="2" t="s">
        <v>15</v>
      </c>
      <c r="F157" s="2" t="s">
        <v>163</v>
      </c>
      <c r="G157" s="9"/>
      <c r="H157" s="10">
        <v>300</v>
      </c>
      <c r="I157" s="9">
        <v>110.74</v>
      </c>
      <c r="J157" s="10">
        <f t="shared" si="2"/>
        <v>189.26</v>
      </c>
      <c r="K157" s="4">
        <f>H157/$H$161</f>
        <v>1.2105506266193384E-3</v>
      </c>
    </row>
    <row r="158" spans="1:11" x14ac:dyDescent="0.25">
      <c r="A158" s="9" t="s">
        <v>160</v>
      </c>
      <c r="B158" s="1" t="s">
        <v>115</v>
      </c>
      <c r="C158" s="1" t="s">
        <v>315</v>
      </c>
      <c r="D158" s="1" t="s">
        <v>116</v>
      </c>
      <c r="E158" s="2" t="s">
        <v>15</v>
      </c>
      <c r="F158" s="2" t="s">
        <v>163</v>
      </c>
      <c r="G158" s="9"/>
      <c r="H158" s="10">
        <v>300</v>
      </c>
      <c r="I158" s="9"/>
      <c r="J158" s="10">
        <f t="shared" si="2"/>
        <v>300</v>
      </c>
      <c r="K158" s="4">
        <f>H158/$H$161</f>
        <v>1.2105506266193384E-3</v>
      </c>
    </row>
    <row r="159" spans="1:11" x14ac:dyDescent="0.25">
      <c r="A159" s="9" t="s">
        <v>160</v>
      </c>
      <c r="B159" s="1" t="s">
        <v>127</v>
      </c>
      <c r="C159" s="1" t="s">
        <v>316</v>
      </c>
      <c r="D159" s="1" t="s">
        <v>128</v>
      </c>
      <c r="E159" s="2" t="s">
        <v>15</v>
      </c>
      <c r="F159" s="2" t="s">
        <v>163</v>
      </c>
      <c r="G159" s="9"/>
      <c r="H159" s="10">
        <v>2346.61</v>
      </c>
      <c r="I159" s="9">
        <v>1024.2</v>
      </c>
      <c r="J159" s="10">
        <f t="shared" si="2"/>
        <v>1322.41</v>
      </c>
      <c r="K159" s="4">
        <f>H159/$H$161</f>
        <v>9.46896735310402E-3</v>
      </c>
    </row>
    <row r="160" spans="1:11" x14ac:dyDescent="0.25">
      <c r="A160" s="9" t="s">
        <v>160</v>
      </c>
      <c r="B160" s="1" t="s">
        <v>129</v>
      </c>
      <c r="C160" s="1" t="s">
        <v>317</v>
      </c>
      <c r="D160" s="1" t="s">
        <v>130</v>
      </c>
      <c r="E160" s="2" t="s">
        <v>15</v>
      </c>
      <c r="F160" s="2" t="s">
        <v>163</v>
      </c>
      <c r="G160" s="9"/>
      <c r="H160" s="10">
        <v>483</v>
      </c>
      <c r="I160" s="9"/>
      <c r="J160" s="10">
        <f t="shared" si="2"/>
        <v>483</v>
      </c>
      <c r="K160" s="4">
        <f>H160/$H$161</f>
        <v>1.9489865088571348E-3</v>
      </c>
    </row>
    <row r="161" spans="1:14" x14ac:dyDescent="0.25">
      <c r="A161" s="11" t="s">
        <v>35</v>
      </c>
      <c r="B161" s="11"/>
      <c r="C161" s="11"/>
      <c r="D161" s="11"/>
      <c r="E161" s="12"/>
      <c r="F161" s="12"/>
      <c r="G161" s="11"/>
      <c r="H161" s="13">
        <f>SUM(H124:H160)</f>
        <v>247821.11000000002</v>
      </c>
      <c r="I161" s="11"/>
      <c r="J161" s="10">
        <f t="shared" si="2"/>
        <v>247821.11000000002</v>
      </c>
      <c r="K161" s="15">
        <f>SUM(K124:K160)</f>
        <v>1.0000000000000002</v>
      </c>
    </row>
    <row r="162" spans="1:14" x14ac:dyDescent="0.25">
      <c r="A162" s="9" t="s">
        <v>164</v>
      </c>
      <c r="B162" s="1" t="s">
        <v>165</v>
      </c>
      <c r="C162" s="1" t="s">
        <v>318</v>
      </c>
      <c r="D162" s="1" t="s">
        <v>166</v>
      </c>
      <c r="E162" s="2" t="s">
        <v>13</v>
      </c>
      <c r="F162" s="2" t="s">
        <v>76</v>
      </c>
      <c r="G162" s="9"/>
      <c r="H162" s="10">
        <v>943.01</v>
      </c>
      <c r="I162" s="9"/>
      <c r="J162" s="10">
        <f t="shared" si="2"/>
        <v>943.01</v>
      </c>
      <c r="K162" s="4">
        <f>H162/$H$172</f>
        <v>1.0674639092355137E-2</v>
      </c>
    </row>
    <row r="163" spans="1:14" x14ac:dyDescent="0.25">
      <c r="A163" s="9" t="str">
        <f>A162</f>
        <v>Santy Silalahi</v>
      </c>
      <c r="B163" s="1" t="s">
        <v>167</v>
      </c>
      <c r="C163" s="1" t="s">
        <v>319</v>
      </c>
      <c r="D163" s="1" t="s">
        <v>168</v>
      </c>
      <c r="E163" s="2" t="s">
        <v>13</v>
      </c>
      <c r="F163" s="2" t="s">
        <v>73</v>
      </c>
      <c r="G163" s="9"/>
      <c r="H163" s="10">
        <v>3000</v>
      </c>
      <c r="I163" s="9"/>
      <c r="J163" s="10">
        <f t="shared" si="2"/>
        <v>3000</v>
      </c>
      <c r="K163" s="4">
        <f>H163/$H$172</f>
        <v>3.3959255232781635E-2</v>
      </c>
    </row>
    <row r="164" spans="1:14" x14ac:dyDescent="0.25">
      <c r="A164" s="9" t="str">
        <f>A163</f>
        <v>Santy Silalahi</v>
      </c>
      <c r="B164" s="1" t="s">
        <v>169</v>
      </c>
      <c r="C164" s="1" t="s">
        <v>320</v>
      </c>
      <c r="D164" s="1" t="s">
        <v>170</v>
      </c>
      <c r="E164" s="2" t="s">
        <v>13</v>
      </c>
      <c r="F164" s="2" t="s">
        <v>171</v>
      </c>
      <c r="G164" s="9"/>
      <c r="H164" s="10">
        <v>27000</v>
      </c>
      <c r="I164" s="9"/>
      <c r="J164" s="10">
        <f t="shared" si="2"/>
        <v>27000</v>
      </c>
      <c r="K164" s="4">
        <f>H164/$H$172</f>
        <v>0.30563329709503473</v>
      </c>
    </row>
    <row r="165" spans="1:14" x14ac:dyDescent="0.25">
      <c r="A165" s="9" t="str">
        <f>A164</f>
        <v>Santy Silalahi</v>
      </c>
      <c r="B165" s="1" t="s">
        <v>172</v>
      </c>
      <c r="C165" s="1" t="s">
        <v>321</v>
      </c>
      <c r="D165" s="1" t="s">
        <v>173</v>
      </c>
      <c r="E165" s="2" t="s">
        <v>13</v>
      </c>
      <c r="F165" s="2" t="s">
        <v>73</v>
      </c>
      <c r="G165" s="9"/>
      <c r="H165" s="10">
        <v>743.73</v>
      </c>
      <c r="I165" s="9"/>
      <c r="J165" s="10">
        <f t="shared" si="2"/>
        <v>743.73</v>
      </c>
      <c r="K165" s="4">
        <f>H165/$H$172</f>
        <v>8.4188389647588957E-3</v>
      </c>
    </row>
    <row r="166" spans="1:14" x14ac:dyDescent="0.25">
      <c r="A166" s="9" t="str">
        <f>A165</f>
        <v>Santy Silalahi</v>
      </c>
      <c r="B166" s="1" t="s">
        <v>174</v>
      </c>
      <c r="C166" s="1" t="s">
        <v>322</v>
      </c>
      <c r="D166" s="1" t="s">
        <v>175</v>
      </c>
      <c r="E166" s="2" t="s">
        <v>13</v>
      </c>
      <c r="F166" s="2" t="s">
        <v>176</v>
      </c>
      <c r="G166" s="9"/>
      <c r="H166" s="10">
        <v>2000</v>
      </c>
      <c r="I166" s="9"/>
      <c r="J166" s="10">
        <f t="shared" si="2"/>
        <v>2000</v>
      </c>
      <c r="K166" s="4">
        <f>H166/$H$172</f>
        <v>2.263950348852109E-2</v>
      </c>
    </row>
    <row r="167" spans="1:14" x14ac:dyDescent="0.25">
      <c r="A167" s="9" t="str">
        <f>A166</f>
        <v>Santy Silalahi</v>
      </c>
      <c r="B167" s="1" t="s">
        <v>174</v>
      </c>
      <c r="C167" s="1" t="s">
        <v>323</v>
      </c>
      <c r="D167" s="1" t="s">
        <v>175</v>
      </c>
      <c r="E167" s="2" t="s">
        <v>104</v>
      </c>
      <c r="F167" s="2" t="s">
        <v>176</v>
      </c>
      <c r="G167" s="9"/>
      <c r="H167" s="10">
        <v>1000</v>
      </c>
      <c r="I167" s="9"/>
      <c r="J167" s="10">
        <f t="shared" si="2"/>
        <v>1000</v>
      </c>
      <c r="K167" s="4">
        <f>H167/$H$172</f>
        <v>1.1319751744260545E-2</v>
      </c>
    </row>
    <row r="168" spans="1:14" x14ac:dyDescent="0.25">
      <c r="A168" s="9" t="str">
        <f>A167</f>
        <v>Santy Silalahi</v>
      </c>
      <c r="B168" s="1" t="s">
        <v>174</v>
      </c>
      <c r="C168" s="1" t="s">
        <v>324</v>
      </c>
      <c r="D168" s="1" t="s">
        <v>175</v>
      </c>
      <c r="E168" s="2" t="s">
        <v>24</v>
      </c>
      <c r="F168" s="2" t="s">
        <v>176</v>
      </c>
      <c r="G168" s="9"/>
      <c r="H168" s="10">
        <v>1000</v>
      </c>
      <c r="I168" s="9"/>
      <c r="J168" s="10">
        <f t="shared" si="2"/>
        <v>1000</v>
      </c>
      <c r="K168" s="4">
        <f>H168/$H$172</f>
        <v>1.1319751744260545E-2</v>
      </c>
    </row>
    <row r="169" spans="1:14" x14ac:dyDescent="0.25">
      <c r="A169" s="9" t="str">
        <f>A168</f>
        <v>Santy Silalahi</v>
      </c>
      <c r="B169" s="1" t="s">
        <v>174</v>
      </c>
      <c r="C169" s="1" t="s">
        <v>325</v>
      </c>
      <c r="D169" s="1" t="s">
        <v>175</v>
      </c>
      <c r="E169" s="2" t="s">
        <v>15</v>
      </c>
      <c r="F169" s="2" t="s">
        <v>176</v>
      </c>
      <c r="G169" s="9"/>
      <c r="H169" s="10">
        <v>1000</v>
      </c>
      <c r="I169" s="9">
        <v>1.61</v>
      </c>
      <c r="J169" s="10">
        <f t="shared" si="2"/>
        <v>998.39</v>
      </c>
      <c r="K169" s="4">
        <f>H169/$H$172</f>
        <v>1.1319751744260545E-2</v>
      </c>
    </row>
    <row r="170" spans="1:14" x14ac:dyDescent="0.25">
      <c r="A170" s="9" t="str">
        <f>A169</f>
        <v>Santy Silalahi</v>
      </c>
      <c r="B170" s="1" t="s">
        <v>149</v>
      </c>
      <c r="C170" s="1" t="s">
        <v>326</v>
      </c>
      <c r="D170" s="1" t="s">
        <v>150</v>
      </c>
      <c r="E170" s="2" t="s">
        <v>13</v>
      </c>
      <c r="F170" s="2" t="s">
        <v>151</v>
      </c>
      <c r="G170" s="9"/>
      <c r="H170" s="10">
        <v>45654.420000000006</v>
      </c>
      <c r="I170" s="9"/>
      <c r="J170" s="10">
        <f t="shared" si="2"/>
        <v>45654.420000000006</v>
      </c>
      <c r="K170" s="4">
        <f>H170/$H$172</f>
        <v>0.51679670042820358</v>
      </c>
    </row>
    <row r="171" spans="1:14" x14ac:dyDescent="0.25">
      <c r="A171" s="9" t="str">
        <f>A170</f>
        <v>Santy Silalahi</v>
      </c>
      <c r="B171" s="1" t="s">
        <v>149</v>
      </c>
      <c r="C171" s="1" t="s">
        <v>327</v>
      </c>
      <c r="D171" s="1" t="s">
        <v>150</v>
      </c>
      <c r="E171" s="2" t="s">
        <v>15</v>
      </c>
      <c r="F171" s="2" t="s">
        <v>151</v>
      </c>
      <c r="G171" s="9"/>
      <c r="H171" s="10">
        <v>6000</v>
      </c>
      <c r="I171" s="9"/>
      <c r="J171" s="10">
        <f t="shared" si="2"/>
        <v>6000</v>
      </c>
      <c r="K171" s="4">
        <f>H171/$H$172</f>
        <v>6.791851046556327E-2</v>
      </c>
    </row>
    <row r="172" spans="1:14" s="9" customFormat="1" x14ac:dyDescent="0.25">
      <c r="A172" s="11" t="s">
        <v>35</v>
      </c>
      <c r="B172" s="20"/>
      <c r="C172" s="20"/>
      <c r="D172" s="20"/>
      <c r="E172" s="21"/>
      <c r="F172" s="21"/>
      <c r="G172" s="20"/>
      <c r="H172" s="22">
        <f>SUM(H162:H171)</f>
        <v>88341.16</v>
      </c>
      <c r="I172" s="20"/>
      <c r="J172" s="10">
        <f t="shared" si="2"/>
        <v>88341.16</v>
      </c>
      <c r="K172" s="23">
        <f>SUM(K162:K171)</f>
        <v>1</v>
      </c>
      <c r="M172" s="1"/>
      <c r="N172" s="1"/>
    </row>
    <row r="173" spans="1:14" x14ac:dyDescent="0.25">
      <c r="A173" s="24"/>
      <c r="B173" s="25"/>
      <c r="C173" s="25"/>
      <c r="D173" s="25"/>
      <c r="E173" s="26"/>
      <c r="F173" s="26"/>
      <c r="G173" s="24"/>
      <c r="H173" s="27">
        <f>SUM(H20,H27,H38,H44,H100,H123,H161,H172)</f>
        <v>832172.40432973136</v>
      </c>
      <c r="I173" s="24"/>
      <c r="J173" s="24"/>
      <c r="K173" s="28"/>
    </row>
    <row r="174" spans="1:14" x14ac:dyDescent="0.25">
      <c r="A174" s="9"/>
      <c r="G174" s="9"/>
      <c r="I174" s="9"/>
      <c r="J174" s="9"/>
    </row>
    <row r="175" spans="1:14" x14ac:dyDescent="0.25">
      <c r="A175" s="9"/>
      <c r="B175" t="s">
        <v>177</v>
      </c>
      <c r="C175"/>
      <c r="D175"/>
      <c r="E175" s="29"/>
      <c r="F175" s="29"/>
      <c r="G175" s="30"/>
      <c r="H175" s="30"/>
      <c r="I175" s="31"/>
      <c r="J175" s="31"/>
    </row>
    <row r="176" spans="1:14" x14ac:dyDescent="0.25">
      <c r="A176" s="9"/>
      <c r="B176" t="s">
        <v>178</v>
      </c>
      <c r="C176"/>
      <c r="D176"/>
      <c r="E176" s="29"/>
      <c r="F176" s="29"/>
      <c r="G176" s="30"/>
      <c r="H176" s="30"/>
      <c r="I176" s="31"/>
      <c r="J176" s="31"/>
    </row>
    <row r="177" spans="1:10" x14ac:dyDescent="0.25">
      <c r="A177" s="32"/>
      <c r="B177" t="s">
        <v>179</v>
      </c>
      <c r="C177"/>
      <c r="D177"/>
      <c r="E177" s="29"/>
      <c r="F177" s="29"/>
      <c r="G177" s="30"/>
      <c r="H177" s="30"/>
      <c r="I177" s="31"/>
      <c r="J177" s="31"/>
    </row>
    <row r="178" spans="1:10" x14ac:dyDescent="0.25">
      <c r="B178" t="s">
        <v>180</v>
      </c>
      <c r="C178"/>
      <c r="D178"/>
      <c r="E178" s="29"/>
      <c r="F178" s="29"/>
      <c r="G178" s="30"/>
      <c r="H178" s="30"/>
      <c r="I178" s="31"/>
      <c r="J178" s="31"/>
    </row>
    <row r="179" spans="1:10" x14ac:dyDescent="0.25">
      <c r="B179" t="s">
        <v>181</v>
      </c>
      <c r="C179"/>
      <c r="D179"/>
      <c r="E179" s="29"/>
      <c r="F179" s="29"/>
      <c r="G179" s="30"/>
      <c r="H179" s="30"/>
      <c r="I179" s="31"/>
      <c r="J179" s="31"/>
    </row>
    <row r="180" spans="1:10" x14ac:dyDescent="0.25">
      <c r="B180" t="s">
        <v>182</v>
      </c>
      <c r="C180"/>
      <c r="D180"/>
      <c r="E180" s="29"/>
      <c r="F180" s="29"/>
      <c r="G180" s="30"/>
      <c r="H180" s="30"/>
      <c r="I180" s="31"/>
      <c r="J180" s="31"/>
    </row>
    <row r="183" spans="1:10" x14ac:dyDescent="0.25">
      <c r="B183" s="1" t="s">
        <v>183</v>
      </c>
    </row>
    <row r="184" spans="1:10" x14ac:dyDescent="0.25">
      <c r="B184" s="34" t="s">
        <v>0</v>
      </c>
      <c r="C184" s="34"/>
      <c r="D184" s="34" t="s">
        <v>184</v>
      </c>
    </row>
    <row r="185" spans="1:10" x14ac:dyDescent="0.25">
      <c r="A185" s="35">
        <f>D185/$D$195</f>
        <v>8.1590977598792011E-2</v>
      </c>
      <c r="B185" s="36" t="str">
        <f>A6</f>
        <v>Asep Ridwan Subiana</v>
      </c>
      <c r="C185" s="36"/>
      <c r="D185" s="37">
        <f>H20</f>
        <v>67897.759999999995</v>
      </c>
    </row>
    <row r="186" spans="1:10" x14ac:dyDescent="0.25">
      <c r="A186" s="35">
        <f t="shared" ref="A186:A194" si="3">D186/$D$195</f>
        <v>0.27755070800026532</v>
      </c>
      <c r="B186" s="36" t="str">
        <f>A21</f>
        <v>Choeruman</v>
      </c>
      <c r="C186" s="36"/>
      <c r="D186" s="37">
        <f>H27</f>
        <v>230970.03999999998</v>
      </c>
    </row>
    <row r="187" spans="1:10" x14ac:dyDescent="0.25">
      <c r="A187" s="35">
        <f t="shared" si="3"/>
        <v>1.0214229594462793E-2</v>
      </c>
      <c r="B187" s="36" t="str">
        <f>A29</f>
        <v>Firawaty</v>
      </c>
      <c r="C187" s="36"/>
      <c r="D187" s="37">
        <f>H38</f>
        <v>8500</v>
      </c>
    </row>
    <row r="188" spans="1:10" x14ac:dyDescent="0.25">
      <c r="A188" s="35">
        <f t="shared" si="3"/>
        <v>1.2016740699367992E-3</v>
      </c>
      <c r="B188" s="36" t="str">
        <f>A40</f>
        <v>Fung-fung</v>
      </c>
      <c r="C188" s="36"/>
      <c r="D188" s="37">
        <f>H44</f>
        <v>1000</v>
      </c>
    </row>
    <row r="189" spans="1:10" x14ac:dyDescent="0.25">
      <c r="A189" s="35">
        <f t="shared" si="3"/>
        <v>0.1047205357286401</v>
      </c>
      <c r="B189" s="36" t="str">
        <f>A45</f>
        <v>Owi Wijaya</v>
      </c>
      <c r="C189" s="36"/>
      <c r="D189" s="37">
        <f>H100</f>
        <v>87145.539999999964</v>
      </c>
    </row>
    <row r="190" spans="1:10" x14ac:dyDescent="0.25">
      <c r="A190" s="35">
        <f t="shared" si="3"/>
        <v>0.12076439185780972</v>
      </c>
      <c r="B190" s="36" t="str">
        <f>A101</f>
        <v>Wawan Iskandar</v>
      </c>
      <c r="C190" s="36"/>
      <c r="D190" s="37">
        <f>H123</f>
        <v>100496.79432973135</v>
      </c>
    </row>
    <row r="191" spans="1:10" x14ac:dyDescent="0.25">
      <c r="A191" s="35">
        <f t="shared" si="3"/>
        <v>0.14255002855513671</v>
      </c>
      <c r="B191" s="36" t="s">
        <v>185</v>
      </c>
      <c r="C191" s="36"/>
      <c r="D191" s="37">
        <f>SUM(H124:H141)</f>
        <v>118626.19999999998</v>
      </c>
    </row>
    <row r="192" spans="1:10" x14ac:dyDescent="0.25">
      <c r="A192" s="35">
        <f t="shared" si="3"/>
        <v>0.1552501733148185</v>
      </c>
      <c r="B192" s="36" t="s">
        <v>162</v>
      </c>
      <c r="C192" s="36"/>
      <c r="D192" s="37">
        <f>SUM(H142:H160)</f>
        <v>129194.91000000002</v>
      </c>
    </row>
    <row r="193" spans="1:5" x14ac:dyDescent="0.25">
      <c r="A193" s="35">
        <f t="shared" si="3"/>
        <v>0.29780020186995526</v>
      </c>
      <c r="B193" s="36" t="s">
        <v>186</v>
      </c>
      <c r="C193" s="36"/>
      <c r="D193" s="37">
        <f>H161</f>
        <v>247821.11000000002</v>
      </c>
      <c r="E193" s="38" t="s">
        <v>187</v>
      </c>
    </row>
    <row r="194" spans="1:5" x14ac:dyDescent="0.25">
      <c r="A194" s="35">
        <f t="shared" si="3"/>
        <v>0.10615728128013797</v>
      </c>
      <c r="B194" s="36" t="str">
        <f>A162</f>
        <v>Santy Silalahi</v>
      </c>
      <c r="C194" s="36"/>
      <c r="D194" s="37">
        <f>H172</f>
        <v>88341.16</v>
      </c>
    </row>
    <row r="195" spans="1:5" x14ac:dyDescent="0.25">
      <c r="D195" s="39">
        <f>SUM(D185:D190,D193,D194)</f>
        <v>832172.40432973136</v>
      </c>
      <c r="E195" s="38" t="s">
        <v>188</v>
      </c>
    </row>
  </sheetData>
  <autoFilter ref="A5:L173" xr:uid="{00000000-0001-0000-0000-000000000000}"/>
  <mergeCells count="1">
    <mergeCell ref="A2:L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0"/>
  <sheetViews>
    <sheetView workbookViewId="0">
      <pane xSplit="2" ySplit="5" topLeftCell="C13" activePane="bottomRight" state="frozen"/>
      <selection pane="topRight" activeCell="C1" sqref="C1"/>
      <selection pane="bottomLeft" activeCell="A6" sqref="A6"/>
      <selection pane="bottomRight" activeCell="B22" sqref="B22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10</v>
      </c>
      <c r="B6" s="1" t="s">
        <v>11</v>
      </c>
      <c r="C6" s="1" t="s">
        <v>12</v>
      </c>
      <c r="D6" s="2" t="s">
        <v>13</v>
      </c>
      <c r="E6" s="2" t="s">
        <v>14</v>
      </c>
      <c r="F6" s="9"/>
      <c r="G6" s="10">
        <v>10000</v>
      </c>
      <c r="H6" s="10">
        <v>9000</v>
      </c>
      <c r="I6" s="4">
        <f>G6/$G$20</f>
        <v>0.14728026373771388</v>
      </c>
      <c r="J6" s="4">
        <f>(G6/H6)*I6</f>
        <v>0.16364473748634878</v>
      </c>
    </row>
    <row r="7" spans="1:10" x14ac:dyDescent="0.25">
      <c r="A7" s="9" t="str">
        <f t="array" ref="A7:A19">A6</f>
        <v>Asep Ridwan Subiana</v>
      </c>
      <c r="B7" s="1" t="s">
        <v>11</v>
      </c>
      <c r="C7" s="1" t="s">
        <v>12</v>
      </c>
      <c r="D7" s="2" t="s">
        <v>15</v>
      </c>
      <c r="E7" s="2" t="s">
        <v>16</v>
      </c>
      <c r="F7" s="9"/>
      <c r="G7" s="10">
        <v>10000</v>
      </c>
      <c r="H7" s="10">
        <v>9500</v>
      </c>
      <c r="I7" s="4">
        <f t="shared" ref="I7:I19" si="0">G7/$G$20</f>
        <v>0.14728026373771388</v>
      </c>
      <c r="J7" s="4">
        <f t="shared" ref="J7:J19" si="1">(G7/H7)*I7</f>
        <v>0.15503185656601462</v>
      </c>
    </row>
    <row r="8" spans="1:10" x14ac:dyDescent="0.25">
      <c r="A8" s="9" t="str">
        <v>Asep Ridwan Subiana</v>
      </c>
      <c r="B8" s="1" t="s">
        <v>17</v>
      </c>
      <c r="C8" s="1" t="s">
        <v>18</v>
      </c>
      <c r="D8" s="2" t="s">
        <v>13</v>
      </c>
      <c r="E8" s="2" t="s">
        <v>19</v>
      </c>
      <c r="F8" s="9"/>
      <c r="G8" s="10">
        <v>1987.05</v>
      </c>
      <c r="H8" s="10">
        <v>2000</v>
      </c>
      <c r="I8" s="4">
        <f t="shared" si="0"/>
        <v>2.9265324806002437E-2</v>
      </c>
      <c r="J8" s="4"/>
    </row>
    <row r="9" spans="1:10" x14ac:dyDescent="0.25">
      <c r="A9" s="9" t="str">
        <v>Asep Ridwan Subiana</v>
      </c>
      <c r="B9" s="1" t="s">
        <v>17</v>
      </c>
      <c r="C9" s="1" t="s">
        <v>18</v>
      </c>
      <c r="D9" s="2" t="s">
        <v>15</v>
      </c>
      <c r="E9" s="2" t="s">
        <v>20</v>
      </c>
      <c r="F9" s="9"/>
      <c r="G9" s="10">
        <v>326</v>
      </c>
      <c r="H9" s="10">
        <v>326</v>
      </c>
      <c r="I9" s="4">
        <f t="shared" si="0"/>
        <v>4.8013365978494729E-3</v>
      </c>
      <c r="J9" s="4">
        <f t="shared" si="1"/>
        <v>4.8013365978494729E-3</v>
      </c>
    </row>
    <row r="10" spans="1:10" x14ac:dyDescent="0.25">
      <c r="A10" s="9" t="str">
        <v>Asep Ridwan Subiana</v>
      </c>
      <c r="B10" s="1" t="s">
        <v>21</v>
      </c>
      <c r="C10" s="1" t="s">
        <v>22</v>
      </c>
      <c r="D10" s="2" t="s">
        <v>13</v>
      </c>
      <c r="E10" s="2" t="s">
        <v>23</v>
      </c>
      <c r="F10" s="9"/>
      <c r="G10" s="10">
        <v>15015.099999999999</v>
      </c>
      <c r="H10" s="10">
        <v>15000</v>
      </c>
      <c r="I10" s="4">
        <f t="shared" si="0"/>
        <v>0.22114278880481478</v>
      </c>
      <c r="J10" s="4">
        <f t="shared" si="1"/>
        <v>0.22136540587887826</v>
      </c>
    </row>
    <row r="11" spans="1:10" x14ac:dyDescent="0.25">
      <c r="A11" s="9" t="str">
        <v>Asep Ridwan Subiana</v>
      </c>
      <c r="B11" s="1" t="s">
        <v>21</v>
      </c>
      <c r="C11" s="1" t="s">
        <v>22</v>
      </c>
      <c r="D11" s="2" t="s">
        <v>24</v>
      </c>
      <c r="E11" s="2" t="s">
        <v>25</v>
      </c>
      <c r="F11" s="9"/>
      <c r="G11" s="10">
        <v>26.7199999999998</v>
      </c>
      <c r="H11" s="10">
        <v>20</v>
      </c>
      <c r="I11" s="4">
        <f t="shared" si="0"/>
        <v>3.9353286470716859E-4</v>
      </c>
      <c r="J11" s="4">
        <f t="shared" si="1"/>
        <v>5.2575990724877339E-4</v>
      </c>
    </row>
    <row r="12" spans="1:10" x14ac:dyDescent="0.25">
      <c r="A12" s="9" t="str">
        <v>Asep Ridwan Subiana</v>
      </c>
      <c r="B12" s="1" t="s">
        <v>21</v>
      </c>
      <c r="C12" s="1" t="s">
        <v>22</v>
      </c>
      <c r="D12" s="2" t="s">
        <v>15</v>
      </c>
      <c r="E12" s="2" t="s">
        <v>25</v>
      </c>
      <c r="F12" s="9"/>
      <c r="G12" s="10">
        <v>15124.89</v>
      </c>
      <c r="H12" s="10">
        <v>16000</v>
      </c>
      <c r="I12" s="4">
        <f t="shared" si="0"/>
        <v>0.22275977882039114</v>
      </c>
      <c r="J12" s="4"/>
    </row>
    <row r="13" spans="1:10" x14ac:dyDescent="0.25">
      <c r="A13" s="9" t="str">
        <v>Asep Ridwan Subiana</v>
      </c>
      <c r="B13" s="1" t="s">
        <v>26</v>
      </c>
      <c r="C13" s="1" t="s">
        <v>27</v>
      </c>
      <c r="D13" s="2" t="s">
        <v>13</v>
      </c>
      <c r="E13" s="2" t="s">
        <v>28</v>
      </c>
      <c r="F13" s="9"/>
      <c r="G13" s="10">
        <v>639</v>
      </c>
      <c r="H13" s="10">
        <v>700</v>
      </c>
      <c r="I13" s="4">
        <f t="shared" si="0"/>
        <v>9.4112088528399175E-3</v>
      </c>
      <c r="J13" s="4"/>
    </row>
    <row r="14" spans="1:10" x14ac:dyDescent="0.25">
      <c r="A14" s="9" t="str">
        <v>Asep Ridwan Subiana</v>
      </c>
      <c r="B14" s="1" t="s">
        <v>26</v>
      </c>
      <c r="C14" s="1" t="s">
        <v>27</v>
      </c>
      <c r="D14" s="2" t="s">
        <v>24</v>
      </c>
      <c r="E14" s="2" t="s">
        <v>29</v>
      </c>
      <c r="F14" s="9"/>
      <c r="G14" s="10">
        <v>1265</v>
      </c>
      <c r="H14" s="10">
        <v>1250</v>
      </c>
      <c r="I14" s="4">
        <f t="shared" si="0"/>
        <v>1.8630953362820807E-2</v>
      </c>
      <c r="J14" s="4">
        <f t="shared" si="1"/>
        <v>1.8854524803174656E-2</v>
      </c>
    </row>
    <row r="15" spans="1:10" x14ac:dyDescent="0.25">
      <c r="A15" s="9" t="str">
        <v>Asep Ridwan Subiana</v>
      </c>
      <c r="B15" s="1" t="s">
        <v>26</v>
      </c>
      <c r="C15" s="1" t="s">
        <v>27</v>
      </c>
      <c r="D15" s="2" t="s">
        <v>15</v>
      </c>
      <c r="E15" s="2" t="s">
        <v>29</v>
      </c>
      <c r="F15" s="9"/>
      <c r="G15" s="10">
        <v>2489</v>
      </c>
      <c r="H15" s="10">
        <v>2489</v>
      </c>
      <c r="I15" s="4">
        <f t="shared" si="0"/>
        <v>3.6658057644316989E-2</v>
      </c>
      <c r="J15" s="4">
        <f t="shared" si="1"/>
        <v>3.6658057644316989E-2</v>
      </c>
    </row>
    <row r="16" spans="1:10" x14ac:dyDescent="0.25">
      <c r="A16" s="9" t="str">
        <v>Asep Ridwan Subiana</v>
      </c>
      <c r="B16" s="1" t="s">
        <v>30</v>
      </c>
      <c r="C16" s="1" t="s">
        <v>31</v>
      </c>
      <c r="D16" s="2" t="s">
        <v>13</v>
      </c>
      <c r="E16" s="2" t="s">
        <v>28</v>
      </c>
      <c r="F16" s="9"/>
      <c r="G16" s="10">
        <v>1025</v>
      </c>
      <c r="H16" s="10">
        <v>1025</v>
      </c>
      <c r="I16" s="4">
        <f t="shared" si="0"/>
        <v>1.5096227033115674E-2</v>
      </c>
      <c r="J16" s="4">
        <f t="shared" si="1"/>
        <v>1.5096227033115674E-2</v>
      </c>
    </row>
    <row r="17" spans="1:10" x14ac:dyDescent="0.25">
      <c r="A17" s="9" t="str">
        <v>Asep Ridwan Subiana</v>
      </c>
      <c r="B17" s="1" t="s">
        <v>32</v>
      </c>
      <c r="C17" s="1" t="s">
        <v>33</v>
      </c>
      <c r="D17" s="2" t="s">
        <v>13</v>
      </c>
      <c r="E17" s="2" t="s">
        <v>34</v>
      </c>
      <c r="F17" s="9"/>
      <c r="G17" s="10">
        <v>8000</v>
      </c>
      <c r="H17" s="10">
        <v>8005</v>
      </c>
      <c r="I17" s="4">
        <f t="shared" si="0"/>
        <v>0.11782421099017111</v>
      </c>
      <c r="J17" s="4"/>
    </row>
    <row r="18" spans="1:10" x14ac:dyDescent="0.25">
      <c r="A18" s="9" t="str">
        <v>Asep Ridwan Subiana</v>
      </c>
      <c r="B18" s="1" t="s">
        <v>32</v>
      </c>
      <c r="C18" s="1" t="s">
        <v>33</v>
      </c>
      <c r="D18" s="2" t="s">
        <v>24</v>
      </c>
      <c r="E18" s="2" t="s">
        <v>34</v>
      </c>
      <c r="F18" s="9"/>
      <c r="G18" s="10">
        <v>1000</v>
      </c>
      <c r="H18" s="10">
        <v>900</v>
      </c>
      <c r="I18" s="4">
        <f t="shared" si="0"/>
        <v>1.4728026373771389E-2</v>
      </c>
      <c r="J18" s="4">
        <f t="shared" si="1"/>
        <v>1.6364473748634877E-2</v>
      </c>
    </row>
    <row r="19" spans="1:10" x14ac:dyDescent="0.25">
      <c r="A19" s="9" t="str">
        <v>Asep Ridwan Subiana</v>
      </c>
      <c r="B19" s="1" t="s">
        <v>32</v>
      </c>
      <c r="C19" s="1" t="s">
        <v>33</v>
      </c>
      <c r="D19" s="2" t="s">
        <v>15</v>
      </c>
      <c r="E19" s="2" t="s">
        <v>34</v>
      </c>
      <c r="F19" s="9"/>
      <c r="G19" s="10">
        <v>1000</v>
      </c>
      <c r="H19" s="10">
        <v>1000</v>
      </c>
      <c r="I19" s="4">
        <f t="shared" si="0"/>
        <v>1.4728026373771389E-2</v>
      </c>
      <c r="J19" s="4">
        <f t="shared" si="1"/>
        <v>1.4728026373771389E-2</v>
      </c>
    </row>
    <row r="20" spans="1:10" x14ac:dyDescent="0.25">
      <c r="A20" s="11" t="s">
        <v>35</v>
      </c>
      <c r="B20" s="11"/>
      <c r="C20" s="11"/>
      <c r="D20" s="12"/>
      <c r="E20" s="12"/>
      <c r="F20" s="11"/>
      <c r="G20" s="13">
        <f>SUM(G6:G19)</f>
        <v>67897.759999999995</v>
      </c>
      <c r="H20" s="14">
        <f>SUM(H6:H19)</f>
        <v>67215</v>
      </c>
      <c r="I20" s="15">
        <f>SUM(I6:I19)</f>
        <v>0.99999999999999989</v>
      </c>
      <c r="J20" s="16">
        <f>SUM(J6:J19)</f>
        <v>0.6470704060393534</v>
      </c>
    </row>
  </sheetData>
  <autoFilter ref="A5:J20" xr:uid="{00000000-0009-0000-0000-000001000000}"/>
  <mergeCells count="1">
    <mergeCell ref="A2:J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2"/>
  <sheetViews>
    <sheetView topLeftCell="A4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B6" sqref="B6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36</v>
      </c>
      <c r="B6" s="1" t="s">
        <v>37</v>
      </c>
      <c r="C6" s="1" t="s">
        <v>38</v>
      </c>
      <c r="D6" s="2" t="s">
        <v>13</v>
      </c>
      <c r="E6" s="2" t="s">
        <v>39</v>
      </c>
      <c r="F6" s="9"/>
      <c r="G6" s="10">
        <v>151561</v>
      </c>
      <c r="H6" s="9"/>
      <c r="I6" s="4">
        <f t="shared" ref="I6:I11" si="0">G6/$G$12</f>
        <v>0.65619333139484248</v>
      </c>
    </row>
    <row r="7" spans="1:10" x14ac:dyDescent="0.25">
      <c r="A7" s="9" t="str">
        <f>A6</f>
        <v>Choeruman</v>
      </c>
      <c r="B7" s="1" t="s">
        <v>37</v>
      </c>
      <c r="C7" s="1" t="s">
        <v>38</v>
      </c>
      <c r="D7" s="2" t="s">
        <v>24</v>
      </c>
      <c r="E7" s="2" t="s">
        <v>39</v>
      </c>
      <c r="F7" s="9"/>
      <c r="G7" s="10">
        <v>26883.15</v>
      </c>
      <c r="H7" s="9"/>
      <c r="I7" s="4">
        <f t="shared" si="0"/>
        <v>0.11639236846475848</v>
      </c>
    </row>
    <row r="8" spans="1:10" x14ac:dyDescent="0.25">
      <c r="A8" s="9" t="str">
        <f t="shared" ref="A8:A11" si="1">A7</f>
        <v>Choeruman</v>
      </c>
      <c r="B8" s="1" t="s">
        <v>37</v>
      </c>
      <c r="C8" s="1" t="s">
        <v>38</v>
      </c>
      <c r="D8" s="2" t="s">
        <v>15</v>
      </c>
      <c r="E8" s="2" t="s">
        <v>40</v>
      </c>
      <c r="F8" s="9"/>
      <c r="G8" s="10">
        <v>32525.89</v>
      </c>
      <c r="H8" s="9"/>
      <c r="I8" s="4">
        <f t="shared" si="0"/>
        <v>0.14082298292886819</v>
      </c>
    </row>
    <row r="9" spans="1:10" x14ac:dyDescent="0.25">
      <c r="A9" s="9" t="str">
        <f t="shared" si="1"/>
        <v>Choeruman</v>
      </c>
      <c r="B9" s="1" t="s">
        <v>37</v>
      </c>
      <c r="C9" s="1" t="s">
        <v>41</v>
      </c>
      <c r="D9" s="2" t="s">
        <v>13</v>
      </c>
      <c r="E9" s="2" t="s">
        <v>42</v>
      </c>
      <c r="F9" s="9"/>
      <c r="G9" s="10">
        <v>5000</v>
      </c>
      <c r="H9" s="9"/>
      <c r="I9" s="4">
        <f t="shared" si="0"/>
        <v>2.1647829302882747E-2</v>
      </c>
    </row>
    <row r="10" spans="1:10" x14ac:dyDescent="0.25">
      <c r="A10" s="9" t="str">
        <f t="shared" si="1"/>
        <v>Choeruman</v>
      </c>
      <c r="B10" s="1" t="s">
        <v>37</v>
      </c>
      <c r="C10" s="1" t="s">
        <v>38</v>
      </c>
      <c r="D10" s="2" t="s">
        <v>24</v>
      </c>
      <c r="E10" s="2" t="s">
        <v>43</v>
      </c>
      <c r="F10" s="9"/>
      <c r="G10" s="10">
        <v>7500</v>
      </c>
      <c r="H10" s="9"/>
      <c r="I10" s="4">
        <f t="shared" si="0"/>
        <v>3.2471743954324124E-2</v>
      </c>
    </row>
    <row r="11" spans="1:10" x14ac:dyDescent="0.25">
      <c r="A11" s="9" t="str">
        <f t="shared" si="1"/>
        <v>Choeruman</v>
      </c>
      <c r="B11" s="1" t="s">
        <v>37</v>
      </c>
      <c r="C11" s="1" t="s">
        <v>38</v>
      </c>
      <c r="D11" s="2" t="s">
        <v>15</v>
      </c>
      <c r="E11" s="2" t="s">
        <v>42</v>
      </c>
      <c r="F11" s="9"/>
      <c r="G11" s="10">
        <v>7500</v>
      </c>
      <c r="H11" s="9"/>
      <c r="I11" s="4">
        <f t="shared" si="0"/>
        <v>3.2471743954324124E-2</v>
      </c>
    </row>
    <row r="12" spans="1:10" x14ac:dyDescent="0.25">
      <c r="A12" s="11" t="s">
        <v>35</v>
      </c>
      <c r="B12" s="11"/>
      <c r="C12" s="11"/>
      <c r="D12" s="12"/>
      <c r="E12" s="12"/>
      <c r="F12" s="11"/>
      <c r="G12" s="13">
        <f>SUM(G6:G11)</f>
        <v>230970.03999999998</v>
      </c>
      <c r="H12" s="11"/>
      <c r="I12" s="15">
        <f>SUM(I6:I11)</f>
        <v>1.0000000000000002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6"/>
  <sheetViews>
    <sheetView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A17" sqref="A17:XFD18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2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2" x14ac:dyDescent="0.25">
      <c r="G4" s="3"/>
      <c r="H4" s="3"/>
    </row>
    <row r="5" spans="1:12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2" x14ac:dyDescent="0.25">
      <c r="A6" s="9" t="s">
        <v>44</v>
      </c>
      <c r="B6" s="1" t="s">
        <v>45</v>
      </c>
      <c r="G6" s="17"/>
      <c r="H6" s="1"/>
      <c r="I6" s="4">
        <f>G6/$G$16</f>
        <v>0</v>
      </c>
    </row>
    <row r="7" spans="1:12" x14ac:dyDescent="0.25">
      <c r="A7" s="9" t="s">
        <v>44</v>
      </c>
      <c r="B7" s="1" t="s">
        <v>46</v>
      </c>
      <c r="C7" s="1" t="s">
        <v>47</v>
      </c>
      <c r="D7" s="2" t="s">
        <v>13</v>
      </c>
      <c r="E7" s="2" t="s">
        <v>48</v>
      </c>
      <c r="F7" s="9" t="s">
        <v>49</v>
      </c>
      <c r="G7" s="10">
        <v>450</v>
      </c>
      <c r="H7" s="9"/>
      <c r="I7" s="4">
        <f>G7/$G$16</f>
        <v>5.2941176470588235E-2</v>
      </c>
    </row>
    <row r="8" spans="1:12" x14ac:dyDescent="0.25">
      <c r="A8" s="9" t="str">
        <f t="shared" ref="A8:A15" si="0">A7</f>
        <v>Firawaty</v>
      </c>
      <c r="B8" s="1" t="s">
        <v>46</v>
      </c>
      <c r="C8" s="1" t="s">
        <v>47</v>
      </c>
      <c r="D8" s="2" t="s">
        <v>13</v>
      </c>
      <c r="E8" s="2" t="s">
        <v>50</v>
      </c>
      <c r="F8" s="9" t="s">
        <v>51</v>
      </c>
      <c r="G8" s="10">
        <v>450</v>
      </c>
      <c r="H8" s="9"/>
      <c r="I8" s="4">
        <f t="shared" ref="I8:I10" si="1">G8/$G$16</f>
        <v>5.2941176470588235E-2</v>
      </c>
    </row>
    <row r="9" spans="1:12" x14ac:dyDescent="0.25">
      <c r="A9" s="9" t="str">
        <f t="shared" si="0"/>
        <v>Firawaty</v>
      </c>
      <c r="B9" s="1" t="s">
        <v>46</v>
      </c>
      <c r="C9" s="1" t="s">
        <v>47</v>
      </c>
      <c r="D9" s="2" t="s">
        <v>13</v>
      </c>
      <c r="E9" s="2" t="s">
        <v>52</v>
      </c>
      <c r="F9" s="9" t="s">
        <v>53</v>
      </c>
      <c r="G9" s="10">
        <v>450</v>
      </c>
      <c r="H9" s="9"/>
      <c r="I9" s="4">
        <f t="shared" si="1"/>
        <v>5.2941176470588235E-2</v>
      </c>
    </row>
    <row r="10" spans="1:12" x14ac:dyDescent="0.25">
      <c r="A10" s="9" t="str">
        <f t="shared" si="0"/>
        <v>Firawaty</v>
      </c>
      <c r="B10" s="1" t="s">
        <v>46</v>
      </c>
      <c r="C10" s="1" t="s">
        <v>47</v>
      </c>
      <c r="D10" s="2" t="s">
        <v>13</v>
      </c>
      <c r="E10" s="2" t="s">
        <v>54</v>
      </c>
      <c r="F10" s="9" t="s">
        <v>55</v>
      </c>
      <c r="G10" s="10">
        <v>450</v>
      </c>
      <c r="H10" s="9"/>
      <c r="I10" s="4">
        <f t="shared" si="1"/>
        <v>5.2941176470588235E-2</v>
      </c>
    </row>
    <row r="11" spans="1:12" x14ac:dyDescent="0.25">
      <c r="A11" s="9" t="str">
        <f t="shared" si="0"/>
        <v>Firawaty</v>
      </c>
      <c r="B11" s="1" t="s">
        <v>56</v>
      </c>
      <c r="C11" s="1" t="s">
        <v>57</v>
      </c>
      <c r="D11" s="2" t="s">
        <v>13</v>
      </c>
      <c r="E11" s="2" t="s">
        <v>54</v>
      </c>
      <c r="F11" s="9" t="s">
        <v>58</v>
      </c>
      <c r="G11" s="10">
        <v>6300</v>
      </c>
      <c r="H11" s="9"/>
      <c r="I11" s="4">
        <f>G11/$G$16</f>
        <v>0.74117647058823533</v>
      </c>
      <c r="L11" s="18"/>
    </row>
    <row r="12" spans="1:12" x14ac:dyDescent="0.25">
      <c r="A12" s="9" t="str">
        <f t="shared" si="0"/>
        <v>Firawaty</v>
      </c>
      <c r="B12" s="1" t="s">
        <v>59</v>
      </c>
      <c r="C12" s="1" t="s">
        <v>60</v>
      </c>
      <c r="D12" s="2" t="s">
        <v>13</v>
      </c>
      <c r="E12" s="2" t="s">
        <v>48</v>
      </c>
      <c r="F12" s="9" t="s">
        <v>49</v>
      </c>
      <c r="G12" s="10">
        <v>100</v>
      </c>
      <c r="H12" s="9"/>
      <c r="I12" s="4">
        <f>G12/$G$16</f>
        <v>1.1764705882352941E-2</v>
      </c>
      <c r="L12" s="18"/>
    </row>
    <row r="13" spans="1:12" x14ac:dyDescent="0.25">
      <c r="A13" s="9" t="str">
        <f t="shared" si="0"/>
        <v>Firawaty</v>
      </c>
      <c r="B13" s="1" t="s">
        <v>59</v>
      </c>
      <c r="C13" s="1" t="s">
        <v>60</v>
      </c>
      <c r="D13" s="2" t="s">
        <v>13</v>
      </c>
      <c r="E13" s="2" t="s">
        <v>50</v>
      </c>
      <c r="F13" s="9" t="s">
        <v>51</v>
      </c>
      <c r="G13" s="10">
        <v>100</v>
      </c>
      <c r="H13" s="9"/>
      <c r="I13" s="4">
        <f>G13/$G$16</f>
        <v>1.1764705882352941E-2</v>
      </c>
      <c r="L13" s="19"/>
    </row>
    <row r="14" spans="1:12" x14ac:dyDescent="0.25">
      <c r="A14" s="9" t="str">
        <f t="shared" si="0"/>
        <v>Firawaty</v>
      </c>
      <c r="B14" s="1" t="s">
        <v>59</v>
      </c>
      <c r="C14" s="1" t="s">
        <v>60</v>
      </c>
      <c r="D14" s="2" t="s">
        <v>13</v>
      </c>
      <c r="E14" s="2" t="s">
        <v>52</v>
      </c>
      <c r="F14" s="9" t="s">
        <v>53</v>
      </c>
      <c r="G14" s="10">
        <v>100</v>
      </c>
      <c r="H14" s="9"/>
      <c r="I14" s="4">
        <f>G14/$G$16</f>
        <v>1.1764705882352941E-2</v>
      </c>
    </row>
    <row r="15" spans="1:12" x14ac:dyDescent="0.25">
      <c r="A15" s="9" t="str">
        <f t="shared" si="0"/>
        <v>Firawaty</v>
      </c>
      <c r="B15" s="1" t="s">
        <v>59</v>
      </c>
      <c r="C15" s="1" t="s">
        <v>60</v>
      </c>
      <c r="D15" s="2" t="s">
        <v>13</v>
      </c>
      <c r="E15" s="2" t="s">
        <v>54</v>
      </c>
      <c r="F15" s="9" t="s">
        <v>55</v>
      </c>
      <c r="G15" s="10">
        <v>100</v>
      </c>
      <c r="H15" s="9"/>
      <c r="I15" s="4">
        <f>G15/$G$16</f>
        <v>1.1764705882352941E-2</v>
      </c>
    </row>
    <row r="16" spans="1:12" x14ac:dyDescent="0.25">
      <c r="A16" s="11" t="s">
        <v>35</v>
      </c>
      <c r="B16" s="11"/>
      <c r="C16" s="11"/>
      <c r="D16" s="12"/>
      <c r="E16" s="12"/>
      <c r="F16" s="11"/>
      <c r="G16" s="13">
        <f>SUM(G6:G15)</f>
        <v>8500</v>
      </c>
      <c r="H16" s="11"/>
      <c r="I16" s="15">
        <f>SUM(I6:I15)</f>
        <v>0.99999999999999989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12" sqref="A12:XFD185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61</v>
      </c>
      <c r="B6" s="1" t="s">
        <v>45</v>
      </c>
      <c r="G6" s="17"/>
      <c r="H6" s="1"/>
      <c r="I6" s="4">
        <f>G6/$G$11</f>
        <v>0</v>
      </c>
    </row>
    <row r="7" spans="1:10" x14ac:dyDescent="0.25">
      <c r="A7" s="9" t="s">
        <v>61</v>
      </c>
      <c r="B7" s="1" t="s">
        <v>46</v>
      </c>
      <c r="C7" s="1" t="s">
        <v>47</v>
      </c>
      <c r="D7" s="2" t="s">
        <v>13</v>
      </c>
      <c r="E7" s="2" t="s">
        <v>62</v>
      </c>
      <c r="F7" s="9" t="s">
        <v>63</v>
      </c>
      <c r="G7" s="10">
        <v>200</v>
      </c>
      <c r="H7" s="9"/>
      <c r="I7" s="4">
        <f>G7/$G$11</f>
        <v>0.2</v>
      </c>
    </row>
    <row r="8" spans="1:10" x14ac:dyDescent="0.25">
      <c r="A8" s="9" t="str">
        <f t="shared" ref="A8:A10" si="0">A7</f>
        <v>Fung-fung</v>
      </c>
      <c r="B8" s="1" t="s">
        <v>56</v>
      </c>
      <c r="C8" s="1" t="s">
        <v>57</v>
      </c>
      <c r="D8" s="2" t="s">
        <v>13</v>
      </c>
      <c r="E8" s="2" t="s">
        <v>64</v>
      </c>
      <c r="F8" s="9" t="s">
        <v>65</v>
      </c>
      <c r="G8" s="10">
        <v>700</v>
      </c>
      <c r="H8" s="9"/>
      <c r="I8" s="4">
        <f>G8/$G$11</f>
        <v>0.7</v>
      </c>
    </row>
    <row r="9" spans="1:10" x14ac:dyDescent="0.25">
      <c r="A9" s="9" t="str">
        <f t="shared" si="0"/>
        <v>Fung-fung</v>
      </c>
      <c r="B9" s="1" t="s">
        <v>59</v>
      </c>
      <c r="C9" s="1" t="s">
        <v>60</v>
      </c>
      <c r="D9" s="2" t="s">
        <v>13</v>
      </c>
      <c r="E9" s="2" t="s">
        <v>64</v>
      </c>
      <c r="F9" s="9" t="s">
        <v>63</v>
      </c>
      <c r="G9" s="10">
        <v>50</v>
      </c>
      <c r="H9" s="9"/>
      <c r="I9" s="4">
        <f>G9/$G$11</f>
        <v>0.05</v>
      </c>
    </row>
    <row r="10" spans="1:10" x14ac:dyDescent="0.25">
      <c r="A10" s="9" t="str">
        <f t="shared" si="0"/>
        <v>Fung-fung</v>
      </c>
      <c r="B10" s="1" t="s">
        <v>59</v>
      </c>
      <c r="C10" s="1" t="s">
        <v>60</v>
      </c>
      <c r="D10" s="2" t="s">
        <v>13</v>
      </c>
      <c r="E10" s="2" t="s">
        <v>66</v>
      </c>
      <c r="F10" s="9" t="s">
        <v>67</v>
      </c>
      <c r="G10" s="10">
        <v>50</v>
      </c>
      <c r="H10" s="9"/>
      <c r="I10" s="4">
        <f>G10/$G$11</f>
        <v>0.05</v>
      </c>
    </row>
    <row r="11" spans="1:10" x14ac:dyDescent="0.25">
      <c r="A11" s="11" t="s">
        <v>35</v>
      </c>
      <c r="B11" s="11"/>
      <c r="C11" s="11"/>
      <c r="D11" s="12"/>
      <c r="E11" s="12"/>
      <c r="F11" s="11"/>
      <c r="G11" s="13">
        <f>SUM(G6:G10)</f>
        <v>1000</v>
      </c>
      <c r="H11" s="11"/>
      <c r="I11" s="15">
        <f>SUM(I6:I10)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61"/>
  <sheetViews>
    <sheetView workbookViewId="0">
      <pane xSplit="2" ySplit="5" topLeftCell="C54" activePane="bottomRight" state="frozen"/>
      <selection pane="topRight" activeCell="C1" sqref="C1"/>
      <selection pane="bottomLeft" activeCell="A6" sqref="A6"/>
      <selection pane="bottomRight" activeCell="A62" sqref="A62:XFD187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68</v>
      </c>
      <c r="B6" s="1" t="s">
        <v>69</v>
      </c>
      <c r="C6" s="1" t="s">
        <v>70</v>
      </c>
      <c r="D6" s="2" t="s">
        <v>13</v>
      </c>
      <c r="E6" s="2" t="s">
        <v>19</v>
      </c>
      <c r="F6" s="9"/>
      <c r="H6" s="9"/>
      <c r="I6" s="4">
        <f>G6/$G$61</f>
        <v>0</v>
      </c>
    </row>
    <row r="7" spans="1:10" x14ac:dyDescent="0.25">
      <c r="A7" s="9" t="str">
        <f t="shared" ref="A7:A60" si="0">A6</f>
        <v>Owi Wijaya</v>
      </c>
      <c r="B7" s="1" t="s">
        <v>71</v>
      </c>
      <c r="C7" s="1" t="s">
        <v>72</v>
      </c>
      <c r="D7" s="2" t="s">
        <v>13</v>
      </c>
      <c r="E7" s="2" t="s">
        <v>73</v>
      </c>
      <c r="F7" s="9"/>
      <c r="G7" s="10">
        <v>4917.96</v>
      </c>
      <c r="H7" s="9"/>
      <c r="I7" s="4">
        <f t="shared" ref="I7:I60" si="1">G7/$G$61</f>
        <v>5.6433869134324049E-2</v>
      </c>
    </row>
    <row r="8" spans="1:10" x14ac:dyDescent="0.25">
      <c r="A8" s="9" t="str">
        <f t="shared" si="0"/>
        <v>Owi Wijaya</v>
      </c>
      <c r="B8" s="1" t="s">
        <v>74</v>
      </c>
      <c r="C8" s="1" t="s">
        <v>75</v>
      </c>
      <c r="D8" s="2" t="s">
        <v>13</v>
      </c>
      <c r="E8" s="2" t="s">
        <v>76</v>
      </c>
      <c r="F8" s="9"/>
      <c r="G8" s="10">
        <v>281</v>
      </c>
      <c r="H8" s="9"/>
      <c r="I8" s="4">
        <f t="shared" si="1"/>
        <v>3.2244908919033619E-3</v>
      </c>
    </row>
    <row r="9" spans="1:10" x14ac:dyDescent="0.25">
      <c r="A9" s="9" t="str">
        <f t="shared" si="0"/>
        <v>Owi Wijaya</v>
      </c>
      <c r="B9" s="1" t="s">
        <v>74</v>
      </c>
      <c r="C9" s="1" t="s">
        <v>75</v>
      </c>
      <c r="D9" s="2" t="s">
        <v>15</v>
      </c>
      <c r="E9" s="2" t="s">
        <v>76</v>
      </c>
      <c r="F9" s="9"/>
      <c r="G9" s="10">
        <v>64.58</v>
      </c>
      <c r="H9" s="9"/>
      <c r="I9" s="4">
        <f t="shared" si="1"/>
        <v>7.4105915231003239E-4</v>
      </c>
    </row>
    <row r="10" spans="1:10" x14ac:dyDescent="0.25">
      <c r="A10" s="9" t="str">
        <f t="shared" si="0"/>
        <v>Owi Wijaya</v>
      </c>
      <c r="B10" s="1" t="s">
        <v>77</v>
      </c>
      <c r="C10" s="1" t="s">
        <v>78</v>
      </c>
      <c r="D10" s="2" t="s">
        <v>13</v>
      </c>
      <c r="E10" s="2" t="s">
        <v>76</v>
      </c>
      <c r="F10" s="9"/>
      <c r="G10" s="10">
        <v>2027.63</v>
      </c>
      <c r="H10" s="9"/>
      <c r="I10" s="4">
        <f t="shared" si="1"/>
        <v>2.3267168922242044E-2</v>
      </c>
    </row>
    <row r="11" spans="1:10" x14ac:dyDescent="0.25">
      <c r="A11" s="9" t="str">
        <f t="shared" si="0"/>
        <v>Owi Wijaya</v>
      </c>
      <c r="B11" s="1" t="s">
        <v>79</v>
      </c>
      <c r="C11" s="1" t="s">
        <v>80</v>
      </c>
      <c r="D11" s="2" t="s">
        <v>13</v>
      </c>
      <c r="E11" s="2" t="s">
        <v>76</v>
      </c>
      <c r="F11" s="9"/>
      <c r="G11" s="10">
        <v>1453.67</v>
      </c>
      <c r="H11" s="9"/>
      <c r="I11" s="4">
        <f t="shared" si="1"/>
        <v>1.6680945462039718E-2</v>
      </c>
    </row>
    <row r="12" spans="1:10" x14ac:dyDescent="0.25">
      <c r="A12" s="9" t="str">
        <f t="shared" si="0"/>
        <v>Owi Wijaya</v>
      </c>
      <c r="B12" s="1" t="s">
        <v>81</v>
      </c>
      <c r="C12" s="1" t="s">
        <v>82</v>
      </c>
      <c r="D12" s="2" t="s">
        <v>13</v>
      </c>
      <c r="E12" s="2" t="s">
        <v>83</v>
      </c>
      <c r="F12" s="9"/>
      <c r="G12" s="10">
        <v>531</v>
      </c>
      <c r="H12" s="9"/>
      <c r="I12" s="4">
        <f t="shared" si="1"/>
        <v>6.0932550306074208E-3</v>
      </c>
    </row>
    <row r="13" spans="1:10" x14ac:dyDescent="0.25">
      <c r="A13" s="9" t="str">
        <f t="shared" si="0"/>
        <v>Owi Wijaya</v>
      </c>
      <c r="B13" s="1" t="s">
        <v>84</v>
      </c>
      <c r="C13" s="1" t="s">
        <v>85</v>
      </c>
      <c r="D13" s="2" t="s">
        <v>13</v>
      </c>
      <c r="E13" s="2" t="s">
        <v>76</v>
      </c>
      <c r="F13" s="9"/>
      <c r="G13" s="10">
        <v>2429</v>
      </c>
      <c r="H13" s="9"/>
      <c r="I13" s="4">
        <f t="shared" si="1"/>
        <v>2.7872912371648635E-2</v>
      </c>
    </row>
    <row r="14" spans="1:10" x14ac:dyDescent="0.25">
      <c r="A14" s="9" t="str">
        <f t="shared" si="0"/>
        <v>Owi Wijaya</v>
      </c>
      <c r="B14" s="1" t="s">
        <v>86</v>
      </c>
      <c r="C14" s="1" t="s">
        <v>87</v>
      </c>
      <c r="D14" s="2" t="s">
        <v>13</v>
      </c>
      <c r="E14" s="2" t="s">
        <v>76</v>
      </c>
      <c r="F14" s="9"/>
      <c r="G14" s="10">
        <v>200</v>
      </c>
      <c r="H14" s="9"/>
      <c r="I14" s="4">
        <f t="shared" si="1"/>
        <v>2.2950113109632469E-3</v>
      </c>
    </row>
    <row r="15" spans="1:10" x14ac:dyDescent="0.25">
      <c r="A15" s="9" t="str">
        <f t="shared" si="0"/>
        <v>Owi Wijaya</v>
      </c>
      <c r="B15" s="1" t="s">
        <v>88</v>
      </c>
      <c r="C15" s="1" t="s">
        <v>89</v>
      </c>
      <c r="D15" s="2" t="s">
        <v>13</v>
      </c>
      <c r="E15" s="2" t="s">
        <v>76</v>
      </c>
      <c r="F15" s="9"/>
      <c r="G15" s="10">
        <v>3004.76</v>
      </c>
      <c r="H15" s="9"/>
      <c r="I15" s="4">
        <f t="shared" si="1"/>
        <v>3.4479790933649633E-2</v>
      </c>
    </row>
    <row r="16" spans="1:10" x14ac:dyDescent="0.25">
      <c r="A16" s="9" t="str">
        <f t="shared" si="0"/>
        <v>Owi Wijaya</v>
      </c>
      <c r="B16" s="1" t="s">
        <v>88</v>
      </c>
      <c r="C16" s="1" t="s">
        <v>89</v>
      </c>
      <c r="D16" s="2" t="s">
        <v>15</v>
      </c>
      <c r="E16" s="2" t="s">
        <v>76</v>
      </c>
      <c r="F16" s="9"/>
      <c r="G16" s="10">
        <v>1543.55</v>
      </c>
      <c r="H16" s="9"/>
      <c r="I16" s="4">
        <f t="shared" si="1"/>
        <v>1.7712323545186599E-2</v>
      </c>
    </row>
    <row r="17" spans="1:9" x14ac:dyDescent="0.25">
      <c r="A17" s="9" t="str">
        <f t="shared" si="0"/>
        <v>Owi Wijaya</v>
      </c>
      <c r="B17" s="1" t="s">
        <v>90</v>
      </c>
      <c r="C17" s="1" t="s">
        <v>91</v>
      </c>
      <c r="D17" s="2" t="s">
        <v>13</v>
      </c>
      <c r="E17" s="2" t="s">
        <v>76</v>
      </c>
      <c r="F17" s="9"/>
      <c r="G17" s="10">
        <v>938.47</v>
      </c>
      <c r="H17" s="9"/>
      <c r="I17" s="4">
        <f t="shared" si="1"/>
        <v>1.0768996324998392E-2</v>
      </c>
    </row>
    <row r="18" spans="1:9" x14ac:dyDescent="0.25">
      <c r="A18" s="9" t="str">
        <f t="shared" si="0"/>
        <v>Owi Wijaya</v>
      </c>
      <c r="B18" s="1" t="s">
        <v>90</v>
      </c>
      <c r="C18" s="1" t="s">
        <v>91</v>
      </c>
      <c r="D18" s="2" t="s">
        <v>24</v>
      </c>
      <c r="E18" s="2" t="s">
        <v>76</v>
      </c>
      <c r="F18" s="9"/>
      <c r="G18" s="10">
        <v>175.55</v>
      </c>
      <c r="H18" s="9"/>
      <c r="I18" s="4">
        <f t="shared" si="1"/>
        <v>2.0144461781979902E-3</v>
      </c>
    </row>
    <row r="19" spans="1:9" x14ac:dyDescent="0.25">
      <c r="A19" s="9" t="str">
        <f t="shared" si="0"/>
        <v>Owi Wijaya</v>
      </c>
      <c r="B19" s="1" t="s">
        <v>90</v>
      </c>
      <c r="C19" s="1" t="s">
        <v>91</v>
      </c>
      <c r="D19" s="2" t="s">
        <v>15</v>
      </c>
      <c r="E19" s="2" t="s">
        <v>76</v>
      </c>
      <c r="F19" s="9"/>
      <c r="G19" s="10">
        <v>2294.39</v>
      </c>
      <c r="H19" s="9"/>
      <c r="I19" s="4">
        <f t="shared" si="1"/>
        <v>2.632825500880482E-2</v>
      </c>
    </row>
    <row r="20" spans="1:9" x14ac:dyDescent="0.25">
      <c r="A20" s="9" t="str">
        <f t="shared" si="0"/>
        <v>Owi Wijaya</v>
      </c>
      <c r="B20" s="1" t="s">
        <v>92</v>
      </c>
      <c r="C20" s="1" t="s">
        <v>93</v>
      </c>
      <c r="D20" s="2" t="s">
        <v>13</v>
      </c>
      <c r="E20" s="2" t="s">
        <v>76</v>
      </c>
      <c r="F20" s="9"/>
      <c r="G20" s="10">
        <v>1987.05</v>
      </c>
      <c r="H20" s="9"/>
      <c r="I20" s="4">
        <f t="shared" si="1"/>
        <v>2.2801511127247598E-2</v>
      </c>
    </row>
    <row r="21" spans="1:9" x14ac:dyDescent="0.25">
      <c r="A21" s="9" t="str">
        <f t="shared" si="0"/>
        <v>Owi Wijaya</v>
      </c>
      <c r="B21" s="1" t="s">
        <v>92</v>
      </c>
      <c r="C21" s="1" t="s">
        <v>93</v>
      </c>
      <c r="D21" s="2" t="s">
        <v>15</v>
      </c>
      <c r="E21" s="2" t="s">
        <v>76</v>
      </c>
      <c r="F21" s="9"/>
      <c r="G21" s="10">
        <v>1692.67</v>
      </c>
      <c r="H21" s="9"/>
      <c r="I21" s="4">
        <f t="shared" si="1"/>
        <v>1.9423483978640799E-2</v>
      </c>
    </row>
    <row r="22" spans="1:9" x14ac:dyDescent="0.25">
      <c r="A22" s="9" t="str">
        <f t="shared" si="0"/>
        <v>Owi Wijaya</v>
      </c>
      <c r="B22" s="1" t="s">
        <v>94</v>
      </c>
      <c r="C22" s="1" t="s">
        <v>95</v>
      </c>
      <c r="D22" s="2" t="s">
        <v>13</v>
      </c>
      <c r="E22" s="2" t="s">
        <v>76</v>
      </c>
      <c r="F22" s="9"/>
      <c r="G22" s="10">
        <v>569</v>
      </c>
      <c r="H22" s="9"/>
      <c r="I22" s="4">
        <f t="shared" si="1"/>
        <v>6.5293071796904377E-3</v>
      </c>
    </row>
    <row r="23" spans="1:9" x14ac:dyDescent="0.25">
      <c r="A23" s="9" t="str">
        <f t="shared" si="0"/>
        <v>Owi Wijaya</v>
      </c>
      <c r="B23" s="1" t="s">
        <v>94</v>
      </c>
      <c r="C23" s="1" t="s">
        <v>95</v>
      </c>
      <c r="D23" s="2" t="s">
        <v>15</v>
      </c>
      <c r="E23" s="2" t="s">
        <v>76</v>
      </c>
      <c r="F23" s="9"/>
      <c r="G23" s="10">
        <v>300</v>
      </c>
      <c r="H23" s="9"/>
      <c r="I23" s="4">
        <f t="shared" si="1"/>
        <v>3.4425169664448704E-3</v>
      </c>
    </row>
    <row r="24" spans="1:9" x14ac:dyDescent="0.25">
      <c r="A24" s="9" t="str">
        <f t="shared" si="0"/>
        <v>Owi Wijaya</v>
      </c>
      <c r="B24" s="1" t="s">
        <v>96</v>
      </c>
      <c r="C24" s="1" t="s">
        <v>97</v>
      </c>
      <c r="D24" s="2" t="s">
        <v>13</v>
      </c>
      <c r="E24" s="2" t="s">
        <v>98</v>
      </c>
      <c r="F24" s="9"/>
      <c r="G24" s="10">
        <v>2288.86</v>
      </c>
      <c r="H24" s="9"/>
      <c r="I24" s="4">
        <f t="shared" si="1"/>
        <v>2.6264797946056691E-2</v>
      </c>
    </row>
    <row r="25" spans="1:9" x14ac:dyDescent="0.25">
      <c r="A25" s="9" t="str">
        <f t="shared" si="0"/>
        <v>Owi Wijaya</v>
      </c>
      <c r="B25" s="1" t="s">
        <v>99</v>
      </c>
      <c r="C25" s="1" t="s">
        <v>100</v>
      </c>
      <c r="D25" s="2" t="s">
        <v>13</v>
      </c>
      <c r="E25" s="2" t="s">
        <v>101</v>
      </c>
      <c r="F25" s="9"/>
      <c r="G25" s="10">
        <v>36500.160000000003</v>
      </c>
      <c r="H25" s="9"/>
      <c r="I25" s="4">
        <f t="shared" si="1"/>
        <v>0.4188414002598414</v>
      </c>
    </row>
    <row r="26" spans="1:9" x14ac:dyDescent="0.25">
      <c r="A26" s="9" t="str">
        <f t="shared" si="0"/>
        <v>Owi Wijaya</v>
      </c>
      <c r="B26" s="1" t="s">
        <v>102</v>
      </c>
      <c r="C26" s="1" t="s">
        <v>103</v>
      </c>
      <c r="D26" s="2" t="s">
        <v>13</v>
      </c>
      <c r="E26" s="2" t="s">
        <v>76</v>
      </c>
      <c r="F26" s="9"/>
      <c r="G26" s="10">
        <v>1440.17</v>
      </c>
      <c r="H26" s="9"/>
      <c r="I26" s="4">
        <f t="shared" si="1"/>
        <v>1.6526032198549697E-2</v>
      </c>
    </row>
    <row r="27" spans="1:9" x14ac:dyDescent="0.25">
      <c r="A27" s="9" t="str">
        <f t="shared" si="0"/>
        <v>Owi Wijaya</v>
      </c>
      <c r="B27" s="1" t="s">
        <v>102</v>
      </c>
      <c r="C27" s="1" t="s">
        <v>103</v>
      </c>
      <c r="D27" s="2" t="s">
        <v>104</v>
      </c>
      <c r="E27" s="2" t="s">
        <v>76</v>
      </c>
      <c r="F27" s="9"/>
      <c r="G27" s="10">
        <v>14.27</v>
      </c>
      <c r="H27" s="9"/>
      <c r="I27" s="4">
        <f t="shared" si="1"/>
        <v>1.6374905703722768E-4</v>
      </c>
    </row>
    <row r="28" spans="1:9" x14ac:dyDescent="0.25">
      <c r="A28" s="9" t="str">
        <f t="shared" si="0"/>
        <v>Owi Wijaya</v>
      </c>
      <c r="B28" s="1" t="s">
        <v>102</v>
      </c>
      <c r="C28" s="1" t="s">
        <v>103</v>
      </c>
      <c r="D28" s="2" t="s">
        <v>24</v>
      </c>
      <c r="E28" s="2" t="s">
        <v>76</v>
      </c>
      <c r="F28" s="9"/>
      <c r="G28" s="10">
        <v>35.56</v>
      </c>
      <c r="H28" s="9"/>
      <c r="I28" s="4">
        <f t="shared" si="1"/>
        <v>4.0805301108926532E-4</v>
      </c>
    </row>
    <row r="29" spans="1:9" x14ac:dyDescent="0.25">
      <c r="A29" s="9" t="str">
        <f t="shared" si="0"/>
        <v>Owi Wijaya</v>
      </c>
      <c r="B29" s="1" t="s">
        <v>102</v>
      </c>
      <c r="C29" s="1" t="s">
        <v>103</v>
      </c>
      <c r="D29" s="2" t="s">
        <v>15</v>
      </c>
      <c r="E29" s="2" t="s">
        <v>76</v>
      </c>
      <c r="F29" s="9"/>
      <c r="G29" s="10">
        <v>9.69</v>
      </c>
      <c r="H29" s="9"/>
      <c r="I29" s="4">
        <f t="shared" si="1"/>
        <v>1.1119329801616931E-4</v>
      </c>
    </row>
    <row r="30" spans="1:9" x14ac:dyDescent="0.25">
      <c r="A30" s="9" t="str">
        <f t="shared" si="0"/>
        <v>Owi Wijaya</v>
      </c>
      <c r="B30" s="1" t="s">
        <v>105</v>
      </c>
      <c r="C30" s="1" t="s">
        <v>106</v>
      </c>
      <c r="D30" s="2" t="s">
        <v>13</v>
      </c>
      <c r="E30" s="2" t="s">
        <v>76</v>
      </c>
      <c r="F30" s="9"/>
      <c r="G30" s="10">
        <v>400</v>
      </c>
      <c r="H30" s="9"/>
      <c r="I30" s="4">
        <f t="shared" si="1"/>
        <v>4.5900226219264938E-3</v>
      </c>
    </row>
    <row r="31" spans="1:9" x14ac:dyDescent="0.25">
      <c r="A31" s="9" t="str">
        <f t="shared" si="0"/>
        <v>Owi Wijaya</v>
      </c>
      <c r="B31" s="1" t="s">
        <v>107</v>
      </c>
      <c r="C31" s="1" t="s">
        <v>108</v>
      </c>
      <c r="D31" s="2" t="s">
        <v>13</v>
      </c>
      <c r="E31" s="2" t="s">
        <v>83</v>
      </c>
      <c r="F31" s="9"/>
      <c r="G31" s="10">
        <v>100</v>
      </c>
      <c r="H31" s="9"/>
      <c r="I31" s="4">
        <f t="shared" si="1"/>
        <v>1.1475056554816235E-3</v>
      </c>
    </row>
    <row r="32" spans="1:9" x14ac:dyDescent="0.25">
      <c r="A32" s="9" t="str">
        <f t="shared" si="0"/>
        <v>Owi Wijaya</v>
      </c>
      <c r="B32" s="1" t="s">
        <v>109</v>
      </c>
      <c r="C32" s="1" t="s">
        <v>110</v>
      </c>
      <c r="D32" s="2" t="s">
        <v>13</v>
      </c>
      <c r="E32" s="2" t="s">
        <v>83</v>
      </c>
      <c r="F32" s="9"/>
      <c r="G32" s="10">
        <v>100</v>
      </c>
      <c r="H32" s="9"/>
      <c r="I32" s="4">
        <f t="shared" si="1"/>
        <v>1.1475056554816235E-3</v>
      </c>
    </row>
    <row r="33" spans="1:9" x14ac:dyDescent="0.25">
      <c r="A33" s="9" t="str">
        <f t="shared" si="0"/>
        <v>Owi Wijaya</v>
      </c>
      <c r="B33" s="1" t="s">
        <v>111</v>
      </c>
      <c r="C33" s="1" t="s">
        <v>112</v>
      </c>
      <c r="D33" s="2" t="s">
        <v>13</v>
      </c>
      <c r="E33" s="2" t="s">
        <v>83</v>
      </c>
      <c r="F33" s="9"/>
      <c r="G33" s="10">
        <v>100</v>
      </c>
      <c r="H33" s="9"/>
      <c r="I33" s="4">
        <f t="shared" si="1"/>
        <v>1.1475056554816235E-3</v>
      </c>
    </row>
    <row r="34" spans="1:9" x14ac:dyDescent="0.25">
      <c r="A34" s="9" t="str">
        <f t="shared" si="0"/>
        <v>Owi Wijaya</v>
      </c>
      <c r="B34" s="1" t="s">
        <v>113</v>
      </c>
      <c r="C34" s="1" t="s">
        <v>114</v>
      </c>
      <c r="D34" s="2" t="s">
        <v>13</v>
      </c>
      <c r="E34" s="2" t="s">
        <v>83</v>
      </c>
      <c r="F34" s="9"/>
      <c r="G34" s="10">
        <v>100</v>
      </c>
      <c r="H34" s="9"/>
      <c r="I34" s="4">
        <f t="shared" si="1"/>
        <v>1.1475056554816235E-3</v>
      </c>
    </row>
    <row r="35" spans="1:9" x14ac:dyDescent="0.25">
      <c r="A35" s="9" t="str">
        <f t="shared" si="0"/>
        <v>Owi Wijaya</v>
      </c>
      <c r="B35" s="1" t="s">
        <v>113</v>
      </c>
      <c r="C35" s="1" t="s">
        <v>114</v>
      </c>
      <c r="D35" s="2" t="s">
        <v>24</v>
      </c>
      <c r="E35" s="2" t="s">
        <v>76</v>
      </c>
      <c r="F35" s="9"/>
      <c r="G35" s="10">
        <v>250</v>
      </c>
      <c r="H35" s="9"/>
      <c r="I35" s="4">
        <f t="shared" si="1"/>
        <v>2.8687641387040589E-3</v>
      </c>
    </row>
    <row r="36" spans="1:9" x14ac:dyDescent="0.25">
      <c r="A36" s="9" t="str">
        <f t="shared" si="0"/>
        <v>Owi Wijaya</v>
      </c>
      <c r="B36" s="1" t="s">
        <v>113</v>
      </c>
      <c r="C36" s="1" t="s">
        <v>114</v>
      </c>
      <c r="D36" s="2" t="s">
        <v>15</v>
      </c>
      <c r="E36" s="2" t="s">
        <v>76</v>
      </c>
      <c r="F36" s="9"/>
      <c r="G36" s="10">
        <v>300</v>
      </c>
      <c r="H36" s="9"/>
      <c r="I36" s="4">
        <f t="shared" si="1"/>
        <v>3.4425169664448704E-3</v>
      </c>
    </row>
    <row r="37" spans="1:9" x14ac:dyDescent="0.25">
      <c r="A37" s="9" t="str">
        <f t="shared" si="0"/>
        <v>Owi Wijaya</v>
      </c>
      <c r="B37" s="1" t="s">
        <v>115</v>
      </c>
      <c r="C37" s="1" t="s">
        <v>116</v>
      </c>
      <c r="D37" s="2" t="s">
        <v>13</v>
      </c>
      <c r="E37" s="2" t="s">
        <v>83</v>
      </c>
      <c r="F37" s="9"/>
      <c r="G37" s="10">
        <v>100</v>
      </c>
      <c r="H37" s="9"/>
      <c r="I37" s="4">
        <f t="shared" si="1"/>
        <v>1.1475056554816235E-3</v>
      </c>
    </row>
    <row r="38" spans="1:9" x14ac:dyDescent="0.25">
      <c r="A38" s="9" t="str">
        <f t="shared" si="0"/>
        <v>Owi Wijaya</v>
      </c>
      <c r="B38" s="1" t="s">
        <v>117</v>
      </c>
      <c r="C38" s="1" t="s">
        <v>118</v>
      </c>
      <c r="D38" s="2" t="s">
        <v>13</v>
      </c>
      <c r="E38" s="2" t="s">
        <v>83</v>
      </c>
      <c r="F38" s="9"/>
      <c r="G38" s="10">
        <v>100</v>
      </c>
      <c r="H38" s="9"/>
      <c r="I38" s="4">
        <f t="shared" si="1"/>
        <v>1.1475056554816235E-3</v>
      </c>
    </row>
    <row r="39" spans="1:9" x14ac:dyDescent="0.25">
      <c r="A39" s="9" t="str">
        <f t="shared" si="0"/>
        <v>Owi Wijaya</v>
      </c>
      <c r="B39" s="1" t="s">
        <v>119</v>
      </c>
      <c r="C39" s="1" t="s">
        <v>120</v>
      </c>
      <c r="D39" s="2" t="s">
        <v>13</v>
      </c>
      <c r="E39" s="2" t="s">
        <v>76</v>
      </c>
      <c r="F39" s="9"/>
      <c r="G39" s="10">
        <v>328.75</v>
      </c>
      <c r="H39" s="9"/>
      <c r="I39" s="4">
        <f t="shared" si="1"/>
        <v>3.7724248423958375E-3</v>
      </c>
    </row>
    <row r="40" spans="1:9" x14ac:dyDescent="0.25">
      <c r="A40" s="9" t="str">
        <f t="shared" si="0"/>
        <v>Owi Wijaya</v>
      </c>
      <c r="B40" s="1" t="s">
        <v>119</v>
      </c>
      <c r="C40" s="1" t="s">
        <v>120</v>
      </c>
      <c r="D40" s="2" t="s">
        <v>104</v>
      </c>
      <c r="E40" s="2" t="s">
        <v>76</v>
      </c>
      <c r="F40" s="9"/>
      <c r="G40" s="10">
        <v>109.79</v>
      </c>
      <c r="H40" s="9"/>
      <c r="I40" s="4">
        <f t="shared" si="1"/>
        <v>1.2598464591532744E-3</v>
      </c>
    </row>
    <row r="41" spans="1:9" x14ac:dyDescent="0.25">
      <c r="A41" s="9" t="str">
        <f t="shared" si="0"/>
        <v>Owi Wijaya</v>
      </c>
      <c r="B41" s="1" t="s">
        <v>119</v>
      </c>
      <c r="C41" s="1" t="s">
        <v>120</v>
      </c>
      <c r="D41" s="2" t="s">
        <v>24</v>
      </c>
      <c r="E41" s="2" t="s">
        <v>76</v>
      </c>
      <c r="F41" s="9"/>
      <c r="G41" s="10">
        <v>169.38</v>
      </c>
      <c r="H41" s="9"/>
      <c r="I41" s="4">
        <f t="shared" si="1"/>
        <v>1.9436450792547739E-3</v>
      </c>
    </row>
    <row r="42" spans="1:9" x14ac:dyDescent="0.25">
      <c r="A42" s="9" t="str">
        <f t="shared" si="0"/>
        <v>Owi Wijaya</v>
      </c>
      <c r="B42" s="1" t="s">
        <v>119</v>
      </c>
      <c r="C42" s="1" t="s">
        <v>120</v>
      </c>
      <c r="D42" s="2" t="s">
        <v>15</v>
      </c>
      <c r="E42" s="2" t="s">
        <v>76</v>
      </c>
      <c r="F42" s="9"/>
      <c r="G42" s="10">
        <v>142.08000000000001</v>
      </c>
      <c r="H42" s="9"/>
      <c r="I42" s="4">
        <f t="shared" si="1"/>
        <v>1.6303760353082908E-3</v>
      </c>
    </row>
    <row r="43" spans="1:9" x14ac:dyDescent="0.25">
      <c r="A43" s="9" t="str">
        <f t="shared" si="0"/>
        <v>Owi Wijaya</v>
      </c>
      <c r="B43" s="1" t="s">
        <v>121</v>
      </c>
      <c r="C43" s="1" t="s">
        <v>122</v>
      </c>
      <c r="D43" s="2" t="s">
        <v>13</v>
      </c>
      <c r="E43" s="2" t="s">
        <v>76</v>
      </c>
      <c r="F43" s="9"/>
      <c r="G43" s="10">
        <v>4300</v>
      </c>
      <c r="H43" s="9"/>
      <c r="I43" s="4">
        <f t="shared" si="1"/>
        <v>4.934274318570981E-2</v>
      </c>
    </row>
    <row r="44" spans="1:9" x14ac:dyDescent="0.25">
      <c r="A44" s="9" t="str">
        <f t="shared" si="0"/>
        <v>Owi Wijaya</v>
      </c>
      <c r="B44" s="1" t="s">
        <v>123</v>
      </c>
      <c r="C44" s="1" t="s">
        <v>124</v>
      </c>
      <c r="D44" s="2" t="s">
        <v>13</v>
      </c>
      <c r="E44" s="2" t="s">
        <v>125</v>
      </c>
      <c r="F44" s="9"/>
      <c r="G44" s="10">
        <v>1495.98</v>
      </c>
      <c r="H44" s="9"/>
      <c r="I44" s="4">
        <f t="shared" si="1"/>
        <v>1.7166455104873992E-2</v>
      </c>
    </row>
    <row r="45" spans="1:9" x14ac:dyDescent="0.25">
      <c r="A45" s="9" t="str">
        <f t="shared" si="0"/>
        <v>Owi Wijaya</v>
      </c>
      <c r="B45" s="1" t="s">
        <v>123</v>
      </c>
      <c r="C45" s="1" t="s">
        <v>124</v>
      </c>
      <c r="D45" s="2" t="s">
        <v>104</v>
      </c>
      <c r="E45" s="2" t="s">
        <v>125</v>
      </c>
      <c r="F45" s="9"/>
      <c r="G45" s="10">
        <v>516.97</v>
      </c>
      <c r="H45" s="9"/>
      <c r="I45" s="4">
        <f t="shared" si="1"/>
        <v>5.9322599871433493E-3</v>
      </c>
    </row>
    <row r="46" spans="1:9" x14ac:dyDescent="0.25">
      <c r="A46" s="9" t="str">
        <f t="shared" si="0"/>
        <v>Owi Wijaya</v>
      </c>
      <c r="B46" s="1" t="s">
        <v>123</v>
      </c>
      <c r="C46" s="1" t="s">
        <v>124</v>
      </c>
      <c r="D46" s="2" t="s">
        <v>24</v>
      </c>
      <c r="E46" s="2" t="s">
        <v>125</v>
      </c>
      <c r="F46" s="9"/>
      <c r="G46" s="10">
        <v>1463.62</v>
      </c>
      <c r="H46" s="9"/>
      <c r="I46" s="4">
        <f t="shared" si="1"/>
        <v>1.6795122274760137E-2</v>
      </c>
    </row>
    <row r="47" spans="1:9" x14ac:dyDescent="0.25">
      <c r="A47" s="9" t="str">
        <f t="shared" si="0"/>
        <v>Owi Wijaya</v>
      </c>
      <c r="B47" s="1" t="s">
        <v>123</v>
      </c>
      <c r="C47" s="1" t="s">
        <v>124</v>
      </c>
      <c r="D47" s="2" t="s">
        <v>15</v>
      </c>
      <c r="E47" s="2" t="s">
        <v>125</v>
      </c>
      <c r="F47" s="9"/>
      <c r="G47" s="10">
        <v>1779.8599999999997</v>
      </c>
      <c r="H47" s="9"/>
      <c r="I47" s="4">
        <f t="shared" si="1"/>
        <v>2.042399415965522E-2</v>
      </c>
    </row>
    <row r="48" spans="1:9" x14ac:dyDescent="0.25">
      <c r="A48" s="9" t="str">
        <f t="shared" si="0"/>
        <v>Owi Wijaya</v>
      </c>
      <c r="B48" s="1" t="s">
        <v>21</v>
      </c>
      <c r="C48" s="1" t="s">
        <v>126</v>
      </c>
      <c r="D48" s="2" t="s">
        <v>104</v>
      </c>
      <c r="E48" s="2" t="s">
        <v>76</v>
      </c>
      <c r="F48" s="9"/>
      <c r="G48" s="10">
        <v>1115.46</v>
      </c>
      <c r="H48" s="9"/>
      <c r="I48" s="4">
        <f t="shared" si="1"/>
        <v>1.2799966584635319E-2</v>
      </c>
    </row>
    <row r="49" spans="1:9" x14ac:dyDescent="0.25">
      <c r="A49" s="9" t="str">
        <f t="shared" si="0"/>
        <v>Owi Wijaya</v>
      </c>
      <c r="B49" s="1" t="s">
        <v>127</v>
      </c>
      <c r="C49" s="1" t="s">
        <v>128</v>
      </c>
      <c r="D49" s="2" t="s">
        <v>13</v>
      </c>
      <c r="E49" s="2" t="s">
        <v>83</v>
      </c>
      <c r="F49" s="9"/>
      <c r="G49" s="10">
        <v>651</v>
      </c>
      <c r="H49" s="9"/>
      <c r="I49" s="4">
        <f t="shared" si="1"/>
        <v>7.4702618171853695E-3</v>
      </c>
    </row>
    <row r="50" spans="1:9" x14ac:dyDescent="0.25">
      <c r="A50" s="9" t="str">
        <f t="shared" si="0"/>
        <v>Owi Wijaya</v>
      </c>
      <c r="B50" s="1" t="s">
        <v>129</v>
      </c>
      <c r="C50" s="1" t="s">
        <v>130</v>
      </c>
      <c r="D50" s="2" t="s">
        <v>13</v>
      </c>
      <c r="E50" s="2" t="s">
        <v>83</v>
      </c>
      <c r="F50" s="9"/>
      <c r="G50" s="10">
        <v>466</v>
      </c>
      <c r="H50" s="9"/>
      <c r="I50" s="4">
        <f t="shared" si="1"/>
        <v>5.3473763545443653E-3</v>
      </c>
    </row>
    <row r="51" spans="1:9" x14ac:dyDescent="0.25">
      <c r="A51" s="9" t="str">
        <f t="shared" si="0"/>
        <v>Owi Wijaya</v>
      </c>
      <c r="B51" s="1" t="s">
        <v>131</v>
      </c>
      <c r="C51" s="1" t="s">
        <v>132</v>
      </c>
      <c r="D51" s="2" t="s">
        <v>13</v>
      </c>
      <c r="E51" s="2" t="s">
        <v>76</v>
      </c>
      <c r="F51" s="9"/>
      <c r="G51" s="10">
        <v>1388.61</v>
      </c>
      <c r="H51" s="9"/>
      <c r="I51" s="4">
        <f t="shared" si="1"/>
        <v>1.5934378282583372E-2</v>
      </c>
    </row>
    <row r="52" spans="1:9" x14ac:dyDescent="0.25">
      <c r="A52" s="9" t="str">
        <f t="shared" si="0"/>
        <v>Owi Wijaya</v>
      </c>
      <c r="B52" s="1" t="s">
        <v>133</v>
      </c>
      <c r="C52" s="1" t="s">
        <v>134</v>
      </c>
      <c r="D52" s="2" t="s">
        <v>13</v>
      </c>
      <c r="E52" s="2" t="s">
        <v>76</v>
      </c>
      <c r="F52" s="9"/>
      <c r="G52" s="10">
        <v>221.29</v>
      </c>
      <c r="H52" s="9"/>
      <c r="I52" s="4">
        <f t="shared" si="1"/>
        <v>2.5393152650152848E-3</v>
      </c>
    </row>
    <row r="53" spans="1:9" x14ac:dyDescent="0.25">
      <c r="A53" s="9" t="str">
        <f t="shared" si="0"/>
        <v>Owi Wijaya</v>
      </c>
      <c r="B53" s="1" t="s">
        <v>135</v>
      </c>
      <c r="C53" s="1" t="s">
        <v>136</v>
      </c>
      <c r="D53" s="2" t="s">
        <v>13</v>
      </c>
      <c r="E53" s="2" t="s">
        <v>76</v>
      </c>
      <c r="F53" s="9"/>
      <c r="G53" s="10">
        <v>764.4</v>
      </c>
      <c r="H53" s="9"/>
      <c r="I53" s="4">
        <f t="shared" si="1"/>
        <v>8.7715332305015291E-3</v>
      </c>
    </row>
    <row r="54" spans="1:9" x14ac:dyDescent="0.25">
      <c r="A54" s="9" t="str">
        <f t="shared" si="0"/>
        <v>Owi Wijaya</v>
      </c>
      <c r="B54" s="1" t="s">
        <v>137</v>
      </c>
      <c r="C54" s="1" t="s">
        <v>138</v>
      </c>
      <c r="D54" s="2" t="s">
        <v>13</v>
      </c>
      <c r="E54" s="2" t="s">
        <v>76</v>
      </c>
      <c r="F54" s="9"/>
      <c r="G54" s="10">
        <v>255</v>
      </c>
      <c r="H54" s="9"/>
      <c r="I54" s="4">
        <f t="shared" si="1"/>
        <v>2.9261394214781401E-3</v>
      </c>
    </row>
    <row r="55" spans="1:9" x14ac:dyDescent="0.25">
      <c r="A55" s="9" t="str">
        <f t="shared" si="0"/>
        <v>Owi Wijaya</v>
      </c>
      <c r="B55" s="1" t="s">
        <v>139</v>
      </c>
      <c r="C55" s="1" t="s">
        <v>140</v>
      </c>
      <c r="D55" s="2" t="s">
        <v>13</v>
      </c>
      <c r="E55" s="2" t="s">
        <v>76</v>
      </c>
      <c r="F55" s="9"/>
      <c r="G55" s="10">
        <v>200</v>
      </c>
      <c r="H55" s="9"/>
      <c r="I55" s="4">
        <f t="shared" si="1"/>
        <v>2.2950113109632469E-3</v>
      </c>
    </row>
    <row r="56" spans="1:9" x14ac:dyDescent="0.25">
      <c r="A56" s="9" t="str">
        <f t="shared" si="0"/>
        <v>Owi Wijaya</v>
      </c>
      <c r="B56" s="1" t="s">
        <v>141</v>
      </c>
      <c r="C56" s="1" t="s">
        <v>142</v>
      </c>
      <c r="D56" s="2" t="s">
        <v>13</v>
      </c>
      <c r="E56" s="2" t="s">
        <v>76</v>
      </c>
      <c r="F56" s="9"/>
      <c r="G56" s="10">
        <v>464.37</v>
      </c>
      <c r="H56" s="9"/>
      <c r="I56" s="4">
        <f t="shared" si="1"/>
        <v>5.3286720123600154E-3</v>
      </c>
    </row>
    <row r="57" spans="1:9" x14ac:dyDescent="0.25">
      <c r="A57" s="9" t="str">
        <f t="shared" si="0"/>
        <v>Owi Wijaya</v>
      </c>
      <c r="B57" s="1" t="s">
        <v>21</v>
      </c>
      <c r="C57" s="1" t="s">
        <v>143</v>
      </c>
      <c r="D57" s="2" t="s">
        <v>13</v>
      </c>
      <c r="E57" s="2" t="s">
        <v>76</v>
      </c>
      <c r="F57" s="9"/>
      <c r="G57" s="10">
        <v>515.79999999999995</v>
      </c>
      <c r="H57" s="9"/>
      <c r="I57" s="4">
        <f t="shared" si="1"/>
        <v>5.9188341709742135E-3</v>
      </c>
    </row>
    <row r="58" spans="1:9" x14ac:dyDescent="0.25">
      <c r="A58" s="9" t="str">
        <f t="shared" si="0"/>
        <v>Owi Wijaya</v>
      </c>
      <c r="B58" s="1" t="s">
        <v>21</v>
      </c>
      <c r="C58" s="1" t="s">
        <v>126</v>
      </c>
      <c r="D58" s="2" t="s">
        <v>13</v>
      </c>
      <c r="E58" s="2" t="s">
        <v>76</v>
      </c>
      <c r="F58" s="9"/>
      <c r="G58" s="10">
        <v>1891.43</v>
      </c>
      <c r="H58" s="9"/>
      <c r="I58" s="4">
        <f t="shared" si="1"/>
        <v>2.1704266219476073E-2</v>
      </c>
    </row>
    <row r="59" spans="1:9" x14ac:dyDescent="0.25">
      <c r="A59" s="9" t="str">
        <f t="shared" si="0"/>
        <v>Owi Wijaya</v>
      </c>
      <c r="B59" s="1" t="s">
        <v>21</v>
      </c>
      <c r="C59" s="1" t="s">
        <v>126</v>
      </c>
      <c r="D59" s="2" t="s">
        <v>24</v>
      </c>
      <c r="E59" s="2" t="s">
        <v>76</v>
      </c>
      <c r="F59" s="9"/>
      <c r="G59" s="10">
        <v>1328.48</v>
      </c>
      <c r="H59" s="9"/>
      <c r="I59" s="4">
        <f t="shared" si="1"/>
        <v>1.5244383131942272E-2</v>
      </c>
    </row>
    <row r="60" spans="1:9" x14ac:dyDescent="0.25">
      <c r="A60" s="9" t="str">
        <f t="shared" si="0"/>
        <v>Owi Wijaya</v>
      </c>
      <c r="B60" s="1" t="s">
        <v>21</v>
      </c>
      <c r="C60" s="1" t="s">
        <v>126</v>
      </c>
      <c r="D60" s="2" t="s">
        <v>15</v>
      </c>
      <c r="E60" s="2" t="s">
        <v>76</v>
      </c>
      <c r="F60" s="9"/>
      <c r="G60" s="10">
        <v>1328.28</v>
      </c>
      <c r="H60" s="9"/>
      <c r="I60" s="4">
        <f t="shared" si="1"/>
        <v>1.5242088120631308E-2</v>
      </c>
    </row>
    <row r="61" spans="1:9" x14ac:dyDescent="0.25">
      <c r="A61" s="11" t="s">
        <v>35</v>
      </c>
      <c r="B61" s="11"/>
      <c r="C61" s="11"/>
      <c r="D61" s="12"/>
      <c r="E61" s="12"/>
      <c r="F61" s="11"/>
      <c r="G61" s="13">
        <f>SUM(G7:G60)</f>
        <v>87145.539999999964</v>
      </c>
      <c r="H61" s="11"/>
      <c r="I61" s="15">
        <f>SUM(I6:I60)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65"/>
  <sheetViews>
    <sheetView workbookViewId="0">
      <pane xSplit="2" ySplit="5" topLeftCell="C103" activePane="bottomRight" state="frozen"/>
      <selection pane="topRight" activeCell="C1" sqref="C1"/>
      <selection pane="bottomLeft" activeCell="A6" sqref="A6"/>
      <selection pane="bottomRight" activeCell="A44" sqref="A44:XFD117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155</v>
      </c>
      <c r="B6" s="1" t="s">
        <v>79</v>
      </c>
      <c r="C6" s="1" t="s">
        <v>80</v>
      </c>
      <c r="D6" s="2" t="s">
        <v>24</v>
      </c>
      <c r="E6" s="2" t="s">
        <v>73</v>
      </c>
      <c r="F6" s="9"/>
      <c r="G6" s="10">
        <v>137.53</v>
      </c>
      <c r="H6" s="9"/>
      <c r="I6" s="4">
        <f t="shared" ref="I6:I42" si="0">G6/$G$43</f>
        <v>5.5495675892985874E-4</v>
      </c>
    </row>
    <row r="7" spans="1:10" x14ac:dyDescent="0.25">
      <c r="A7" s="9" t="s">
        <v>155</v>
      </c>
      <c r="B7" s="1" t="s">
        <v>96</v>
      </c>
      <c r="C7" s="1" t="s">
        <v>97</v>
      </c>
      <c r="D7" s="2" t="s">
        <v>24</v>
      </c>
      <c r="E7" s="2" t="s">
        <v>98</v>
      </c>
      <c r="F7" s="9"/>
      <c r="G7" s="10">
        <v>5157.3999999999996</v>
      </c>
      <c r="H7" s="9"/>
      <c r="I7" s="4">
        <f t="shared" si="0"/>
        <v>2.0810979339088584E-2</v>
      </c>
    </row>
    <row r="8" spans="1:10" x14ac:dyDescent="0.25">
      <c r="A8" s="9" t="s">
        <v>155</v>
      </c>
      <c r="B8" s="1" t="s">
        <v>105</v>
      </c>
      <c r="C8" s="1" t="s">
        <v>106</v>
      </c>
      <c r="D8" s="2" t="s">
        <v>24</v>
      </c>
      <c r="E8" s="2" t="s">
        <v>76</v>
      </c>
      <c r="F8" s="9"/>
      <c r="G8" s="10">
        <v>500</v>
      </c>
      <c r="H8" s="9"/>
      <c r="I8" s="4">
        <f t="shared" si="0"/>
        <v>2.0175843776988971E-3</v>
      </c>
    </row>
    <row r="9" spans="1:10" x14ac:dyDescent="0.25">
      <c r="A9" s="9" t="s">
        <v>155</v>
      </c>
      <c r="B9" s="1" t="s">
        <v>117</v>
      </c>
      <c r="C9" s="1" t="s">
        <v>118</v>
      </c>
      <c r="D9" s="2" t="s">
        <v>24</v>
      </c>
      <c r="E9" s="2" t="s">
        <v>76</v>
      </c>
      <c r="F9" s="9"/>
      <c r="G9" s="10">
        <v>250</v>
      </c>
      <c r="H9" s="9"/>
      <c r="I9" s="4">
        <f t="shared" si="0"/>
        <v>1.0087921888494486E-3</v>
      </c>
    </row>
    <row r="10" spans="1:10" x14ac:dyDescent="0.25">
      <c r="A10" s="9" t="s">
        <v>155</v>
      </c>
      <c r="B10" s="1" t="s">
        <v>121</v>
      </c>
      <c r="C10" s="1" t="s">
        <v>122</v>
      </c>
      <c r="D10" s="2" t="s">
        <v>24</v>
      </c>
      <c r="E10" s="2" t="s">
        <v>98</v>
      </c>
      <c r="F10" s="9"/>
      <c r="G10" s="10">
        <v>3183.98</v>
      </c>
      <c r="H10" s="9"/>
      <c r="I10" s="4">
        <f t="shared" si="0"/>
        <v>1.284789661381147E-2</v>
      </c>
    </row>
    <row r="11" spans="1:10" x14ac:dyDescent="0.25">
      <c r="A11" s="9" t="s">
        <v>155</v>
      </c>
      <c r="B11" s="1" t="s">
        <v>133</v>
      </c>
      <c r="C11" s="1" t="s">
        <v>145</v>
      </c>
      <c r="D11" s="2" t="s">
        <v>24</v>
      </c>
      <c r="E11" s="2" t="s">
        <v>76</v>
      </c>
      <c r="F11" s="9"/>
      <c r="G11" s="10">
        <v>126.99</v>
      </c>
      <c r="H11" s="9"/>
      <c r="I11" s="4">
        <f t="shared" si="0"/>
        <v>5.124260802479659E-4</v>
      </c>
    </row>
    <row r="12" spans="1:10" x14ac:dyDescent="0.25">
      <c r="A12" s="9" t="s">
        <v>155</v>
      </c>
      <c r="B12" s="1" t="s">
        <v>21</v>
      </c>
      <c r="C12" s="1" t="s">
        <v>156</v>
      </c>
      <c r="D12" s="2" t="s">
        <v>24</v>
      </c>
      <c r="E12" s="2" t="s">
        <v>76</v>
      </c>
      <c r="F12" s="9"/>
      <c r="G12" s="10">
        <v>754.58</v>
      </c>
      <c r="H12" s="9"/>
      <c r="I12" s="4">
        <f t="shared" si="0"/>
        <v>3.0448576394480681E-3</v>
      </c>
    </row>
    <row r="13" spans="1:10" x14ac:dyDescent="0.25">
      <c r="A13" s="9" t="s">
        <v>155</v>
      </c>
      <c r="B13" s="1" t="s">
        <v>71</v>
      </c>
      <c r="C13" s="1" t="s">
        <v>72</v>
      </c>
      <c r="D13" s="2" t="s">
        <v>24</v>
      </c>
      <c r="E13" s="2" t="s">
        <v>73</v>
      </c>
      <c r="F13" s="9"/>
      <c r="G13" s="10">
        <v>6722.26</v>
      </c>
      <c r="H13" s="9"/>
      <c r="I13" s="4">
        <f t="shared" si="0"/>
        <v>2.7125453517660381E-2</v>
      </c>
    </row>
    <row r="14" spans="1:10" x14ac:dyDescent="0.25">
      <c r="A14" s="9" t="s">
        <v>155</v>
      </c>
      <c r="B14" s="1" t="s">
        <v>77</v>
      </c>
      <c r="C14" s="1" t="s">
        <v>78</v>
      </c>
      <c r="D14" s="2" t="s">
        <v>24</v>
      </c>
      <c r="E14" s="2" t="s">
        <v>76</v>
      </c>
      <c r="F14" s="9"/>
      <c r="G14" s="10">
        <v>5152.29</v>
      </c>
      <c r="H14" s="9"/>
      <c r="I14" s="4">
        <f t="shared" si="0"/>
        <v>2.0790359626748502E-2</v>
      </c>
    </row>
    <row r="15" spans="1:10" x14ac:dyDescent="0.25">
      <c r="A15" s="9" t="s">
        <v>155</v>
      </c>
      <c r="B15" s="1" t="s">
        <v>81</v>
      </c>
      <c r="C15" s="1" t="s">
        <v>82</v>
      </c>
      <c r="D15" s="2" t="s">
        <v>24</v>
      </c>
      <c r="E15" s="2" t="s">
        <v>157</v>
      </c>
      <c r="F15" s="9"/>
      <c r="G15" s="10">
        <v>3188</v>
      </c>
      <c r="H15" s="9"/>
      <c r="I15" s="4">
        <f t="shared" si="0"/>
        <v>1.2864117992208169E-2</v>
      </c>
    </row>
    <row r="16" spans="1:10" x14ac:dyDescent="0.25">
      <c r="A16" s="9" t="s">
        <v>155</v>
      </c>
      <c r="B16" s="1" t="s">
        <v>158</v>
      </c>
      <c r="C16" s="1" t="s">
        <v>87</v>
      </c>
      <c r="D16" s="2" t="s">
        <v>24</v>
      </c>
      <c r="E16" s="2" t="s">
        <v>76</v>
      </c>
      <c r="F16" s="9"/>
      <c r="G16" s="10">
        <v>2043.4899999999998</v>
      </c>
      <c r="H16" s="9"/>
      <c r="I16" s="4">
        <f t="shared" si="0"/>
        <v>8.2458269999678389E-3</v>
      </c>
    </row>
    <row r="17" spans="1:9" x14ac:dyDescent="0.25">
      <c r="A17" s="9" t="s">
        <v>155</v>
      </c>
      <c r="B17" s="1" t="s">
        <v>99</v>
      </c>
      <c r="C17" s="1" t="s">
        <v>100</v>
      </c>
      <c r="D17" s="2" t="s">
        <v>24</v>
      </c>
      <c r="E17" s="2" t="s">
        <v>159</v>
      </c>
      <c r="F17" s="9"/>
      <c r="G17" s="10">
        <v>78109.679999999993</v>
      </c>
      <c r="H17" s="9"/>
      <c r="I17" s="4">
        <f t="shared" si="0"/>
        <v>0.31518574023011997</v>
      </c>
    </row>
    <row r="18" spans="1:9" x14ac:dyDescent="0.25">
      <c r="A18" s="9" t="s">
        <v>155</v>
      </c>
      <c r="B18" s="1" t="s">
        <v>107</v>
      </c>
      <c r="C18" s="1" t="s">
        <v>108</v>
      </c>
      <c r="D18" s="2" t="s">
        <v>24</v>
      </c>
      <c r="E18" s="2" t="s">
        <v>157</v>
      </c>
      <c r="F18" s="9"/>
      <c r="G18" s="10">
        <v>250</v>
      </c>
      <c r="H18" s="9"/>
      <c r="I18" s="4">
        <f t="shared" si="0"/>
        <v>1.0087921888494486E-3</v>
      </c>
    </row>
    <row r="19" spans="1:9" x14ac:dyDescent="0.25">
      <c r="A19" s="9" t="s">
        <v>155</v>
      </c>
      <c r="B19" s="1" t="s">
        <v>109</v>
      </c>
      <c r="C19" s="1" t="s">
        <v>110</v>
      </c>
      <c r="D19" s="2" t="s">
        <v>24</v>
      </c>
      <c r="E19" s="2" t="s">
        <v>157</v>
      </c>
      <c r="F19" s="9"/>
      <c r="G19" s="10">
        <v>250</v>
      </c>
      <c r="H19" s="9"/>
      <c r="I19" s="4">
        <f t="shared" si="0"/>
        <v>1.0087921888494486E-3</v>
      </c>
    </row>
    <row r="20" spans="1:9" x14ac:dyDescent="0.25">
      <c r="A20" s="9" t="s">
        <v>155</v>
      </c>
      <c r="B20" s="1" t="s">
        <v>111</v>
      </c>
      <c r="C20" s="1" t="s">
        <v>112</v>
      </c>
      <c r="D20" s="2" t="s">
        <v>24</v>
      </c>
      <c r="E20" s="2" t="s">
        <v>157</v>
      </c>
      <c r="F20" s="9"/>
      <c r="G20" s="10">
        <v>250</v>
      </c>
      <c r="H20" s="9"/>
      <c r="I20" s="4">
        <f t="shared" si="0"/>
        <v>1.0087921888494486E-3</v>
      </c>
    </row>
    <row r="21" spans="1:9" x14ac:dyDescent="0.25">
      <c r="A21" s="9" t="s">
        <v>155</v>
      </c>
      <c r="B21" s="1" t="s">
        <v>115</v>
      </c>
      <c r="C21" s="1" t="s">
        <v>116</v>
      </c>
      <c r="D21" s="2" t="s">
        <v>24</v>
      </c>
      <c r="E21" s="2" t="s">
        <v>157</v>
      </c>
      <c r="F21" s="9"/>
      <c r="G21" s="10">
        <v>250</v>
      </c>
      <c r="H21" s="9"/>
      <c r="I21" s="4">
        <f t="shared" si="0"/>
        <v>1.0087921888494486E-3</v>
      </c>
    </row>
    <row r="22" spans="1:9" x14ac:dyDescent="0.25">
      <c r="A22" s="9" t="s">
        <v>155</v>
      </c>
      <c r="B22" s="1" t="s">
        <v>149</v>
      </c>
      <c r="C22" s="1" t="s">
        <v>150</v>
      </c>
      <c r="D22" s="2" t="s">
        <v>24</v>
      </c>
      <c r="E22" s="2" t="s">
        <v>151</v>
      </c>
      <c r="F22" s="9"/>
      <c r="G22" s="10">
        <v>10800</v>
      </c>
      <c r="H22" s="9"/>
      <c r="I22" s="4">
        <f t="shared" si="0"/>
        <v>4.3579822558296184E-2</v>
      </c>
    </row>
    <row r="23" spans="1:9" x14ac:dyDescent="0.25">
      <c r="A23" s="9" t="s">
        <v>155</v>
      </c>
      <c r="B23" s="1" t="s">
        <v>127</v>
      </c>
      <c r="C23" s="1" t="s">
        <v>128</v>
      </c>
      <c r="D23" s="2" t="s">
        <v>24</v>
      </c>
      <c r="E23" s="2" t="s">
        <v>157</v>
      </c>
      <c r="F23" s="9"/>
      <c r="G23" s="10">
        <v>1500</v>
      </c>
      <c r="H23" s="9"/>
      <c r="I23" s="4">
        <f t="shared" si="0"/>
        <v>6.0527531330966918E-3</v>
      </c>
    </row>
    <row r="24" spans="1:9" x14ac:dyDescent="0.25">
      <c r="A24" s="9" t="s">
        <v>160</v>
      </c>
      <c r="B24" s="1" t="s">
        <v>79</v>
      </c>
      <c r="C24" s="1" t="s">
        <v>80</v>
      </c>
      <c r="D24" s="2" t="s">
        <v>15</v>
      </c>
      <c r="E24" s="2" t="s">
        <v>73</v>
      </c>
      <c r="F24" s="9"/>
      <c r="G24" s="10">
        <v>504.76</v>
      </c>
      <c r="H24" s="9"/>
      <c r="I24" s="4">
        <f t="shared" si="0"/>
        <v>2.0367917809745906E-3</v>
      </c>
    </row>
    <row r="25" spans="1:9" x14ac:dyDescent="0.25">
      <c r="A25" s="9" t="s">
        <v>160</v>
      </c>
      <c r="B25" s="1" t="s">
        <v>96</v>
      </c>
      <c r="C25" s="1" t="s">
        <v>97</v>
      </c>
      <c r="D25" s="2" t="s">
        <v>15</v>
      </c>
      <c r="E25" s="2" t="s">
        <v>98</v>
      </c>
      <c r="F25" s="9"/>
      <c r="G25" s="10">
        <v>5702.68</v>
      </c>
      <c r="H25" s="9"/>
      <c r="I25" s="4">
        <f t="shared" si="0"/>
        <v>2.3011276158031897E-2</v>
      </c>
    </row>
    <row r="26" spans="1:9" x14ac:dyDescent="0.25">
      <c r="A26" s="9" t="s">
        <v>160</v>
      </c>
      <c r="B26" s="1" t="s">
        <v>105</v>
      </c>
      <c r="C26" s="1" t="s">
        <v>106</v>
      </c>
      <c r="D26" s="2" t="s">
        <v>15</v>
      </c>
      <c r="E26" s="2" t="s">
        <v>76</v>
      </c>
      <c r="F26" s="9"/>
      <c r="G26" s="10">
        <v>700</v>
      </c>
      <c r="H26" s="9"/>
      <c r="I26" s="4">
        <f t="shared" si="0"/>
        <v>2.8246181287784563E-3</v>
      </c>
    </row>
    <row r="27" spans="1:9" x14ac:dyDescent="0.25">
      <c r="A27" s="9" t="s">
        <v>160</v>
      </c>
      <c r="B27" s="1" t="s">
        <v>117</v>
      </c>
      <c r="C27" s="1" t="s">
        <v>118</v>
      </c>
      <c r="D27" s="2" t="s">
        <v>15</v>
      </c>
      <c r="E27" s="2" t="s">
        <v>76</v>
      </c>
      <c r="F27" s="9"/>
      <c r="G27" s="10">
        <v>300</v>
      </c>
      <c r="H27" s="9"/>
      <c r="I27" s="4">
        <f t="shared" si="0"/>
        <v>1.2105506266193384E-3</v>
      </c>
    </row>
    <row r="28" spans="1:9" x14ac:dyDescent="0.25">
      <c r="A28" s="9" t="s">
        <v>160</v>
      </c>
      <c r="B28" s="1" t="s">
        <v>121</v>
      </c>
      <c r="C28" s="1" t="s">
        <v>122</v>
      </c>
      <c r="D28" s="2" t="s">
        <v>15</v>
      </c>
      <c r="E28" s="2" t="s">
        <v>98</v>
      </c>
      <c r="F28" s="9"/>
      <c r="G28" s="10">
        <v>3500</v>
      </c>
      <c r="H28" s="9"/>
      <c r="I28" s="4">
        <f t="shared" si="0"/>
        <v>1.4123090643892281E-2</v>
      </c>
    </row>
    <row r="29" spans="1:9" x14ac:dyDescent="0.25">
      <c r="A29" s="9" t="s">
        <v>160</v>
      </c>
      <c r="B29" s="1" t="s">
        <v>133</v>
      </c>
      <c r="C29" s="1" t="s">
        <v>161</v>
      </c>
      <c r="D29" s="2" t="s">
        <v>15</v>
      </c>
      <c r="E29" s="2" t="s">
        <v>76</v>
      </c>
      <c r="F29" s="9"/>
      <c r="G29" s="10">
        <v>512.71</v>
      </c>
      <c r="H29" s="9"/>
      <c r="I29" s="4">
        <f t="shared" si="0"/>
        <v>2.0688713725800032E-3</v>
      </c>
    </row>
    <row r="30" spans="1:9" x14ac:dyDescent="0.25">
      <c r="A30" s="9" t="s">
        <v>160</v>
      </c>
      <c r="B30" s="1" t="s">
        <v>21</v>
      </c>
      <c r="C30" s="1" t="s">
        <v>156</v>
      </c>
      <c r="D30" s="2" t="s">
        <v>15</v>
      </c>
      <c r="E30" s="2" t="s">
        <v>76</v>
      </c>
      <c r="F30" s="9"/>
      <c r="G30" s="10">
        <v>754.58</v>
      </c>
      <c r="H30" s="9"/>
      <c r="I30" s="4">
        <f t="shared" si="0"/>
        <v>3.0448576394480681E-3</v>
      </c>
    </row>
    <row r="31" spans="1:9" x14ac:dyDescent="0.25">
      <c r="A31" s="9" t="s">
        <v>160</v>
      </c>
      <c r="B31" s="1" t="s">
        <v>69</v>
      </c>
      <c r="C31" s="1" t="s">
        <v>70</v>
      </c>
      <c r="D31" s="2" t="s">
        <v>15</v>
      </c>
      <c r="E31" s="2" t="s">
        <v>162</v>
      </c>
      <c r="F31" s="9"/>
      <c r="H31" s="9"/>
      <c r="I31" s="4">
        <f t="shared" si="0"/>
        <v>0</v>
      </c>
    </row>
    <row r="32" spans="1:9" x14ac:dyDescent="0.25">
      <c r="A32" s="9" t="s">
        <v>160</v>
      </c>
      <c r="B32" s="1" t="s">
        <v>71</v>
      </c>
      <c r="C32" s="1" t="s">
        <v>72</v>
      </c>
      <c r="D32" s="2" t="s">
        <v>15</v>
      </c>
      <c r="E32" s="2" t="s">
        <v>73</v>
      </c>
      <c r="F32" s="9"/>
      <c r="G32" s="10">
        <v>5672.9500000000007</v>
      </c>
      <c r="H32" s="9"/>
      <c r="I32" s="4">
        <f t="shared" si="0"/>
        <v>2.2891310590933921E-2</v>
      </c>
    </row>
    <row r="33" spans="1:9" x14ac:dyDescent="0.25">
      <c r="A33" s="9" t="s">
        <v>160</v>
      </c>
      <c r="B33" s="1" t="s">
        <v>77</v>
      </c>
      <c r="C33" s="1" t="s">
        <v>78</v>
      </c>
      <c r="D33" s="2" t="s">
        <v>15</v>
      </c>
      <c r="E33" s="2" t="s">
        <v>76</v>
      </c>
      <c r="F33" s="9"/>
      <c r="G33" s="10">
        <v>4918.54</v>
      </c>
      <c r="H33" s="9"/>
      <c r="I33" s="4">
        <f t="shared" si="0"/>
        <v>1.9847138930174268E-2</v>
      </c>
    </row>
    <row r="34" spans="1:9" x14ac:dyDescent="0.25">
      <c r="A34" s="9" t="s">
        <v>160</v>
      </c>
      <c r="B34" s="1" t="s">
        <v>81</v>
      </c>
      <c r="C34" s="1" t="s">
        <v>82</v>
      </c>
      <c r="D34" s="2" t="s">
        <v>15</v>
      </c>
      <c r="E34" s="2" t="s">
        <v>163</v>
      </c>
      <c r="F34" s="9"/>
      <c r="G34" s="10">
        <v>1600</v>
      </c>
      <c r="H34" s="9"/>
      <c r="I34" s="4">
        <f t="shared" si="0"/>
        <v>6.4562700086364709E-3</v>
      </c>
    </row>
    <row r="35" spans="1:9" x14ac:dyDescent="0.25">
      <c r="A35" s="9" t="s">
        <v>160</v>
      </c>
      <c r="B35" s="1" t="s">
        <v>158</v>
      </c>
      <c r="C35" s="1" t="s">
        <v>87</v>
      </c>
      <c r="D35" s="2" t="s">
        <v>15</v>
      </c>
      <c r="E35" s="2" t="s">
        <v>76</v>
      </c>
      <c r="F35" s="9"/>
      <c r="G35" s="10">
        <v>3106.38</v>
      </c>
      <c r="H35" s="9"/>
      <c r="I35" s="4">
        <f t="shared" si="0"/>
        <v>1.2534767518392602E-2</v>
      </c>
    </row>
    <row r="36" spans="1:9" x14ac:dyDescent="0.25">
      <c r="A36" s="9" t="s">
        <v>160</v>
      </c>
      <c r="B36" s="1" t="s">
        <v>99</v>
      </c>
      <c r="C36" s="1" t="s">
        <v>100</v>
      </c>
      <c r="D36" s="2" t="s">
        <v>15</v>
      </c>
      <c r="E36" s="2" t="s">
        <v>162</v>
      </c>
      <c r="F36" s="9"/>
      <c r="G36" s="10">
        <v>97892.700000000012</v>
      </c>
      <c r="H36" s="9"/>
      <c r="I36" s="4">
        <f t="shared" si="0"/>
        <v>0.39501356442152974</v>
      </c>
    </row>
    <row r="37" spans="1:9" x14ac:dyDescent="0.25">
      <c r="A37" s="9" t="s">
        <v>160</v>
      </c>
      <c r="B37" s="1" t="s">
        <v>107</v>
      </c>
      <c r="C37" s="1" t="s">
        <v>108</v>
      </c>
      <c r="D37" s="2" t="s">
        <v>15</v>
      </c>
      <c r="E37" s="2" t="s">
        <v>163</v>
      </c>
      <c r="F37" s="9"/>
      <c r="G37" s="10">
        <v>300</v>
      </c>
      <c r="H37" s="9"/>
      <c r="I37" s="4">
        <f t="shared" si="0"/>
        <v>1.2105506266193384E-3</v>
      </c>
    </row>
    <row r="38" spans="1:9" x14ac:dyDescent="0.25">
      <c r="A38" s="9" t="s">
        <v>160</v>
      </c>
      <c r="B38" s="1" t="s">
        <v>109</v>
      </c>
      <c r="C38" s="1" t="s">
        <v>110</v>
      </c>
      <c r="D38" s="2" t="s">
        <v>15</v>
      </c>
      <c r="E38" s="2" t="s">
        <v>163</v>
      </c>
      <c r="F38" s="9"/>
      <c r="G38" s="10">
        <v>300</v>
      </c>
      <c r="H38" s="9"/>
      <c r="I38" s="4">
        <f t="shared" si="0"/>
        <v>1.2105506266193384E-3</v>
      </c>
    </row>
    <row r="39" spans="1:9" x14ac:dyDescent="0.25">
      <c r="A39" s="9" t="s">
        <v>160</v>
      </c>
      <c r="B39" s="1" t="s">
        <v>111</v>
      </c>
      <c r="C39" s="1" t="s">
        <v>112</v>
      </c>
      <c r="D39" s="2" t="s">
        <v>15</v>
      </c>
      <c r="E39" s="2" t="s">
        <v>163</v>
      </c>
      <c r="F39" s="9"/>
      <c r="G39" s="10">
        <v>300</v>
      </c>
      <c r="H39" s="9"/>
      <c r="I39" s="4">
        <f t="shared" si="0"/>
        <v>1.2105506266193384E-3</v>
      </c>
    </row>
    <row r="40" spans="1:9" x14ac:dyDescent="0.25">
      <c r="A40" s="9" t="s">
        <v>160</v>
      </c>
      <c r="B40" s="1" t="s">
        <v>115</v>
      </c>
      <c r="C40" s="1" t="s">
        <v>116</v>
      </c>
      <c r="D40" s="2" t="s">
        <v>15</v>
      </c>
      <c r="E40" s="2" t="s">
        <v>163</v>
      </c>
      <c r="F40" s="9"/>
      <c r="G40" s="10">
        <v>300</v>
      </c>
      <c r="H40" s="9"/>
      <c r="I40" s="4">
        <f t="shared" si="0"/>
        <v>1.2105506266193384E-3</v>
      </c>
    </row>
    <row r="41" spans="1:9" x14ac:dyDescent="0.25">
      <c r="A41" s="9" t="s">
        <v>160</v>
      </c>
      <c r="B41" s="1" t="s">
        <v>127</v>
      </c>
      <c r="C41" s="1" t="s">
        <v>128</v>
      </c>
      <c r="D41" s="2" t="s">
        <v>15</v>
      </c>
      <c r="E41" s="2" t="s">
        <v>163</v>
      </c>
      <c r="F41" s="9"/>
      <c r="G41" s="10">
        <v>2346.61</v>
      </c>
      <c r="H41" s="9"/>
      <c r="I41" s="4">
        <f t="shared" si="0"/>
        <v>9.46896735310402E-3</v>
      </c>
    </row>
    <row r="42" spans="1:9" x14ac:dyDescent="0.25">
      <c r="A42" s="9" t="s">
        <v>160</v>
      </c>
      <c r="B42" s="1" t="s">
        <v>129</v>
      </c>
      <c r="C42" s="1" t="s">
        <v>130</v>
      </c>
      <c r="D42" s="2" t="s">
        <v>15</v>
      </c>
      <c r="E42" s="2" t="s">
        <v>163</v>
      </c>
      <c r="F42" s="9"/>
      <c r="G42" s="10">
        <v>483</v>
      </c>
      <c r="H42" s="9"/>
      <c r="I42" s="4">
        <f t="shared" si="0"/>
        <v>1.9489865088571348E-3</v>
      </c>
    </row>
    <row r="43" spans="1:9" x14ac:dyDescent="0.25">
      <c r="A43" s="11" t="s">
        <v>35</v>
      </c>
      <c r="B43" s="11"/>
      <c r="C43" s="11"/>
      <c r="D43" s="12"/>
      <c r="E43" s="12"/>
      <c r="F43" s="11"/>
      <c r="G43" s="13">
        <f>SUM(G6:G42)</f>
        <v>247821.11000000002</v>
      </c>
      <c r="H43" s="11"/>
      <c r="I43" s="15">
        <f>SUM(I6:I42)</f>
        <v>1.0000000000000002</v>
      </c>
    </row>
    <row r="44" spans="1:9" x14ac:dyDescent="0.25">
      <c r="A44" s="9"/>
      <c r="F44" s="9"/>
      <c r="H44" s="9"/>
    </row>
    <row r="45" spans="1:9" x14ac:dyDescent="0.25">
      <c r="A45" s="9"/>
      <c r="B45"/>
      <c r="C45"/>
      <c r="D45" s="29"/>
      <c r="E45" s="29"/>
      <c r="F45" s="30"/>
      <c r="G45" s="30"/>
      <c r="H45" s="31"/>
    </row>
    <row r="46" spans="1:9" x14ac:dyDescent="0.25">
      <c r="A46" s="9"/>
      <c r="B46"/>
      <c r="C46"/>
      <c r="D46" s="29"/>
      <c r="E46" s="29"/>
      <c r="F46" s="30"/>
      <c r="G46" s="30"/>
      <c r="H46" s="31"/>
    </row>
    <row r="47" spans="1:9" x14ac:dyDescent="0.25">
      <c r="A47" s="32"/>
      <c r="B47"/>
      <c r="C47"/>
      <c r="D47" s="29"/>
      <c r="E47" s="29"/>
      <c r="F47" s="30"/>
      <c r="G47" s="30"/>
      <c r="H47" s="31"/>
    </row>
    <row r="48" spans="1:9" x14ac:dyDescent="0.25">
      <c r="B48"/>
      <c r="C48"/>
      <c r="D48" s="29"/>
      <c r="E48" s="29"/>
      <c r="F48" s="30"/>
      <c r="G48" s="30"/>
      <c r="H48" s="31"/>
    </row>
    <row r="49" spans="1:8" x14ac:dyDescent="0.25">
      <c r="B49"/>
      <c r="C49"/>
      <c r="D49" s="29"/>
      <c r="E49" s="29"/>
      <c r="F49" s="30"/>
      <c r="G49" s="30"/>
      <c r="H49" s="31"/>
    </row>
    <row r="50" spans="1:8" x14ac:dyDescent="0.25">
      <c r="B50"/>
      <c r="C50"/>
      <c r="D50" s="29"/>
      <c r="E50" s="29"/>
      <c r="F50" s="30"/>
      <c r="G50" s="30"/>
      <c r="H50" s="31"/>
    </row>
    <row r="54" spans="1:8" x14ac:dyDescent="0.25">
      <c r="B54" s="34"/>
      <c r="C54" s="34"/>
    </row>
    <row r="55" spans="1:8" x14ac:dyDescent="0.25">
      <c r="A55" s="35"/>
      <c r="B55" s="36"/>
      <c r="C55" s="37"/>
    </row>
    <row r="56" spans="1:8" x14ac:dyDescent="0.25">
      <c r="A56" s="35"/>
      <c r="B56" s="36"/>
      <c r="C56" s="37"/>
    </row>
    <row r="57" spans="1:8" x14ac:dyDescent="0.25">
      <c r="A57" s="35"/>
      <c r="B57" s="36"/>
      <c r="C57" s="37"/>
    </row>
    <row r="58" spans="1:8" x14ac:dyDescent="0.25">
      <c r="A58" s="35"/>
      <c r="B58" s="36"/>
      <c r="C58" s="37"/>
    </row>
    <row r="59" spans="1:8" x14ac:dyDescent="0.25">
      <c r="A59" s="35"/>
      <c r="B59" s="36"/>
      <c r="C59" s="37"/>
    </row>
    <row r="60" spans="1:8" x14ac:dyDescent="0.25">
      <c r="A60" s="35"/>
      <c r="B60" s="36"/>
      <c r="C60" s="37"/>
    </row>
    <row r="61" spans="1:8" x14ac:dyDescent="0.25">
      <c r="A61" s="35"/>
      <c r="B61" s="36"/>
      <c r="C61" s="37"/>
    </row>
    <row r="62" spans="1:8" x14ac:dyDescent="0.25">
      <c r="A62" s="35"/>
      <c r="B62" s="36"/>
      <c r="C62" s="37"/>
    </row>
    <row r="63" spans="1:8" x14ac:dyDescent="0.25">
      <c r="A63" s="35"/>
      <c r="B63" s="36"/>
      <c r="C63" s="37"/>
      <c r="D63" s="38"/>
    </row>
    <row r="64" spans="1:8" x14ac:dyDescent="0.25">
      <c r="A64" s="35"/>
      <c r="B64" s="36"/>
      <c r="C64" s="37"/>
    </row>
    <row r="65" spans="3:4" x14ac:dyDescent="0.25">
      <c r="C65" s="39"/>
      <c r="D65" s="38"/>
    </row>
  </sheetData>
  <mergeCells count="1">
    <mergeCell ref="A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16"/>
  <sheetViews>
    <sheetView topLeftCell="A4" workbookViewId="0">
      <pane xSplit="2" ySplit="2" topLeftCell="C6" activePane="bottomRight" state="frozen"/>
      <selection activeCell="A4" sqref="A4"/>
      <selection pane="topRight" activeCell="C4" sqref="C4"/>
      <selection pane="bottomLeft" activeCell="A6" sqref="A6"/>
      <selection pane="bottomRight" activeCell="A17" sqref="A17:XFD115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164</v>
      </c>
      <c r="B6" s="1" t="s">
        <v>165</v>
      </c>
      <c r="C6" s="1" t="s">
        <v>166</v>
      </c>
      <c r="D6" s="2" t="s">
        <v>13</v>
      </c>
      <c r="E6" s="2" t="s">
        <v>76</v>
      </c>
      <c r="F6" s="9"/>
      <c r="G6" s="10">
        <v>943.01</v>
      </c>
      <c r="H6" s="9"/>
      <c r="I6" s="4">
        <f>G6/$G$16</f>
        <v>1.0674639092355137E-2</v>
      </c>
    </row>
    <row r="7" spans="1:10" x14ac:dyDescent="0.25">
      <c r="A7" s="9" t="str">
        <f t="shared" ref="A7:A15" si="0">A6</f>
        <v>Santy Silalahi</v>
      </c>
      <c r="B7" s="1" t="s">
        <v>167</v>
      </c>
      <c r="C7" s="1" t="s">
        <v>168</v>
      </c>
      <c r="D7" s="2" t="s">
        <v>13</v>
      </c>
      <c r="E7" s="2" t="s">
        <v>73</v>
      </c>
      <c r="F7" s="9"/>
      <c r="G7" s="10">
        <v>3000</v>
      </c>
      <c r="H7" s="9"/>
      <c r="I7" s="4">
        <f t="shared" ref="I7:I15" si="1">G7/$G$16</f>
        <v>3.3959255232781635E-2</v>
      </c>
    </row>
    <row r="8" spans="1:10" x14ac:dyDescent="0.25">
      <c r="A8" s="9" t="str">
        <f t="shared" si="0"/>
        <v>Santy Silalahi</v>
      </c>
      <c r="B8" s="1" t="s">
        <v>169</v>
      </c>
      <c r="C8" s="1" t="s">
        <v>170</v>
      </c>
      <c r="D8" s="2" t="s">
        <v>13</v>
      </c>
      <c r="E8" s="2" t="s">
        <v>171</v>
      </c>
      <c r="F8" s="9"/>
      <c r="G8" s="10">
        <v>27000</v>
      </c>
      <c r="H8" s="9"/>
      <c r="I8" s="4">
        <f t="shared" si="1"/>
        <v>0.30563329709503473</v>
      </c>
    </row>
    <row r="9" spans="1:10" x14ac:dyDescent="0.25">
      <c r="A9" s="9" t="str">
        <f t="shared" si="0"/>
        <v>Santy Silalahi</v>
      </c>
      <c r="B9" s="1" t="s">
        <v>172</v>
      </c>
      <c r="C9" s="1" t="s">
        <v>173</v>
      </c>
      <c r="D9" s="2" t="s">
        <v>13</v>
      </c>
      <c r="E9" s="2" t="s">
        <v>73</v>
      </c>
      <c r="F9" s="9"/>
      <c r="G9" s="10">
        <v>743.73</v>
      </c>
      <c r="H9" s="9"/>
      <c r="I9" s="4">
        <f t="shared" si="1"/>
        <v>8.4188389647588957E-3</v>
      </c>
    </row>
    <row r="10" spans="1:10" x14ac:dyDescent="0.25">
      <c r="A10" s="9" t="str">
        <f t="shared" si="0"/>
        <v>Santy Silalahi</v>
      </c>
      <c r="B10" s="1" t="s">
        <v>174</v>
      </c>
      <c r="C10" s="1" t="s">
        <v>175</v>
      </c>
      <c r="D10" s="2" t="s">
        <v>13</v>
      </c>
      <c r="E10" s="2" t="s">
        <v>176</v>
      </c>
      <c r="F10" s="9"/>
      <c r="G10" s="10">
        <v>2000</v>
      </c>
      <c r="H10" s="9"/>
      <c r="I10" s="4">
        <f t="shared" si="1"/>
        <v>2.263950348852109E-2</v>
      </c>
    </row>
    <row r="11" spans="1:10" x14ac:dyDescent="0.25">
      <c r="A11" s="9" t="str">
        <f t="shared" si="0"/>
        <v>Santy Silalahi</v>
      </c>
      <c r="B11" s="1" t="s">
        <v>174</v>
      </c>
      <c r="C11" s="1" t="s">
        <v>175</v>
      </c>
      <c r="D11" s="2" t="s">
        <v>104</v>
      </c>
      <c r="E11" s="2" t="s">
        <v>176</v>
      </c>
      <c r="F11" s="9"/>
      <c r="G11" s="10">
        <v>1000</v>
      </c>
      <c r="H11" s="9"/>
      <c r="I11" s="4">
        <f t="shared" si="1"/>
        <v>1.1319751744260545E-2</v>
      </c>
    </row>
    <row r="12" spans="1:10" x14ac:dyDescent="0.25">
      <c r="A12" s="9" t="str">
        <f t="shared" si="0"/>
        <v>Santy Silalahi</v>
      </c>
      <c r="B12" s="1" t="s">
        <v>174</v>
      </c>
      <c r="C12" s="1" t="s">
        <v>175</v>
      </c>
      <c r="D12" s="2" t="s">
        <v>24</v>
      </c>
      <c r="E12" s="2" t="s">
        <v>176</v>
      </c>
      <c r="F12" s="9"/>
      <c r="G12" s="10">
        <v>1000</v>
      </c>
      <c r="H12" s="9"/>
      <c r="I12" s="4">
        <f t="shared" si="1"/>
        <v>1.1319751744260545E-2</v>
      </c>
    </row>
    <row r="13" spans="1:10" x14ac:dyDescent="0.25">
      <c r="A13" s="9" t="str">
        <f t="shared" si="0"/>
        <v>Santy Silalahi</v>
      </c>
      <c r="B13" s="1" t="s">
        <v>174</v>
      </c>
      <c r="C13" s="1" t="s">
        <v>175</v>
      </c>
      <c r="D13" s="2" t="s">
        <v>15</v>
      </c>
      <c r="E13" s="2" t="s">
        <v>176</v>
      </c>
      <c r="F13" s="9"/>
      <c r="G13" s="10">
        <v>1000</v>
      </c>
      <c r="H13" s="9"/>
      <c r="I13" s="4">
        <f t="shared" si="1"/>
        <v>1.1319751744260545E-2</v>
      </c>
    </row>
    <row r="14" spans="1:10" x14ac:dyDescent="0.25">
      <c r="A14" s="9" t="str">
        <f t="shared" si="0"/>
        <v>Santy Silalahi</v>
      </c>
      <c r="B14" s="1" t="s">
        <v>149</v>
      </c>
      <c r="C14" s="1" t="s">
        <v>150</v>
      </c>
      <c r="D14" s="2" t="s">
        <v>13</v>
      </c>
      <c r="E14" s="2" t="s">
        <v>151</v>
      </c>
      <c r="F14" s="9"/>
      <c r="G14" s="10">
        <v>45654.420000000006</v>
      </c>
      <c r="H14" s="9"/>
      <c r="I14" s="4">
        <f t="shared" si="1"/>
        <v>0.51679670042820358</v>
      </c>
    </row>
    <row r="15" spans="1:10" x14ac:dyDescent="0.25">
      <c r="A15" s="9" t="str">
        <f t="shared" si="0"/>
        <v>Santy Silalahi</v>
      </c>
      <c r="B15" s="1" t="s">
        <v>149</v>
      </c>
      <c r="C15" s="1" t="s">
        <v>150</v>
      </c>
      <c r="D15" s="2" t="s">
        <v>15</v>
      </c>
      <c r="E15" s="2" t="s">
        <v>151</v>
      </c>
      <c r="F15" s="9"/>
      <c r="G15" s="10">
        <v>6000</v>
      </c>
      <c r="H15" s="9"/>
      <c r="I15" s="4">
        <f t="shared" si="1"/>
        <v>6.791851046556327E-2</v>
      </c>
    </row>
    <row r="16" spans="1:10" s="9" customFormat="1" x14ac:dyDescent="0.25">
      <c r="A16" s="11" t="s">
        <v>35</v>
      </c>
      <c r="B16" s="20"/>
      <c r="C16" s="20"/>
      <c r="D16" s="21"/>
      <c r="E16" s="21"/>
      <c r="F16" s="20"/>
      <c r="G16" s="22">
        <f>SUM(G6:G15)</f>
        <v>88341.16</v>
      </c>
      <c r="H16" s="20"/>
      <c r="I16" s="23">
        <f>SUM(I6:I15)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costing</vt:lpstr>
      <vt:lpstr>Asep</vt:lpstr>
      <vt:lpstr>Choer</vt:lpstr>
      <vt:lpstr>Fira</vt:lpstr>
      <vt:lpstr>Fung</vt:lpstr>
      <vt:lpstr>Owijaya</vt:lpstr>
      <vt:lpstr>Tony</vt:lpstr>
      <vt:lpstr>Santy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hadi</cp:lastModifiedBy>
  <dcterms:created xsi:type="dcterms:W3CDTF">2024-02-06T01:47:57Z</dcterms:created>
  <dcterms:modified xsi:type="dcterms:W3CDTF">2024-02-07T09:44:25Z</dcterms:modified>
</cp:coreProperties>
</file>