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Local Project\MACRO_PROCESS - Pembetulan Stock di JDE\.bahan\"/>
    </mc:Choice>
  </mc:AlternateContent>
  <xr:revisionPtr revIDLastSave="0" documentId="13_ncr:1_{885D6CDF-0400-4861-8F13-11F59C24ABEB}" xr6:coauthVersionLast="47" xr6:coauthVersionMax="47" xr10:uidLastSave="{00000000-0000-0000-0000-000000000000}"/>
  <bookViews>
    <workbookView xWindow="-110" yWindow="-110" windowWidth="19420" windowHeight="10300" tabRatio="826" firstSheet="2" activeTab="10" xr2:uid="{943ECE88-2A99-4490-B059-C079813CF0DC}"/>
  </bookViews>
  <sheets>
    <sheet name="HOME" sheetId="14" r:id="rId1"/>
    <sheet name="INPUTAN USER" sheetId="6" r:id="rId2"/>
    <sheet name="LA" sheetId="15" r:id="rId3"/>
    <sheet name="RPA1" sheetId="1" r:id="rId4"/>
    <sheet name="RPA2" sheetId="3" r:id="rId5"/>
    <sheet name="CC1_AVB_1" sheetId="2" r:id="rId6"/>
    <sheet name="CC2_ILDV_1" sheetId="7" r:id="rId7"/>
    <sheet name="CC2_ILDV_1.2" sheetId="16" r:id="rId8"/>
    <sheet name="OL1_Collect" sheetId="10" r:id="rId9"/>
    <sheet name="OL2_Bandingkan" sheetId="12" r:id="rId10"/>
    <sheet name="RPA3" sheetId="18" r:id="rId11"/>
    <sheet name="RPA4" sheetId="13" r:id="rId12"/>
    <sheet name="RPA5" sheetId="17" r:id="rId13"/>
  </sheets>
  <externalReferences>
    <externalReference r:id="rId14"/>
  </externalReferences>
  <definedNames>
    <definedName name="_xlnm._FilterDatabase" localSheetId="5" hidden="1">CC1_AVB_1!$A$9:$AB$28</definedName>
    <definedName name="_xlnm._FilterDatabase" localSheetId="6" hidden="1">CC2_ILDV_1!$A$6:$AA$184</definedName>
    <definedName name="_xlnm._FilterDatabase" localSheetId="8" hidden="1">OL1_Collect!$A$1:$J$18</definedName>
    <definedName name="_xlnm._FilterDatabase" localSheetId="9" hidden="1">OL2_Bandingkan!$A$1:$H$15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8" l="1"/>
  <c r="B2" i="18"/>
  <c r="A2" i="18"/>
  <c r="A2" i="3"/>
  <c r="D2" i="17"/>
  <c r="C2" i="17"/>
  <c r="A3" i="10" l="1"/>
  <c r="B3" i="10" s="1"/>
  <c r="A4" i="10"/>
  <c r="A5" i="10"/>
  <c r="A6" i="10"/>
  <c r="B6" i="10"/>
  <c r="A7" i="10"/>
  <c r="B7" i="10" s="1"/>
  <c r="A8" i="10"/>
  <c r="B8" i="10" s="1"/>
  <c r="A9" i="10"/>
  <c r="B9" i="10"/>
  <c r="A10" i="10"/>
  <c r="B10" i="10"/>
  <c r="A11" i="10"/>
  <c r="B11" i="10" s="1"/>
  <c r="A12" i="10"/>
  <c r="B12" i="10" s="1"/>
  <c r="A13" i="10"/>
  <c r="A14" i="10"/>
  <c r="A15" i="10"/>
  <c r="B15" i="10" s="1"/>
  <c r="A16" i="10"/>
  <c r="B16" i="10"/>
  <c r="A17" i="10"/>
  <c r="B17" i="10" s="1"/>
  <c r="A18" i="10"/>
  <c r="B18" i="10"/>
  <c r="C3" i="10"/>
  <c r="C4" i="10"/>
  <c r="C5" i="10"/>
  <c r="C6" i="10"/>
  <c r="C7" i="10"/>
  <c r="C8" i="10"/>
  <c r="C9" i="10"/>
  <c r="C10" i="10"/>
  <c r="C11" i="10"/>
  <c r="C12" i="10"/>
  <c r="C2" i="10"/>
  <c r="D60" i="15"/>
  <c r="AA51" i="7"/>
  <c r="D28" i="15"/>
  <c r="B14" i="10" l="1"/>
  <c r="B5" i="10"/>
  <c r="B13" i="10"/>
  <c r="B4" i="10"/>
  <c r="D19" i="15"/>
  <c r="F2" i="3"/>
  <c r="A2" i="1"/>
  <c r="C2" i="3"/>
  <c r="B2" i="3"/>
  <c r="C2" i="1"/>
  <c r="B2" i="1"/>
  <c r="C4" i="15"/>
  <c r="F2" i="1"/>
  <c r="C3" i="15"/>
  <c r="C6" i="13"/>
  <c r="C5" i="13"/>
  <c r="C4" i="13"/>
  <c r="C3" i="13"/>
  <c r="C2" i="13"/>
  <c r="D2" i="3"/>
  <c r="D2" i="1"/>
  <c r="A2" i="10" l="1"/>
  <c r="J18" i="10" l="1"/>
  <c r="J9" i="10"/>
  <c r="J10" i="10"/>
  <c r="J17" i="10"/>
  <c r="J14" i="10"/>
  <c r="J15" i="10"/>
  <c r="J7" i="10"/>
  <c r="J11" i="10"/>
  <c r="J3" i="10"/>
  <c r="J6" i="10"/>
  <c r="J13" i="10"/>
  <c r="J5" i="10"/>
  <c r="J4" i="10"/>
  <c r="J16" i="10"/>
  <c r="J8" i="10"/>
  <c r="J12" i="10"/>
  <c r="J2" i="10"/>
  <c r="B2" i="10"/>
  <c r="F6" i="12" l="1"/>
  <c r="G2" i="12"/>
  <c r="F5" i="12"/>
  <c r="G11" i="12"/>
  <c r="G6" i="12"/>
  <c r="G8" i="12"/>
  <c r="H8" i="12" s="1"/>
  <c r="F9" i="12"/>
  <c r="F4" i="12"/>
  <c r="F14" i="12"/>
  <c r="G10" i="12"/>
  <c r="G13" i="12"/>
  <c r="F8" i="12"/>
  <c r="F11" i="12"/>
  <c r="H11" i="12" s="1"/>
  <c r="F12" i="12"/>
  <c r="H12" i="12" s="1"/>
  <c r="G5" i="12"/>
  <c r="F15" i="12"/>
  <c r="F3" i="12"/>
  <c r="G4" i="12"/>
  <c r="F2" i="12"/>
  <c r="G7" i="12"/>
  <c r="F10" i="12"/>
  <c r="H10" i="12" s="1"/>
  <c r="G15" i="12"/>
  <c r="G9" i="12"/>
  <c r="F7" i="12"/>
  <c r="F13" i="12"/>
  <c r="G12" i="12"/>
  <c r="G3" i="12"/>
  <c r="G14" i="12"/>
  <c r="H6" i="12" l="1"/>
  <c r="H14" i="12"/>
  <c r="H7" i="12"/>
  <c r="H15" i="12"/>
  <c r="H9" i="12"/>
  <c r="H5" i="12"/>
  <c r="H2" i="12"/>
  <c r="H4" i="12"/>
  <c r="H13" i="12"/>
  <c r="H3" i="12"/>
  <c r="AA8" i="7" l="1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7" i="7"/>
  <c r="AA10" i="2"/>
  <c r="AA11" i="2" l="1"/>
  <c r="AA12" i="2" s="1"/>
  <c r="AA13" i="2" s="1"/>
  <c r="AA14" i="2" s="1"/>
  <c r="AA15" i="2" s="1"/>
  <c r="AA16" i="2" s="1"/>
  <c r="AA17" i="2" s="1"/>
  <c r="AA18" i="2" l="1"/>
  <c r="AA19" i="2" s="1"/>
  <c r="AA20" i="2" s="1"/>
  <c r="AA21" i="2" s="1"/>
  <c r="AA22" i="2" s="1"/>
  <c r="AA23" i="2" s="1"/>
  <c r="AA24" i="2" s="1"/>
  <c r="AB17" i="2"/>
  <c r="AB11" i="2"/>
  <c r="AB12" i="2"/>
  <c r="AB16" i="2"/>
  <c r="AB18" i="2"/>
  <c r="AB22" i="2"/>
  <c r="AB20" i="2"/>
  <c r="AB15" i="2"/>
  <c r="AB13" i="2"/>
  <c r="AB19" i="2"/>
  <c r="AB23" i="2"/>
  <c r="AB10" i="2"/>
  <c r="AB14" i="2"/>
  <c r="AB21" i="2"/>
  <c r="AB24" i="2"/>
</calcChain>
</file>

<file path=xl/sharedStrings.xml><?xml version="1.0" encoding="utf-8"?>
<sst xmlns="http://schemas.openxmlformats.org/spreadsheetml/2006/main" count="1419" uniqueCount="202">
  <si>
    <t>HEAD</t>
  </si>
  <si>
    <t>BATCH APPLICATION</t>
  </si>
  <si>
    <t>R5641021</t>
  </si>
  <si>
    <t>VERSION</t>
  </si>
  <si>
    <t>GG0001</t>
  </si>
  <si>
    <t>SAVE AS</t>
  </si>
  <si>
    <t>INFA</t>
  </si>
  <si>
    <t>þÿ</t>
  </si>
  <si>
    <t>PT. GISTEX</t>
  </si>
  <si>
    <t>Page -</t>
  </si>
  <si>
    <t>of</t>
  </si>
  <si>
    <t>ITEM AVAILABILITY PRINT</t>
  </si>
  <si>
    <t>G/L Category</t>
  </si>
  <si>
    <t>ITEM</t>
  </si>
  <si>
    <t>DESCRIPTIOPN-1</t>
  </si>
  <si>
    <t>DESCRIPTIOPN-2</t>
  </si>
  <si>
    <t>LOCATION</t>
  </si>
  <si>
    <t>LOT NUMBER</t>
  </si>
  <si>
    <t>LAST RECV.</t>
  </si>
  <si>
    <t>QTY.ON HAND</t>
  </si>
  <si>
    <t>U/M</t>
  </si>
  <si>
    <t>NUMBER</t>
  </si>
  <si>
    <t>YD</t>
  </si>
  <si>
    <t>JH 2</t>
  </si>
  <si>
    <t>LB</t>
  </si>
  <si>
    <t>100%CTN 30S/1 1X1RIB 190GSM W</t>
  </si>
  <si>
    <t>KG</t>
  </si>
  <si>
    <t>64",ADMIRALRED  PRINT S#638498</t>
  </si>
  <si>
    <t>CBR</t>
  </si>
  <si>
    <t>JH 2 A16</t>
  </si>
  <si>
    <t>I4 G 4 4</t>
  </si>
  <si>
    <t>MET 100% POLYESTER</t>
  </si>
  <si>
    <t>COL. KUNING KENARI</t>
  </si>
  <si>
    <t>ENZORO</t>
  </si>
  <si>
    <t>I4 G 2 1</t>
  </si>
  <si>
    <t>FILTER &lt;&gt; 0</t>
  </si>
  <si>
    <t>fix kd barang</t>
  </si>
  <si>
    <t>R564111M</t>
  </si>
  <si>
    <t>GG0002</t>
  </si>
  <si>
    <t>ILDV</t>
  </si>
  <si>
    <t>KODE BARANG</t>
  </si>
  <si>
    <t>100% POLY WAFFLE CRUSH</t>
  </si>
  <si>
    <t>APLIKASI FLOWER COL. JADE/BLUE</t>
  </si>
  <si>
    <t>100%CTN 30S/1 1X1RIB 190GSM NW</t>
  </si>
  <si>
    <t>64",LTHTRGRY  BODYSTRP #638678</t>
  </si>
  <si>
    <t>JH 2 A8</t>
  </si>
  <si>
    <t>BUSINESS UNIT</t>
  </si>
  <si>
    <t>INPUTAN USER</t>
  </si>
  <si>
    <t>ITEM NUMBER (BACA SHEET)</t>
  </si>
  <si>
    <t>þÿR564111M</t>
  </si>
  <si>
    <t>ITEM LEDGER DETAIL - VERSION</t>
  </si>
  <si>
    <t>GGI CILEUNYI</t>
  </si>
  <si>
    <t>DESCRIPTION-1</t>
  </si>
  <si>
    <t>DESCRIPTION-2</t>
  </si>
  <si>
    <t>BUSINESS</t>
  </si>
  <si>
    <t>DOC</t>
  </si>
  <si>
    <t>DC.</t>
  </si>
  <si>
    <t>TR DATE</t>
  </si>
  <si>
    <t>G/L DATE</t>
  </si>
  <si>
    <t>LOT NUM</t>
  </si>
  <si>
    <t>QUANTITY</t>
  </si>
  <si>
    <t>UM</t>
  </si>
  <si>
    <t>UNIT COST</t>
  </si>
  <si>
    <t>QTY.PRIMARY</t>
  </si>
  <si>
    <t>EXTENDED AMT</t>
  </si>
  <si>
    <t>REF.NUMBR</t>
  </si>
  <si>
    <t>G/L Cat</t>
  </si>
  <si>
    <t>UNIT</t>
  </si>
  <si>
    <t>TY.</t>
  </si>
  <si>
    <t>IB</t>
  </si>
  <si>
    <t>/LOC</t>
  </si>
  <si>
    <t>IA</t>
  </si>
  <si>
    <t>PI</t>
  </si>
  <si>
    <t>OV</t>
  </si>
  <si>
    <t>IM</t>
  </si>
  <si>
    <t>I$</t>
  </si>
  <si>
    <t>IL</t>
  </si>
  <si>
    <t>-----------------------------------------------------------------------------------------&gt;</t>
  </si>
  <si>
    <t>TOTAL</t>
  </si>
  <si>
    <t>IT</t>
  </si>
  <si>
    <t>IR</t>
  </si>
  <si>
    <t>JE 4 4</t>
  </si>
  <si>
    <t>JH 2 A13</t>
  </si>
  <si>
    <t>I4 F 104</t>
  </si>
  <si>
    <t>I1 A 114</t>
  </si>
  <si>
    <t>I1 A 125</t>
  </si>
  <si>
    <t>I2 B 4 5</t>
  </si>
  <si>
    <t>FILTER = 1</t>
  </si>
  <si>
    <t>SOURCE</t>
  </si>
  <si>
    <t>AVB</t>
  </si>
  <si>
    <t>PK2</t>
  </si>
  <si>
    <t>PK1</t>
  </si>
  <si>
    <t>104198-JH 2 A16-189302-LB</t>
  </si>
  <si>
    <t>104198-CBR-189302-LB</t>
  </si>
  <si>
    <t>183900-ENZORO-1242965-YD</t>
  </si>
  <si>
    <t>183900-I1 A 125-1411623-YD</t>
  </si>
  <si>
    <t>183900-I2 B 4 5-1242965-YD</t>
  </si>
  <si>
    <t>183900-ENZORO-1339057-YD</t>
  </si>
  <si>
    <t>BU</t>
  </si>
  <si>
    <t>CAT</t>
  </si>
  <si>
    <t>QTY AVB</t>
  </si>
  <si>
    <t>QTY ILDV</t>
  </si>
  <si>
    <r>
      <rPr>
        <b/>
        <sz val="9"/>
        <color rgb="FF00B0F0"/>
        <rFont val="Calibri"/>
        <family val="2"/>
        <scheme val="minor"/>
      </rPr>
      <t>▼</t>
    </r>
    <r>
      <rPr>
        <b/>
        <i/>
        <u/>
        <sz val="9"/>
        <color rgb="FF00B0F0"/>
        <rFont val="Calibri"/>
        <family val="2"/>
        <scheme val="minor"/>
      </rPr>
      <t>Pengaturan</t>
    </r>
    <r>
      <rPr>
        <i/>
        <sz val="8"/>
        <color rgb="FF9A9DA1"/>
        <rFont val="Calibri"/>
        <family val="2"/>
        <scheme val="minor"/>
      </rPr>
      <t xml:space="preserve"> </t>
    </r>
    <r>
      <rPr>
        <i/>
        <sz val="8"/>
        <color theme="8" tint="0.59999389629810485"/>
        <rFont val="Calibri"/>
        <family val="2"/>
        <scheme val="minor"/>
      </rPr>
      <t>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Ξ</t>
    </r>
  </si>
  <si>
    <t xml:space="preserve"> •NOTE</t>
  </si>
  <si>
    <t xml:space="preserve"> •ENTITY</t>
  </si>
  <si>
    <t xml:space="preserve"> •VALUE 1</t>
  </si>
  <si>
    <t xml:space="preserve"> •VALUE 2</t>
  </si>
  <si>
    <t>•TOMBOL</t>
  </si>
  <si>
    <t>-</t>
  </si>
  <si>
    <t>Ξ☼Ξ</t>
  </si>
  <si>
    <t>Data di sh INPUTAN USER ditransfer oleh macro input user, yg sudah lulus verifikasi</t>
  </si>
  <si>
    <t>Tombol "PROSES 1"</t>
  </si>
  <si>
    <t>Call Button_Proses1</t>
  </si>
  <si>
    <t>Sub Button Proses1</t>
  </si>
  <si>
    <t>\\10.8.0.35\Bersama\IT\Macro Record Projects\Local Project\MACRO_PROCESS - Pembetulan Stock di JDE\RPA Preference\.Source\JDE\JDE_StockAvailability.xlsx</t>
  </si>
  <si>
    <t>Hapus Semua Sheet kecuali bawaan Dev</t>
  </si>
  <si>
    <t>Formulasi</t>
  </si>
  <si>
    <t>Tombol "PROSES 2"</t>
  </si>
  <si>
    <t>Call Button_Proses2</t>
  </si>
  <si>
    <t>Sub Button Proses2</t>
  </si>
  <si>
    <t>Membuat Draft untuk RPA1, R[A2 download data di JDE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</si>
  <si>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Download Avb By RPA </t>
    </r>
    <r>
      <rPr>
        <sz val="11"/>
        <color theme="4" tint="-0.499984740745262"/>
        <rFont val="Calibri"/>
        <family val="2"/>
        <scheme val="minor"/>
      </rPr>
      <t>)</t>
    </r>
  </si>
  <si>
    <t>Buat Header  + Appareance</t>
  </si>
  <si>
    <t>\\10.8.0.35\Bersama\IT\Macro Record Projects\Local Project\MACRO_PROCESS - Pembetulan Stock di JDE\RPA Preference\.Source\JDE\JDE_ILDV.xlsx</t>
  </si>
  <si>
    <t>create sh "CC1_AVB_1"</t>
  </si>
  <si>
    <t>Create sh "RPA2"</t>
  </si>
  <si>
    <t>Create sh "RPA1"</t>
  </si>
  <si>
    <t>Import data</t>
  </si>
  <si>
    <t>formulasi</t>
  </si>
  <si>
    <t>CC1_AVB_1!AA9:AB9</t>
  </si>
  <si>
    <t>col AB FILTER &lt;&gt; 0</t>
  </si>
  <si>
    <t>NO</t>
  </si>
  <si>
    <t>YES</t>
  </si>
  <si>
    <t>CC1_AVB_1!H8,CC1_AVB_1!J8,CC1_AVB_1!M8,CC1_AVB_1!N8,CC1_AVB_1!AA8</t>
  </si>
  <si>
    <t>create sh "CC2_ILDV_1"</t>
  </si>
  <si>
    <t>Filter kolom "y" &lt;&gt; blank</t>
  </si>
  <si>
    <t>create sh "CC2_ILDV_1.2"</t>
  </si>
  <si>
    <t>Create Header</t>
  </si>
  <si>
    <t>hasil filter Ada datanya?</t>
  </si>
  <si>
    <t xml:space="preserve">hasil filter diCopas, kolom yg diperlukan  =  </t>
  </si>
  <si>
    <t>'CC2_ILDV_1!A6,CC2_ILDV_1!Y6</t>
  </si>
  <si>
    <t>Remove duplicate</t>
  </si>
  <si>
    <t>Clear Filter</t>
  </si>
  <si>
    <t>UPDATE</t>
  </si>
  <si>
    <t>create sh "OL1_Collect"</t>
  </si>
  <si>
    <t>Buat Header</t>
  </si>
  <si>
    <t xml:space="preserve">hasil filter diCopas ke sh "OL1_Collect", kolom yg diperlukan  = </t>
  </si>
  <si>
    <t>sh "OL1_Collect", Filed "SOURCE" diisi dengan "AVB"</t>
  </si>
  <si>
    <t>sh "OL1_Collect", Filed "BUSINESS" diisi dari 'INPUTAN USER'!$B$2</t>
  </si>
  <si>
    <t>Select sh "CC2_ILDV_1"</t>
  </si>
  <si>
    <t>Kolom  "AA" FILTER = 1</t>
  </si>
  <si>
    <t>CC2_ILDV_1!A6,CC2_ILDV_1!B6,CC2_ILDV_1!H6,CC2_ILDV_1!M6,CC2_ILDV_1!N6,CC2_ILDV_1!R6,CC2_ILDV_1!S6,CC2_ILDV_1!U6,CC2_ILDV_1!X6</t>
  </si>
  <si>
    <t>sh "OL1_Collect", Filed "SOURCE" diisi dengan "ILDV"</t>
  </si>
  <si>
    <t>create sh "OL2_Bandingkan"</t>
  </si>
  <si>
    <t/>
  </si>
  <si>
    <t>QTY</t>
  </si>
  <si>
    <t>96294---YD</t>
  </si>
  <si>
    <t>96294-JH 2-92910-YD</t>
  </si>
  <si>
    <t>104198-I4 G 4 4-189302-LB</t>
  </si>
  <si>
    <t>104198---LB</t>
  </si>
  <si>
    <t>104203-JH 2 A8-188234-LB</t>
  </si>
  <si>
    <t>104203---LB</t>
  </si>
  <si>
    <t>104203-CBR-188234-LB</t>
  </si>
  <si>
    <t>183900---YD</t>
  </si>
  <si>
    <t>Filter = 1</t>
  </si>
  <si>
    <t>sh "OL1_Collect" Col "j" Filter = 1</t>
  </si>
  <si>
    <t>filter &lt;&gt; 0</t>
  </si>
  <si>
    <t>create sh "RPA3"</t>
  </si>
  <si>
    <t>Buat Header+Appareance</t>
  </si>
  <si>
    <t>sh "OL2_Bandingkan" Col "H" Filter &lt;&gt; 0</t>
  </si>
  <si>
    <t>copy data hasil filter ke sh OL2_Bandingkan</t>
  </si>
  <si>
    <t>Field "Update" diinput "1"</t>
  </si>
  <si>
    <t>Formulasikan</t>
  </si>
  <si>
    <t>Pastevalue</t>
  </si>
  <si>
    <t>dtsupport@gistexgarmenindonesia.com</t>
  </si>
  <si>
    <r>
      <t>LOKASI FILE  (</t>
    </r>
    <r>
      <rPr>
        <i/>
        <sz val="9"/>
        <color theme="4" tint="-0.499984740745262"/>
        <rFont val="Calibri"/>
        <family val="2"/>
        <scheme val="minor"/>
      </rPr>
      <t xml:space="preserve">History Pembetulan Stock di JDE.pdf </t>
    </r>
    <r>
      <rPr>
        <sz val="11"/>
        <color theme="4" tint="-0.499984740745262"/>
        <rFont val="Calibri"/>
        <family val="2"/>
        <scheme val="minor"/>
      </rPr>
      <t>)</t>
    </r>
  </si>
  <si>
    <t>\\10.8.0.35\Bersama\IT\Macro Record Projects\Local Project\MACRO_PROCESS - Pembetulan Stock di JDE\RPA Preference\.Result\History Pembetulan Stock di JDE.pdf</t>
  </si>
  <si>
    <t>Fomulasi col aa</t>
  </si>
  <si>
    <t>Formulasi sh "OL1_Collect"</t>
  </si>
  <si>
    <t>TO</t>
  </si>
  <si>
    <t>CC</t>
  </si>
  <si>
    <t>SUBJECT</t>
  </si>
  <si>
    <t xml:space="preserve">ATTACHMENT </t>
  </si>
  <si>
    <t>TO EMAIL</t>
  </si>
  <si>
    <t>TO CC</t>
  </si>
  <si>
    <t>asdort@gistexgarmenindonesia.com</t>
  </si>
  <si>
    <t>dad2rt@gistexgarmenindonesia.com</t>
  </si>
  <si>
    <t>Filed "TO" di ambil dari inputan user col D gabungkan pemisahnya pake koma</t>
  </si>
  <si>
    <t>Filed "cc" di ambil dari inputan user col E gabungkan pemisahnya pake koma</t>
  </si>
  <si>
    <t>FORMULASI</t>
  </si>
  <si>
    <t>PASTE VALUE</t>
  </si>
  <si>
    <t>END SUB</t>
  </si>
  <si>
    <t>create sh "RPA4"</t>
  </si>
  <si>
    <r>
      <t>MENU JDE RPA1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</si>
  <si>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r>
      <t>MENU JDE RPA2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</si>
  <si>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r>
      <t>MENU JDE RPA3  (</t>
    </r>
    <r>
      <rPr>
        <i/>
        <sz val="9"/>
        <color rgb="FFFF0000"/>
        <rFont val="Calibri"/>
        <family val="2"/>
        <scheme val="minor"/>
      </rPr>
      <t>BV</t>
    </r>
    <r>
      <rPr>
        <sz val="11"/>
        <color theme="4" tint="-0.499984740745262"/>
        <rFont val="Calibri"/>
        <family val="2"/>
        <scheme val="minor"/>
      </rPr>
      <t>)</t>
    </r>
  </si>
  <si>
    <t>R5641022</t>
  </si>
  <si>
    <t>create sh "RPA5"</t>
  </si>
  <si>
    <t>Buat Header+APPA</t>
  </si>
  <si>
    <t>copy data hasil filter ke sh RPA4</t>
  </si>
  <si>
    <t>Export to PDF sh "RPA4"</t>
  </si>
  <si>
    <t>paste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</si>
</sst>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8"/>
      <color rgb="FF9A9DA1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i/>
      <u/>
      <sz val="9"/>
      <color rgb="FF00B0F0"/>
      <name val="Calibri"/>
      <family val="2"/>
      <scheme val="minor"/>
    </font>
    <font>
      <i/>
      <sz val="8"/>
      <color theme="8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i/>
      <sz val="9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48"/>
      <color rgb="FFBAF6FE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F0FB"/>
        <bgColor indexed="64"/>
      </patternFill>
    </fill>
    <fill>
      <patternFill patternType="solid">
        <fgColor rgb="FF2FC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 style="thin">
        <color rgb="FF96E6E7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21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7" borderId="0" xfId="0" applyFill="1" applyAlignment="1">
      <alignment horizontal="center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9" fillId="0" borderId="3" xfId="0" applyFont="1" applyBorder="1"/>
    <xf numFmtId="0" fontId="9" fillId="0" borderId="0" xfId="0" applyFont="1"/>
    <xf numFmtId="0" fontId="12" fillId="0" borderId="3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13" fillId="7" borderId="5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13" fillId="7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left"/>
    </xf>
    <xf numFmtId="0" fontId="11" fillId="0" borderId="3" xfId="1" applyBorder="1" applyAlignment="1">
      <alignment horizontal="left"/>
    </xf>
    <xf numFmtId="0" fontId="11" fillId="0" borderId="4" xfId="1" applyBorder="1" applyAlignment="1">
      <alignment horizontal="left"/>
    </xf>
    <xf numFmtId="0" fontId="0" fillId="8" borderId="0" xfId="0" applyFill="1"/>
    <xf numFmtId="0" fontId="0" fillId="9" borderId="0" xfId="0" applyFill="1"/>
    <xf numFmtId="0" fontId="2" fillId="0" borderId="0" xfId="0" applyFont="1"/>
    <xf numFmtId="0" fontId="11" fillId="0" borderId="3" xfId="1" applyFill="1" applyBorder="1"/>
    <xf numFmtId="0" fontId="14" fillId="0" borderId="0" xfId="0" applyFont="1"/>
    <xf numFmtId="0" fontId="0" fillId="8" borderId="0" xfId="0" applyFont="1" applyFill="1"/>
    <xf numFmtId="0" fontId="1" fillId="4" borderId="0" xfId="0" applyFont="1" applyFill="1"/>
    <xf numFmtId="0" fontId="16" fillId="0" borderId="0" xfId="0" applyFont="1" applyFill="1"/>
    <xf numFmtId="0" fontId="1" fillId="0" borderId="0" xfId="0" applyFont="1" applyFill="1"/>
    <xf numFmtId="0" fontId="0" fillId="0" borderId="0" xfId="0" quotePrefix="1"/>
    <xf numFmtId="0" fontId="17" fillId="0" borderId="0" xfId="0" applyFont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0" fillId="0" borderId="0" xfId="0" applyFill="1"/>
    <xf numFmtId="0" fontId="0" fillId="10" borderId="0" xfId="0" applyFill="1"/>
    <xf numFmtId="0" fontId="11" fillId="0" borderId="0" xfId="1"/>
    <xf numFmtId="0" fontId="1" fillId="0" borderId="0" xfId="0" applyFont="1" applyAlignment="1">
      <alignment horizontal="right"/>
    </xf>
    <xf numFmtId="0" fontId="18" fillId="0" borderId="0" xfId="0" applyFont="1"/>
    <xf numFmtId="0" fontId="0" fillId="11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393583</xdr:colOff>
      <xdr:row>0</xdr:row>
      <xdr:rowOff>43229</xdr:rowOff>
    </xdr:from>
    <xdr:to>
      <xdr:col>7</xdr:col>
      <xdr:colOff>777514</xdr:colOff>
      <xdr:row>1</xdr:row>
      <xdr:rowOff>100628</xdr:rowOff>
    </xdr:to>
    <xdr:pic macro="[1]!OPEN_About">
      <xdr:nvPicPr>
        <xdr:cNvPr id="2" name="Picture 1">
          <a:extLst>
            <a:ext uri="{FF2B5EF4-FFF2-40B4-BE49-F238E27FC236}">
              <a16:creationId xmlns:a16="http://schemas.microsoft.com/office/drawing/2014/main" id="{4371518A-2E53-4B73-AC14-ACA5D1CE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8183" y="43229"/>
          <a:ext cx="383931" cy="241549"/>
        </a:xfrm>
        <a:prstGeom prst="rect">
          <a:avLst/>
        </a:prstGeom>
      </xdr:spPr>
    </xdr:pic>
    <xdr:clientData/>
  </xdr:twoCellAnchor>
  <xdr:twoCellAnchor>
    <xdr:from>
      <xdr:col>7</xdr:col>
      <xdr:colOff>114342</xdr:colOff>
      <xdr:row>4</xdr:row>
      <xdr:rowOff>114300</xdr:rowOff>
    </xdr:from>
    <xdr:to>
      <xdr:col>7</xdr:col>
      <xdr:colOff>1263649</xdr:colOff>
      <xdr:row>6</xdr:row>
      <xdr:rowOff>158750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7448715-6204-4EE6-86AF-E5C8A6D282C4}"/>
            </a:ext>
          </a:extLst>
        </xdr:cNvPr>
        <xdr:cNvGrpSpPr/>
      </xdr:nvGrpSpPr>
      <xdr:grpSpPr>
        <a:xfrm>
          <a:off x="8978942" y="958850"/>
          <a:ext cx="1149307" cy="412750"/>
          <a:chOff x="2984128" y="906998"/>
          <a:chExt cx="1670699" cy="429245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4324E24-0989-F623-68AD-8465D5DC68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3" name="CommandButton1" hidden="1">
                <a:extLst>
                  <a:ext uri="{63B3BB69-23CF-44E3-9099-C40C66FF867C}">
                    <a14:compatExt spid="_x0000_s13313"/>
                  </a:ext>
                  <a:ext uri="{FF2B5EF4-FFF2-40B4-BE49-F238E27FC236}">
                    <a16:creationId xmlns:a16="http://schemas.microsoft.com/office/drawing/2014/main" id="{00000000-0008-0000-0100-000001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  <xdr:twoCellAnchor>
    <xdr:from>
      <xdr:col>7</xdr:col>
      <xdr:colOff>76242</xdr:colOff>
      <xdr:row>12</xdr:row>
      <xdr:rowOff>38100</xdr:rowOff>
    </xdr:from>
    <xdr:to>
      <xdr:col>7</xdr:col>
      <xdr:colOff>1225549</xdr:colOff>
      <xdr:row>14</xdr:row>
      <xdr:rowOff>82550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26C743D-6FBB-4947-B549-B7B3DD95B0CD}"/>
            </a:ext>
          </a:extLst>
        </xdr:cNvPr>
        <xdr:cNvGrpSpPr/>
      </xdr:nvGrpSpPr>
      <xdr:grpSpPr>
        <a:xfrm>
          <a:off x="8940842" y="2114550"/>
          <a:ext cx="1149307" cy="412750"/>
          <a:chOff x="2984128" y="906998"/>
          <a:chExt cx="1670699" cy="429245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D06E73B-4635-7C58-059B-C104316517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4128" y="906998"/>
            <a:ext cx="1670699" cy="429245"/>
          </a:xfrm>
          <a:prstGeom prst="rect">
            <a:avLst/>
          </a:prstGeom>
        </xdr:spPr>
      </xdr:pic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314" name="CommandButton2" hidden="1">
                <a:extLst>
                  <a:ext uri="{63B3BB69-23CF-44E3-9099-C40C66FF867C}">
                    <a14:compatExt spid="_x0000_s13314"/>
                  </a:ext>
                  <a:ext uri="{FF2B5EF4-FFF2-40B4-BE49-F238E27FC236}">
                    <a16:creationId xmlns:a16="http://schemas.microsoft.com/office/drawing/2014/main" id="{00000000-0008-0000-0100-000001200000}"/>
                  </a:ext>
                </a:extLst>
              </xdr:cNvPr>
              <xdr:cNvSpPr/>
            </xdr:nvSpPr>
            <xdr:spPr bwMode="auto">
              <a:xfrm>
                <a:off x="3159022" y="987276"/>
                <a:ext cx="1332348" cy="26066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mc:Choice>
        <mc:Fallback/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23</xdr:row>
      <xdr:rowOff>4087</xdr:rowOff>
    </xdr:from>
    <xdr:to>
      <xdr:col>3</xdr:col>
      <xdr:colOff>520699</xdr:colOff>
      <xdr:row>30</xdr:row>
      <xdr:rowOff>133725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04D81-456E-E32D-D77E-96D0CD670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4239537"/>
          <a:ext cx="2857499" cy="141868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14</xdr:row>
      <xdr:rowOff>107951</xdr:rowOff>
    </xdr:from>
    <xdr:to>
      <xdr:col>5</xdr:col>
      <xdr:colOff>152548</xdr:colOff>
      <xdr:row>21</xdr:row>
      <xdr:rowOff>177801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891350-7C1B-B9E6-1A18-3A7037D7B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2686051"/>
          <a:ext cx="5403998" cy="13589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4</xdr:row>
      <xdr:rowOff>31751</xdr:rowOff>
    </xdr:from>
    <xdr:to>
      <xdr:col>2</xdr:col>
      <xdr:colOff>100119</xdr:colOff>
      <xdr:row>6</xdr:row>
      <xdr:rowOff>88901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A0D805-517D-4CF2-A309-36B1D1AB8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800" y="768351"/>
          <a:ext cx="1503469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355600</xdr:colOff>
      <xdr:row>6</xdr:row>
      <xdr:rowOff>135965</xdr:rowOff>
    </xdr:from>
    <xdr:to>
      <xdr:col>3</xdr:col>
      <xdr:colOff>296565</xdr:colOff>
      <xdr:row>13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697AAE-7A55-405E-82F9-FA446C02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600" y="1240865"/>
          <a:ext cx="2474615" cy="12102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21</xdr:row>
      <xdr:rowOff>88900</xdr:rowOff>
    </xdr:from>
    <xdr:to>
      <xdr:col>3</xdr:col>
      <xdr:colOff>755650</xdr:colOff>
      <xdr:row>31</xdr:row>
      <xdr:rowOff>142243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0E5AF4-D73B-6C19-AE38-21BEADDC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3956050"/>
          <a:ext cx="3092450" cy="1894843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13</xdr:row>
      <xdr:rowOff>120650</xdr:rowOff>
    </xdr:from>
    <xdr:to>
      <xdr:col>5</xdr:col>
      <xdr:colOff>486018</xdr:colOff>
      <xdr:row>20</xdr:row>
      <xdr:rowOff>139699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5FB26-A391-212D-262C-EE0F8BD5A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0" y="2514600"/>
          <a:ext cx="5534268" cy="1308099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3</xdr:row>
      <xdr:rowOff>57150</xdr:rowOff>
    </xdr:from>
    <xdr:to>
      <xdr:col>2</xdr:col>
      <xdr:colOff>4869</xdr:colOff>
      <xdr:row>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BAC488-4804-483B-9EA8-2D5063BD5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" y="609600"/>
          <a:ext cx="1503469" cy="425450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5</xdr:row>
      <xdr:rowOff>161364</xdr:rowOff>
    </xdr:from>
    <xdr:to>
      <xdr:col>3</xdr:col>
      <xdr:colOff>106065</xdr:colOff>
      <xdr:row>12</xdr:row>
      <xdr:rowOff>82549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A4E15B-1DAF-49E3-9962-FEF4A8D04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4950" y="1082114"/>
          <a:ext cx="2474615" cy="12102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3</xdr:row>
      <xdr:rowOff>177385</xdr:rowOff>
    </xdr:from>
    <xdr:to>
      <xdr:col>1</xdr:col>
      <xdr:colOff>1282379</xdr:colOff>
      <xdr:row>6</xdr:row>
      <xdr:rowOff>75870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AA8292-37F7-41AA-BDC1-850F97709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729835"/>
          <a:ext cx="1593529" cy="450935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3</xdr:row>
      <xdr:rowOff>177800</xdr:rowOff>
    </xdr:from>
    <xdr:to>
      <xdr:col>6</xdr:col>
      <xdr:colOff>162887</xdr:colOff>
      <xdr:row>10</xdr:row>
      <xdr:rowOff>46031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9DD082-B0C0-4843-8FD7-0A98F1C08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1200" y="730250"/>
          <a:ext cx="2366337" cy="1157281"/>
        </a:xfrm>
        <a:prstGeom prst="rect">
          <a:avLst/>
        </a:prstGeom>
      </xdr:spPr>
    </xdr:pic>
    <xdr:clientData/>
  </xdr:twoCellAnchor>
  <xdr:twoCellAnchor editAs="oneCell">
    <xdr:from>
      <xdr:col>6</xdr:col>
      <xdr:colOff>393700</xdr:colOff>
      <xdr:row>3</xdr:row>
      <xdr:rowOff>152400</xdr:rowOff>
    </xdr:from>
    <xdr:to>
      <xdr:col>10</xdr:col>
      <xdr:colOff>60003</xdr:colOff>
      <xdr:row>7</xdr:row>
      <xdr:rowOff>140113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57059C-AC6A-45F3-A748-59714911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57700" y="704850"/>
          <a:ext cx="2104703" cy="7243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174946</xdr:colOff>
      <xdr:row>8</xdr:row>
      <xdr:rowOff>87643</xdr:rowOff>
    </xdr:from>
    <xdr:to>
      <xdr:col>5</xdr:col>
      <xdr:colOff>278857</xdr:colOff>
      <xdr:row>15</xdr:row>
      <xdr:rowOff>145407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708D6B-94F1-4CCA-8611-773CA795F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946" y="1560843"/>
          <a:ext cx="3348761" cy="1346814"/>
        </a:xfrm>
        <a:prstGeom prst="rect">
          <a:avLst/>
        </a:prstGeom>
      </xdr:spPr>
    </xdr:pic>
    <xdr:clientData/>
  </xdr:twoCellAnchor>
  <xdr:twoCellAnchor editAs="oneCell">
    <xdr:from>
      <xdr:col>5</xdr:col>
      <xdr:colOff>606746</xdr:colOff>
      <xdr:row>8</xdr:row>
      <xdr:rowOff>93322</xdr:rowOff>
    </xdr:from>
    <xdr:to>
      <xdr:col>8</xdr:col>
      <xdr:colOff>585240</xdr:colOff>
      <xdr:row>15</xdr:row>
      <xdr:rowOff>63248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47F999-4CC7-445F-9D53-DAB4451D8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1596" y="1566522"/>
          <a:ext cx="1946994" cy="1258976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61</xdr:row>
      <xdr:rowOff>78867</xdr:rowOff>
    </xdr:from>
    <xdr:to>
      <xdr:col>4</xdr:col>
      <xdr:colOff>250971</xdr:colOff>
      <xdr:row>68</xdr:row>
      <xdr:rowOff>34318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20C0FBD-F75A-491F-ADE6-873CA93A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" y="11312017"/>
          <a:ext cx="2733821" cy="12445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01.%20KANTOR\VBA\!Format\MACRO_PROCESS%20-%20Input%20Data%20di%20JDE\RPA%20Preference\.Macro\MACRO_RPA%20-%20Input%20Data%20di%20JDE.xlsm" TargetMode="External"/><Relationship Id="rId1" Type="http://schemas.openxmlformats.org/officeDocument/2006/relationships/externalLinkPath" Target="file:///D:\001.%20KANTOR\VBA\!Format\MACRO_PROCESS%20-%20Input%20Data%20di%20JDE\RPA%20Preference\.Macro\MACRO_RPA%20-%20Input%20Data%20di%20J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"/>
      <sheetName val="HOME"/>
      <sheetName val="INPUTAN_USER"/>
      <sheetName val="RPA1"/>
      <sheetName val="CC1_GCC"/>
      <sheetName val="RPA2"/>
    </sheetNames>
    <definedNames>
      <definedName name="OPEN_Abou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../RPA%20Preference/.Result/History%20Pembetulan%20Stock%20di%20JDE.pdf" TargetMode="External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dad2rt@gistexgarmenindonesia.com" TargetMode="External"/><Relationship Id="rId1" Type="http://schemas.openxmlformats.org/officeDocument/2006/relationships/hyperlink" Target="mailto:asdort@gistexgarmenindonesia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4DB3-59C9-4024-B667-0A37DF519C9C}">
  <sheetPr codeName="Sheet1">
    <tabColor rgb="FF00B0F0"/>
  </sheetPr>
  <dimension ref="A1:H16"/>
  <sheetViews>
    <sheetView showGridLines="0" workbookViewId="0">
      <selection activeCell="D8" sqref="A8:XFD8"/>
    </sheetView>
  </sheetViews>
  <sheetFormatPr defaultRowHeight="14.5" x14ac:dyDescent="0.35"/>
  <cols>
    <col min="1" max="1" width="1.81640625" customWidth="1"/>
    <col min="2" max="2" width="0.26953125" customWidth="1"/>
    <col min="3" max="3" width="46.453125" customWidth="1"/>
    <col min="4" max="4" width="31" customWidth="1"/>
    <col min="5" max="5" width="3" customWidth="1"/>
    <col min="6" max="6" width="30.54296875" customWidth="1"/>
    <col min="7" max="7" width="13.81640625" customWidth="1"/>
    <col min="8" max="8" width="18.26953125" customWidth="1"/>
    <col min="9" max="9" width="1.1796875" customWidth="1"/>
  </cols>
  <sheetData>
    <row r="1" spans="1:8" ht="18" customHeight="1" x14ac:dyDescent="0.35">
      <c r="A1" s="10"/>
      <c r="B1" s="10"/>
      <c r="C1" s="11" t="s">
        <v>102</v>
      </c>
      <c r="D1" s="11"/>
      <c r="E1" s="11"/>
      <c r="F1" s="11"/>
      <c r="G1" s="11"/>
      <c r="H1" s="11"/>
    </row>
    <row r="2" spans="1:8" ht="18" customHeight="1" x14ac:dyDescent="0.35">
      <c r="A2" s="7"/>
      <c r="B2" s="7"/>
      <c r="C2" s="12"/>
      <c r="D2" s="12"/>
      <c r="E2" s="12"/>
      <c r="F2" s="12"/>
      <c r="G2" s="12"/>
    </row>
    <row r="3" spans="1:8" ht="15.5" x14ac:dyDescent="0.35">
      <c r="A3" s="10"/>
      <c r="B3" s="13"/>
      <c r="C3" s="14" t="s">
        <v>103</v>
      </c>
      <c r="D3" s="15" t="s">
        <v>104</v>
      </c>
      <c r="E3" s="16" t="s">
        <v>105</v>
      </c>
      <c r="F3" s="17"/>
      <c r="G3" s="15" t="s">
        <v>106</v>
      </c>
      <c r="H3" s="18" t="s">
        <v>107</v>
      </c>
    </row>
    <row r="4" spans="1:8" ht="15" customHeight="1" x14ac:dyDescent="0.35">
      <c r="A4" s="10"/>
      <c r="B4" s="13"/>
      <c r="C4" s="19" t="s">
        <v>120</v>
      </c>
      <c r="D4" s="20" t="s">
        <v>193</v>
      </c>
      <c r="E4" s="21"/>
      <c r="F4" s="22" t="s">
        <v>2</v>
      </c>
      <c r="G4" s="23" t="s">
        <v>4</v>
      </c>
      <c r="H4" s="24" t="s">
        <v>109</v>
      </c>
    </row>
    <row r="5" spans="1:8" x14ac:dyDescent="0.35">
      <c r="A5" s="10"/>
      <c r="B5" s="13"/>
      <c r="C5" s="19"/>
      <c r="D5" s="20" t="s">
        <v>121</v>
      </c>
      <c r="E5" s="21"/>
      <c r="F5" s="22" t="s">
        <v>114</v>
      </c>
      <c r="G5" s="25" t="s">
        <v>108</v>
      </c>
      <c r="H5" s="26"/>
    </row>
    <row r="6" spans="1:8" x14ac:dyDescent="0.35">
      <c r="A6" s="10"/>
      <c r="B6" s="13"/>
      <c r="C6" s="19"/>
      <c r="D6" s="20" t="s">
        <v>194</v>
      </c>
      <c r="E6" s="21"/>
      <c r="F6" s="22" t="s">
        <v>37</v>
      </c>
      <c r="G6" s="25" t="s">
        <v>38</v>
      </c>
      <c r="H6" s="26"/>
    </row>
    <row r="7" spans="1:8" x14ac:dyDescent="0.35">
      <c r="A7" s="10"/>
      <c r="B7" s="13"/>
      <c r="C7" s="19"/>
      <c r="D7" s="20" t="s">
        <v>121</v>
      </c>
      <c r="E7" s="21"/>
      <c r="F7" s="22" t="s">
        <v>123</v>
      </c>
      <c r="G7" s="25" t="s">
        <v>108</v>
      </c>
      <c r="H7" s="26"/>
    </row>
    <row r="8" spans="1:8" x14ac:dyDescent="0.35">
      <c r="A8" s="10"/>
      <c r="B8" s="13"/>
      <c r="C8" s="19"/>
      <c r="D8" s="20" t="s">
        <v>195</v>
      </c>
      <c r="E8" s="21"/>
      <c r="F8" s="22" t="s">
        <v>196</v>
      </c>
      <c r="G8" s="25" t="s">
        <v>4</v>
      </c>
      <c r="H8" s="26"/>
    </row>
    <row r="9" spans="1:8" x14ac:dyDescent="0.35">
      <c r="A9" s="10"/>
      <c r="B9" s="13"/>
      <c r="C9" s="19"/>
      <c r="D9" s="27"/>
      <c r="E9" s="21"/>
      <c r="F9" s="28"/>
      <c r="G9" s="29"/>
      <c r="H9" s="26"/>
    </row>
    <row r="10" spans="1:8" ht="1.5" customHeight="1" x14ac:dyDescent="0.35">
      <c r="A10" s="10"/>
      <c r="B10" s="13"/>
      <c r="C10" s="35"/>
      <c r="D10" s="30"/>
      <c r="E10" s="30"/>
      <c r="F10" s="30"/>
      <c r="G10" s="30"/>
      <c r="H10" s="30"/>
    </row>
    <row r="11" spans="1:8" ht="7.5" customHeight="1" x14ac:dyDescent="0.35">
      <c r="A11" s="10"/>
      <c r="B11" s="10"/>
      <c r="C11" s="31"/>
      <c r="D11" s="31"/>
      <c r="E11" s="31"/>
      <c r="F11" s="31"/>
      <c r="G11" s="31"/>
      <c r="H11" s="31"/>
    </row>
    <row r="12" spans="1:8" ht="15.5" x14ac:dyDescent="0.35">
      <c r="A12" s="10"/>
      <c r="B12" s="10"/>
      <c r="C12" s="14" t="s">
        <v>103</v>
      </c>
      <c r="D12" s="15" t="s">
        <v>104</v>
      </c>
      <c r="E12" s="16" t="s">
        <v>105</v>
      </c>
      <c r="F12" s="17"/>
      <c r="G12" s="15" t="s">
        <v>106</v>
      </c>
      <c r="H12" s="18" t="s">
        <v>107</v>
      </c>
    </row>
    <row r="13" spans="1:8" x14ac:dyDescent="0.35">
      <c r="A13" s="10"/>
      <c r="B13" s="10"/>
      <c r="C13" s="19"/>
      <c r="D13" s="20" t="s">
        <v>175</v>
      </c>
      <c r="E13" s="32"/>
      <c r="F13" s="33" t="s">
        <v>176</v>
      </c>
      <c r="G13" s="25" t="s">
        <v>108</v>
      </c>
      <c r="H13" s="24" t="s">
        <v>109</v>
      </c>
    </row>
    <row r="14" spans="1:8" x14ac:dyDescent="0.35">
      <c r="A14" s="10"/>
      <c r="B14" s="10"/>
      <c r="C14" s="19"/>
      <c r="D14" s="20"/>
      <c r="E14" s="32"/>
      <c r="F14" s="33"/>
      <c r="G14" s="25" t="s">
        <v>108</v>
      </c>
      <c r="H14" s="26"/>
    </row>
    <row r="15" spans="1:8" x14ac:dyDescent="0.35">
      <c r="A15" s="10"/>
      <c r="B15" s="10"/>
      <c r="C15" s="19"/>
      <c r="D15" s="20"/>
      <c r="E15" s="21"/>
      <c r="F15" s="33"/>
      <c r="G15" s="29"/>
      <c r="H15" s="26"/>
    </row>
    <row r="16" spans="1:8" ht="1.5" customHeight="1" x14ac:dyDescent="0.35">
      <c r="A16" s="10"/>
      <c r="B16" s="10"/>
      <c r="C16" s="30"/>
      <c r="D16" s="30"/>
      <c r="E16" s="30"/>
      <c r="F16" s="30"/>
      <c r="G16" s="30"/>
      <c r="H16" s="30"/>
    </row>
  </sheetData>
  <mergeCells count="12">
    <mergeCell ref="A11:A16"/>
    <mergeCell ref="B11:B16"/>
    <mergeCell ref="E12:F12"/>
    <mergeCell ref="C13:C15"/>
    <mergeCell ref="H13:H15"/>
    <mergeCell ref="A1:B1"/>
    <mergeCell ref="C1:H1"/>
    <mergeCell ref="A3:A10"/>
    <mergeCell ref="B3:B10"/>
    <mergeCell ref="E3:F3"/>
    <mergeCell ref="C4:C9"/>
    <mergeCell ref="H4:H9"/>
  </mergeCells>
  <hyperlinks>
    <hyperlink ref="F13" r:id="rId1" xr:uid="{05AE3C70-8190-425C-8243-08ADB5D228AE}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13314" r:id="rId4" name="CommandButton2">
          <controlPr defaultSize="0" autoLine="0" r:id="rId5">
            <anchor moveWithCells="1">
              <from>
                <xdr:col>7</xdr:col>
                <xdr:colOff>196850</xdr:colOff>
                <xdr:row>12</xdr:row>
                <xdr:rowOff>114300</xdr:rowOff>
              </from>
              <to>
                <xdr:col>7</xdr:col>
                <xdr:colOff>1111250</xdr:colOff>
                <xdr:row>14</xdr:row>
                <xdr:rowOff>0</xdr:rowOff>
              </to>
            </anchor>
          </controlPr>
        </control>
      </mc:Choice>
      <mc:Fallback>
        <control shapeId="13314" r:id="rId4" name="CommandButton2"/>
      </mc:Fallback>
    </mc:AlternateContent>
    <mc:AlternateContent xmlns:mc="http://schemas.openxmlformats.org/markup-compatibility/2006">
      <mc:Choice Requires="x14">
        <control shapeId="13313" r:id="rId6" name="CommandButton1">
          <controlPr defaultSize="0" autoLine="0" r:id="rId7">
            <anchor moveWithCells="1">
              <from>
                <xdr:col>7</xdr:col>
                <xdr:colOff>234950</xdr:colOff>
                <xdr:row>5</xdr:row>
                <xdr:rowOff>6350</xdr:rowOff>
              </from>
              <to>
                <xdr:col>7</xdr:col>
                <xdr:colOff>1149350</xdr:colOff>
                <xdr:row>6</xdr:row>
                <xdr:rowOff>76200</xdr:rowOff>
              </to>
            </anchor>
          </controlPr>
        </control>
      </mc:Choice>
      <mc:Fallback>
        <control shapeId="13313" r:id="rId6" name="Command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7B5C-CFB5-468A-9808-754C905B8BCE}">
  <sheetPr codeName="Sheet10" filterMode="1"/>
  <dimension ref="A1:H15"/>
  <sheetViews>
    <sheetView workbookViewId="0">
      <selection activeCell="B1" sqref="B1:E1"/>
    </sheetView>
  </sheetViews>
  <sheetFormatPr defaultRowHeight="14.5" x14ac:dyDescent="0.35"/>
  <cols>
    <col min="1" max="1" width="25.36328125" bestFit="1" customWidth="1"/>
    <col min="2" max="2" width="13.6328125" customWidth="1"/>
    <col min="3" max="3" width="7.26953125" customWidth="1"/>
    <col min="4" max="4" width="12.54296875" customWidth="1"/>
    <col min="5" max="5" width="12.36328125" customWidth="1"/>
    <col min="8" max="8" width="10.453125" bestFit="1" customWidth="1"/>
  </cols>
  <sheetData>
    <row r="1" spans="1:8" x14ac:dyDescent="0.35">
      <c r="A1" s="8" t="s">
        <v>91</v>
      </c>
      <c r="B1" s="44" t="s">
        <v>17</v>
      </c>
      <c r="C1" s="44" t="s">
        <v>98</v>
      </c>
      <c r="D1" s="44" t="s">
        <v>13</v>
      </c>
      <c r="E1" s="44" t="s">
        <v>16</v>
      </c>
      <c r="F1" s="8" t="s">
        <v>101</v>
      </c>
      <c r="G1" s="8" t="s">
        <v>100</v>
      </c>
      <c r="H1" s="8" t="s">
        <v>166</v>
      </c>
    </row>
    <row r="2" spans="1:8" hidden="1" x14ac:dyDescent="0.35">
      <c r="A2" t="s">
        <v>156</v>
      </c>
      <c r="C2">
        <v>1201</v>
      </c>
      <c r="D2">
        <v>96294</v>
      </c>
      <c r="F2">
        <f>_xlfn.IFNA(VLOOKUP(A2&amp;"-ILDV",OL1_Collect!$B:$G,6,FALSE),0)</f>
        <v>0</v>
      </c>
      <c r="G2">
        <f>_xlfn.IFNA(VLOOKUP(A2&amp;"-AVB",OL1_Collect!$B:$G,5,FALSE),0)</f>
        <v>0</v>
      </c>
      <c r="H2">
        <f>F2-G2</f>
        <v>0</v>
      </c>
    </row>
    <row r="3" spans="1:8" x14ac:dyDescent="0.35">
      <c r="A3" t="s">
        <v>157</v>
      </c>
      <c r="B3" t="s">
        <v>23</v>
      </c>
      <c r="C3">
        <v>1201</v>
      </c>
      <c r="D3">
        <v>96294</v>
      </c>
      <c r="E3" t="s">
        <v>23</v>
      </c>
      <c r="F3">
        <f>_xlfn.IFNA(VLOOKUP(A3&amp;"-ILDV",OL1_Collect!$B:$G,6,FALSE),0)</f>
        <v>0</v>
      </c>
      <c r="G3">
        <f>_xlfn.IFNA(VLOOKUP(A3&amp;"-AVB",OL1_Collect!$B:$G,5,FALSE),0)</f>
        <v>92910</v>
      </c>
      <c r="H3">
        <f t="shared" ref="H3:H15" si="0">F3-G3</f>
        <v>-92910</v>
      </c>
    </row>
    <row r="4" spans="1:8" x14ac:dyDescent="0.35">
      <c r="A4" t="s">
        <v>93</v>
      </c>
      <c r="B4" t="s">
        <v>28</v>
      </c>
      <c r="C4">
        <v>1201</v>
      </c>
      <c r="D4">
        <v>104198</v>
      </c>
      <c r="E4" t="s">
        <v>28</v>
      </c>
      <c r="F4">
        <f>_xlfn.IFNA(VLOOKUP(A4&amp;"-ILDV",OL1_Collect!$B:$G,6,FALSE),0)</f>
        <v>0.15</v>
      </c>
      <c r="G4">
        <f>_xlfn.IFNA(VLOOKUP(A4&amp;"-AVB",OL1_Collect!$B:$G,5,FALSE),0)</f>
        <v>189302</v>
      </c>
      <c r="H4">
        <f t="shared" si="0"/>
        <v>-189301.85</v>
      </c>
    </row>
    <row r="5" spans="1:8" x14ac:dyDescent="0.35">
      <c r="A5" t="s">
        <v>158</v>
      </c>
      <c r="B5" t="s">
        <v>30</v>
      </c>
      <c r="C5">
        <v>1201</v>
      </c>
      <c r="D5">
        <v>104198</v>
      </c>
      <c r="E5" t="s">
        <v>30</v>
      </c>
      <c r="F5">
        <f>_xlfn.IFNA(VLOOKUP(A5&amp;"-ILDV",OL1_Collect!$B:$G,6,FALSE),0)</f>
        <v>0</v>
      </c>
      <c r="G5">
        <f>_xlfn.IFNA(VLOOKUP(A5&amp;"-AVB",OL1_Collect!$B:$G,5,FALSE),0)</f>
        <v>189302</v>
      </c>
      <c r="H5">
        <f t="shared" si="0"/>
        <v>-189302</v>
      </c>
    </row>
    <row r="6" spans="1:8" hidden="1" x14ac:dyDescent="0.35">
      <c r="A6" t="s">
        <v>159</v>
      </c>
      <c r="C6">
        <v>1201</v>
      </c>
      <c r="D6">
        <v>104198</v>
      </c>
      <c r="F6">
        <f>_xlfn.IFNA(VLOOKUP(A6&amp;"-ILDV",OL1_Collect!$B:$G,6,FALSE),0)</f>
        <v>0</v>
      </c>
      <c r="G6">
        <f>_xlfn.IFNA(VLOOKUP(A6&amp;"-AVB",OL1_Collect!$B:$G,5,FALSE),0)</f>
        <v>0</v>
      </c>
      <c r="H6">
        <f t="shared" si="0"/>
        <v>0</v>
      </c>
    </row>
    <row r="7" spans="1:8" x14ac:dyDescent="0.35">
      <c r="A7" t="s">
        <v>92</v>
      </c>
      <c r="B7" t="s">
        <v>29</v>
      </c>
      <c r="C7">
        <v>1201</v>
      </c>
      <c r="D7">
        <v>104198</v>
      </c>
      <c r="E7" t="s">
        <v>29</v>
      </c>
      <c r="F7">
        <f>_xlfn.IFNA(VLOOKUP(A7&amp;"-ILDV",OL1_Collect!$B:$G,6,FALSE),0)</f>
        <v>0</v>
      </c>
      <c r="G7">
        <f>_xlfn.IFNA(VLOOKUP(A7&amp;"-AVB",OL1_Collect!$B:$G,5,FALSE),0)</f>
        <v>189302</v>
      </c>
      <c r="H7">
        <f t="shared" si="0"/>
        <v>-189302</v>
      </c>
    </row>
    <row r="8" spans="1:8" x14ac:dyDescent="0.35">
      <c r="A8" t="s">
        <v>160</v>
      </c>
      <c r="B8" t="s">
        <v>45</v>
      </c>
      <c r="C8">
        <v>1201</v>
      </c>
      <c r="D8">
        <v>104203</v>
      </c>
      <c r="E8" t="s">
        <v>45</v>
      </c>
      <c r="F8">
        <f>_xlfn.IFNA(VLOOKUP(A8&amp;"-ILDV",OL1_Collect!$B:$G,6,FALSE),0)</f>
        <v>0</v>
      </c>
      <c r="G8">
        <f>_xlfn.IFNA(VLOOKUP(A8&amp;"-AVB",OL1_Collect!$B:$G,5,FALSE),0)</f>
        <v>188234</v>
      </c>
      <c r="H8">
        <f t="shared" si="0"/>
        <v>-188234</v>
      </c>
    </row>
    <row r="9" spans="1:8" hidden="1" x14ac:dyDescent="0.35">
      <c r="A9" t="s">
        <v>161</v>
      </c>
      <c r="C9">
        <v>1201</v>
      </c>
      <c r="D9">
        <v>104203</v>
      </c>
      <c r="F9">
        <f>_xlfn.IFNA(VLOOKUP(A9&amp;"-ILDV",OL1_Collect!$B:$G,6,FALSE),0)</f>
        <v>0</v>
      </c>
      <c r="G9">
        <f>_xlfn.IFNA(VLOOKUP(A9&amp;"-AVB",OL1_Collect!$B:$G,5,FALSE),0)</f>
        <v>0</v>
      </c>
      <c r="H9">
        <f t="shared" si="0"/>
        <v>0</v>
      </c>
    </row>
    <row r="10" spans="1:8" x14ac:dyDescent="0.35">
      <c r="A10" t="s">
        <v>162</v>
      </c>
      <c r="B10" t="s">
        <v>28</v>
      </c>
      <c r="C10">
        <v>1201</v>
      </c>
      <c r="D10">
        <v>104203</v>
      </c>
      <c r="E10" t="s">
        <v>28</v>
      </c>
      <c r="F10">
        <f>_xlfn.IFNA(VLOOKUP(A10&amp;"-ILDV",OL1_Collect!$B:$G,6,FALSE),0)</f>
        <v>0</v>
      </c>
      <c r="G10">
        <f>_xlfn.IFNA(VLOOKUP(A10&amp;"-AVB",OL1_Collect!$B:$G,5,FALSE),0)</f>
        <v>188234</v>
      </c>
      <c r="H10">
        <f t="shared" si="0"/>
        <v>-188234</v>
      </c>
    </row>
    <row r="11" spans="1:8" x14ac:dyDescent="0.35">
      <c r="A11" t="s">
        <v>94</v>
      </c>
      <c r="B11" t="s">
        <v>33</v>
      </c>
      <c r="C11">
        <v>1201</v>
      </c>
      <c r="D11">
        <v>183900</v>
      </c>
      <c r="E11" t="s">
        <v>33</v>
      </c>
      <c r="F11">
        <f>_xlfn.IFNA(VLOOKUP(A11&amp;"-ILDV",OL1_Collect!$B:$G,6,FALSE),0)</f>
        <v>0</v>
      </c>
      <c r="G11">
        <f>_xlfn.IFNA(VLOOKUP(A11&amp;"-AVB",OL1_Collect!$B:$G,5,FALSE),0)</f>
        <v>1242965</v>
      </c>
      <c r="H11">
        <f t="shared" si="0"/>
        <v>-1242965</v>
      </c>
    </row>
    <row r="12" spans="1:8" hidden="1" x14ac:dyDescent="0.35">
      <c r="A12" t="s">
        <v>163</v>
      </c>
      <c r="C12">
        <v>1201</v>
      </c>
      <c r="D12">
        <v>183900</v>
      </c>
      <c r="F12">
        <f>_xlfn.IFNA(VLOOKUP(A12&amp;"-ILDV",OL1_Collect!$B:$G,6,FALSE),0)</f>
        <v>0</v>
      </c>
      <c r="G12">
        <f>_xlfn.IFNA(VLOOKUP(A12&amp;"-AVB",OL1_Collect!$B:$G,5,FALSE),0)</f>
        <v>0</v>
      </c>
      <c r="H12">
        <f t="shared" si="0"/>
        <v>0</v>
      </c>
    </row>
    <row r="13" spans="1:8" x14ac:dyDescent="0.35">
      <c r="A13" t="s">
        <v>97</v>
      </c>
      <c r="B13" t="s">
        <v>33</v>
      </c>
      <c r="C13">
        <v>1201</v>
      </c>
      <c r="D13">
        <v>183900</v>
      </c>
      <c r="E13" t="s">
        <v>33</v>
      </c>
      <c r="F13">
        <f>_xlfn.IFNA(VLOOKUP(A13&amp;"-ILDV",OL1_Collect!$B:$G,6,FALSE),0)</f>
        <v>0.01</v>
      </c>
      <c r="G13">
        <f>_xlfn.IFNA(VLOOKUP(A13&amp;"-AVB",OL1_Collect!$B:$G,5,FALSE),0)</f>
        <v>0</v>
      </c>
      <c r="H13">
        <f t="shared" si="0"/>
        <v>0.01</v>
      </c>
    </row>
    <row r="14" spans="1:8" x14ac:dyDescent="0.35">
      <c r="A14" t="s">
        <v>95</v>
      </c>
      <c r="B14" t="s">
        <v>85</v>
      </c>
      <c r="C14">
        <v>1201</v>
      </c>
      <c r="D14">
        <v>183900</v>
      </c>
      <c r="E14" t="s">
        <v>85</v>
      </c>
      <c r="F14">
        <f>_xlfn.IFNA(VLOOKUP(A14&amp;"-ILDV",OL1_Collect!$B:$G,6,FALSE),0)</f>
        <v>-0.02</v>
      </c>
      <c r="G14">
        <f>_xlfn.IFNA(VLOOKUP(A14&amp;"-AVB",OL1_Collect!$B:$G,5,FALSE),0)</f>
        <v>0</v>
      </c>
      <c r="H14">
        <f t="shared" si="0"/>
        <v>-0.02</v>
      </c>
    </row>
    <row r="15" spans="1:8" x14ac:dyDescent="0.35">
      <c r="A15" t="s">
        <v>96</v>
      </c>
      <c r="B15" t="s">
        <v>86</v>
      </c>
      <c r="C15">
        <v>1201</v>
      </c>
      <c r="D15">
        <v>183900</v>
      </c>
      <c r="E15" t="s">
        <v>86</v>
      </c>
      <c r="F15">
        <f>_xlfn.IFNA(VLOOKUP(A15&amp;"-ILDV",OL1_Collect!$B:$G,6,FALSE),0)</f>
        <v>-0.01</v>
      </c>
      <c r="G15">
        <f>_xlfn.IFNA(VLOOKUP(A15&amp;"-AVB",OL1_Collect!$B:$G,5,FALSE),0)</f>
        <v>0</v>
      </c>
      <c r="H15">
        <f t="shared" si="0"/>
        <v>-0.01</v>
      </c>
    </row>
  </sheetData>
  <autoFilter ref="A1:H15" xr:uid="{DFB07B5C-CFB5-468A-9808-754C905B8BCE}">
    <filterColumn colId="7">
      <filters>
        <filter val="0.01"/>
        <filter val="-0.01"/>
        <filter val="-0.02"/>
        <filter val="-1242965"/>
        <filter val="-188234"/>
        <filter val="-189301.85"/>
        <filter val="-189302"/>
        <filter val="-92910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69EDE-2BC5-40F1-AE2A-EBB8F8771667}">
  <dimension ref="A1:C2"/>
  <sheetViews>
    <sheetView tabSelected="1" workbookViewId="0">
      <selection activeCell="M7" sqref="M7"/>
    </sheetView>
  </sheetViews>
  <sheetFormatPr defaultRowHeight="14.5" x14ac:dyDescent="0.35"/>
  <cols>
    <col min="1" max="1" width="6.81640625" customWidth="1"/>
    <col min="2" max="2" width="18.54296875" customWidth="1"/>
    <col min="3" max="3" width="9.90625" customWidth="1"/>
  </cols>
  <sheetData>
    <row r="1" spans="1:3" x14ac:dyDescent="0.35">
      <c r="A1" s="38" t="s">
        <v>0</v>
      </c>
      <c r="B1" s="38" t="s">
        <v>1</v>
      </c>
      <c r="C1" s="38" t="s">
        <v>3</v>
      </c>
    </row>
    <row r="2" spans="1:3" x14ac:dyDescent="0.35">
      <c r="A2" t="str">
        <f>MID(HOME!$D$8, FIND("(", HOME!$D$8) + 1, FIND(")", HOME!$D$8) - FIND("(", HOME!$D$8) - 1)</f>
        <v>BV</v>
      </c>
      <c r="B2" t="str">
        <f>HOME!$F$8</f>
        <v>R5641022</v>
      </c>
      <c r="C2" t="str">
        <f>HOME!$G$8</f>
        <v>GG0001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305D-15E1-40F8-A774-30D893983FB1}">
  <sheetPr codeName="Sheet11"/>
  <dimension ref="A1:G6"/>
  <sheetViews>
    <sheetView workbookViewId="0">
      <selection activeCell="G2" sqref="G2"/>
    </sheetView>
  </sheetViews>
  <sheetFormatPr defaultRowHeight="14.5" x14ac:dyDescent="0.35"/>
  <cols>
    <col min="1" max="1" width="13.1796875" customWidth="1"/>
    <col min="2" max="2" width="7.90625" customWidth="1"/>
    <col min="3" max="3" width="6.08984375" customWidth="1"/>
    <col min="4" max="4" width="8.81640625" customWidth="1"/>
    <col min="5" max="5" width="10.453125" customWidth="1"/>
    <col min="6" max="6" width="8.90625" customWidth="1"/>
    <col min="7" max="7" width="10.54296875" customWidth="1"/>
  </cols>
  <sheetData>
    <row r="1" spans="1:7" x14ac:dyDescent="0.35">
      <c r="A1" s="9" t="s">
        <v>17</v>
      </c>
      <c r="B1" s="9" t="s">
        <v>98</v>
      </c>
      <c r="C1" s="9" t="s">
        <v>99</v>
      </c>
      <c r="D1" s="9" t="s">
        <v>13</v>
      </c>
      <c r="E1" s="9" t="s">
        <v>16</v>
      </c>
      <c r="F1" s="9" t="s">
        <v>101</v>
      </c>
      <c r="G1" s="9" t="s">
        <v>143</v>
      </c>
    </row>
    <row r="2" spans="1:7" x14ac:dyDescent="0.35">
      <c r="A2">
        <v>189302</v>
      </c>
      <c r="B2">
        <v>1201</v>
      </c>
      <c r="C2" s="2" t="str">
        <f>VLOOKUP(D2,'CC2_ILDV_1.2'!$A:$B,2,FALSE)</f>
        <v>INFA</v>
      </c>
      <c r="D2">
        <v>104198</v>
      </c>
      <c r="E2" t="s">
        <v>29</v>
      </c>
      <c r="F2">
        <v>0</v>
      </c>
      <c r="G2">
        <v>1</v>
      </c>
    </row>
    <row r="3" spans="1:7" x14ac:dyDescent="0.35">
      <c r="A3">
        <v>1242965</v>
      </c>
      <c r="B3">
        <v>1201</v>
      </c>
      <c r="C3" t="str">
        <f>VLOOKUP(D3,'CC2_ILDV_1.2'!$A:$B,2,FALSE)</f>
        <v>INFA</v>
      </c>
      <c r="D3">
        <v>183900</v>
      </c>
      <c r="E3" t="s">
        <v>33</v>
      </c>
      <c r="F3">
        <v>0</v>
      </c>
      <c r="G3">
        <v>1</v>
      </c>
    </row>
    <row r="4" spans="1:7" x14ac:dyDescent="0.35">
      <c r="A4">
        <v>1411623</v>
      </c>
      <c r="B4">
        <v>1201</v>
      </c>
      <c r="C4" t="str">
        <f>VLOOKUP(D4,'CC2_ILDV_1.2'!$A:$B,2,FALSE)</f>
        <v>INFA</v>
      </c>
      <c r="D4">
        <v>183900</v>
      </c>
      <c r="E4" t="s">
        <v>85</v>
      </c>
      <c r="F4">
        <v>-0.02</v>
      </c>
      <c r="G4">
        <v>1</v>
      </c>
    </row>
    <row r="5" spans="1:7" x14ac:dyDescent="0.35">
      <c r="A5">
        <v>1242965</v>
      </c>
      <c r="B5">
        <v>1201</v>
      </c>
      <c r="C5" t="str">
        <f>VLOOKUP(D5,'CC2_ILDV_1.2'!$A:$B,2,FALSE)</f>
        <v>INFA</v>
      </c>
      <c r="D5">
        <v>183900</v>
      </c>
      <c r="E5" t="s">
        <v>86</v>
      </c>
      <c r="F5">
        <v>-0.01</v>
      </c>
      <c r="G5">
        <v>1</v>
      </c>
    </row>
    <row r="6" spans="1:7" x14ac:dyDescent="0.35">
      <c r="A6">
        <v>1339057</v>
      </c>
      <c r="B6">
        <v>1201</v>
      </c>
      <c r="C6" t="str">
        <f>VLOOKUP(D6,'CC2_ILDV_1.2'!$A:$B,2,FALSE)</f>
        <v>INFA</v>
      </c>
      <c r="D6">
        <v>183900</v>
      </c>
      <c r="E6" t="s">
        <v>33</v>
      </c>
      <c r="F6">
        <v>0.01</v>
      </c>
      <c r="G6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C158-38DF-4567-8010-D5BECA11E1BA}">
  <dimension ref="A1:D2"/>
  <sheetViews>
    <sheetView workbookViewId="0">
      <selection activeCell="C2" sqref="C2"/>
    </sheetView>
  </sheetViews>
  <sheetFormatPr defaultRowHeight="14.5" x14ac:dyDescent="0.35"/>
  <cols>
    <col min="1" max="1" width="4.7265625" customWidth="1"/>
    <col min="2" max="2" width="5.1796875" customWidth="1"/>
    <col min="3" max="3" width="48.54296875" customWidth="1"/>
    <col min="4" max="4" width="15.26953125" customWidth="1"/>
  </cols>
  <sheetData>
    <row r="1" spans="1:4" x14ac:dyDescent="0.35">
      <c r="A1" s="3" t="s">
        <v>179</v>
      </c>
      <c r="B1" s="3" t="s">
        <v>180</v>
      </c>
      <c r="C1" s="3" t="s">
        <v>181</v>
      </c>
      <c r="D1" s="3" t="s">
        <v>182</v>
      </c>
    </row>
    <row r="2" spans="1:4" x14ac:dyDescent="0.35">
      <c r="C2" t="str">
        <f ca="1">"History Pembetulan Stock di JDE Periode " &amp; TEXT( TODAY(), "DD MMMM YYYY")</f>
        <v>History Pembetulan Stock di JDE Periode 31 October 2024</v>
      </c>
      <c r="D2" t="str">
        <f>HOME!F13</f>
        <v>\\10.8.0.35\Bersama\IT\Macro Record Projects\Local Project\MACRO_PROCESS - Pembetulan Stock di JDE\RPA Preference\.Result\History Pembetulan Stock di JDE.pdf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3201-18B5-4119-ACC6-7021D4529540}">
  <sheetPr codeName="Sheet3">
    <tabColor rgb="FFFFFF00"/>
  </sheetPr>
  <dimension ref="A1:E5"/>
  <sheetViews>
    <sheetView workbookViewId="0">
      <selection activeCell="L9" sqref="L9"/>
    </sheetView>
  </sheetViews>
  <sheetFormatPr defaultRowHeight="14.5" x14ac:dyDescent="0.35"/>
  <cols>
    <col min="1" max="1" width="13.08984375" bestFit="1" customWidth="1"/>
    <col min="2" max="2" width="11.08984375" customWidth="1"/>
    <col min="3" max="3" width="3.1796875" customWidth="1"/>
    <col min="4" max="4" width="34.7265625" bestFit="1" customWidth="1"/>
  </cols>
  <sheetData>
    <row r="1" spans="1:5" x14ac:dyDescent="0.35">
      <c r="A1" t="s">
        <v>40</v>
      </c>
      <c r="B1" t="s">
        <v>98</v>
      </c>
      <c r="C1" s="48"/>
      <c r="D1" t="s">
        <v>183</v>
      </c>
      <c r="E1" t="s">
        <v>184</v>
      </c>
    </row>
    <row r="2" spans="1:5" x14ac:dyDescent="0.35">
      <c r="A2">
        <v>96294</v>
      </c>
      <c r="B2">
        <v>1201</v>
      </c>
      <c r="D2" t="s">
        <v>174</v>
      </c>
      <c r="E2" t="s">
        <v>174</v>
      </c>
    </row>
    <row r="3" spans="1:5" x14ac:dyDescent="0.35">
      <c r="A3">
        <v>104198</v>
      </c>
      <c r="E3" s="45" t="s">
        <v>185</v>
      </c>
    </row>
    <row r="4" spans="1:5" x14ac:dyDescent="0.35">
      <c r="A4">
        <v>104203</v>
      </c>
      <c r="E4" s="45" t="s">
        <v>186</v>
      </c>
    </row>
    <row r="5" spans="1:5" x14ac:dyDescent="0.35">
      <c r="A5">
        <v>183900</v>
      </c>
    </row>
  </sheetData>
  <hyperlinks>
    <hyperlink ref="E3" r:id="rId1" xr:uid="{87B7EE54-C9E2-443C-A541-2111E09C12EF}"/>
    <hyperlink ref="E4" r:id="rId2" xr:uid="{C320BB1E-339F-4DEF-9D18-D98A318A8D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D7F3-D280-43F0-89CD-6DD8A824794F}">
  <sheetPr codeName="Sheet2">
    <tabColor rgb="FF7030A0"/>
  </sheetPr>
  <dimension ref="A1:E67"/>
  <sheetViews>
    <sheetView workbookViewId="0">
      <selection activeCell="C12" sqref="C12"/>
    </sheetView>
  </sheetViews>
  <sheetFormatPr defaultRowHeight="14.5" x14ac:dyDescent="0.35"/>
  <cols>
    <col min="1" max="1" width="17.90625" customWidth="1"/>
    <col min="2" max="2" width="35.1796875" customWidth="1"/>
    <col min="3" max="3" width="26.26953125" customWidth="1"/>
    <col min="4" max="4" width="54.1796875" customWidth="1"/>
  </cols>
  <sheetData>
    <row r="1" spans="1:3" x14ac:dyDescent="0.35">
      <c r="A1" s="34" t="s">
        <v>110</v>
      </c>
    </row>
    <row r="3" spans="1:3" x14ac:dyDescent="0.35">
      <c r="A3" t="s">
        <v>111</v>
      </c>
      <c r="B3" t="s">
        <v>112</v>
      </c>
      <c r="C3" t="str">
        <f>A8</f>
        <v>Sub Button Proses1</v>
      </c>
    </row>
    <row r="4" spans="1:3" x14ac:dyDescent="0.35">
      <c r="A4" t="s">
        <v>117</v>
      </c>
      <c r="B4" t="s">
        <v>118</v>
      </c>
      <c r="C4" t="str">
        <f>A17</f>
        <v>Sub Button Proses2</v>
      </c>
    </row>
    <row r="8" spans="1:3" x14ac:dyDescent="0.35">
      <c r="A8" t="s">
        <v>113</v>
      </c>
      <c r="B8" t="s">
        <v>115</v>
      </c>
    </row>
    <row r="9" spans="1:3" x14ac:dyDescent="0.35">
      <c r="B9" s="40" t="s">
        <v>126</v>
      </c>
      <c r="C9" t="s">
        <v>122</v>
      </c>
    </row>
    <row r="10" spans="1:3" x14ac:dyDescent="0.35">
      <c r="C10" t="s">
        <v>116</v>
      </c>
    </row>
    <row r="11" spans="1:3" x14ac:dyDescent="0.35">
      <c r="C11" t="s">
        <v>201</v>
      </c>
    </row>
    <row r="12" spans="1:3" x14ac:dyDescent="0.35">
      <c r="B12" s="40" t="s">
        <v>125</v>
      </c>
      <c r="C12" t="s">
        <v>122</v>
      </c>
    </row>
    <row r="13" spans="1:3" x14ac:dyDescent="0.35">
      <c r="C13" t="s">
        <v>116</v>
      </c>
    </row>
    <row r="14" spans="1:3" x14ac:dyDescent="0.35">
      <c r="A14" s="47" t="s">
        <v>191</v>
      </c>
      <c r="C14" t="s">
        <v>201</v>
      </c>
    </row>
    <row r="15" spans="1:3" x14ac:dyDescent="0.35">
      <c r="A15" s="47"/>
    </row>
    <row r="17" spans="1:5" x14ac:dyDescent="0.35">
      <c r="A17" t="s">
        <v>119</v>
      </c>
      <c r="B17" s="40" t="s">
        <v>144</v>
      </c>
      <c r="C17" t="s">
        <v>145</v>
      </c>
    </row>
    <row r="19" spans="1:5" x14ac:dyDescent="0.35">
      <c r="B19" s="40" t="s">
        <v>124</v>
      </c>
      <c r="C19" t="s">
        <v>127</v>
      </c>
      <c r="D19" t="str">
        <f>HOME!F5</f>
        <v>\\10.8.0.35\Bersama\IT\Macro Record Projects\Local Project\MACRO_PROCESS - Pembetulan Stock di JDE\RPA Preference\.Source\JDE\JDE_StockAvailability.xlsx</v>
      </c>
    </row>
    <row r="20" spans="1:5" x14ac:dyDescent="0.35">
      <c r="C20" t="s">
        <v>128</v>
      </c>
      <c r="D20" s="39" t="s">
        <v>129</v>
      </c>
    </row>
    <row r="21" spans="1:5" x14ac:dyDescent="0.35">
      <c r="C21" t="s">
        <v>130</v>
      </c>
    </row>
    <row r="22" spans="1:5" x14ac:dyDescent="0.35">
      <c r="C22" t="s">
        <v>138</v>
      </c>
    </row>
    <row r="23" spans="1:5" x14ac:dyDescent="0.35">
      <c r="C23" s="3" t="s">
        <v>131</v>
      </c>
      <c r="D23" s="3" t="s">
        <v>132</v>
      </c>
    </row>
    <row r="24" spans="1:5" x14ac:dyDescent="0.35">
      <c r="C24" t="s">
        <v>142</v>
      </c>
      <c r="D24" t="s">
        <v>146</v>
      </c>
      <c r="E24" s="39" t="s">
        <v>133</v>
      </c>
    </row>
    <row r="25" spans="1:5" x14ac:dyDescent="0.35">
      <c r="D25" t="s">
        <v>147</v>
      </c>
      <c r="E25" s="39"/>
    </row>
    <row r="26" spans="1:5" x14ac:dyDescent="0.35">
      <c r="D26" t="s">
        <v>148</v>
      </c>
      <c r="E26" s="39"/>
    </row>
    <row r="28" spans="1:5" x14ac:dyDescent="0.35">
      <c r="B28" s="40" t="s">
        <v>134</v>
      </c>
      <c r="C28" t="s">
        <v>127</v>
      </c>
      <c r="D28" t="str">
        <f>HOME!$F$7</f>
        <v>\\10.8.0.35\Bersama\IT\Macro Record Projects\Local Project\MACRO_PROCESS - Pembetulan Stock di JDE\RPA Preference\.Source\JDE\JDE_ILDV.xlsx</v>
      </c>
    </row>
    <row r="29" spans="1:5" x14ac:dyDescent="0.35">
      <c r="C29" t="s">
        <v>135</v>
      </c>
    </row>
    <row r="30" spans="1:5" x14ac:dyDescent="0.35">
      <c r="C30" s="40" t="s">
        <v>136</v>
      </c>
      <c r="D30" t="s">
        <v>137</v>
      </c>
    </row>
    <row r="31" spans="1:5" x14ac:dyDescent="0.35">
      <c r="C31" t="s">
        <v>138</v>
      </c>
    </row>
    <row r="32" spans="1:5" x14ac:dyDescent="0.35">
      <c r="C32" s="46" t="s">
        <v>131</v>
      </c>
      <c r="D32" s="3" t="s">
        <v>132</v>
      </c>
    </row>
    <row r="33" spans="2:5" x14ac:dyDescent="0.35">
      <c r="C33" t="s">
        <v>142</v>
      </c>
      <c r="D33" t="s">
        <v>139</v>
      </c>
      <c r="E33" s="39" t="s">
        <v>140</v>
      </c>
    </row>
    <row r="34" spans="2:5" x14ac:dyDescent="0.35">
      <c r="D34" t="s">
        <v>141</v>
      </c>
    </row>
    <row r="35" spans="2:5" x14ac:dyDescent="0.35">
      <c r="D35" t="s">
        <v>142</v>
      </c>
    </row>
    <row r="37" spans="2:5" x14ac:dyDescent="0.35">
      <c r="B37" t="s">
        <v>149</v>
      </c>
      <c r="C37" t="s">
        <v>177</v>
      </c>
    </row>
    <row r="38" spans="2:5" x14ac:dyDescent="0.35">
      <c r="C38" t="s">
        <v>150</v>
      </c>
    </row>
    <row r="39" spans="2:5" x14ac:dyDescent="0.35">
      <c r="C39" t="s">
        <v>138</v>
      </c>
    </row>
    <row r="40" spans="2:5" x14ac:dyDescent="0.35">
      <c r="C40" s="3" t="s">
        <v>131</v>
      </c>
      <c r="D40" s="3" t="s">
        <v>132</v>
      </c>
    </row>
    <row r="41" spans="2:5" x14ac:dyDescent="0.35">
      <c r="C41" t="s">
        <v>142</v>
      </c>
      <c r="D41" t="s">
        <v>139</v>
      </c>
      <c r="E41" s="39" t="s">
        <v>151</v>
      </c>
    </row>
    <row r="42" spans="2:5" x14ac:dyDescent="0.35">
      <c r="D42" t="s">
        <v>152</v>
      </c>
    </row>
    <row r="43" spans="2:5" x14ac:dyDescent="0.35">
      <c r="B43" t="s">
        <v>178</v>
      </c>
      <c r="D43" s="39"/>
    </row>
    <row r="45" spans="2:5" x14ac:dyDescent="0.35">
      <c r="B45" s="40" t="s">
        <v>153</v>
      </c>
      <c r="C45" t="s">
        <v>145</v>
      </c>
    </row>
    <row r="46" spans="2:5" x14ac:dyDescent="0.35">
      <c r="C46" t="s">
        <v>165</v>
      </c>
    </row>
    <row r="47" spans="2:5" x14ac:dyDescent="0.35">
      <c r="C47" t="s">
        <v>170</v>
      </c>
      <c r="D47" s="39" t="s">
        <v>154</v>
      </c>
    </row>
    <row r="48" spans="2:5" x14ac:dyDescent="0.35">
      <c r="C48" t="s">
        <v>128</v>
      </c>
    </row>
    <row r="50" spans="2:4" x14ac:dyDescent="0.35">
      <c r="B50" s="40" t="s">
        <v>167</v>
      </c>
      <c r="C50" t="s">
        <v>198</v>
      </c>
    </row>
    <row r="51" spans="2:4" x14ac:dyDescent="0.35">
      <c r="C51" t="s">
        <v>116</v>
      </c>
    </row>
    <row r="52" spans="2:4" x14ac:dyDescent="0.35">
      <c r="C52" t="s">
        <v>201</v>
      </c>
    </row>
    <row r="53" spans="2:4" x14ac:dyDescent="0.35">
      <c r="B53" s="40" t="s">
        <v>192</v>
      </c>
      <c r="C53" t="s">
        <v>168</v>
      </c>
    </row>
    <row r="54" spans="2:4" x14ac:dyDescent="0.35">
      <c r="C54" t="s">
        <v>169</v>
      </c>
    </row>
    <row r="55" spans="2:4" x14ac:dyDescent="0.35">
      <c r="C55" t="s">
        <v>199</v>
      </c>
    </row>
    <row r="56" spans="2:4" x14ac:dyDescent="0.35">
      <c r="C56" t="s">
        <v>171</v>
      </c>
    </row>
    <row r="57" spans="2:4" x14ac:dyDescent="0.35">
      <c r="C57" t="s">
        <v>172</v>
      </c>
    </row>
    <row r="58" spans="2:4" x14ac:dyDescent="0.35">
      <c r="C58" t="s">
        <v>173</v>
      </c>
    </row>
    <row r="60" spans="2:4" x14ac:dyDescent="0.35">
      <c r="C60" t="s">
        <v>200</v>
      </c>
      <c r="D60" t="str">
        <f>HOME!F13</f>
        <v>\\10.8.0.35\Bersama\IT\Macro Record Projects\Local Project\MACRO_PROCESS - Pembetulan Stock di JDE\RPA Preference\.Result\History Pembetulan Stock di JDE.pdf</v>
      </c>
    </row>
    <row r="62" spans="2:4" x14ac:dyDescent="0.35">
      <c r="B62" s="40" t="s">
        <v>197</v>
      </c>
      <c r="C62" t="s">
        <v>168</v>
      </c>
    </row>
    <row r="63" spans="2:4" x14ac:dyDescent="0.35">
      <c r="C63" t="s">
        <v>187</v>
      </c>
    </row>
    <row r="64" spans="2:4" x14ac:dyDescent="0.35">
      <c r="C64" t="s">
        <v>188</v>
      </c>
    </row>
    <row r="65" spans="1:3" x14ac:dyDescent="0.35">
      <c r="C65" t="s">
        <v>189</v>
      </c>
    </row>
    <row r="66" spans="1:3" x14ac:dyDescent="0.35">
      <c r="C66" t="s">
        <v>190</v>
      </c>
    </row>
    <row r="67" spans="1:3" x14ac:dyDescent="0.35">
      <c r="A67" s="47" t="s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7A7E-35B8-40B7-9A35-81DA0B6ED8B0}">
  <sheetPr codeName="Sheet4"/>
  <dimension ref="A1:F2"/>
  <sheetViews>
    <sheetView workbookViewId="0">
      <selection activeCell="F8" sqref="F8"/>
    </sheetView>
  </sheetViews>
  <sheetFormatPr defaultRowHeight="14.5" x14ac:dyDescent="0.35"/>
  <cols>
    <col min="1" max="1" width="7.08984375" customWidth="1"/>
    <col min="2" max="2" width="19.1796875" customWidth="1"/>
    <col min="3" max="3" width="10" customWidth="1"/>
    <col min="4" max="4" width="16.6328125" customWidth="1"/>
    <col min="5" max="5" width="25.26953125" bestFit="1" customWidth="1"/>
    <col min="6" max="6" width="19.81640625" customWidth="1"/>
  </cols>
  <sheetData>
    <row r="1" spans="1:6" x14ac:dyDescent="0.35">
      <c r="A1" s="38" t="s">
        <v>0</v>
      </c>
      <c r="B1" s="38" t="s">
        <v>1</v>
      </c>
      <c r="C1" s="38" t="s">
        <v>3</v>
      </c>
      <c r="D1" s="38" t="s">
        <v>46</v>
      </c>
      <c r="E1" s="38" t="s">
        <v>48</v>
      </c>
      <c r="F1" s="38" t="s">
        <v>5</v>
      </c>
    </row>
    <row r="2" spans="1:6" x14ac:dyDescent="0.35">
      <c r="A2" t="str">
        <f>MID(HOME!$D$4, FIND("(", HOME!$D$4) + 1, FIND(")", HOME!$D$4) - FIND("(", HOME!$D$4) - 1)</f>
        <v>BV</v>
      </c>
      <c r="B2" t="str">
        <f>HOME!$F$4</f>
        <v>R5641021</v>
      </c>
      <c r="C2" t="str">
        <f>HOME!$G$4</f>
        <v>GG0001</v>
      </c>
      <c r="D2">
        <f>'INPUTAN USER'!B2</f>
        <v>1201</v>
      </c>
      <c r="E2" t="s">
        <v>47</v>
      </c>
      <c r="F2" t="str">
        <f>HOME!F5</f>
        <v>\\10.8.0.35\Bersama\IT\Macro Record Projects\Local Project\MACRO_PROCESS - Pembetulan Stock di JDE\RPA Preference\.Source\JDE\JDE_StockAvailability.xlsx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74D3-4E1C-4B23-B2A9-4579ADDF53CF}">
  <sheetPr codeName="Sheet5"/>
  <dimension ref="A1:K2"/>
  <sheetViews>
    <sheetView workbookViewId="0">
      <selection activeCell="A2" sqref="A2"/>
    </sheetView>
  </sheetViews>
  <sheetFormatPr defaultRowHeight="14.5" x14ac:dyDescent="0.35"/>
  <cols>
    <col min="1" max="1" width="7.453125" customWidth="1"/>
    <col min="2" max="2" width="18.453125" customWidth="1"/>
    <col min="3" max="3" width="11.36328125" customWidth="1"/>
    <col min="4" max="4" width="13.36328125" bestFit="1" customWidth="1"/>
    <col min="5" max="5" width="25.26953125" bestFit="1" customWidth="1"/>
  </cols>
  <sheetData>
    <row r="1" spans="1:11" x14ac:dyDescent="0.35">
      <c r="A1" s="37" t="s">
        <v>0</v>
      </c>
      <c r="B1" s="37" t="s">
        <v>1</v>
      </c>
      <c r="C1" s="37" t="s">
        <v>3</v>
      </c>
      <c r="D1" s="37" t="s">
        <v>46</v>
      </c>
      <c r="E1" s="37" t="s">
        <v>48</v>
      </c>
      <c r="F1" s="37" t="s">
        <v>5</v>
      </c>
      <c r="G1" s="3"/>
      <c r="H1" s="3"/>
      <c r="I1" s="3"/>
      <c r="J1" s="3"/>
      <c r="K1" s="3"/>
    </row>
    <row r="2" spans="1:11" x14ac:dyDescent="0.35">
      <c r="A2" t="str">
        <f>MID(HOME!$D$6, FIND("(", HOME!$D$6) + 1, FIND(")", HOME!$D$6) - FIND("(", HOME!$D$6) - 1)</f>
        <v>BV</v>
      </c>
      <c r="B2" t="str">
        <f>HOME!$F$6</f>
        <v>R564111M</v>
      </c>
      <c r="C2" t="str">
        <f>HOME!$G$6</f>
        <v>GG0002</v>
      </c>
      <c r="D2">
        <f>'INPUTAN USER'!$B$2</f>
        <v>1201</v>
      </c>
      <c r="E2" t="s">
        <v>47</v>
      </c>
      <c r="F2" t="str">
        <f>HOME!$F$7</f>
        <v>\\10.8.0.35\Bersama\IT\Macro Record Projects\Local Project\MACRO_PROCESS - Pembetulan Stock di JDE\RPA Preference\.Source\JDE\JDE_ILDV.xlsx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0DEB-5079-4F84-8229-E2E2B5F15990}">
  <sheetPr codeName="Sheet6" filterMode="1"/>
  <dimension ref="A1:AB3775"/>
  <sheetViews>
    <sheetView zoomScale="55" zoomScaleNormal="55" workbookViewId="0">
      <pane xSplit="1" ySplit="9" topLeftCell="C10" activePane="bottomRight" state="frozen"/>
      <selection pane="topRight" activeCell="B1" sqref="B1"/>
      <selection pane="bottomLeft" activeCell="A10" sqref="A10"/>
      <selection pane="bottomRight" activeCell="AA7" sqref="AA7"/>
    </sheetView>
  </sheetViews>
  <sheetFormatPr defaultRowHeight="14.5" x14ac:dyDescent="0.35"/>
  <cols>
    <col min="1" max="1" width="12.81640625" customWidth="1"/>
    <col min="2" max="2" width="39.81640625" bestFit="1" customWidth="1"/>
    <col min="5" max="5" width="39.90625" bestFit="1" customWidth="1"/>
    <col min="6" max="6" width="11.7265625" bestFit="1" customWidth="1"/>
    <col min="7" max="7" width="24.90625" bestFit="1" customWidth="1"/>
    <col min="8" max="8" width="13.81640625" bestFit="1" customWidth="1"/>
    <col min="9" max="9" width="8.7265625" hidden="1" customWidth="1"/>
    <col min="10" max="10" width="32.1796875" bestFit="1" customWidth="1"/>
    <col min="11" max="11" width="12.54296875" hidden="1" customWidth="1"/>
    <col min="12" max="12" width="8.7265625" hidden="1" customWidth="1"/>
    <col min="13" max="13" width="14.7265625" bestFit="1" customWidth="1"/>
    <col min="14" max="14" width="10.7265625" bestFit="1" customWidth="1"/>
    <col min="15" max="15" width="3.81640625" customWidth="1"/>
    <col min="16" max="16" width="1.453125" customWidth="1"/>
    <col min="17" max="26" width="1.6328125" customWidth="1"/>
    <col min="27" max="27" width="18.6328125" customWidth="1"/>
    <col min="28" max="28" width="14.81640625" bestFit="1" customWidth="1"/>
  </cols>
  <sheetData>
    <row r="1" spans="1:28" x14ac:dyDescent="0.35">
      <c r="A1" t="s">
        <v>7</v>
      </c>
      <c r="F1" t="s">
        <v>8</v>
      </c>
    </row>
    <row r="2" spans="1:28" x14ac:dyDescent="0.35">
      <c r="N2" s="1">
        <v>45595</v>
      </c>
      <c r="O2">
        <v>0.61722222222222223</v>
      </c>
    </row>
    <row r="3" spans="1:28" x14ac:dyDescent="0.35">
      <c r="A3" t="s">
        <v>2</v>
      </c>
    </row>
    <row r="4" spans="1:28" x14ac:dyDescent="0.35">
      <c r="N4" t="s">
        <v>9</v>
      </c>
      <c r="O4" t="s">
        <v>10</v>
      </c>
    </row>
    <row r="5" spans="1:28" x14ac:dyDescent="0.35">
      <c r="G5" t="s">
        <v>11</v>
      </c>
    </row>
    <row r="6" spans="1:28" x14ac:dyDescent="0.35">
      <c r="G6" t="s">
        <v>12</v>
      </c>
      <c r="H6" t="s">
        <v>6</v>
      </c>
      <c r="N6" s="1"/>
      <c r="O6" s="4"/>
    </row>
    <row r="7" spans="1:28" x14ac:dyDescent="0.35">
      <c r="A7" t="s">
        <v>13</v>
      </c>
    </row>
    <row r="8" spans="1:28" x14ac:dyDescent="0.35">
      <c r="B8" t="s">
        <v>14</v>
      </c>
      <c r="E8" t="s">
        <v>15</v>
      </c>
      <c r="H8" s="2" t="s">
        <v>16</v>
      </c>
      <c r="J8" s="2" t="s">
        <v>17</v>
      </c>
      <c r="K8" t="s">
        <v>18</v>
      </c>
      <c r="M8" s="2" t="s">
        <v>19</v>
      </c>
      <c r="N8" s="2" t="s">
        <v>20</v>
      </c>
      <c r="AA8" s="2"/>
    </row>
    <row r="9" spans="1:28" x14ac:dyDescent="0.35">
      <c r="A9" t="s">
        <v>21</v>
      </c>
      <c r="AA9" s="6" t="s">
        <v>36</v>
      </c>
      <c r="AB9" s="6" t="s">
        <v>35</v>
      </c>
    </row>
    <row r="10" spans="1:28" x14ac:dyDescent="0.35">
      <c r="A10">
        <v>96294</v>
      </c>
      <c r="B10" t="s">
        <v>41</v>
      </c>
      <c r="E10" t="s">
        <v>42</v>
      </c>
      <c r="N10" t="s">
        <v>22</v>
      </c>
      <c r="AA10">
        <f>IF(A10="",AA9,A10)</f>
        <v>96294</v>
      </c>
      <c r="AB10">
        <f>COUNTIF($AA$10:AA10,AA10)-COUNTIF($AA$10:$AA$3776,AA10)</f>
        <v>-2</v>
      </c>
    </row>
    <row r="11" spans="1:28" x14ac:dyDescent="0.35">
      <c r="H11" t="s">
        <v>23</v>
      </c>
      <c r="J11">
        <v>92910</v>
      </c>
      <c r="N11" t="s">
        <v>22</v>
      </c>
      <c r="AA11">
        <f t="shared" ref="AA11:AA24" si="0">IF(A11="",AA10,A11)</f>
        <v>96294</v>
      </c>
      <c r="AB11">
        <f>COUNTIF($AA$10:AA11,AA11)-COUNTIF($AA$10:$AA$3776,AA11)</f>
        <v>-1</v>
      </c>
    </row>
    <row r="12" spans="1:28" hidden="1" x14ac:dyDescent="0.35">
      <c r="A12">
        <v>96294</v>
      </c>
      <c r="N12" t="s">
        <v>22</v>
      </c>
      <c r="AA12">
        <f t="shared" si="0"/>
        <v>96294</v>
      </c>
      <c r="AB12">
        <f>COUNTIF($AA$10:AA12,AA12)-COUNTIF($AA$10:$AA$3776,AA12)</f>
        <v>0</v>
      </c>
    </row>
    <row r="13" spans="1:28" x14ac:dyDescent="0.35">
      <c r="A13">
        <v>104198</v>
      </c>
      <c r="B13" t="s">
        <v>25</v>
      </c>
      <c r="E13" t="s">
        <v>27</v>
      </c>
      <c r="H13" t="s">
        <v>28</v>
      </c>
      <c r="J13">
        <v>189302</v>
      </c>
      <c r="M13">
        <v>0.15</v>
      </c>
      <c r="N13" t="s">
        <v>24</v>
      </c>
      <c r="AA13">
        <f t="shared" si="0"/>
        <v>104198</v>
      </c>
      <c r="AB13">
        <f>COUNTIF($AA$10:AA13,AA13)-COUNTIF($AA$10:$AA$3776,AA13)</f>
        <v>-4</v>
      </c>
    </row>
    <row r="14" spans="1:28" x14ac:dyDescent="0.35">
      <c r="H14" t="s">
        <v>30</v>
      </c>
      <c r="J14">
        <v>189302</v>
      </c>
      <c r="K14">
        <v>45579</v>
      </c>
      <c r="N14" t="s">
        <v>24</v>
      </c>
      <c r="AA14">
        <f t="shared" si="0"/>
        <v>104198</v>
      </c>
      <c r="AB14">
        <f>COUNTIF($AA$10:AA14,AA14)-COUNTIF($AA$10:$AA$3776,AA14)</f>
        <v>-3</v>
      </c>
    </row>
    <row r="15" spans="1:28" x14ac:dyDescent="0.35">
      <c r="N15" t="s">
        <v>24</v>
      </c>
      <c r="AA15">
        <f t="shared" si="0"/>
        <v>104198</v>
      </c>
      <c r="AB15">
        <f>COUNTIF($AA$10:AA15,AA15)-COUNTIF($AA$10:$AA$3776,AA15)</f>
        <v>-2</v>
      </c>
    </row>
    <row r="16" spans="1:28" x14ac:dyDescent="0.35">
      <c r="H16" t="s">
        <v>29</v>
      </c>
      <c r="J16">
        <v>189302</v>
      </c>
      <c r="K16">
        <v>45579</v>
      </c>
      <c r="M16">
        <v>-0.02</v>
      </c>
      <c r="N16" t="s">
        <v>24</v>
      </c>
      <c r="AA16">
        <f t="shared" si="0"/>
        <v>104198</v>
      </c>
      <c r="AB16">
        <f>COUNTIF($AA$10:AA16,AA16)-COUNTIF($AA$10:$AA$3776,AA16)</f>
        <v>-1</v>
      </c>
    </row>
    <row r="17" spans="1:28" hidden="1" x14ac:dyDescent="0.35">
      <c r="A17">
        <v>104198</v>
      </c>
      <c r="M17">
        <v>0.13</v>
      </c>
      <c r="N17" t="s">
        <v>24</v>
      </c>
      <c r="AA17">
        <f t="shared" si="0"/>
        <v>104198</v>
      </c>
      <c r="AB17">
        <f>COUNTIF($AA$10:AA17,AA17)-COUNTIF($AA$10:$AA$3776,AA17)</f>
        <v>0</v>
      </c>
    </row>
    <row r="18" spans="1:28" x14ac:dyDescent="0.35">
      <c r="A18">
        <v>104203</v>
      </c>
      <c r="B18" t="s">
        <v>43</v>
      </c>
      <c r="E18" t="s">
        <v>44</v>
      </c>
      <c r="H18" t="s">
        <v>45</v>
      </c>
      <c r="J18">
        <v>188234</v>
      </c>
      <c r="K18" s="1">
        <v>39835</v>
      </c>
      <c r="N18" t="s">
        <v>24</v>
      </c>
      <c r="AA18">
        <f t="shared" si="0"/>
        <v>104203</v>
      </c>
      <c r="AB18">
        <f>COUNTIF($AA$10:AA18,AA18)-COUNTIF($AA$10:$AA$3776,AA18)</f>
        <v>-3</v>
      </c>
    </row>
    <row r="19" spans="1:28" x14ac:dyDescent="0.35">
      <c r="N19" t="s">
        <v>24</v>
      </c>
      <c r="AA19">
        <f t="shared" si="0"/>
        <v>104203</v>
      </c>
      <c r="AB19">
        <f>COUNTIF($AA$10:AA19,AA19)-COUNTIF($AA$10:$AA$3776,AA19)</f>
        <v>-2</v>
      </c>
    </row>
    <row r="20" spans="1:28" x14ac:dyDescent="0.35">
      <c r="H20" t="s">
        <v>28</v>
      </c>
      <c r="J20">
        <v>188234</v>
      </c>
      <c r="K20" s="1"/>
      <c r="N20" t="s">
        <v>24</v>
      </c>
      <c r="AA20">
        <f t="shared" si="0"/>
        <v>104203</v>
      </c>
      <c r="AB20">
        <f>COUNTIF($AA$10:AA20,AA20)-COUNTIF($AA$10:$AA$3776,AA20)</f>
        <v>-1</v>
      </c>
    </row>
    <row r="21" spans="1:28" hidden="1" x14ac:dyDescent="0.35">
      <c r="A21">
        <v>104203</v>
      </c>
      <c r="N21" t="s">
        <v>24</v>
      </c>
      <c r="AA21">
        <f t="shared" si="0"/>
        <v>104203</v>
      </c>
      <c r="AB21">
        <f>COUNTIF($AA$10:AA21,AA21)-COUNTIF($AA$10:$AA$3776,AA21)</f>
        <v>0</v>
      </c>
    </row>
    <row r="22" spans="1:28" x14ac:dyDescent="0.35">
      <c r="A22">
        <v>183900</v>
      </c>
      <c r="B22" t="s">
        <v>31</v>
      </c>
      <c r="E22" t="s">
        <v>32</v>
      </c>
      <c r="H22" t="s">
        <v>33</v>
      </c>
      <c r="J22">
        <v>1242965</v>
      </c>
      <c r="K22" s="1">
        <v>41684</v>
      </c>
      <c r="M22">
        <v>1.23</v>
      </c>
      <c r="N22" t="s">
        <v>22</v>
      </c>
      <c r="AA22">
        <f t="shared" si="0"/>
        <v>183900</v>
      </c>
      <c r="AB22">
        <f>COUNTIF($AA$10:AA22,AA22)-COUNTIF($AA$10:$AA$3776,AA22)</f>
        <v>-2</v>
      </c>
    </row>
    <row r="23" spans="1:28" x14ac:dyDescent="0.35">
      <c r="N23" t="s">
        <v>22</v>
      </c>
      <c r="AA23">
        <f t="shared" si="0"/>
        <v>183900</v>
      </c>
      <c r="AB23">
        <f>COUNTIF($AA$10:AA23,AA23)-COUNTIF($AA$10:$AA$3776,AA23)</f>
        <v>-1</v>
      </c>
    </row>
    <row r="24" spans="1:28" hidden="1" x14ac:dyDescent="0.35">
      <c r="A24">
        <v>183900</v>
      </c>
      <c r="M24">
        <v>1.23</v>
      </c>
      <c r="N24" t="s">
        <v>22</v>
      </c>
      <c r="AA24">
        <f t="shared" si="0"/>
        <v>183900</v>
      </c>
      <c r="AB24">
        <f>COUNTIF($AA$10:AA24,AA24)-COUNTIF($AA$10:$AA$3776,AA24)</f>
        <v>0</v>
      </c>
    </row>
    <row r="26" spans="1:28" x14ac:dyDescent="0.35">
      <c r="K26" s="1"/>
    </row>
    <row r="30" spans="1:28" x14ac:dyDescent="0.35">
      <c r="K30" s="1"/>
    </row>
    <row r="31" spans="1:28" x14ac:dyDescent="0.35">
      <c r="K31" s="1"/>
    </row>
    <row r="32" spans="1:28" x14ac:dyDescent="0.35">
      <c r="K32" s="1"/>
    </row>
    <row r="33" spans="11:11" x14ac:dyDescent="0.35">
      <c r="K33" s="1"/>
    </row>
    <row r="34" spans="11:11" x14ac:dyDescent="0.35">
      <c r="K34" s="1"/>
    </row>
    <row r="35" spans="11:11" x14ac:dyDescent="0.35">
      <c r="K35" s="1"/>
    </row>
    <row r="36" spans="11:11" x14ac:dyDescent="0.35">
      <c r="K36" s="1"/>
    </row>
    <row r="37" spans="11:11" x14ac:dyDescent="0.35">
      <c r="K37" s="1"/>
    </row>
    <row r="38" spans="11:11" x14ac:dyDescent="0.35">
      <c r="K38" s="1"/>
    </row>
    <row r="39" spans="11:11" x14ac:dyDescent="0.35">
      <c r="K39" s="1"/>
    </row>
    <row r="40" spans="11:11" x14ac:dyDescent="0.35">
      <c r="K40" s="1"/>
    </row>
    <row r="41" spans="11:11" x14ac:dyDescent="0.35">
      <c r="K41" s="1"/>
    </row>
    <row r="42" spans="11:11" x14ac:dyDescent="0.35">
      <c r="K42" s="1"/>
    </row>
    <row r="43" spans="11:11" x14ac:dyDescent="0.35">
      <c r="K43" s="1"/>
    </row>
    <row r="44" spans="11:11" x14ac:dyDescent="0.35">
      <c r="K44" s="1"/>
    </row>
    <row r="45" spans="11:11" x14ac:dyDescent="0.35">
      <c r="K45" s="1"/>
    </row>
    <row r="46" spans="11:11" x14ac:dyDescent="0.35">
      <c r="K46" s="1"/>
    </row>
    <row r="47" spans="11:11" x14ac:dyDescent="0.35">
      <c r="K47" s="1"/>
    </row>
    <row r="48" spans="11:11" x14ac:dyDescent="0.35">
      <c r="K48" s="1"/>
    </row>
    <row r="49" spans="11:11" x14ac:dyDescent="0.35">
      <c r="K49" s="1"/>
    </row>
    <row r="50" spans="11:11" x14ac:dyDescent="0.35">
      <c r="K50" s="1"/>
    </row>
    <row r="51" spans="11:11" x14ac:dyDescent="0.35">
      <c r="K51" s="1"/>
    </row>
    <row r="52" spans="11:11" x14ac:dyDescent="0.35">
      <c r="K52" s="1"/>
    </row>
    <row r="53" spans="11:11" x14ac:dyDescent="0.35">
      <c r="K53" s="1"/>
    </row>
    <row r="54" spans="11:11" x14ac:dyDescent="0.35">
      <c r="K54" s="1"/>
    </row>
    <row r="55" spans="11:11" x14ac:dyDescent="0.35">
      <c r="K55" s="1"/>
    </row>
    <row r="56" spans="11:11" x14ac:dyDescent="0.35">
      <c r="K56" s="1"/>
    </row>
    <row r="59" spans="11:11" x14ac:dyDescent="0.35">
      <c r="K59" s="1"/>
    </row>
    <row r="61" spans="11:11" x14ac:dyDescent="0.35">
      <c r="K61" s="1"/>
    </row>
    <row r="63" spans="11:11" x14ac:dyDescent="0.35">
      <c r="K63" s="1"/>
    </row>
    <row r="64" spans="11:11" x14ac:dyDescent="0.35">
      <c r="K64" s="1"/>
    </row>
    <row r="65" spans="11:11" x14ac:dyDescent="0.35">
      <c r="K65" s="1"/>
    </row>
    <row r="73" spans="11:11" x14ac:dyDescent="0.35">
      <c r="K73" s="1"/>
    </row>
    <row r="74" spans="11:11" x14ac:dyDescent="0.35">
      <c r="K74" s="1"/>
    </row>
    <row r="75" spans="11:11" x14ac:dyDescent="0.35">
      <c r="K75" s="1"/>
    </row>
    <row r="78" spans="11:11" x14ac:dyDescent="0.35">
      <c r="K78" s="1"/>
    </row>
    <row r="79" spans="11:11" x14ac:dyDescent="0.35">
      <c r="K79" s="1"/>
    </row>
    <row r="80" spans="11:11" x14ac:dyDescent="0.35">
      <c r="K80" s="1"/>
    </row>
    <row r="87" spans="11:11" x14ac:dyDescent="0.35">
      <c r="K87" s="1"/>
    </row>
    <row r="92" spans="11:11" x14ac:dyDescent="0.35">
      <c r="K92" s="1"/>
    </row>
    <row r="93" spans="11:11" x14ac:dyDescent="0.35">
      <c r="K93" s="1"/>
    </row>
    <row r="94" spans="11:11" x14ac:dyDescent="0.35">
      <c r="K94" s="1"/>
    </row>
    <row r="96" spans="11:11" x14ac:dyDescent="0.35">
      <c r="K96" s="1"/>
    </row>
    <row r="97" spans="11:11" x14ac:dyDescent="0.35">
      <c r="K97" s="1"/>
    </row>
    <row r="98" spans="11:11" x14ac:dyDescent="0.35">
      <c r="K98" s="1"/>
    </row>
    <row r="105" spans="11:11" x14ac:dyDescent="0.35">
      <c r="K105" s="1"/>
    </row>
    <row r="106" spans="11:11" x14ac:dyDescent="0.35">
      <c r="K106" s="1"/>
    </row>
    <row r="110" spans="11:11" x14ac:dyDescent="0.35">
      <c r="K110" s="1"/>
    </row>
    <row r="113" spans="11:11" x14ac:dyDescent="0.35">
      <c r="K113" s="1"/>
    </row>
    <row r="114" spans="11:11" x14ac:dyDescent="0.35">
      <c r="K114" s="1"/>
    </row>
    <row r="117" spans="11:11" x14ac:dyDescent="0.35">
      <c r="K117" s="1"/>
    </row>
    <row r="119" spans="11:11" x14ac:dyDescent="0.35">
      <c r="K119" s="1"/>
    </row>
    <row r="122" spans="11:11" x14ac:dyDescent="0.35">
      <c r="K122" s="1"/>
    </row>
    <row r="124" spans="11:11" x14ac:dyDescent="0.35">
      <c r="K124" s="1"/>
    </row>
    <row r="128" spans="11:11" x14ac:dyDescent="0.35">
      <c r="K128" s="1"/>
    </row>
    <row r="130" spans="11:11" x14ac:dyDescent="0.35">
      <c r="K130" s="1"/>
    </row>
    <row r="131" spans="11:11" x14ac:dyDescent="0.35">
      <c r="K131" s="1"/>
    </row>
    <row r="132" spans="11:11" x14ac:dyDescent="0.35">
      <c r="K132" s="1"/>
    </row>
    <row r="133" spans="11:11" x14ac:dyDescent="0.35">
      <c r="K133" s="1"/>
    </row>
    <row r="134" spans="11:11" x14ac:dyDescent="0.35">
      <c r="K134" s="1"/>
    </row>
    <row r="135" spans="11:11" x14ac:dyDescent="0.35">
      <c r="K135" s="1"/>
    </row>
    <row r="137" spans="11:11" x14ac:dyDescent="0.35">
      <c r="K137" s="1"/>
    </row>
    <row r="138" spans="11:11" x14ac:dyDescent="0.35">
      <c r="K138" s="1"/>
    </row>
    <row r="139" spans="11:11" x14ac:dyDescent="0.35">
      <c r="K139" s="1"/>
    </row>
    <row r="145" spans="11:11" x14ac:dyDescent="0.35">
      <c r="K145" s="1"/>
    </row>
    <row r="155" spans="11:11" x14ac:dyDescent="0.35">
      <c r="K155" s="1"/>
    </row>
    <row r="156" spans="11:11" x14ac:dyDescent="0.35">
      <c r="K156" s="1"/>
    </row>
    <row r="178" spans="11:11" x14ac:dyDescent="0.35">
      <c r="K178" s="1"/>
    </row>
    <row r="179" spans="11:11" x14ac:dyDescent="0.35">
      <c r="K179" s="1"/>
    </row>
    <row r="181" spans="11:11" x14ac:dyDescent="0.35">
      <c r="K181" s="1"/>
    </row>
    <row r="182" spans="11:11" x14ac:dyDescent="0.35">
      <c r="K182" s="1"/>
    </row>
    <row r="183" spans="11:11" x14ac:dyDescent="0.35">
      <c r="K183" s="1"/>
    </row>
    <row r="184" spans="11:11" x14ac:dyDescent="0.35">
      <c r="K184" s="1"/>
    </row>
    <row r="188" spans="11:11" x14ac:dyDescent="0.35">
      <c r="K188" s="1"/>
    </row>
    <row r="189" spans="11:11" x14ac:dyDescent="0.35">
      <c r="K189" s="1"/>
    </row>
    <row r="190" spans="11:11" x14ac:dyDescent="0.35">
      <c r="K190" s="1"/>
    </row>
    <row r="192" spans="11:11" x14ac:dyDescent="0.35">
      <c r="K192" s="1"/>
    </row>
    <row r="196" spans="11:11" x14ac:dyDescent="0.35">
      <c r="K196" s="1"/>
    </row>
    <row r="201" spans="11:11" x14ac:dyDescent="0.35">
      <c r="K201" s="1"/>
    </row>
    <row r="202" spans="11:11" x14ac:dyDescent="0.35">
      <c r="K202" s="1"/>
    </row>
    <row r="210" spans="11:11" x14ac:dyDescent="0.35">
      <c r="K210" s="1"/>
    </row>
    <row r="211" spans="11:11" x14ac:dyDescent="0.35">
      <c r="K211" s="1"/>
    </row>
    <row r="213" spans="11:11" x14ac:dyDescent="0.35">
      <c r="K213" s="1"/>
    </row>
    <row r="214" spans="11:11" x14ac:dyDescent="0.35">
      <c r="K214" s="1"/>
    </row>
    <row r="216" spans="11:11" x14ac:dyDescent="0.35">
      <c r="K216" s="1"/>
    </row>
    <row r="217" spans="11:11" x14ac:dyDescent="0.35">
      <c r="K217" s="1"/>
    </row>
    <row r="218" spans="11:11" x14ac:dyDescent="0.35">
      <c r="K218" s="1"/>
    </row>
    <row r="220" spans="11:11" x14ac:dyDescent="0.35">
      <c r="K220" s="1"/>
    </row>
    <row r="221" spans="11:11" x14ac:dyDescent="0.35">
      <c r="K221" s="1"/>
    </row>
    <row r="222" spans="11:11" x14ac:dyDescent="0.35">
      <c r="K222" s="1"/>
    </row>
    <row r="224" spans="11:11" x14ac:dyDescent="0.35">
      <c r="K224" s="1"/>
    </row>
    <row r="225" spans="11:11" x14ac:dyDescent="0.35">
      <c r="K225" s="1"/>
    </row>
    <row r="226" spans="11:11" x14ac:dyDescent="0.35">
      <c r="K226" s="1"/>
    </row>
    <row r="227" spans="11:11" x14ac:dyDescent="0.35">
      <c r="K227" s="1"/>
    </row>
    <row r="228" spans="11:11" x14ac:dyDescent="0.35">
      <c r="K228" s="1"/>
    </row>
    <row r="236" spans="11:11" x14ac:dyDescent="0.35">
      <c r="K236" s="1"/>
    </row>
    <row r="237" spans="11:11" x14ac:dyDescent="0.35">
      <c r="K237" s="1"/>
    </row>
    <row r="238" spans="11:11" x14ac:dyDescent="0.35">
      <c r="K238" s="1"/>
    </row>
    <row r="240" spans="11:11" x14ac:dyDescent="0.35">
      <c r="K240" s="1"/>
    </row>
    <row r="241" spans="11:11" x14ac:dyDescent="0.35">
      <c r="K241" s="1"/>
    </row>
    <row r="242" spans="11:11" x14ac:dyDescent="0.35">
      <c r="K242" s="1"/>
    </row>
    <row r="244" spans="11:11" x14ac:dyDescent="0.35">
      <c r="K244" s="1"/>
    </row>
    <row r="245" spans="11:11" x14ac:dyDescent="0.35">
      <c r="K245" s="1"/>
    </row>
    <row r="246" spans="11:11" x14ac:dyDescent="0.35">
      <c r="K246" s="1"/>
    </row>
    <row r="247" spans="11:11" x14ac:dyDescent="0.35">
      <c r="K247" s="1"/>
    </row>
    <row r="248" spans="11:11" x14ac:dyDescent="0.35">
      <c r="K248" s="1"/>
    </row>
    <row r="249" spans="11:11" x14ac:dyDescent="0.35">
      <c r="K249" s="1"/>
    </row>
    <row r="251" spans="11:11" x14ac:dyDescent="0.35">
      <c r="K251" s="1"/>
    </row>
    <row r="263" spans="11:11" x14ac:dyDescent="0.35">
      <c r="K263" s="1"/>
    </row>
    <row r="264" spans="11:11" x14ac:dyDescent="0.35">
      <c r="K264" s="1"/>
    </row>
    <row r="266" spans="11:11" x14ac:dyDescent="0.35">
      <c r="K266" s="1"/>
    </row>
    <row r="267" spans="11:11" x14ac:dyDescent="0.35">
      <c r="K267" s="1"/>
    </row>
    <row r="268" spans="11:11" x14ac:dyDescent="0.35">
      <c r="K268" s="1"/>
    </row>
    <row r="270" spans="11:11" x14ac:dyDescent="0.35">
      <c r="K270" s="1"/>
    </row>
    <row r="271" spans="11:11" x14ac:dyDescent="0.35">
      <c r="K271" s="1"/>
    </row>
    <row r="272" spans="11:11" x14ac:dyDescent="0.35">
      <c r="K272" s="1"/>
    </row>
    <row r="273" spans="11:11" x14ac:dyDescent="0.35">
      <c r="K273" s="1"/>
    </row>
    <row r="275" spans="11:11" x14ac:dyDescent="0.35">
      <c r="K275" s="1"/>
    </row>
    <row r="276" spans="11:11" x14ac:dyDescent="0.35">
      <c r="K276" s="1"/>
    </row>
    <row r="278" spans="11:11" x14ac:dyDescent="0.35">
      <c r="K278" s="1"/>
    </row>
    <row r="280" spans="11:11" x14ac:dyDescent="0.35">
      <c r="K280" s="1"/>
    </row>
    <row r="297" spans="11:11" x14ac:dyDescent="0.35">
      <c r="K297" s="1"/>
    </row>
    <row r="365" spans="11:11" x14ac:dyDescent="0.35">
      <c r="K365" s="1"/>
    </row>
    <row r="379" spans="11:11" x14ac:dyDescent="0.35">
      <c r="K379" s="1"/>
    </row>
    <row r="384" spans="11:11" x14ac:dyDescent="0.35">
      <c r="K384" s="1"/>
    </row>
    <row r="391" spans="11:11" x14ac:dyDescent="0.35">
      <c r="K391" s="1"/>
    </row>
    <row r="425" spans="11:11" x14ac:dyDescent="0.35">
      <c r="K425" s="1"/>
    </row>
    <row r="426" spans="11:11" x14ac:dyDescent="0.35">
      <c r="K426" s="1"/>
    </row>
    <row r="438" spans="11:11" x14ac:dyDescent="0.35">
      <c r="K438" s="1"/>
    </row>
    <row r="440" spans="11:11" x14ac:dyDescent="0.35">
      <c r="K440" s="1"/>
    </row>
    <row r="441" spans="11:11" x14ac:dyDescent="0.35">
      <c r="K441" s="1"/>
    </row>
    <row r="445" spans="11:11" x14ac:dyDescent="0.35">
      <c r="K445" s="1"/>
    </row>
    <row r="446" spans="11:11" x14ac:dyDescent="0.35">
      <c r="K446" s="1"/>
    </row>
    <row r="448" spans="11:11" x14ac:dyDescent="0.35">
      <c r="K448" s="1"/>
    </row>
    <row r="449" spans="11:11" x14ac:dyDescent="0.35">
      <c r="K449" s="1"/>
    </row>
    <row r="450" spans="11:11" x14ac:dyDescent="0.35">
      <c r="K450" s="1"/>
    </row>
    <row r="451" spans="11:11" x14ac:dyDescent="0.35">
      <c r="K451" s="1"/>
    </row>
    <row r="456" spans="11:11" x14ac:dyDescent="0.35">
      <c r="K456" s="1"/>
    </row>
    <row r="458" spans="11:11" x14ac:dyDescent="0.35">
      <c r="K458" s="1"/>
    </row>
    <row r="460" spans="11:11" x14ac:dyDescent="0.35">
      <c r="K460" s="1"/>
    </row>
    <row r="462" spans="11:11" x14ac:dyDescent="0.35">
      <c r="K462" s="1"/>
    </row>
    <row r="464" spans="11:11" x14ac:dyDescent="0.35">
      <c r="K464" s="1"/>
    </row>
    <row r="506" spans="11:11" x14ac:dyDescent="0.35">
      <c r="K506" s="1"/>
    </row>
    <row r="507" spans="11:11" x14ac:dyDescent="0.35">
      <c r="K507" s="1"/>
    </row>
    <row r="514" spans="11:11" x14ac:dyDescent="0.35">
      <c r="K514" s="1"/>
    </row>
    <row r="516" spans="11:11" x14ac:dyDescent="0.35">
      <c r="K516" s="1"/>
    </row>
    <row r="517" spans="11:11" x14ac:dyDescent="0.35">
      <c r="K517" s="1"/>
    </row>
    <row r="518" spans="11:11" x14ac:dyDescent="0.35">
      <c r="K518" s="1"/>
    </row>
    <row r="520" spans="11:11" x14ac:dyDescent="0.35">
      <c r="K520" s="1"/>
    </row>
    <row r="525" spans="11:11" x14ac:dyDescent="0.35">
      <c r="K525" s="1"/>
    </row>
    <row r="527" spans="11:11" x14ac:dyDescent="0.35">
      <c r="K527" s="1"/>
    </row>
    <row r="528" spans="11:11" x14ac:dyDescent="0.35">
      <c r="K528" s="1"/>
    </row>
    <row r="530" spans="11:11" x14ac:dyDescent="0.35">
      <c r="K530" s="1"/>
    </row>
    <row r="558" spans="11:11" x14ac:dyDescent="0.35">
      <c r="K558" s="1"/>
    </row>
    <row r="561" spans="11:11" x14ac:dyDescent="0.35">
      <c r="K561" s="1"/>
    </row>
    <row r="562" spans="11:11" x14ac:dyDescent="0.35">
      <c r="K562" s="1"/>
    </row>
    <row r="564" spans="11:11" x14ac:dyDescent="0.35">
      <c r="K564" s="1"/>
    </row>
    <row r="583" spans="11:11" x14ac:dyDescent="0.35">
      <c r="K583" s="1"/>
    </row>
    <row r="584" spans="11:11" x14ac:dyDescent="0.35">
      <c r="K584" s="1"/>
    </row>
    <row r="586" spans="11:11" x14ac:dyDescent="0.35">
      <c r="K586" s="1"/>
    </row>
    <row r="588" spans="11:11" x14ac:dyDescent="0.35">
      <c r="K588" s="1"/>
    </row>
    <row r="589" spans="11:11" x14ac:dyDescent="0.35">
      <c r="K589" s="1"/>
    </row>
    <row r="594" spans="11:11" x14ac:dyDescent="0.35">
      <c r="K594" s="1"/>
    </row>
    <row r="597" spans="11:11" x14ac:dyDescent="0.35">
      <c r="K597" s="1"/>
    </row>
    <row r="598" spans="11:11" x14ac:dyDescent="0.35">
      <c r="K598" s="1"/>
    </row>
    <row r="604" spans="11:11" x14ac:dyDescent="0.35">
      <c r="K604" s="1"/>
    </row>
    <row r="639" spans="11:11" x14ac:dyDescent="0.35">
      <c r="K639" s="1"/>
    </row>
    <row r="641" spans="11:11" x14ac:dyDescent="0.35">
      <c r="K641" s="1"/>
    </row>
    <row r="642" spans="11:11" x14ac:dyDescent="0.35">
      <c r="K642" s="1"/>
    </row>
    <row r="644" spans="11:11" x14ac:dyDescent="0.35">
      <c r="K644" s="1"/>
    </row>
    <row r="646" spans="11:11" x14ac:dyDescent="0.35">
      <c r="K646" s="1"/>
    </row>
    <row r="648" spans="11:11" x14ac:dyDescent="0.35">
      <c r="K648" s="1"/>
    </row>
    <row r="658" spans="11:11" x14ac:dyDescent="0.35">
      <c r="K658" s="1"/>
    </row>
    <row r="659" spans="11:11" x14ac:dyDescent="0.35">
      <c r="K659" s="1"/>
    </row>
    <row r="664" spans="11:11" x14ac:dyDescent="0.35">
      <c r="K664" s="1"/>
    </row>
    <row r="666" spans="11:11" x14ac:dyDescent="0.35">
      <c r="K666" s="1"/>
    </row>
    <row r="672" spans="11:11" x14ac:dyDescent="0.35">
      <c r="K672" s="1"/>
    </row>
    <row r="674" spans="11:11" x14ac:dyDescent="0.35">
      <c r="K674" s="1"/>
    </row>
    <row r="676" spans="11:11" x14ac:dyDescent="0.35">
      <c r="K676" s="1"/>
    </row>
    <row r="678" spans="11:11" x14ac:dyDescent="0.35">
      <c r="K678" s="1"/>
    </row>
    <row r="679" spans="11:11" x14ac:dyDescent="0.35">
      <c r="K679" s="1"/>
    </row>
    <row r="680" spans="11:11" x14ac:dyDescent="0.35">
      <c r="K680" s="1"/>
    </row>
    <row r="687" spans="11:11" x14ac:dyDescent="0.35">
      <c r="K687" s="1"/>
    </row>
    <row r="688" spans="11:11" x14ac:dyDescent="0.35">
      <c r="K688" s="1"/>
    </row>
    <row r="689" spans="11:11" x14ac:dyDescent="0.35">
      <c r="K689" s="1"/>
    </row>
    <row r="690" spans="11:11" x14ac:dyDescent="0.35">
      <c r="K690" s="1"/>
    </row>
    <row r="691" spans="11:11" x14ac:dyDescent="0.35">
      <c r="K691" s="1"/>
    </row>
    <row r="692" spans="11:11" x14ac:dyDescent="0.35">
      <c r="K692" s="1"/>
    </row>
    <row r="693" spans="11:11" x14ac:dyDescent="0.35">
      <c r="K693" s="1"/>
    </row>
    <row r="694" spans="11:11" x14ac:dyDescent="0.35">
      <c r="K694" s="1"/>
    </row>
    <row r="695" spans="11:11" x14ac:dyDescent="0.35">
      <c r="K695" s="1"/>
    </row>
    <row r="696" spans="11:11" x14ac:dyDescent="0.35">
      <c r="K696" s="1"/>
    </row>
    <row r="697" spans="11:11" x14ac:dyDescent="0.35">
      <c r="K697" s="1"/>
    </row>
    <row r="698" spans="11:11" x14ac:dyDescent="0.35">
      <c r="K698" s="1"/>
    </row>
    <row r="699" spans="11:11" x14ac:dyDescent="0.35">
      <c r="K699" s="1"/>
    </row>
    <row r="700" spans="11:11" x14ac:dyDescent="0.35">
      <c r="K700" s="1"/>
    </row>
    <row r="701" spans="11:11" x14ac:dyDescent="0.35">
      <c r="K701" s="1"/>
    </row>
    <row r="702" spans="11:11" x14ac:dyDescent="0.35">
      <c r="K702" s="1"/>
    </row>
    <row r="706" spans="11:11" x14ac:dyDescent="0.35">
      <c r="K706" s="1"/>
    </row>
    <row r="708" spans="11:11" x14ac:dyDescent="0.35">
      <c r="K708" s="1"/>
    </row>
    <row r="718" spans="11:11" x14ac:dyDescent="0.35">
      <c r="K718" s="1"/>
    </row>
    <row r="719" spans="11:11" x14ac:dyDescent="0.35">
      <c r="K719" s="1"/>
    </row>
    <row r="720" spans="11:11" x14ac:dyDescent="0.35">
      <c r="K720" s="1"/>
    </row>
    <row r="726" spans="11:11" x14ac:dyDescent="0.35">
      <c r="K726" s="1"/>
    </row>
    <row r="733" spans="11:11" x14ac:dyDescent="0.35">
      <c r="K733" s="1"/>
    </row>
    <row r="734" spans="11:11" x14ac:dyDescent="0.35">
      <c r="K734" s="1"/>
    </row>
    <row r="735" spans="11:11" x14ac:dyDescent="0.35">
      <c r="K735" s="1"/>
    </row>
    <row r="736" spans="11:11" x14ac:dyDescent="0.35">
      <c r="K736" s="1"/>
    </row>
    <row r="737" spans="11:11" x14ac:dyDescent="0.35">
      <c r="K737" s="1"/>
    </row>
    <row r="739" spans="11:11" x14ac:dyDescent="0.35">
      <c r="K739" s="1"/>
    </row>
    <row r="740" spans="11:11" x14ac:dyDescent="0.35">
      <c r="K740" s="1"/>
    </row>
    <row r="741" spans="11:11" x14ac:dyDescent="0.35">
      <c r="K741" s="1"/>
    </row>
    <row r="743" spans="11:11" x14ac:dyDescent="0.35">
      <c r="K743" s="1"/>
    </row>
    <row r="744" spans="11:11" x14ac:dyDescent="0.35">
      <c r="K744" s="1"/>
    </row>
    <row r="745" spans="11:11" x14ac:dyDescent="0.35">
      <c r="K745" s="1"/>
    </row>
    <row r="746" spans="11:11" x14ac:dyDescent="0.35">
      <c r="K746" s="1"/>
    </row>
    <row r="747" spans="11:11" x14ac:dyDescent="0.35">
      <c r="K747" s="1"/>
    </row>
    <row r="748" spans="11:11" x14ac:dyDescent="0.35">
      <c r="K748" s="1"/>
    </row>
    <row r="749" spans="11:11" x14ac:dyDescent="0.35">
      <c r="K749" s="1"/>
    </row>
    <row r="750" spans="11:11" x14ac:dyDescent="0.35">
      <c r="K750" s="1"/>
    </row>
    <row r="751" spans="11:11" x14ac:dyDescent="0.35">
      <c r="K751" s="1"/>
    </row>
    <row r="752" spans="11:11" x14ac:dyDescent="0.35">
      <c r="K752" s="1"/>
    </row>
    <row r="753" spans="11:11" x14ac:dyDescent="0.35">
      <c r="K753" s="1"/>
    </row>
    <row r="754" spans="11:11" x14ac:dyDescent="0.35">
      <c r="K754" s="1"/>
    </row>
    <row r="757" spans="11:11" x14ac:dyDescent="0.35">
      <c r="K757" s="1"/>
    </row>
    <row r="758" spans="11:11" x14ac:dyDescent="0.35">
      <c r="K758" s="1"/>
    </row>
    <row r="759" spans="11:11" x14ac:dyDescent="0.35">
      <c r="K759" s="1"/>
    </row>
    <row r="760" spans="11:11" x14ac:dyDescent="0.35">
      <c r="K760" s="1"/>
    </row>
    <row r="762" spans="11:11" x14ac:dyDescent="0.35">
      <c r="K762" s="1"/>
    </row>
    <row r="764" spans="11:11" x14ac:dyDescent="0.35">
      <c r="K764" s="1"/>
    </row>
    <row r="767" spans="11:11" x14ac:dyDescent="0.35">
      <c r="K767" s="1"/>
    </row>
    <row r="768" spans="11:11" x14ac:dyDescent="0.35">
      <c r="K768" s="1"/>
    </row>
    <row r="772" spans="11:11" x14ac:dyDescent="0.35">
      <c r="K772" s="1"/>
    </row>
    <row r="776" spans="11:11" x14ac:dyDescent="0.35">
      <c r="K776" s="1"/>
    </row>
    <row r="777" spans="11:11" x14ac:dyDescent="0.35">
      <c r="K777" s="1"/>
    </row>
    <row r="779" spans="11:11" x14ac:dyDescent="0.35">
      <c r="K779" s="1"/>
    </row>
    <row r="780" spans="11:11" x14ac:dyDescent="0.35">
      <c r="K780" s="1"/>
    </row>
    <row r="781" spans="11:11" x14ac:dyDescent="0.35">
      <c r="K781" s="1"/>
    </row>
    <row r="783" spans="11:11" x14ac:dyDescent="0.35">
      <c r="K783" s="1"/>
    </row>
    <row r="784" spans="11:11" x14ac:dyDescent="0.35">
      <c r="K784" s="1"/>
    </row>
    <row r="785" spans="11:11" x14ac:dyDescent="0.35">
      <c r="K785" s="1"/>
    </row>
    <row r="786" spans="11:11" x14ac:dyDescent="0.35">
      <c r="K786" s="1"/>
    </row>
    <row r="787" spans="11:11" x14ac:dyDescent="0.35">
      <c r="K787" s="1"/>
    </row>
    <row r="788" spans="11:11" x14ac:dyDescent="0.35">
      <c r="K788" s="1"/>
    </row>
    <row r="789" spans="11:11" x14ac:dyDescent="0.35">
      <c r="K789" s="1"/>
    </row>
    <row r="791" spans="11:11" x14ac:dyDescent="0.35">
      <c r="K791" s="1"/>
    </row>
    <row r="798" spans="11:11" x14ac:dyDescent="0.35">
      <c r="K798" s="1"/>
    </row>
    <row r="799" spans="11:11" x14ac:dyDescent="0.35">
      <c r="K799" s="1"/>
    </row>
    <row r="800" spans="11:11" x14ac:dyDescent="0.35">
      <c r="K800" s="1"/>
    </row>
    <row r="801" spans="11:11" x14ac:dyDescent="0.35">
      <c r="K801" s="1"/>
    </row>
    <row r="803" spans="11:11" x14ac:dyDescent="0.35">
      <c r="K803" s="1"/>
    </row>
    <row r="804" spans="11:11" x14ac:dyDescent="0.35">
      <c r="K804" s="1"/>
    </row>
    <row r="806" spans="11:11" x14ac:dyDescent="0.35">
      <c r="K806" s="1"/>
    </row>
    <row r="808" spans="11:11" x14ac:dyDescent="0.35">
      <c r="K808" s="1"/>
    </row>
    <row r="809" spans="11:11" x14ac:dyDescent="0.35">
      <c r="K809" s="1"/>
    </row>
    <row r="814" spans="11:11" x14ac:dyDescent="0.35">
      <c r="K814" s="1"/>
    </row>
    <row r="815" spans="11:11" x14ac:dyDescent="0.35">
      <c r="K815" s="1"/>
    </row>
    <row r="816" spans="11:11" x14ac:dyDescent="0.35">
      <c r="K816" s="1"/>
    </row>
    <row r="818" spans="11:11" x14ac:dyDescent="0.35">
      <c r="K818" s="1"/>
    </row>
    <row r="819" spans="11:11" x14ac:dyDescent="0.35">
      <c r="K819" s="1"/>
    </row>
    <row r="821" spans="11:11" x14ac:dyDescent="0.35">
      <c r="K821" s="1"/>
    </row>
    <row r="822" spans="11:11" x14ac:dyDescent="0.35">
      <c r="K822" s="1"/>
    </row>
    <row r="824" spans="11:11" x14ac:dyDescent="0.35">
      <c r="K824" s="1"/>
    </row>
    <row r="825" spans="11:11" x14ac:dyDescent="0.35">
      <c r="K825" s="1"/>
    </row>
    <row r="827" spans="11:11" x14ac:dyDescent="0.35">
      <c r="K827" s="1"/>
    </row>
    <row r="831" spans="11:11" x14ac:dyDescent="0.35">
      <c r="K831" s="1"/>
    </row>
    <row r="832" spans="11:11" x14ac:dyDescent="0.35">
      <c r="K832" s="1"/>
    </row>
    <row r="834" spans="11:11" x14ac:dyDescent="0.35">
      <c r="K834" s="1"/>
    </row>
    <row r="835" spans="11:11" x14ac:dyDescent="0.35">
      <c r="K835" s="1"/>
    </row>
    <row r="837" spans="11:11" x14ac:dyDescent="0.35">
      <c r="K837" s="1"/>
    </row>
    <row r="839" spans="11:11" x14ac:dyDescent="0.35">
      <c r="K839" s="1"/>
    </row>
    <row r="841" spans="11:11" x14ac:dyDescent="0.35">
      <c r="K841" s="1"/>
    </row>
    <row r="845" spans="11:11" x14ac:dyDescent="0.35">
      <c r="K845" s="1"/>
    </row>
    <row r="847" spans="11:11" x14ac:dyDescent="0.35">
      <c r="K847" s="1"/>
    </row>
    <row r="849" spans="11:11" x14ac:dyDescent="0.35">
      <c r="K849" s="1"/>
    </row>
    <row r="851" spans="11:11" x14ac:dyDescent="0.35">
      <c r="K851" s="1"/>
    </row>
    <row r="855" spans="11:11" x14ac:dyDescent="0.35">
      <c r="K855" s="1"/>
    </row>
    <row r="857" spans="11:11" x14ac:dyDescent="0.35">
      <c r="K857" s="1"/>
    </row>
    <row r="858" spans="11:11" x14ac:dyDescent="0.35">
      <c r="K858" s="1"/>
    </row>
    <row r="860" spans="11:11" x14ac:dyDescent="0.35">
      <c r="K860" s="1"/>
    </row>
    <row r="862" spans="11:11" x14ac:dyDescent="0.35">
      <c r="K862" s="1"/>
    </row>
    <row r="863" spans="11:11" x14ac:dyDescent="0.35">
      <c r="K863" s="1"/>
    </row>
    <row r="875" spans="11:11" x14ac:dyDescent="0.35">
      <c r="K875" s="1"/>
    </row>
    <row r="876" spans="11:11" x14ac:dyDescent="0.35">
      <c r="K876" s="1"/>
    </row>
    <row r="878" spans="11:11" x14ac:dyDescent="0.35">
      <c r="K878" s="1"/>
    </row>
    <row r="880" spans="11:11" x14ac:dyDescent="0.35">
      <c r="K880" s="1"/>
    </row>
    <row r="882" spans="11:11" x14ac:dyDescent="0.35">
      <c r="K882" s="1"/>
    </row>
    <row r="884" spans="11:11" x14ac:dyDescent="0.35">
      <c r="K884" s="1"/>
    </row>
    <row r="885" spans="11:11" x14ac:dyDescent="0.35">
      <c r="K885" s="1"/>
    </row>
    <row r="887" spans="11:11" x14ac:dyDescent="0.35">
      <c r="K887" s="1"/>
    </row>
    <row r="888" spans="11:11" x14ac:dyDescent="0.35">
      <c r="K888" s="1"/>
    </row>
    <row r="890" spans="11:11" x14ac:dyDescent="0.35">
      <c r="K890" s="1"/>
    </row>
    <row r="891" spans="11:11" x14ac:dyDescent="0.35">
      <c r="K891" s="1"/>
    </row>
    <row r="892" spans="11:11" x14ac:dyDescent="0.35">
      <c r="K892" s="1"/>
    </row>
    <row r="893" spans="11:11" x14ac:dyDescent="0.35">
      <c r="K893" s="1"/>
    </row>
    <row r="894" spans="11:11" x14ac:dyDescent="0.35">
      <c r="K894" s="1"/>
    </row>
    <row r="896" spans="11:11" x14ac:dyDescent="0.35">
      <c r="K896" s="1"/>
    </row>
    <row r="897" spans="11:11" x14ac:dyDescent="0.35">
      <c r="K897" s="1"/>
    </row>
    <row r="899" spans="11:11" x14ac:dyDescent="0.35">
      <c r="K899" s="1"/>
    </row>
    <row r="900" spans="11:11" x14ac:dyDescent="0.35">
      <c r="K900" s="1"/>
    </row>
    <row r="901" spans="11:11" x14ac:dyDescent="0.35">
      <c r="K901" s="1"/>
    </row>
    <row r="905" spans="11:11" x14ac:dyDescent="0.35">
      <c r="K905" s="1"/>
    </row>
    <row r="907" spans="11:11" x14ac:dyDescent="0.35">
      <c r="K907" s="1"/>
    </row>
    <row r="909" spans="11:11" x14ac:dyDescent="0.35">
      <c r="K909" s="1"/>
    </row>
    <row r="910" spans="11:11" x14ac:dyDescent="0.35">
      <c r="K910" s="1"/>
    </row>
    <row r="912" spans="11:11" x14ac:dyDescent="0.35">
      <c r="K912" s="1"/>
    </row>
    <row r="913" spans="11:11" x14ac:dyDescent="0.35">
      <c r="K913" s="1"/>
    </row>
    <row r="915" spans="11:11" x14ac:dyDescent="0.35">
      <c r="K915" s="1"/>
    </row>
    <row r="916" spans="11:11" x14ac:dyDescent="0.35">
      <c r="K916" s="1"/>
    </row>
    <row r="917" spans="11:11" x14ac:dyDescent="0.35">
      <c r="K917" s="1"/>
    </row>
    <row r="918" spans="11:11" x14ac:dyDescent="0.35">
      <c r="K918" s="1"/>
    </row>
    <row r="919" spans="11:11" x14ac:dyDescent="0.35">
      <c r="K919" s="1"/>
    </row>
    <row r="920" spans="11:11" x14ac:dyDescent="0.35">
      <c r="K920" s="1"/>
    </row>
    <row r="921" spans="11:11" x14ac:dyDescent="0.35">
      <c r="K921" s="1"/>
    </row>
    <row r="922" spans="11:11" x14ac:dyDescent="0.35">
      <c r="K922" s="1"/>
    </row>
    <row r="923" spans="11:11" x14ac:dyDescent="0.35">
      <c r="K923" s="1"/>
    </row>
    <row r="924" spans="11:11" x14ac:dyDescent="0.35">
      <c r="K924" s="1"/>
    </row>
    <row r="925" spans="11:11" x14ac:dyDescent="0.35">
      <c r="K925" s="1"/>
    </row>
    <row r="926" spans="11:11" x14ac:dyDescent="0.35">
      <c r="K926" s="1"/>
    </row>
    <row r="927" spans="11:11" x14ac:dyDescent="0.35">
      <c r="K927" s="1"/>
    </row>
    <row r="928" spans="11:11" x14ac:dyDescent="0.35">
      <c r="K928" s="1"/>
    </row>
    <row r="929" spans="11:11" x14ac:dyDescent="0.35">
      <c r="K929" s="1"/>
    </row>
    <row r="931" spans="11:11" x14ac:dyDescent="0.35">
      <c r="K931" s="1"/>
    </row>
    <row r="932" spans="11:11" x14ac:dyDescent="0.35">
      <c r="K932" s="1"/>
    </row>
    <row r="933" spans="11:11" x14ac:dyDescent="0.35">
      <c r="K933" s="1"/>
    </row>
    <row r="934" spans="11:11" x14ac:dyDescent="0.35">
      <c r="K934" s="1"/>
    </row>
    <row r="935" spans="11:11" x14ac:dyDescent="0.35">
      <c r="K935" s="1"/>
    </row>
    <row r="936" spans="11:11" x14ac:dyDescent="0.35">
      <c r="K936" s="1"/>
    </row>
    <row r="937" spans="11:11" x14ac:dyDescent="0.35">
      <c r="K937" s="1"/>
    </row>
    <row r="938" spans="11:11" x14ac:dyDescent="0.35">
      <c r="K938" s="1"/>
    </row>
    <row r="939" spans="11:11" x14ac:dyDescent="0.35">
      <c r="K939" s="1"/>
    </row>
    <row r="940" spans="11:11" x14ac:dyDescent="0.35">
      <c r="K940" s="1"/>
    </row>
    <row r="941" spans="11:11" x14ac:dyDescent="0.35">
      <c r="K941" s="1"/>
    </row>
    <row r="942" spans="11:11" x14ac:dyDescent="0.35">
      <c r="K942" s="1"/>
    </row>
    <row r="943" spans="11:11" x14ac:dyDescent="0.35">
      <c r="K943" s="1"/>
    </row>
    <row r="945" spans="11:11" x14ac:dyDescent="0.35">
      <c r="K945" s="1"/>
    </row>
    <row r="946" spans="11:11" x14ac:dyDescent="0.35">
      <c r="K946" s="1"/>
    </row>
    <row r="948" spans="11:11" x14ac:dyDescent="0.35">
      <c r="K948" s="1"/>
    </row>
    <row r="949" spans="11:11" x14ac:dyDescent="0.35">
      <c r="K949" s="1"/>
    </row>
    <row r="950" spans="11:11" x14ac:dyDescent="0.35">
      <c r="K950" s="1"/>
    </row>
    <row r="951" spans="11:11" x14ac:dyDescent="0.35">
      <c r="K951" s="1"/>
    </row>
    <row r="952" spans="11:11" x14ac:dyDescent="0.35">
      <c r="K952" s="1"/>
    </row>
    <row r="953" spans="11:11" x14ac:dyDescent="0.35">
      <c r="K953" s="1"/>
    </row>
    <row r="954" spans="11:11" x14ac:dyDescent="0.35">
      <c r="K954" s="1"/>
    </row>
    <row r="955" spans="11:11" x14ac:dyDescent="0.35">
      <c r="K955" s="1"/>
    </row>
    <row r="956" spans="11:11" x14ac:dyDescent="0.35">
      <c r="K956" s="1"/>
    </row>
    <row r="957" spans="11:11" x14ac:dyDescent="0.35">
      <c r="K957" s="1"/>
    </row>
    <row r="958" spans="11:11" x14ac:dyDescent="0.35">
      <c r="K958" s="1"/>
    </row>
    <row r="959" spans="11:11" x14ac:dyDescent="0.35">
      <c r="K959" s="1"/>
    </row>
    <row r="960" spans="11:11" x14ac:dyDescent="0.35">
      <c r="K960" s="1"/>
    </row>
    <row r="961" spans="11:11" x14ac:dyDescent="0.35">
      <c r="K961" s="1"/>
    </row>
    <row r="962" spans="11:11" x14ac:dyDescent="0.35">
      <c r="K962" s="1"/>
    </row>
    <row r="963" spans="11:11" x14ac:dyDescent="0.35">
      <c r="K963" s="1"/>
    </row>
    <row r="964" spans="11:11" x14ac:dyDescent="0.35">
      <c r="K964" s="1"/>
    </row>
    <row r="965" spans="11:11" x14ac:dyDescent="0.35">
      <c r="K965" s="1"/>
    </row>
    <row r="967" spans="11:11" x14ac:dyDescent="0.35">
      <c r="K967" s="1"/>
    </row>
    <row r="968" spans="11:11" x14ac:dyDescent="0.35">
      <c r="K968" s="1"/>
    </row>
    <row r="969" spans="11:11" x14ac:dyDescent="0.35">
      <c r="K969" s="1"/>
    </row>
    <row r="970" spans="11:11" x14ac:dyDescent="0.35">
      <c r="K970" s="1"/>
    </row>
    <row r="971" spans="11:11" x14ac:dyDescent="0.35">
      <c r="K971" s="1"/>
    </row>
    <row r="972" spans="11:11" x14ac:dyDescent="0.35">
      <c r="K972" s="1"/>
    </row>
    <row r="973" spans="11:11" x14ac:dyDescent="0.35">
      <c r="K973" s="1"/>
    </row>
    <row r="974" spans="11:11" x14ac:dyDescent="0.35">
      <c r="K974" s="1"/>
    </row>
    <row r="975" spans="11:11" x14ac:dyDescent="0.35">
      <c r="K975" s="1"/>
    </row>
    <row r="976" spans="11:11" x14ac:dyDescent="0.35">
      <c r="K976" s="1"/>
    </row>
    <row r="978" spans="11:11" x14ac:dyDescent="0.35">
      <c r="K978" s="1"/>
    </row>
    <row r="979" spans="11:11" x14ac:dyDescent="0.35">
      <c r="K979" s="1"/>
    </row>
    <row r="981" spans="11:11" x14ac:dyDescent="0.35">
      <c r="K981" s="1"/>
    </row>
    <row r="983" spans="11:11" x14ac:dyDescent="0.35">
      <c r="K983" s="1"/>
    </row>
    <row r="984" spans="11:11" x14ac:dyDescent="0.35">
      <c r="K984" s="1"/>
    </row>
    <row r="986" spans="11:11" x14ac:dyDescent="0.35">
      <c r="K986" s="1"/>
    </row>
    <row r="987" spans="11:11" x14ac:dyDescent="0.35">
      <c r="K987" s="1"/>
    </row>
    <row r="988" spans="11:11" x14ac:dyDescent="0.35">
      <c r="K988" s="1"/>
    </row>
    <row r="989" spans="11:11" x14ac:dyDescent="0.35">
      <c r="K989" s="1"/>
    </row>
    <row r="995" spans="11:11" x14ac:dyDescent="0.35">
      <c r="K995" s="1"/>
    </row>
    <row r="996" spans="11:11" x14ac:dyDescent="0.35">
      <c r="K996" s="1"/>
    </row>
    <row r="997" spans="11:11" x14ac:dyDescent="0.35">
      <c r="K997" s="1"/>
    </row>
    <row r="998" spans="11:11" x14ac:dyDescent="0.35">
      <c r="K998" s="1"/>
    </row>
    <row r="1011" spans="11:11" x14ac:dyDescent="0.35">
      <c r="K1011" s="1"/>
    </row>
    <row r="1013" spans="11:11" x14ac:dyDescent="0.35">
      <c r="K1013" s="1"/>
    </row>
    <row r="1015" spans="11:11" x14ac:dyDescent="0.35">
      <c r="K1015" s="1"/>
    </row>
    <row r="1017" spans="11:11" x14ac:dyDescent="0.35">
      <c r="K1017" s="1"/>
    </row>
    <row r="1018" spans="11:11" x14ac:dyDescent="0.35">
      <c r="K1018" s="1"/>
    </row>
    <row r="1020" spans="11:11" x14ac:dyDescent="0.35">
      <c r="K1020" s="1"/>
    </row>
    <row r="1021" spans="11:11" x14ac:dyDescent="0.35">
      <c r="K1021" s="1"/>
    </row>
    <row r="1023" spans="11:11" x14ac:dyDescent="0.35">
      <c r="K1023" s="1"/>
    </row>
    <row r="1024" spans="11:11" x14ac:dyDescent="0.35">
      <c r="K1024" s="1"/>
    </row>
    <row r="1025" spans="11:11" x14ac:dyDescent="0.35">
      <c r="K1025" s="1"/>
    </row>
    <row r="1026" spans="11:11" x14ac:dyDescent="0.35">
      <c r="K1026" s="1"/>
    </row>
    <row r="1028" spans="11:11" x14ac:dyDescent="0.35">
      <c r="K1028" s="1"/>
    </row>
    <row r="1029" spans="11:11" x14ac:dyDescent="0.35">
      <c r="K1029" s="1"/>
    </row>
    <row r="1030" spans="11:11" x14ac:dyDescent="0.35">
      <c r="K1030" s="1"/>
    </row>
    <row r="1032" spans="11:11" x14ac:dyDescent="0.35">
      <c r="K1032" s="1"/>
    </row>
    <row r="1033" spans="11:11" x14ac:dyDescent="0.35">
      <c r="K1033" s="1"/>
    </row>
    <row r="1034" spans="11:11" x14ac:dyDescent="0.35">
      <c r="K1034" s="1"/>
    </row>
    <row r="1035" spans="11:11" x14ac:dyDescent="0.35">
      <c r="K1035" s="1"/>
    </row>
    <row r="1036" spans="11:11" x14ac:dyDescent="0.35">
      <c r="K1036" s="1"/>
    </row>
    <row r="1038" spans="11:11" x14ac:dyDescent="0.35">
      <c r="K1038" s="1"/>
    </row>
    <row r="1039" spans="11:11" x14ac:dyDescent="0.35">
      <c r="K1039" s="1"/>
    </row>
    <row r="1040" spans="11:11" x14ac:dyDescent="0.35">
      <c r="K1040" s="1"/>
    </row>
    <row r="1041" spans="11:11" x14ac:dyDescent="0.35">
      <c r="K1041" s="1"/>
    </row>
    <row r="1042" spans="11:11" x14ac:dyDescent="0.35">
      <c r="K1042" s="1"/>
    </row>
    <row r="1043" spans="11:11" x14ac:dyDescent="0.35">
      <c r="K1043" s="1"/>
    </row>
    <row r="1044" spans="11:11" x14ac:dyDescent="0.35">
      <c r="K1044" s="1"/>
    </row>
    <row r="1046" spans="11:11" x14ac:dyDescent="0.35">
      <c r="K1046" s="1"/>
    </row>
    <row r="1050" spans="11:11" x14ac:dyDescent="0.35">
      <c r="K1050" s="1"/>
    </row>
    <row r="1052" spans="11:11" x14ac:dyDescent="0.35">
      <c r="K1052" s="1"/>
    </row>
    <row r="1053" spans="11:11" x14ac:dyDescent="0.35">
      <c r="K1053" s="1"/>
    </row>
    <row r="1054" spans="11:11" x14ac:dyDescent="0.35">
      <c r="K1054" s="1"/>
    </row>
    <row r="1056" spans="11:11" x14ac:dyDescent="0.35">
      <c r="K1056" s="1"/>
    </row>
    <row r="1058" spans="11:11" x14ac:dyDescent="0.35">
      <c r="K1058" s="1"/>
    </row>
    <row r="1059" spans="11:11" x14ac:dyDescent="0.35">
      <c r="K1059" s="1"/>
    </row>
    <row r="1060" spans="11:11" x14ac:dyDescent="0.35">
      <c r="K1060" s="1"/>
    </row>
    <row r="1062" spans="11:11" x14ac:dyDescent="0.35">
      <c r="K1062" s="1"/>
    </row>
    <row r="1064" spans="11:11" x14ac:dyDescent="0.35">
      <c r="K1064" s="1"/>
    </row>
    <row r="1066" spans="11:11" x14ac:dyDescent="0.35">
      <c r="K1066" s="1"/>
    </row>
    <row r="1067" spans="11:11" x14ac:dyDescent="0.35">
      <c r="K1067" s="1"/>
    </row>
    <row r="1069" spans="11:11" x14ac:dyDescent="0.35">
      <c r="K1069" s="1"/>
    </row>
    <row r="1070" spans="11:11" x14ac:dyDescent="0.35">
      <c r="K1070" s="1"/>
    </row>
    <row r="1071" spans="11:11" x14ac:dyDescent="0.35">
      <c r="K1071" s="1"/>
    </row>
    <row r="1072" spans="11:11" x14ac:dyDescent="0.35">
      <c r="K1072" s="1"/>
    </row>
    <row r="1073" spans="11:11" x14ac:dyDescent="0.35">
      <c r="K1073" s="1"/>
    </row>
    <row r="1075" spans="11:11" x14ac:dyDescent="0.35">
      <c r="K1075" s="1"/>
    </row>
    <row r="1076" spans="11:11" x14ac:dyDescent="0.35">
      <c r="K1076" s="1"/>
    </row>
    <row r="1077" spans="11:11" x14ac:dyDescent="0.35">
      <c r="K1077" s="1"/>
    </row>
    <row r="1078" spans="11:11" x14ac:dyDescent="0.35">
      <c r="K1078" s="1"/>
    </row>
    <row r="1080" spans="11:11" x14ac:dyDescent="0.35">
      <c r="K1080" s="1"/>
    </row>
    <row r="1081" spans="11:11" x14ac:dyDescent="0.35">
      <c r="K1081" s="1"/>
    </row>
    <row r="1082" spans="11:11" x14ac:dyDescent="0.35">
      <c r="K1082" s="1"/>
    </row>
    <row r="1084" spans="11:11" x14ac:dyDescent="0.35">
      <c r="K1084" s="1"/>
    </row>
    <row r="1085" spans="11:11" x14ac:dyDescent="0.35">
      <c r="K1085" s="1"/>
    </row>
    <row r="1086" spans="11:11" x14ac:dyDescent="0.35">
      <c r="K1086" s="1"/>
    </row>
    <row r="1087" spans="11:11" x14ac:dyDescent="0.35">
      <c r="K1087" s="1"/>
    </row>
    <row r="1089" spans="11:11" x14ac:dyDescent="0.35">
      <c r="K1089" s="1"/>
    </row>
    <row r="1090" spans="11:11" x14ac:dyDescent="0.35">
      <c r="K1090" s="1"/>
    </row>
    <row r="1091" spans="11:11" x14ac:dyDescent="0.35">
      <c r="K1091" s="1"/>
    </row>
    <row r="1092" spans="11:11" x14ac:dyDescent="0.35">
      <c r="K1092" s="1"/>
    </row>
    <row r="1093" spans="11:11" x14ac:dyDescent="0.35">
      <c r="K1093" s="1"/>
    </row>
    <row r="1094" spans="11:11" x14ac:dyDescent="0.35">
      <c r="K1094" s="1"/>
    </row>
    <row r="1096" spans="11:11" x14ac:dyDescent="0.35">
      <c r="K1096" s="1"/>
    </row>
    <row r="1097" spans="11:11" x14ac:dyDescent="0.35">
      <c r="K1097" s="1"/>
    </row>
    <row r="1098" spans="11:11" x14ac:dyDescent="0.35">
      <c r="K1098" s="1"/>
    </row>
    <row r="1099" spans="11:11" x14ac:dyDescent="0.35">
      <c r="K1099" s="1"/>
    </row>
    <row r="1100" spans="11:11" x14ac:dyDescent="0.35">
      <c r="K1100" s="1"/>
    </row>
    <row r="1101" spans="11:11" x14ac:dyDescent="0.35">
      <c r="K1101" s="1"/>
    </row>
    <row r="1103" spans="11:11" x14ac:dyDescent="0.35">
      <c r="K1103" s="1"/>
    </row>
    <row r="1105" spans="11:11" x14ac:dyDescent="0.35">
      <c r="K1105" s="1"/>
    </row>
    <row r="1106" spans="11:11" x14ac:dyDescent="0.35">
      <c r="K1106" s="1"/>
    </row>
    <row r="1108" spans="11:11" x14ac:dyDescent="0.35">
      <c r="K1108" s="1"/>
    </row>
    <row r="1109" spans="11:11" x14ac:dyDescent="0.35">
      <c r="K1109" s="1"/>
    </row>
    <row r="1110" spans="11:11" x14ac:dyDescent="0.35">
      <c r="K1110" s="1"/>
    </row>
    <row r="1111" spans="11:11" x14ac:dyDescent="0.35">
      <c r="K1111" s="1"/>
    </row>
    <row r="1112" spans="11:11" x14ac:dyDescent="0.35">
      <c r="K1112" s="1"/>
    </row>
    <row r="1113" spans="11:11" x14ac:dyDescent="0.35">
      <c r="K1113" s="1"/>
    </row>
    <row r="1114" spans="11:11" x14ac:dyDescent="0.35">
      <c r="K1114" s="1"/>
    </row>
    <row r="1115" spans="11:11" x14ac:dyDescent="0.35">
      <c r="K1115" s="1"/>
    </row>
    <row r="1116" spans="11:11" x14ac:dyDescent="0.35">
      <c r="K1116" s="1"/>
    </row>
    <row r="1117" spans="11:11" x14ac:dyDescent="0.35">
      <c r="K1117" s="1"/>
    </row>
    <row r="1118" spans="11:11" x14ac:dyDescent="0.35">
      <c r="K1118" s="1"/>
    </row>
    <row r="1119" spans="11:11" x14ac:dyDescent="0.35">
      <c r="K1119" s="1"/>
    </row>
    <row r="1120" spans="11:11" x14ac:dyDescent="0.35">
      <c r="K1120" s="1"/>
    </row>
    <row r="1121" spans="11:11" x14ac:dyDescent="0.35">
      <c r="K1121" s="1"/>
    </row>
    <row r="1122" spans="11:11" x14ac:dyDescent="0.35">
      <c r="K1122" s="1"/>
    </row>
    <row r="1124" spans="11:11" x14ac:dyDescent="0.35">
      <c r="K1124" s="1"/>
    </row>
    <row r="1125" spans="11:11" x14ac:dyDescent="0.35">
      <c r="K1125" s="1"/>
    </row>
    <row r="1127" spans="11:11" x14ac:dyDescent="0.35">
      <c r="K1127" s="1"/>
    </row>
    <row r="1128" spans="11:11" x14ac:dyDescent="0.35">
      <c r="K1128" s="1"/>
    </row>
    <row r="1130" spans="11:11" x14ac:dyDescent="0.35">
      <c r="K1130" s="1"/>
    </row>
    <row r="1131" spans="11:11" x14ac:dyDescent="0.35">
      <c r="K1131" s="1"/>
    </row>
    <row r="1132" spans="11:11" x14ac:dyDescent="0.35">
      <c r="K1132" s="1"/>
    </row>
    <row r="1135" spans="11:11" x14ac:dyDescent="0.35">
      <c r="K1135" s="1"/>
    </row>
    <row r="1136" spans="11:11" x14ac:dyDescent="0.35">
      <c r="K1136" s="1"/>
    </row>
    <row r="1137" spans="11:11" x14ac:dyDescent="0.35">
      <c r="K1137" s="1"/>
    </row>
    <row r="1152" spans="11:11" x14ac:dyDescent="0.35">
      <c r="K1152" s="1"/>
    </row>
    <row r="1153" spans="11:11" x14ac:dyDescent="0.35">
      <c r="K1153" s="1"/>
    </row>
    <row r="1155" spans="11:11" x14ac:dyDescent="0.35">
      <c r="K1155" s="1"/>
    </row>
    <row r="1156" spans="11:11" x14ac:dyDescent="0.35">
      <c r="K1156" s="1"/>
    </row>
    <row r="1157" spans="11:11" x14ac:dyDescent="0.35">
      <c r="K1157" s="1"/>
    </row>
    <row r="1159" spans="11:11" x14ac:dyDescent="0.35">
      <c r="K1159" s="1"/>
    </row>
    <row r="1160" spans="11:11" x14ac:dyDescent="0.35">
      <c r="K1160" s="1"/>
    </row>
    <row r="1161" spans="11:11" x14ac:dyDescent="0.35">
      <c r="K1161" s="1"/>
    </row>
    <row r="1162" spans="11:11" x14ac:dyDescent="0.35">
      <c r="K1162" s="1"/>
    </row>
    <row r="1164" spans="11:11" x14ac:dyDescent="0.35">
      <c r="K1164" s="1"/>
    </row>
    <row r="1165" spans="11:11" x14ac:dyDescent="0.35">
      <c r="K1165" s="1"/>
    </row>
    <row r="1166" spans="11:11" x14ac:dyDescent="0.35">
      <c r="K1166" s="1"/>
    </row>
    <row r="1168" spans="11:11" x14ac:dyDescent="0.35">
      <c r="K1168" s="1"/>
    </row>
    <row r="1169" spans="11:11" x14ac:dyDescent="0.35">
      <c r="K1169" s="1"/>
    </row>
    <row r="1171" spans="11:11" x14ac:dyDescent="0.35">
      <c r="K1171" s="1"/>
    </row>
    <row r="1173" spans="11:11" x14ac:dyDescent="0.35">
      <c r="K1173" s="1"/>
    </row>
    <row r="1175" spans="11:11" x14ac:dyDescent="0.35">
      <c r="K1175" s="1"/>
    </row>
    <row r="1176" spans="11:11" x14ac:dyDescent="0.35">
      <c r="K1176" s="1"/>
    </row>
    <row r="1177" spans="11:11" x14ac:dyDescent="0.35">
      <c r="K1177" s="1"/>
    </row>
    <row r="1178" spans="11:11" x14ac:dyDescent="0.35">
      <c r="K1178" s="1"/>
    </row>
    <row r="1180" spans="11:11" x14ac:dyDescent="0.35">
      <c r="K1180" s="1"/>
    </row>
    <row r="1187" spans="11:11" x14ac:dyDescent="0.35">
      <c r="K1187" s="1"/>
    </row>
    <row r="1188" spans="11:11" x14ac:dyDescent="0.35">
      <c r="K1188" s="1"/>
    </row>
    <row r="1189" spans="11:11" x14ac:dyDescent="0.35">
      <c r="K1189" s="1"/>
    </row>
    <row r="1190" spans="11:11" x14ac:dyDescent="0.35">
      <c r="K1190" s="1"/>
    </row>
    <row r="1191" spans="11:11" x14ac:dyDescent="0.35">
      <c r="K1191" s="1"/>
    </row>
    <row r="1192" spans="11:11" x14ac:dyDescent="0.35">
      <c r="K1192" s="1"/>
    </row>
    <row r="1194" spans="11:11" x14ac:dyDescent="0.35">
      <c r="K1194" s="1"/>
    </row>
    <row r="1195" spans="11:11" x14ac:dyDescent="0.35">
      <c r="K1195" s="1"/>
    </row>
    <row r="1196" spans="11:11" x14ac:dyDescent="0.35">
      <c r="K1196" s="1"/>
    </row>
    <row r="1197" spans="11:11" x14ac:dyDescent="0.35">
      <c r="K1197" s="1"/>
    </row>
    <row r="1198" spans="11:11" x14ac:dyDescent="0.35">
      <c r="K1198" s="1"/>
    </row>
    <row r="1199" spans="11:11" x14ac:dyDescent="0.35">
      <c r="K1199" s="1"/>
    </row>
    <row r="1200" spans="11:11" x14ac:dyDescent="0.35">
      <c r="K1200" s="1"/>
    </row>
    <row r="1202" spans="11:11" x14ac:dyDescent="0.35">
      <c r="K1202" s="1"/>
    </row>
    <row r="1203" spans="11:11" x14ac:dyDescent="0.35">
      <c r="K1203" s="1"/>
    </row>
    <row r="1205" spans="11:11" x14ac:dyDescent="0.35">
      <c r="K1205" s="1"/>
    </row>
    <row r="1207" spans="11:11" x14ac:dyDescent="0.35">
      <c r="K1207" s="1"/>
    </row>
    <row r="1208" spans="11:11" x14ac:dyDescent="0.35">
      <c r="K1208" s="1"/>
    </row>
    <row r="1209" spans="11:11" x14ac:dyDescent="0.35">
      <c r="K1209" s="1"/>
    </row>
    <row r="1210" spans="11:11" x14ac:dyDescent="0.35">
      <c r="K1210" s="1"/>
    </row>
    <row r="1211" spans="11:11" x14ac:dyDescent="0.35">
      <c r="K1211" s="1"/>
    </row>
    <row r="1212" spans="11:11" x14ac:dyDescent="0.35">
      <c r="K1212" s="1"/>
    </row>
    <row r="1213" spans="11:11" x14ac:dyDescent="0.35">
      <c r="K1213" s="1"/>
    </row>
    <row r="1214" spans="11:11" x14ac:dyDescent="0.35">
      <c r="K1214" s="1"/>
    </row>
    <row r="1215" spans="11:11" x14ac:dyDescent="0.35">
      <c r="K1215" s="1"/>
    </row>
    <row r="1216" spans="11:11" x14ac:dyDescent="0.35">
      <c r="K1216" s="1"/>
    </row>
    <row r="1217" spans="11:11" x14ac:dyDescent="0.35">
      <c r="K1217" s="1"/>
    </row>
    <row r="1218" spans="11:11" x14ac:dyDescent="0.35">
      <c r="K1218" s="1"/>
    </row>
    <row r="1220" spans="11:11" x14ac:dyDescent="0.35">
      <c r="K1220" s="1"/>
    </row>
    <row r="1221" spans="11:11" x14ac:dyDescent="0.35">
      <c r="K1221" s="1"/>
    </row>
    <row r="1223" spans="11:11" x14ac:dyDescent="0.35">
      <c r="K1223" s="1"/>
    </row>
    <row r="1224" spans="11:11" x14ac:dyDescent="0.35">
      <c r="K1224" s="1"/>
    </row>
    <row r="1226" spans="11:11" x14ac:dyDescent="0.35">
      <c r="K1226" s="1"/>
    </row>
    <row r="1227" spans="11:11" x14ac:dyDescent="0.35">
      <c r="K1227" s="1"/>
    </row>
    <row r="1228" spans="11:11" x14ac:dyDescent="0.35">
      <c r="K1228" s="1"/>
    </row>
    <row r="1229" spans="11:11" x14ac:dyDescent="0.35">
      <c r="K1229" s="1"/>
    </row>
    <row r="1231" spans="11:11" x14ac:dyDescent="0.35">
      <c r="K1231" s="1"/>
    </row>
    <row r="1232" spans="11:11" x14ac:dyDescent="0.35">
      <c r="K1232" s="1"/>
    </row>
    <row r="1233" spans="11:11" x14ac:dyDescent="0.35">
      <c r="K1233" s="1"/>
    </row>
    <row r="1234" spans="11:11" x14ac:dyDescent="0.35">
      <c r="K1234" s="1"/>
    </row>
    <row r="1236" spans="11:11" x14ac:dyDescent="0.35">
      <c r="K1236" s="1"/>
    </row>
    <row r="1237" spans="11:11" x14ac:dyDescent="0.35">
      <c r="K1237" s="1"/>
    </row>
    <row r="1238" spans="11:11" x14ac:dyDescent="0.35">
      <c r="K1238" s="1"/>
    </row>
    <row r="1239" spans="11:11" x14ac:dyDescent="0.35">
      <c r="K1239" s="1"/>
    </row>
    <row r="1240" spans="11:11" x14ac:dyDescent="0.35">
      <c r="K1240" s="1"/>
    </row>
    <row r="1244" spans="11:11" x14ac:dyDescent="0.35">
      <c r="K1244" s="1"/>
    </row>
    <row r="1245" spans="11:11" x14ac:dyDescent="0.35">
      <c r="K1245" s="1"/>
    </row>
    <row r="1246" spans="11:11" x14ac:dyDescent="0.35">
      <c r="K1246" s="1"/>
    </row>
    <row r="1248" spans="11:11" x14ac:dyDescent="0.35">
      <c r="K1248" s="1"/>
    </row>
    <row r="1249" spans="11:11" x14ac:dyDescent="0.35">
      <c r="K1249" s="1"/>
    </row>
    <row r="1251" spans="11:11" x14ac:dyDescent="0.35">
      <c r="K1251" s="1"/>
    </row>
    <row r="1253" spans="11:11" x14ac:dyDescent="0.35">
      <c r="K1253" s="1"/>
    </row>
    <row r="1254" spans="11:11" x14ac:dyDescent="0.35">
      <c r="K1254" s="1"/>
    </row>
    <row r="1255" spans="11:11" x14ac:dyDescent="0.35">
      <c r="K1255" s="1"/>
    </row>
    <row r="1256" spans="11:11" x14ac:dyDescent="0.35">
      <c r="K1256" s="1"/>
    </row>
    <row r="1257" spans="11:11" x14ac:dyDescent="0.35">
      <c r="K1257" s="1"/>
    </row>
    <row r="1258" spans="11:11" x14ac:dyDescent="0.35">
      <c r="K1258" s="1"/>
    </row>
    <row r="1260" spans="11:11" x14ac:dyDescent="0.35">
      <c r="K1260" s="1"/>
    </row>
    <row r="1261" spans="11:11" x14ac:dyDescent="0.35">
      <c r="K1261" s="1"/>
    </row>
    <row r="1262" spans="11:11" x14ac:dyDescent="0.35">
      <c r="K1262" s="1"/>
    </row>
    <row r="1263" spans="11:11" x14ac:dyDescent="0.35">
      <c r="K1263" s="1"/>
    </row>
    <row r="1264" spans="11:11" x14ac:dyDescent="0.35">
      <c r="K1264" s="1"/>
    </row>
    <row r="1266" spans="11:11" x14ac:dyDescent="0.35">
      <c r="K1266" s="1"/>
    </row>
    <row r="1267" spans="11:11" x14ac:dyDescent="0.35">
      <c r="K1267" s="1"/>
    </row>
    <row r="1268" spans="11:11" x14ac:dyDescent="0.35">
      <c r="K1268" s="1"/>
    </row>
    <row r="1269" spans="11:11" x14ac:dyDescent="0.35">
      <c r="K1269" s="1"/>
    </row>
    <row r="1270" spans="11:11" x14ac:dyDescent="0.35">
      <c r="K1270" s="1"/>
    </row>
    <row r="1272" spans="11:11" x14ac:dyDescent="0.35">
      <c r="K1272" s="1"/>
    </row>
    <row r="1274" spans="11:11" x14ac:dyDescent="0.35">
      <c r="K1274" s="1"/>
    </row>
    <row r="1276" spans="11:11" x14ac:dyDescent="0.35">
      <c r="K1276" s="1"/>
    </row>
    <row r="1277" spans="11:11" x14ac:dyDescent="0.35">
      <c r="K1277" s="1"/>
    </row>
    <row r="1279" spans="11:11" x14ac:dyDescent="0.35">
      <c r="K1279" s="1"/>
    </row>
    <row r="1281" spans="11:11" x14ac:dyDescent="0.35">
      <c r="K1281" s="1"/>
    </row>
    <row r="1283" spans="11:11" x14ac:dyDescent="0.35">
      <c r="K1283" s="1"/>
    </row>
    <row r="1284" spans="11:11" x14ac:dyDescent="0.35">
      <c r="K1284" s="1"/>
    </row>
    <row r="1286" spans="11:11" x14ac:dyDescent="0.35">
      <c r="K1286" s="1"/>
    </row>
    <row r="1287" spans="11:11" x14ac:dyDescent="0.35">
      <c r="K1287" s="1"/>
    </row>
    <row r="1289" spans="11:11" x14ac:dyDescent="0.35">
      <c r="K1289" s="1"/>
    </row>
    <row r="1290" spans="11:11" x14ac:dyDescent="0.35">
      <c r="K1290" s="1"/>
    </row>
    <row r="1292" spans="11:11" x14ac:dyDescent="0.35">
      <c r="K1292" s="1"/>
    </row>
    <row r="1294" spans="11:11" x14ac:dyDescent="0.35">
      <c r="K1294" s="1"/>
    </row>
    <row r="1296" spans="11:11" x14ac:dyDescent="0.35">
      <c r="K1296" s="1"/>
    </row>
    <row r="1298" spans="11:11" x14ac:dyDescent="0.35">
      <c r="K1298" s="1"/>
    </row>
    <row r="1300" spans="11:11" x14ac:dyDescent="0.35">
      <c r="K1300" s="1"/>
    </row>
    <row r="1301" spans="11:11" x14ac:dyDescent="0.35">
      <c r="K1301" s="1"/>
    </row>
    <row r="1302" spans="11:11" x14ac:dyDescent="0.35">
      <c r="K1302" s="1"/>
    </row>
    <row r="1303" spans="11:11" x14ac:dyDescent="0.35">
      <c r="K1303" s="1"/>
    </row>
    <row r="1304" spans="11:11" x14ac:dyDescent="0.35">
      <c r="K1304" s="1"/>
    </row>
    <row r="1305" spans="11:11" x14ac:dyDescent="0.35">
      <c r="K1305" s="1"/>
    </row>
    <row r="1306" spans="11:11" x14ac:dyDescent="0.35">
      <c r="K1306" s="1"/>
    </row>
    <row r="1307" spans="11:11" x14ac:dyDescent="0.35">
      <c r="K1307" s="1"/>
    </row>
    <row r="1308" spans="11:11" x14ac:dyDescent="0.35">
      <c r="K1308" s="1"/>
    </row>
    <row r="1309" spans="11:11" x14ac:dyDescent="0.35">
      <c r="K1309" s="1"/>
    </row>
    <row r="1310" spans="11:11" x14ac:dyDescent="0.35">
      <c r="K1310" s="1"/>
    </row>
    <row r="1311" spans="11:11" x14ac:dyDescent="0.35">
      <c r="K1311" s="1"/>
    </row>
    <row r="1313" spans="11:11" x14ac:dyDescent="0.35">
      <c r="K1313" s="1"/>
    </row>
    <row r="1315" spans="11:11" x14ac:dyDescent="0.35">
      <c r="K1315" s="1"/>
    </row>
    <row r="1316" spans="11:11" x14ac:dyDescent="0.35">
      <c r="K1316" s="1"/>
    </row>
    <row r="1317" spans="11:11" x14ac:dyDescent="0.35">
      <c r="K1317" s="1"/>
    </row>
    <row r="1318" spans="11:11" x14ac:dyDescent="0.35">
      <c r="K1318" s="1"/>
    </row>
    <row r="1319" spans="11:11" x14ac:dyDescent="0.35">
      <c r="K1319" s="1"/>
    </row>
    <row r="1320" spans="11:11" x14ac:dyDescent="0.35">
      <c r="K1320" s="1"/>
    </row>
    <row r="1321" spans="11:11" x14ac:dyDescent="0.35">
      <c r="K1321" s="1"/>
    </row>
    <row r="1322" spans="11:11" x14ac:dyDescent="0.35">
      <c r="K1322" s="1"/>
    </row>
    <row r="1323" spans="11:11" x14ac:dyDescent="0.35">
      <c r="K1323" s="1"/>
    </row>
    <row r="1324" spans="11:11" x14ac:dyDescent="0.35">
      <c r="K1324" s="1"/>
    </row>
    <row r="1325" spans="11:11" x14ac:dyDescent="0.35">
      <c r="K1325" s="1"/>
    </row>
    <row r="1326" spans="11:11" x14ac:dyDescent="0.35">
      <c r="K1326" s="1"/>
    </row>
    <row r="1327" spans="11:11" x14ac:dyDescent="0.35">
      <c r="K1327" s="1"/>
    </row>
    <row r="1328" spans="11:11" x14ac:dyDescent="0.35">
      <c r="K1328" s="1"/>
    </row>
    <row r="1329" spans="11:11" x14ac:dyDescent="0.35">
      <c r="K1329" s="1"/>
    </row>
    <row r="1331" spans="11:11" x14ac:dyDescent="0.35">
      <c r="K1331" s="1"/>
    </row>
    <row r="1333" spans="11:11" x14ac:dyDescent="0.35">
      <c r="K1333" s="1"/>
    </row>
    <row r="1334" spans="11:11" x14ac:dyDescent="0.35">
      <c r="K1334" s="1"/>
    </row>
    <row r="1335" spans="11:11" x14ac:dyDescent="0.35">
      <c r="K1335" s="1"/>
    </row>
    <row r="1336" spans="11:11" x14ac:dyDescent="0.35">
      <c r="K1336" s="1"/>
    </row>
    <row r="1337" spans="11:11" x14ac:dyDescent="0.35">
      <c r="K1337" s="1"/>
    </row>
    <row r="1338" spans="11:11" x14ac:dyDescent="0.35">
      <c r="K1338" s="1"/>
    </row>
    <row r="1339" spans="11:11" x14ac:dyDescent="0.35">
      <c r="K1339" s="1"/>
    </row>
    <row r="1340" spans="11:11" x14ac:dyDescent="0.35">
      <c r="K1340" s="1"/>
    </row>
    <row r="1341" spans="11:11" x14ac:dyDescent="0.35">
      <c r="K1341" s="1"/>
    </row>
    <row r="1343" spans="11:11" x14ac:dyDescent="0.35">
      <c r="K1343" s="1"/>
    </row>
    <row r="1344" spans="11:11" x14ac:dyDescent="0.35">
      <c r="K1344" s="1"/>
    </row>
    <row r="1346" spans="11:11" x14ac:dyDescent="0.35">
      <c r="K1346" s="1"/>
    </row>
    <row r="1348" spans="11:11" x14ac:dyDescent="0.35">
      <c r="K1348" s="1"/>
    </row>
    <row r="1350" spans="11:11" x14ac:dyDescent="0.35">
      <c r="K1350" s="1"/>
    </row>
    <row r="1352" spans="11:11" x14ac:dyDescent="0.35">
      <c r="K1352" s="1"/>
    </row>
    <row r="1354" spans="11:11" x14ac:dyDescent="0.35">
      <c r="K1354" s="1"/>
    </row>
    <row r="1356" spans="11:11" x14ac:dyDescent="0.35">
      <c r="K1356" s="1"/>
    </row>
    <row r="1357" spans="11:11" x14ac:dyDescent="0.35">
      <c r="K1357" s="1"/>
    </row>
    <row r="1359" spans="11:11" x14ac:dyDescent="0.35">
      <c r="K1359" s="1"/>
    </row>
    <row r="1361" spans="11:11" x14ac:dyDescent="0.35">
      <c r="K1361" s="1"/>
    </row>
    <row r="1363" spans="11:11" x14ac:dyDescent="0.35">
      <c r="K1363" s="1"/>
    </row>
    <row r="1365" spans="11:11" x14ac:dyDescent="0.35">
      <c r="K1365" s="1"/>
    </row>
    <row r="1367" spans="11:11" x14ac:dyDescent="0.35">
      <c r="K1367" s="1"/>
    </row>
    <row r="1369" spans="11:11" x14ac:dyDescent="0.35">
      <c r="K1369" s="1"/>
    </row>
    <row r="1371" spans="11:11" x14ac:dyDescent="0.35">
      <c r="K1371" s="1"/>
    </row>
    <row r="1372" spans="11:11" x14ac:dyDescent="0.35">
      <c r="K1372" s="1"/>
    </row>
    <row r="1374" spans="11:11" x14ac:dyDescent="0.35">
      <c r="K1374" s="1"/>
    </row>
    <row r="1376" spans="11:11" x14ac:dyDescent="0.35">
      <c r="K1376" s="1"/>
    </row>
    <row r="1377" spans="11:11" x14ac:dyDescent="0.35">
      <c r="K1377" s="1"/>
    </row>
    <row r="1379" spans="11:11" x14ac:dyDescent="0.35">
      <c r="K1379" s="1"/>
    </row>
    <row r="1381" spans="11:11" x14ac:dyDescent="0.35">
      <c r="K1381" s="1"/>
    </row>
    <row r="1383" spans="11:11" x14ac:dyDescent="0.35">
      <c r="K1383" s="1"/>
    </row>
    <row r="1385" spans="11:11" x14ac:dyDescent="0.35">
      <c r="K1385" s="1"/>
    </row>
    <row r="1387" spans="11:11" x14ac:dyDescent="0.35">
      <c r="K1387" s="1"/>
    </row>
    <row r="1389" spans="11:11" x14ac:dyDescent="0.35">
      <c r="K1389" s="1"/>
    </row>
    <row r="1391" spans="11:11" x14ac:dyDescent="0.35">
      <c r="K1391" s="1"/>
    </row>
    <row r="1393" spans="11:11" x14ac:dyDescent="0.35">
      <c r="K1393" s="1"/>
    </row>
    <row r="1394" spans="11:11" x14ac:dyDescent="0.35">
      <c r="K1394" s="1"/>
    </row>
    <row r="1396" spans="11:11" x14ac:dyDescent="0.35">
      <c r="K1396" s="1"/>
    </row>
    <row r="1397" spans="11:11" x14ac:dyDescent="0.35">
      <c r="K1397" s="1"/>
    </row>
    <row r="1399" spans="11:11" x14ac:dyDescent="0.35">
      <c r="K1399" s="1"/>
    </row>
    <row r="1400" spans="11:11" x14ac:dyDescent="0.35">
      <c r="K1400" s="1"/>
    </row>
    <row r="1402" spans="11:11" x14ac:dyDescent="0.35">
      <c r="K1402" s="1"/>
    </row>
    <row r="1404" spans="11:11" x14ac:dyDescent="0.35">
      <c r="K1404" s="1"/>
    </row>
    <row r="1406" spans="11:11" x14ac:dyDescent="0.35">
      <c r="K1406" s="1"/>
    </row>
    <row r="1408" spans="11:11" x14ac:dyDescent="0.35">
      <c r="K1408" s="1"/>
    </row>
    <row r="1409" spans="11:11" x14ac:dyDescent="0.35">
      <c r="K1409" s="1"/>
    </row>
    <row r="1411" spans="11:11" x14ac:dyDescent="0.35">
      <c r="K1411" s="1"/>
    </row>
    <row r="1413" spans="11:11" x14ac:dyDescent="0.35">
      <c r="K1413" s="1"/>
    </row>
    <row r="1414" spans="11:11" x14ac:dyDescent="0.35">
      <c r="K1414" s="1"/>
    </row>
    <row r="1415" spans="11:11" x14ac:dyDescent="0.35">
      <c r="K1415" s="1"/>
    </row>
    <row r="1416" spans="11:11" x14ac:dyDescent="0.35">
      <c r="K1416" s="1"/>
    </row>
    <row r="1417" spans="11:11" x14ac:dyDescent="0.35">
      <c r="K1417" s="1"/>
    </row>
    <row r="1418" spans="11:11" x14ac:dyDescent="0.35">
      <c r="K1418" s="1"/>
    </row>
    <row r="1419" spans="11:11" x14ac:dyDescent="0.35">
      <c r="K1419" s="1"/>
    </row>
    <row r="1420" spans="11:11" x14ac:dyDescent="0.35">
      <c r="K1420" s="1"/>
    </row>
    <row r="1421" spans="11:11" x14ac:dyDescent="0.35">
      <c r="K1421" s="1"/>
    </row>
    <row r="1422" spans="11:11" x14ac:dyDescent="0.35">
      <c r="K1422" s="1"/>
    </row>
    <row r="1424" spans="11:11" x14ac:dyDescent="0.35">
      <c r="K1424" s="1"/>
    </row>
    <row r="1425" spans="11:11" x14ac:dyDescent="0.35">
      <c r="K1425" s="1"/>
    </row>
    <row r="1426" spans="11:11" x14ac:dyDescent="0.35">
      <c r="K1426" s="1"/>
    </row>
    <row r="1427" spans="11:11" x14ac:dyDescent="0.35">
      <c r="K1427" s="1"/>
    </row>
    <row r="1428" spans="11:11" x14ac:dyDescent="0.35">
      <c r="K1428" s="1"/>
    </row>
    <row r="1429" spans="11:11" x14ac:dyDescent="0.35">
      <c r="K1429" s="1"/>
    </row>
    <row r="1430" spans="11:11" x14ac:dyDescent="0.35">
      <c r="K1430" s="1"/>
    </row>
    <row r="1431" spans="11:11" x14ac:dyDescent="0.35">
      <c r="K1431" s="1"/>
    </row>
    <row r="1432" spans="11:11" x14ac:dyDescent="0.35">
      <c r="K1432" s="1"/>
    </row>
    <row r="1433" spans="11:11" x14ac:dyDescent="0.35">
      <c r="K1433" s="1"/>
    </row>
    <row r="1434" spans="11:11" x14ac:dyDescent="0.35">
      <c r="K1434" s="1"/>
    </row>
    <row r="1435" spans="11:11" x14ac:dyDescent="0.35">
      <c r="K1435" s="1"/>
    </row>
    <row r="1437" spans="11:11" x14ac:dyDescent="0.35">
      <c r="K1437" s="1"/>
    </row>
    <row r="1438" spans="11:11" x14ac:dyDescent="0.35">
      <c r="K1438" s="1"/>
    </row>
    <row r="1440" spans="11:11" x14ac:dyDescent="0.35">
      <c r="K1440" s="1"/>
    </row>
    <row r="1442" spans="11:11" x14ac:dyDescent="0.35">
      <c r="K1442" s="1"/>
    </row>
    <row r="1444" spans="11:11" x14ac:dyDescent="0.35">
      <c r="K1444" s="1"/>
    </row>
    <row r="1446" spans="11:11" x14ac:dyDescent="0.35">
      <c r="K1446" s="1"/>
    </row>
    <row r="1448" spans="11:11" x14ac:dyDescent="0.35">
      <c r="K1448" s="1"/>
    </row>
    <row r="1450" spans="11:11" x14ac:dyDescent="0.35">
      <c r="K1450" s="1"/>
    </row>
    <row r="1451" spans="11:11" x14ac:dyDescent="0.35">
      <c r="K1451" s="1"/>
    </row>
    <row r="1452" spans="11:11" x14ac:dyDescent="0.35">
      <c r="K1452" s="1"/>
    </row>
    <row r="1453" spans="11:11" x14ac:dyDescent="0.35">
      <c r="K1453" s="1"/>
    </row>
    <row r="1455" spans="11:11" x14ac:dyDescent="0.35">
      <c r="K1455" s="1"/>
    </row>
    <row r="1457" spans="11:11" x14ac:dyDescent="0.35">
      <c r="K1457" s="1"/>
    </row>
    <row r="1459" spans="11:11" x14ac:dyDescent="0.35">
      <c r="K1459" s="1"/>
    </row>
    <row r="1460" spans="11:11" x14ac:dyDescent="0.35">
      <c r="K1460" s="1"/>
    </row>
    <row r="1462" spans="11:11" x14ac:dyDescent="0.35">
      <c r="K1462" s="1"/>
    </row>
    <row r="1463" spans="11:11" x14ac:dyDescent="0.35">
      <c r="K1463" s="1"/>
    </row>
    <row r="1464" spans="11:11" x14ac:dyDescent="0.35">
      <c r="K1464" s="1"/>
    </row>
    <row r="1465" spans="11:11" x14ac:dyDescent="0.35">
      <c r="K1465" s="1"/>
    </row>
    <row r="1466" spans="11:11" x14ac:dyDescent="0.35">
      <c r="K1466" s="1"/>
    </row>
    <row r="1467" spans="11:11" x14ac:dyDescent="0.35">
      <c r="K1467" s="1"/>
    </row>
    <row r="1468" spans="11:11" x14ac:dyDescent="0.35">
      <c r="K1468" s="1"/>
    </row>
    <row r="1469" spans="11:11" x14ac:dyDescent="0.35">
      <c r="K1469" s="1"/>
    </row>
    <row r="1470" spans="11:11" x14ac:dyDescent="0.35">
      <c r="K1470" s="1"/>
    </row>
    <row r="1471" spans="11:11" x14ac:dyDescent="0.35">
      <c r="K1471" s="1"/>
    </row>
    <row r="1473" spans="11:11" x14ac:dyDescent="0.35">
      <c r="K1473" s="1"/>
    </row>
    <row r="1474" spans="11:11" x14ac:dyDescent="0.35">
      <c r="K1474" s="1"/>
    </row>
    <row r="1475" spans="11:11" x14ac:dyDescent="0.35">
      <c r="K1475" s="1"/>
    </row>
    <row r="1476" spans="11:11" x14ac:dyDescent="0.35">
      <c r="K1476" s="1"/>
    </row>
    <row r="1477" spans="11:11" x14ac:dyDescent="0.35">
      <c r="K1477" s="1"/>
    </row>
    <row r="1478" spans="11:11" x14ac:dyDescent="0.35">
      <c r="K1478" s="1"/>
    </row>
    <row r="1479" spans="11:11" x14ac:dyDescent="0.35">
      <c r="K1479" s="1"/>
    </row>
    <row r="1481" spans="11:11" x14ac:dyDescent="0.35">
      <c r="K1481" s="1"/>
    </row>
    <row r="1483" spans="11:11" x14ac:dyDescent="0.35">
      <c r="K1483" s="1"/>
    </row>
    <row r="1484" spans="11:11" x14ac:dyDescent="0.35">
      <c r="K1484" s="1"/>
    </row>
    <row r="1485" spans="11:11" x14ac:dyDescent="0.35">
      <c r="K1485" s="1"/>
    </row>
    <row r="1486" spans="11:11" x14ac:dyDescent="0.35">
      <c r="K1486" s="1"/>
    </row>
    <row r="1488" spans="11:11" x14ac:dyDescent="0.35">
      <c r="K1488" s="1"/>
    </row>
    <row r="1490" spans="11:11" x14ac:dyDescent="0.35">
      <c r="K1490" s="1"/>
    </row>
    <row r="1492" spans="11:11" x14ac:dyDescent="0.35">
      <c r="K1492" s="1"/>
    </row>
    <row r="1493" spans="11:11" x14ac:dyDescent="0.35">
      <c r="K1493" s="1"/>
    </row>
    <row r="1494" spans="11:11" x14ac:dyDescent="0.35">
      <c r="K1494" s="1"/>
    </row>
    <row r="1496" spans="11:11" x14ac:dyDescent="0.35">
      <c r="K1496" s="1"/>
    </row>
    <row r="1497" spans="11:11" x14ac:dyDescent="0.35">
      <c r="K1497" s="1"/>
    </row>
    <row r="1498" spans="11:11" x14ac:dyDescent="0.35">
      <c r="K1498" s="1"/>
    </row>
    <row r="1500" spans="11:11" x14ac:dyDescent="0.35">
      <c r="K1500" s="1"/>
    </row>
    <row r="1501" spans="11:11" x14ac:dyDescent="0.35">
      <c r="K1501" s="1"/>
    </row>
    <row r="1502" spans="11:11" x14ac:dyDescent="0.35">
      <c r="K1502" s="1"/>
    </row>
    <row r="1504" spans="11:11" x14ac:dyDescent="0.35">
      <c r="K1504" s="1"/>
    </row>
    <row r="1505" spans="11:11" x14ac:dyDescent="0.35">
      <c r="K1505" s="1"/>
    </row>
    <row r="1506" spans="11:11" x14ac:dyDescent="0.35">
      <c r="K1506" s="1"/>
    </row>
    <row r="1508" spans="11:11" x14ac:dyDescent="0.35">
      <c r="K1508" s="1"/>
    </row>
    <row r="1510" spans="11:11" x14ac:dyDescent="0.35">
      <c r="K1510" s="1"/>
    </row>
    <row r="1512" spans="11:11" x14ac:dyDescent="0.35">
      <c r="K1512" s="1"/>
    </row>
    <row r="1514" spans="11:11" x14ac:dyDescent="0.35">
      <c r="K1514" s="1"/>
    </row>
    <row r="1515" spans="11:11" x14ac:dyDescent="0.35">
      <c r="K1515" s="1"/>
    </row>
    <row r="1516" spans="11:11" x14ac:dyDescent="0.35">
      <c r="K1516" s="1"/>
    </row>
    <row r="1518" spans="11:11" x14ac:dyDescent="0.35">
      <c r="K1518" s="1"/>
    </row>
    <row r="1520" spans="11:11" x14ac:dyDescent="0.35">
      <c r="K1520" s="1"/>
    </row>
    <row r="1521" spans="11:11" x14ac:dyDescent="0.35">
      <c r="K1521" s="1"/>
    </row>
    <row r="1523" spans="11:11" x14ac:dyDescent="0.35">
      <c r="K1523" s="1"/>
    </row>
    <row r="1525" spans="11:11" x14ac:dyDescent="0.35">
      <c r="K1525" s="1"/>
    </row>
    <row r="1526" spans="11:11" x14ac:dyDescent="0.35">
      <c r="K1526" s="1"/>
    </row>
    <row r="1527" spans="11:11" x14ac:dyDescent="0.35">
      <c r="K1527" s="1"/>
    </row>
    <row r="1529" spans="11:11" x14ac:dyDescent="0.35">
      <c r="K1529" s="1"/>
    </row>
    <row r="1531" spans="11:11" x14ac:dyDescent="0.35">
      <c r="K1531" s="1"/>
    </row>
    <row r="1532" spans="11:11" x14ac:dyDescent="0.35">
      <c r="K1532" s="1"/>
    </row>
    <row r="1534" spans="11:11" x14ac:dyDescent="0.35">
      <c r="K1534" s="1"/>
    </row>
    <row r="1535" spans="11:11" x14ac:dyDescent="0.35">
      <c r="K1535" s="1"/>
    </row>
    <row r="1537" spans="11:11" x14ac:dyDescent="0.35">
      <c r="K1537" s="1"/>
    </row>
    <row r="1538" spans="11:11" x14ac:dyDescent="0.35">
      <c r="K1538" s="1"/>
    </row>
    <row r="1539" spans="11:11" x14ac:dyDescent="0.35">
      <c r="K1539" s="1"/>
    </row>
    <row r="1541" spans="11:11" x14ac:dyDescent="0.35">
      <c r="K1541" s="1"/>
    </row>
    <row r="1542" spans="11:11" x14ac:dyDescent="0.35">
      <c r="K1542" s="1"/>
    </row>
    <row r="1544" spans="11:11" x14ac:dyDescent="0.35">
      <c r="K1544" s="1"/>
    </row>
    <row r="1545" spans="11:11" x14ac:dyDescent="0.35">
      <c r="K1545" s="1"/>
    </row>
    <row r="1547" spans="11:11" x14ac:dyDescent="0.35">
      <c r="K1547" s="1"/>
    </row>
    <row r="1548" spans="11:11" x14ac:dyDescent="0.35">
      <c r="K1548" s="1"/>
    </row>
    <row r="1550" spans="11:11" x14ac:dyDescent="0.35">
      <c r="K1550" s="1"/>
    </row>
    <row r="1551" spans="11:11" x14ac:dyDescent="0.35">
      <c r="K1551" s="1"/>
    </row>
    <row r="1553" spans="11:11" x14ac:dyDescent="0.35">
      <c r="K1553" s="1"/>
    </row>
    <row r="1555" spans="11:11" x14ac:dyDescent="0.35">
      <c r="K1555" s="1"/>
    </row>
    <row r="1556" spans="11:11" x14ac:dyDescent="0.35">
      <c r="K1556" s="1"/>
    </row>
    <row r="1558" spans="11:11" x14ac:dyDescent="0.35">
      <c r="K1558" s="1"/>
    </row>
    <row r="1559" spans="11:11" x14ac:dyDescent="0.35">
      <c r="K1559" s="1"/>
    </row>
    <row r="1561" spans="11:11" x14ac:dyDescent="0.35">
      <c r="K1561" s="1"/>
    </row>
    <row r="1562" spans="11:11" x14ac:dyDescent="0.35">
      <c r="K1562" s="1"/>
    </row>
    <row r="1563" spans="11:11" x14ac:dyDescent="0.35">
      <c r="K1563" s="1"/>
    </row>
    <row r="1565" spans="11:11" x14ac:dyDescent="0.35">
      <c r="K1565" s="1"/>
    </row>
    <row r="1567" spans="11:11" x14ac:dyDescent="0.35">
      <c r="K1567" s="1"/>
    </row>
    <row r="1568" spans="11:11" x14ac:dyDescent="0.35">
      <c r="K1568" s="1"/>
    </row>
    <row r="1569" spans="11:11" x14ac:dyDescent="0.35">
      <c r="K1569" s="1"/>
    </row>
    <row r="1571" spans="11:11" x14ac:dyDescent="0.35">
      <c r="K1571" s="1"/>
    </row>
    <row r="1572" spans="11:11" x14ac:dyDescent="0.35">
      <c r="K1572" s="1"/>
    </row>
    <row r="1574" spans="11:11" x14ac:dyDescent="0.35">
      <c r="K1574" s="1"/>
    </row>
    <row r="1575" spans="11:11" x14ac:dyDescent="0.35">
      <c r="K1575" s="1"/>
    </row>
    <row r="1577" spans="11:11" x14ac:dyDescent="0.35">
      <c r="K1577" s="1"/>
    </row>
    <row r="1578" spans="11:11" x14ac:dyDescent="0.35">
      <c r="K1578" s="1"/>
    </row>
    <row r="1580" spans="11:11" x14ac:dyDescent="0.35">
      <c r="K1580" s="1"/>
    </row>
    <row r="1581" spans="11:11" x14ac:dyDescent="0.35">
      <c r="K1581" s="1"/>
    </row>
    <row r="1583" spans="11:11" x14ac:dyDescent="0.35">
      <c r="K1583" s="1"/>
    </row>
    <row r="1584" spans="11:11" x14ac:dyDescent="0.35">
      <c r="K1584" s="1"/>
    </row>
    <row r="1585" spans="11:11" x14ac:dyDescent="0.35">
      <c r="K1585" s="1"/>
    </row>
    <row r="1587" spans="11:11" x14ac:dyDescent="0.35">
      <c r="K1587" s="1"/>
    </row>
    <row r="1588" spans="11:11" x14ac:dyDescent="0.35">
      <c r="K1588" s="1"/>
    </row>
    <row r="1589" spans="11:11" x14ac:dyDescent="0.35">
      <c r="K1589" s="1"/>
    </row>
    <row r="1590" spans="11:11" x14ac:dyDescent="0.35">
      <c r="K1590" s="1"/>
    </row>
    <row r="1592" spans="11:11" x14ac:dyDescent="0.35">
      <c r="K1592" s="1"/>
    </row>
    <row r="1594" spans="11:11" x14ac:dyDescent="0.35">
      <c r="K1594" s="1"/>
    </row>
    <row r="1596" spans="11:11" x14ac:dyDescent="0.35">
      <c r="K1596" s="1"/>
    </row>
    <row r="1598" spans="11:11" x14ac:dyDescent="0.35">
      <c r="K1598" s="1"/>
    </row>
    <row r="1600" spans="11:11" x14ac:dyDescent="0.35">
      <c r="K1600" s="1"/>
    </row>
    <row r="1602" spans="11:11" x14ac:dyDescent="0.35">
      <c r="K1602" s="1"/>
    </row>
    <row r="1604" spans="11:11" x14ac:dyDescent="0.35">
      <c r="K1604" s="1"/>
    </row>
    <row r="1606" spans="11:11" x14ac:dyDescent="0.35">
      <c r="K1606" s="1"/>
    </row>
    <row r="1608" spans="11:11" x14ac:dyDescent="0.35">
      <c r="K1608" s="1"/>
    </row>
    <row r="1610" spans="11:11" x14ac:dyDescent="0.35">
      <c r="K1610" s="1"/>
    </row>
    <row r="1612" spans="11:11" x14ac:dyDescent="0.35">
      <c r="K1612" s="1"/>
    </row>
    <row r="1614" spans="11:11" x14ac:dyDescent="0.35">
      <c r="K1614" s="1"/>
    </row>
    <row r="1616" spans="11:11" x14ac:dyDescent="0.35">
      <c r="K1616" s="1"/>
    </row>
    <row r="1618" spans="11:11" x14ac:dyDescent="0.35">
      <c r="K1618" s="1"/>
    </row>
    <row r="1620" spans="11:11" x14ac:dyDescent="0.35">
      <c r="K1620" s="1"/>
    </row>
    <row r="1621" spans="11:11" x14ac:dyDescent="0.35">
      <c r="K1621" s="1"/>
    </row>
    <row r="1622" spans="11:11" x14ac:dyDescent="0.35">
      <c r="K1622" s="1"/>
    </row>
    <row r="1623" spans="11:11" x14ac:dyDescent="0.35">
      <c r="K1623" s="1"/>
    </row>
    <row r="1625" spans="11:11" x14ac:dyDescent="0.35">
      <c r="K1625" s="1"/>
    </row>
    <row r="1626" spans="11:11" x14ac:dyDescent="0.35">
      <c r="K1626" s="1"/>
    </row>
    <row r="1627" spans="11:11" x14ac:dyDescent="0.35">
      <c r="K1627" s="1"/>
    </row>
    <row r="1628" spans="11:11" x14ac:dyDescent="0.35">
      <c r="K1628" s="1"/>
    </row>
    <row r="1629" spans="11:11" x14ac:dyDescent="0.35">
      <c r="K1629" s="1"/>
    </row>
    <row r="1630" spans="11:11" x14ac:dyDescent="0.35">
      <c r="K1630" s="1"/>
    </row>
    <row r="1631" spans="11:11" x14ac:dyDescent="0.35">
      <c r="K1631" s="1"/>
    </row>
    <row r="1633" spans="11:11" x14ac:dyDescent="0.35">
      <c r="K1633" s="1"/>
    </row>
    <row r="1635" spans="11:11" x14ac:dyDescent="0.35">
      <c r="K1635" s="1"/>
    </row>
    <row r="1637" spans="11:11" x14ac:dyDescent="0.35">
      <c r="K1637" s="1"/>
    </row>
    <row r="1639" spans="11:11" x14ac:dyDescent="0.35">
      <c r="K1639" s="1"/>
    </row>
    <row r="1641" spans="11:11" x14ac:dyDescent="0.35">
      <c r="K1641" s="1"/>
    </row>
    <row r="1643" spans="11:11" x14ac:dyDescent="0.35">
      <c r="K1643" s="1"/>
    </row>
    <row r="1645" spans="11:11" x14ac:dyDescent="0.35">
      <c r="K1645" s="1"/>
    </row>
    <row r="1646" spans="11:11" x14ac:dyDescent="0.35">
      <c r="K1646" s="1"/>
    </row>
    <row r="1648" spans="11:11" x14ac:dyDescent="0.35">
      <c r="K1648" s="1"/>
    </row>
    <row r="1650" spans="11:11" x14ac:dyDescent="0.35">
      <c r="K1650" s="1"/>
    </row>
    <row r="1651" spans="11:11" x14ac:dyDescent="0.35">
      <c r="K1651" s="1"/>
    </row>
    <row r="1652" spans="11:11" x14ac:dyDescent="0.35">
      <c r="K1652" s="1"/>
    </row>
    <row r="1653" spans="11:11" x14ac:dyDescent="0.35">
      <c r="K1653" s="1"/>
    </row>
    <row r="1654" spans="11:11" x14ac:dyDescent="0.35">
      <c r="K1654" s="1"/>
    </row>
    <row r="1655" spans="11:11" x14ac:dyDescent="0.35">
      <c r="K1655" s="1"/>
    </row>
    <row r="1656" spans="11:11" x14ac:dyDescent="0.35">
      <c r="K1656" s="1"/>
    </row>
    <row r="1657" spans="11:11" x14ac:dyDescent="0.35">
      <c r="K1657" s="1"/>
    </row>
    <row r="1658" spans="11:11" x14ac:dyDescent="0.35">
      <c r="K1658" s="1"/>
    </row>
    <row r="1659" spans="11:11" x14ac:dyDescent="0.35">
      <c r="K1659" s="1"/>
    </row>
    <row r="1661" spans="11:11" x14ac:dyDescent="0.35">
      <c r="K1661" s="1"/>
    </row>
    <row r="1663" spans="11:11" x14ac:dyDescent="0.35">
      <c r="K1663" s="1"/>
    </row>
    <row r="1665" spans="11:11" x14ac:dyDescent="0.35">
      <c r="K1665" s="1"/>
    </row>
    <row r="1666" spans="11:11" x14ac:dyDescent="0.35">
      <c r="K1666" s="1"/>
    </row>
    <row r="1667" spans="11:11" x14ac:dyDescent="0.35">
      <c r="K1667" s="1"/>
    </row>
    <row r="1668" spans="11:11" x14ac:dyDescent="0.35">
      <c r="K1668" s="1"/>
    </row>
    <row r="1669" spans="11:11" x14ac:dyDescent="0.35">
      <c r="K1669" s="1"/>
    </row>
    <row r="1670" spans="11:11" x14ac:dyDescent="0.35">
      <c r="K1670" s="1"/>
    </row>
    <row r="1671" spans="11:11" x14ac:dyDescent="0.35">
      <c r="K1671" s="1"/>
    </row>
    <row r="1672" spans="11:11" x14ac:dyDescent="0.35">
      <c r="K1672" s="1"/>
    </row>
    <row r="1673" spans="11:11" x14ac:dyDescent="0.35">
      <c r="K1673" s="1"/>
    </row>
    <row r="1675" spans="11:11" x14ac:dyDescent="0.35">
      <c r="K1675" s="1"/>
    </row>
    <row r="1677" spans="11:11" x14ac:dyDescent="0.35">
      <c r="K1677" s="1"/>
    </row>
    <row r="1679" spans="11:11" x14ac:dyDescent="0.35">
      <c r="K1679" s="1"/>
    </row>
    <row r="1680" spans="11:11" x14ac:dyDescent="0.35">
      <c r="K1680" s="1"/>
    </row>
    <row r="1681" spans="11:11" x14ac:dyDescent="0.35">
      <c r="K1681" s="1"/>
    </row>
    <row r="1682" spans="11:11" x14ac:dyDescent="0.35">
      <c r="K1682" s="1"/>
    </row>
    <row r="1683" spans="11:11" x14ac:dyDescent="0.35">
      <c r="K1683" s="1"/>
    </row>
    <row r="1685" spans="11:11" x14ac:dyDescent="0.35">
      <c r="K1685" s="1"/>
    </row>
    <row r="1686" spans="11:11" x14ac:dyDescent="0.35">
      <c r="K1686" s="1"/>
    </row>
    <row r="1687" spans="11:11" x14ac:dyDescent="0.35">
      <c r="K1687" s="1"/>
    </row>
    <row r="1689" spans="11:11" x14ac:dyDescent="0.35">
      <c r="K1689" s="1"/>
    </row>
    <row r="1691" spans="11:11" x14ac:dyDescent="0.35">
      <c r="K1691" s="1"/>
    </row>
    <row r="1693" spans="11:11" x14ac:dyDescent="0.35">
      <c r="K1693" s="1"/>
    </row>
    <row r="1695" spans="11:11" x14ac:dyDescent="0.35">
      <c r="K1695" s="1"/>
    </row>
    <row r="1697" spans="11:11" x14ac:dyDescent="0.35">
      <c r="K1697" s="1"/>
    </row>
    <row r="1699" spans="11:11" x14ac:dyDescent="0.35">
      <c r="K1699" s="1"/>
    </row>
    <row r="1701" spans="11:11" x14ac:dyDescent="0.35">
      <c r="K1701" s="1"/>
    </row>
    <row r="1702" spans="11:11" x14ac:dyDescent="0.35">
      <c r="K1702" s="1"/>
    </row>
    <row r="1703" spans="11:11" x14ac:dyDescent="0.35">
      <c r="K1703" s="1"/>
    </row>
    <row r="1705" spans="11:11" x14ac:dyDescent="0.35">
      <c r="K1705" s="1"/>
    </row>
    <row r="1707" spans="11:11" x14ac:dyDescent="0.35">
      <c r="K1707" s="1"/>
    </row>
    <row r="1709" spans="11:11" x14ac:dyDescent="0.35">
      <c r="K1709" s="1"/>
    </row>
    <row r="1711" spans="11:11" x14ac:dyDescent="0.35">
      <c r="K1711" s="1"/>
    </row>
    <row r="1712" spans="11:11" x14ac:dyDescent="0.35">
      <c r="K1712" s="1"/>
    </row>
    <row r="1714" spans="11:11" x14ac:dyDescent="0.35">
      <c r="K1714" s="1"/>
    </row>
    <row r="1716" spans="11:11" x14ac:dyDescent="0.35">
      <c r="K1716" s="1"/>
    </row>
    <row r="1718" spans="11:11" x14ac:dyDescent="0.35">
      <c r="K1718" s="1"/>
    </row>
    <row r="1720" spans="11:11" x14ac:dyDescent="0.35">
      <c r="K1720" s="1"/>
    </row>
    <row r="1721" spans="11:11" x14ac:dyDescent="0.35">
      <c r="K1721" s="1"/>
    </row>
    <row r="1722" spans="11:11" x14ac:dyDescent="0.35">
      <c r="K1722" s="1"/>
    </row>
    <row r="1724" spans="11:11" x14ac:dyDescent="0.35">
      <c r="K1724" s="1"/>
    </row>
    <row r="1726" spans="11:11" x14ac:dyDescent="0.35">
      <c r="K1726" s="1"/>
    </row>
    <row r="1728" spans="11:11" x14ac:dyDescent="0.35">
      <c r="K1728" s="1"/>
    </row>
    <row r="1729" spans="11:11" x14ac:dyDescent="0.35">
      <c r="K1729" s="1"/>
    </row>
    <row r="1731" spans="11:11" x14ac:dyDescent="0.35">
      <c r="K1731" s="1"/>
    </row>
    <row r="1733" spans="11:11" x14ac:dyDescent="0.35">
      <c r="K1733" s="1"/>
    </row>
    <row r="1735" spans="11:11" x14ac:dyDescent="0.35">
      <c r="K1735" s="1"/>
    </row>
    <row r="1736" spans="11:11" x14ac:dyDescent="0.35">
      <c r="K1736" s="1"/>
    </row>
    <row r="1738" spans="11:11" x14ac:dyDescent="0.35">
      <c r="K1738" s="1"/>
    </row>
    <row r="1739" spans="11:11" x14ac:dyDescent="0.35">
      <c r="K1739" s="1"/>
    </row>
    <row r="1740" spans="11:11" x14ac:dyDescent="0.35">
      <c r="K1740" s="1"/>
    </row>
    <row r="1741" spans="11:11" x14ac:dyDescent="0.35">
      <c r="K1741" s="1"/>
    </row>
    <row r="1743" spans="11:11" x14ac:dyDescent="0.35">
      <c r="K1743" s="1"/>
    </row>
    <row r="1745" spans="11:11" x14ac:dyDescent="0.35">
      <c r="K1745" s="1"/>
    </row>
    <row r="1747" spans="11:11" x14ac:dyDescent="0.35">
      <c r="K1747" s="1"/>
    </row>
    <row r="1749" spans="11:11" x14ac:dyDescent="0.35">
      <c r="K1749" s="1"/>
    </row>
    <row r="1751" spans="11:11" x14ac:dyDescent="0.35">
      <c r="K1751" s="1"/>
    </row>
    <row r="1753" spans="11:11" x14ac:dyDescent="0.35">
      <c r="K1753" s="1"/>
    </row>
    <row r="1755" spans="11:11" x14ac:dyDescent="0.35">
      <c r="K1755" s="1"/>
    </row>
    <row r="1757" spans="11:11" x14ac:dyDescent="0.35">
      <c r="K1757" s="1"/>
    </row>
    <row r="1758" spans="11:11" x14ac:dyDescent="0.35">
      <c r="K1758" s="1"/>
    </row>
    <row r="1760" spans="11:11" x14ac:dyDescent="0.35">
      <c r="K1760" s="1"/>
    </row>
    <row r="1762" spans="11:11" x14ac:dyDescent="0.35">
      <c r="K1762" s="1"/>
    </row>
    <row r="1763" spans="11:11" x14ac:dyDescent="0.35">
      <c r="K1763" s="1"/>
    </row>
    <row r="1764" spans="11:11" x14ac:dyDescent="0.35">
      <c r="K1764" s="1"/>
    </row>
    <row r="1765" spans="11:11" x14ac:dyDescent="0.35">
      <c r="K1765" s="1"/>
    </row>
    <row r="1766" spans="11:11" x14ac:dyDescent="0.35">
      <c r="K1766" s="1"/>
    </row>
    <row r="1767" spans="11:11" x14ac:dyDescent="0.35">
      <c r="K1767" s="1"/>
    </row>
    <row r="1768" spans="11:11" x14ac:dyDescent="0.35">
      <c r="K1768" s="1"/>
    </row>
    <row r="1769" spans="11:11" x14ac:dyDescent="0.35">
      <c r="K1769" s="1"/>
    </row>
    <row r="1770" spans="11:11" x14ac:dyDescent="0.35">
      <c r="K1770" s="1"/>
    </row>
    <row r="1771" spans="11:11" x14ac:dyDescent="0.35">
      <c r="K1771" s="1"/>
    </row>
    <row r="1772" spans="11:11" x14ac:dyDescent="0.35">
      <c r="K1772" s="1"/>
    </row>
    <row r="1773" spans="11:11" x14ac:dyDescent="0.35">
      <c r="K1773" s="1"/>
    </row>
    <row r="1774" spans="11:11" x14ac:dyDescent="0.35">
      <c r="K1774" s="1"/>
    </row>
    <row r="1775" spans="11:11" x14ac:dyDescent="0.35">
      <c r="K1775" s="1"/>
    </row>
    <row r="1776" spans="11:11" x14ac:dyDescent="0.35">
      <c r="K1776" s="1"/>
    </row>
    <row r="1777" spans="11:11" x14ac:dyDescent="0.35">
      <c r="K1777" s="1"/>
    </row>
    <row r="1778" spans="11:11" x14ac:dyDescent="0.35">
      <c r="K1778" s="1"/>
    </row>
    <row r="1779" spans="11:11" x14ac:dyDescent="0.35">
      <c r="K1779" s="1"/>
    </row>
    <row r="1780" spans="11:11" x14ac:dyDescent="0.35">
      <c r="K1780" s="1"/>
    </row>
    <row r="1781" spans="11:11" x14ac:dyDescent="0.35">
      <c r="K1781" s="1"/>
    </row>
    <row r="1782" spans="11:11" x14ac:dyDescent="0.35">
      <c r="K1782" s="1"/>
    </row>
    <row r="1783" spans="11:11" x14ac:dyDescent="0.35">
      <c r="K1783" s="1"/>
    </row>
    <row r="1784" spans="11:11" x14ac:dyDescent="0.35">
      <c r="K1784" s="1"/>
    </row>
    <row r="1785" spans="11:11" x14ac:dyDescent="0.35">
      <c r="K1785" s="1"/>
    </row>
    <row r="1786" spans="11:11" x14ac:dyDescent="0.35">
      <c r="K1786" s="1"/>
    </row>
    <row r="1787" spans="11:11" x14ac:dyDescent="0.35">
      <c r="K1787" s="1"/>
    </row>
    <row r="1788" spans="11:11" x14ac:dyDescent="0.35">
      <c r="K1788" s="1"/>
    </row>
    <row r="1789" spans="11:11" x14ac:dyDescent="0.35">
      <c r="K1789" s="1"/>
    </row>
    <row r="1791" spans="11:11" x14ac:dyDescent="0.35">
      <c r="K1791" s="1"/>
    </row>
    <row r="1792" spans="11:11" x14ac:dyDescent="0.35">
      <c r="K1792" s="1"/>
    </row>
    <row r="1793" spans="11:11" x14ac:dyDescent="0.35">
      <c r="K1793" s="1"/>
    </row>
    <row r="1795" spans="11:11" x14ac:dyDescent="0.35">
      <c r="K1795" s="1"/>
    </row>
    <row r="1796" spans="11:11" x14ac:dyDescent="0.35">
      <c r="K1796" s="1"/>
    </row>
    <row r="1798" spans="11:11" x14ac:dyDescent="0.35">
      <c r="K1798" s="1"/>
    </row>
    <row r="1799" spans="11:11" x14ac:dyDescent="0.35">
      <c r="K1799" s="1"/>
    </row>
    <row r="1801" spans="11:11" x14ac:dyDescent="0.35">
      <c r="K1801" s="1"/>
    </row>
    <row r="1802" spans="11:11" x14ac:dyDescent="0.35">
      <c r="K1802" s="1"/>
    </row>
    <row r="1804" spans="11:11" x14ac:dyDescent="0.35">
      <c r="K1804" s="1"/>
    </row>
    <row r="1805" spans="11:11" x14ac:dyDescent="0.35">
      <c r="K1805" s="1"/>
    </row>
    <row r="1806" spans="11:11" x14ac:dyDescent="0.35">
      <c r="K1806" s="1"/>
    </row>
    <row r="1807" spans="11:11" x14ac:dyDescent="0.35">
      <c r="K1807" s="1"/>
    </row>
    <row r="1808" spans="11:11" x14ac:dyDescent="0.35">
      <c r="K1808" s="1"/>
    </row>
    <row r="1810" spans="11:11" x14ac:dyDescent="0.35">
      <c r="K1810" s="1"/>
    </row>
    <row r="1812" spans="11:11" x14ac:dyDescent="0.35">
      <c r="K1812" s="1"/>
    </row>
    <row r="1814" spans="11:11" x14ac:dyDescent="0.35">
      <c r="K1814" s="1"/>
    </row>
    <row r="1815" spans="11:11" x14ac:dyDescent="0.35">
      <c r="K1815" s="1"/>
    </row>
    <row r="1816" spans="11:11" x14ac:dyDescent="0.35">
      <c r="K1816" s="1"/>
    </row>
    <row r="1817" spans="11:11" x14ac:dyDescent="0.35">
      <c r="K1817" s="1"/>
    </row>
    <row r="1819" spans="11:11" x14ac:dyDescent="0.35">
      <c r="K1819" s="1"/>
    </row>
    <row r="1820" spans="11:11" x14ac:dyDescent="0.35">
      <c r="K1820" s="1"/>
    </row>
    <row r="1822" spans="11:11" x14ac:dyDescent="0.35">
      <c r="K1822" s="1"/>
    </row>
    <row r="1824" spans="11:11" x14ac:dyDescent="0.35">
      <c r="K1824" s="1"/>
    </row>
    <row r="1825" spans="11:11" x14ac:dyDescent="0.35">
      <c r="K1825" s="1"/>
    </row>
    <row r="1826" spans="11:11" x14ac:dyDescent="0.35">
      <c r="K1826" s="1"/>
    </row>
    <row r="1827" spans="11:11" x14ac:dyDescent="0.35">
      <c r="K1827" s="1"/>
    </row>
    <row r="1829" spans="11:11" x14ac:dyDescent="0.35">
      <c r="K1829" s="1"/>
    </row>
    <row r="1830" spans="11:11" x14ac:dyDescent="0.35">
      <c r="K1830" s="1"/>
    </row>
    <row r="1832" spans="11:11" x14ac:dyDescent="0.35">
      <c r="K1832" s="1"/>
    </row>
    <row r="1833" spans="11:11" x14ac:dyDescent="0.35">
      <c r="K1833" s="1"/>
    </row>
    <row r="1834" spans="11:11" x14ac:dyDescent="0.35">
      <c r="K1834" s="1"/>
    </row>
    <row r="1835" spans="11:11" x14ac:dyDescent="0.35">
      <c r="K1835" s="1"/>
    </row>
    <row r="1837" spans="11:11" x14ac:dyDescent="0.35">
      <c r="K1837" s="1"/>
    </row>
    <row r="1838" spans="11:11" x14ac:dyDescent="0.35">
      <c r="K1838" s="1"/>
    </row>
    <row r="1840" spans="11:11" x14ac:dyDescent="0.35">
      <c r="K1840" s="1"/>
    </row>
    <row r="1842" spans="11:11" x14ac:dyDescent="0.35">
      <c r="K1842" s="1"/>
    </row>
    <row r="1844" spans="11:11" x14ac:dyDescent="0.35">
      <c r="K1844" s="1"/>
    </row>
    <row r="1845" spans="11:11" x14ac:dyDescent="0.35">
      <c r="K1845" s="1"/>
    </row>
    <row r="1846" spans="11:11" x14ac:dyDescent="0.35">
      <c r="K1846" s="1"/>
    </row>
    <row r="1848" spans="11:11" x14ac:dyDescent="0.35">
      <c r="K1848" s="1"/>
    </row>
    <row r="1849" spans="11:11" x14ac:dyDescent="0.35">
      <c r="K1849" s="1"/>
    </row>
    <row r="1850" spans="11:11" x14ac:dyDescent="0.35">
      <c r="K1850" s="1"/>
    </row>
    <row r="1851" spans="11:11" x14ac:dyDescent="0.35">
      <c r="K1851" s="1"/>
    </row>
    <row r="1853" spans="11:11" x14ac:dyDescent="0.35">
      <c r="K1853" s="1"/>
    </row>
    <row r="1854" spans="11:11" x14ac:dyDescent="0.35">
      <c r="K1854" s="1"/>
    </row>
    <row r="1855" spans="11:11" x14ac:dyDescent="0.35">
      <c r="K1855" s="1"/>
    </row>
    <row r="1856" spans="11:11" x14ac:dyDescent="0.35">
      <c r="K1856" s="1"/>
    </row>
    <row r="1857" spans="11:11" x14ac:dyDescent="0.35">
      <c r="K1857" s="1"/>
    </row>
    <row r="1858" spans="11:11" x14ac:dyDescent="0.35">
      <c r="K1858" s="1"/>
    </row>
    <row r="1860" spans="11:11" x14ac:dyDescent="0.35">
      <c r="K1860" s="1"/>
    </row>
    <row r="1862" spans="11:11" x14ac:dyDescent="0.35">
      <c r="K1862" s="1"/>
    </row>
    <row r="1864" spans="11:11" x14ac:dyDescent="0.35">
      <c r="K1864" s="1"/>
    </row>
    <row r="1866" spans="11:11" x14ac:dyDescent="0.35">
      <c r="K1866" s="1"/>
    </row>
    <row r="1868" spans="11:11" x14ac:dyDescent="0.35">
      <c r="K1868" s="1"/>
    </row>
    <row r="1869" spans="11:11" x14ac:dyDescent="0.35">
      <c r="K1869" s="1"/>
    </row>
    <row r="1870" spans="11:11" x14ac:dyDescent="0.35">
      <c r="K1870" s="1"/>
    </row>
    <row r="1871" spans="11:11" x14ac:dyDescent="0.35">
      <c r="K1871" s="1"/>
    </row>
    <row r="1873" spans="11:11" x14ac:dyDescent="0.35">
      <c r="K1873" s="1"/>
    </row>
    <row r="1874" spans="11:11" x14ac:dyDescent="0.35">
      <c r="K1874" s="1"/>
    </row>
    <row r="1875" spans="11:11" x14ac:dyDescent="0.35">
      <c r="K1875" s="1"/>
    </row>
    <row r="1877" spans="11:11" x14ac:dyDescent="0.35">
      <c r="K1877" s="1"/>
    </row>
    <row r="1879" spans="11:11" x14ac:dyDescent="0.35">
      <c r="K1879" s="1"/>
    </row>
    <row r="1881" spans="11:11" x14ac:dyDescent="0.35">
      <c r="K1881" s="1"/>
    </row>
    <row r="1882" spans="11:11" x14ac:dyDescent="0.35">
      <c r="K1882" s="1"/>
    </row>
    <row r="1883" spans="11:11" x14ac:dyDescent="0.35">
      <c r="K1883" s="1"/>
    </row>
    <row r="1884" spans="11:11" x14ac:dyDescent="0.35">
      <c r="K1884" s="1"/>
    </row>
    <row r="1885" spans="11:11" x14ac:dyDescent="0.35">
      <c r="K1885" s="1"/>
    </row>
    <row r="1887" spans="11:11" x14ac:dyDescent="0.35">
      <c r="K1887" s="1"/>
    </row>
    <row r="1888" spans="11:11" x14ac:dyDescent="0.35">
      <c r="K1888" s="1"/>
    </row>
    <row r="1890" spans="11:11" x14ac:dyDescent="0.35">
      <c r="K1890" s="1"/>
    </row>
    <row r="1891" spans="11:11" x14ac:dyDescent="0.35">
      <c r="K1891" s="1"/>
    </row>
    <row r="1892" spans="11:11" x14ac:dyDescent="0.35">
      <c r="K1892" s="1"/>
    </row>
    <row r="1894" spans="11:11" x14ac:dyDescent="0.35">
      <c r="K1894" s="1"/>
    </row>
    <row r="1895" spans="11:11" x14ac:dyDescent="0.35">
      <c r="K1895" s="1"/>
    </row>
    <row r="1896" spans="11:11" x14ac:dyDescent="0.35">
      <c r="K1896" s="1"/>
    </row>
    <row r="1898" spans="11:11" x14ac:dyDescent="0.35">
      <c r="K1898" s="1"/>
    </row>
    <row r="1899" spans="11:11" x14ac:dyDescent="0.35">
      <c r="K1899" s="1"/>
    </row>
    <row r="1900" spans="11:11" x14ac:dyDescent="0.35">
      <c r="K1900" s="1"/>
    </row>
    <row r="1901" spans="11:11" x14ac:dyDescent="0.35">
      <c r="K1901" s="1"/>
    </row>
    <row r="1903" spans="11:11" x14ac:dyDescent="0.35">
      <c r="K1903" s="1"/>
    </row>
    <row r="1904" spans="11:11" x14ac:dyDescent="0.35">
      <c r="K1904" s="1"/>
    </row>
    <row r="1905" spans="11:11" x14ac:dyDescent="0.35">
      <c r="K1905" s="1"/>
    </row>
    <row r="1906" spans="11:11" x14ac:dyDescent="0.35">
      <c r="K1906" s="1"/>
    </row>
    <row r="1907" spans="11:11" x14ac:dyDescent="0.35">
      <c r="K1907" s="1"/>
    </row>
    <row r="1908" spans="11:11" x14ac:dyDescent="0.35">
      <c r="K1908" s="1"/>
    </row>
    <row r="1909" spans="11:11" x14ac:dyDescent="0.35">
      <c r="K1909" s="1"/>
    </row>
    <row r="1910" spans="11:11" x14ac:dyDescent="0.35">
      <c r="K1910" s="1"/>
    </row>
    <row r="1911" spans="11:11" x14ac:dyDescent="0.35">
      <c r="K1911" s="1"/>
    </row>
    <row r="1912" spans="11:11" x14ac:dyDescent="0.35">
      <c r="K1912" s="1"/>
    </row>
    <row r="1913" spans="11:11" x14ac:dyDescent="0.35">
      <c r="K1913" s="1"/>
    </row>
    <row r="1914" spans="11:11" x14ac:dyDescent="0.35">
      <c r="K1914" s="1"/>
    </row>
    <row r="1915" spans="11:11" x14ac:dyDescent="0.35">
      <c r="K1915" s="1"/>
    </row>
    <row r="1916" spans="11:11" x14ac:dyDescent="0.35">
      <c r="K1916" s="1"/>
    </row>
    <row r="1917" spans="11:11" x14ac:dyDescent="0.35">
      <c r="K1917" s="1"/>
    </row>
    <row r="1919" spans="11:11" x14ac:dyDescent="0.35">
      <c r="K1919" s="1"/>
    </row>
    <row r="1920" spans="11:11" x14ac:dyDescent="0.35">
      <c r="K1920" s="1"/>
    </row>
    <row r="1921" spans="11:11" x14ac:dyDescent="0.35">
      <c r="K1921" s="1"/>
    </row>
    <row r="1922" spans="11:11" x14ac:dyDescent="0.35">
      <c r="K1922" s="1"/>
    </row>
    <row r="1923" spans="11:11" x14ac:dyDescent="0.35">
      <c r="K1923" s="1"/>
    </row>
    <row r="1924" spans="11:11" x14ac:dyDescent="0.35">
      <c r="K1924" s="1"/>
    </row>
    <row r="1925" spans="11:11" x14ac:dyDescent="0.35">
      <c r="K1925" s="1"/>
    </row>
    <row r="1926" spans="11:11" x14ac:dyDescent="0.35">
      <c r="K1926" s="1"/>
    </row>
    <row r="1927" spans="11:11" x14ac:dyDescent="0.35">
      <c r="K1927" s="1"/>
    </row>
    <row r="1928" spans="11:11" x14ac:dyDescent="0.35">
      <c r="K1928" s="1"/>
    </row>
    <row r="1929" spans="11:11" x14ac:dyDescent="0.35">
      <c r="K1929" s="1"/>
    </row>
    <row r="1931" spans="11:11" x14ac:dyDescent="0.35">
      <c r="K1931" s="1"/>
    </row>
    <row r="1932" spans="11:11" x14ac:dyDescent="0.35">
      <c r="K1932" s="1"/>
    </row>
    <row r="1933" spans="11:11" x14ac:dyDescent="0.35">
      <c r="K1933" s="1"/>
    </row>
    <row r="1934" spans="11:11" x14ac:dyDescent="0.35">
      <c r="K1934" s="1"/>
    </row>
    <row r="1935" spans="11:11" x14ac:dyDescent="0.35">
      <c r="K1935" s="1"/>
    </row>
    <row r="1936" spans="11:11" x14ac:dyDescent="0.35">
      <c r="K1936" s="1"/>
    </row>
    <row r="1937" spans="11:11" x14ac:dyDescent="0.35">
      <c r="K1937" s="1"/>
    </row>
    <row r="1938" spans="11:11" x14ac:dyDescent="0.35">
      <c r="K1938" s="1"/>
    </row>
    <row r="1940" spans="11:11" x14ac:dyDescent="0.35">
      <c r="K1940" s="1"/>
    </row>
    <row r="1941" spans="11:11" x14ac:dyDescent="0.35">
      <c r="K1941" s="1"/>
    </row>
    <row r="1942" spans="11:11" x14ac:dyDescent="0.35">
      <c r="K1942" s="1"/>
    </row>
    <row r="1944" spans="11:11" x14ac:dyDescent="0.35">
      <c r="K1944" s="1"/>
    </row>
    <row r="1945" spans="11:11" x14ac:dyDescent="0.35">
      <c r="K1945" s="1"/>
    </row>
    <row r="1946" spans="11:11" x14ac:dyDescent="0.35">
      <c r="K1946" s="1"/>
    </row>
    <row r="1948" spans="11:11" x14ac:dyDescent="0.35">
      <c r="K1948" s="1"/>
    </row>
    <row r="1949" spans="11:11" x14ac:dyDescent="0.35">
      <c r="K1949" s="1"/>
    </row>
    <row r="1951" spans="11:11" x14ac:dyDescent="0.35">
      <c r="K1951" s="1"/>
    </row>
    <row r="1952" spans="11:11" x14ac:dyDescent="0.35">
      <c r="K1952" s="1"/>
    </row>
    <row r="1953" spans="11:11" x14ac:dyDescent="0.35">
      <c r="K1953" s="1"/>
    </row>
    <row r="1954" spans="11:11" x14ac:dyDescent="0.35">
      <c r="K1954" s="1"/>
    </row>
    <row r="1955" spans="11:11" x14ac:dyDescent="0.35">
      <c r="K1955" s="1"/>
    </row>
    <row r="1956" spans="11:11" x14ac:dyDescent="0.35">
      <c r="K1956" s="1"/>
    </row>
    <row r="1957" spans="11:11" x14ac:dyDescent="0.35">
      <c r="K1957" s="1"/>
    </row>
    <row r="1958" spans="11:11" x14ac:dyDescent="0.35">
      <c r="K1958" s="1"/>
    </row>
    <row r="1959" spans="11:11" x14ac:dyDescent="0.35">
      <c r="K1959" s="1"/>
    </row>
    <row r="1960" spans="11:11" x14ac:dyDescent="0.35">
      <c r="K1960" s="1"/>
    </row>
    <row r="1962" spans="11:11" x14ac:dyDescent="0.35">
      <c r="K1962" s="1"/>
    </row>
    <row r="1963" spans="11:11" x14ac:dyDescent="0.35">
      <c r="K1963" s="1"/>
    </row>
    <row r="1964" spans="11:11" x14ac:dyDescent="0.35">
      <c r="K1964" s="1"/>
    </row>
    <row r="1965" spans="11:11" x14ac:dyDescent="0.35">
      <c r="K1965" s="1"/>
    </row>
    <row r="1967" spans="11:11" x14ac:dyDescent="0.35">
      <c r="K1967" s="1"/>
    </row>
    <row r="1969" spans="11:11" x14ac:dyDescent="0.35">
      <c r="K1969" s="1"/>
    </row>
    <row r="1970" spans="11:11" x14ac:dyDescent="0.35">
      <c r="K1970" s="1"/>
    </row>
    <row r="1971" spans="11:11" x14ac:dyDescent="0.35">
      <c r="K1971" s="1"/>
    </row>
    <row r="1972" spans="11:11" x14ac:dyDescent="0.35">
      <c r="K1972" s="1"/>
    </row>
    <row r="1974" spans="11:11" x14ac:dyDescent="0.35">
      <c r="K1974" s="1"/>
    </row>
    <row r="1975" spans="11:11" x14ac:dyDescent="0.35">
      <c r="K1975" s="1"/>
    </row>
    <row r="1976" spans="11:11" x14ac:dyDescent="0.35">
      <c r="K1976" s="1"/>
    </row>
    <row r="1977" spans="11:11" x14ac:dyDescent="0.35">
      <c r="K1977" s="1"/>
    </row>
    <row r="1979" spans="11:11" x14ac:dyDescent="0.35">
      <c r="K1979" s="1"/>
    </row>
    <row r="1980" spans="11:11" x14ac:dyDescent="0.35">
      <c r="K1980" s="1"/>
    </row>
    <row r="1982" spans="11:11" x14ac:dyDescent="0.35">
      <c r="K1982" s="1"/>
    </row>
    <row r="1983" spans="11:11" x14ac:dyDescent="0.35">
      <c r="K1983" s="1"/>
    </row>
    <row r="1984" spans="11:11" x14ac:dyDescent="0.35">
      <c r="K1984" s="1"/>
    </row>
    <row r="1986" spans="11:11" x14ac:dyDescent="0.35">
      <c r="K1986" s="1"/>
    </row>
    <row r="1987" spans="11:11" x14ac:dyDescent="0.35">
      <c r="K1987" s="1"/>
    </row>
    <row r="1988" spans="11:11" x14ac:dyDescent="0.35">
      <c r="K1988" s="1"/>
    </row>
    <row r="1990" spans="11:11" x14ac:dyDescent="0.35">
      <c r="K1990" s="1"/>
    </row>
    <row r="1992" spans="11:11" x14ac:dyDescent="0.35">
      <c r="K1992" s="1"/>
    </row>
    <row r="1994" spans="11:11" x14ac:dyDescent="0.35">
      <c r="K1994" s="1"/>
    </row>
    <row r="1996" spans="11:11" x14ac:dyDescent="0.35">
      <c r="K1996" s="1"/>
    </row>
    <row r="1997" spans="11:11" x14ac:dyDescent="0.35">
      <c r="K1997" s="1"/>
    </row>
    <row r="1999" spans="11:11" x14ac:dyDescent="0.35">
      <c r="K1999" s="1"/>
    </row>
    <row r="2001" spans="11:11" x14ac:dyDescent="0.35">
      <c r="K2001" s="1"/>
    </row>
    <row r="2002" spans="11:11" x14ac:dyDescent="0.35">
      <c r="K2002" s="1"/>
    </row>
    <row r="2003" spans="11:11" x14ac:dyDescent="0.35">
      <c r="K2003" s="1"/>
    </row>
    <row r="2005" spans="11:11" x14ac:dyDescent="0.35">
      <c r="K2005" s="1"/>
    </row>
    <row r="2006" spans="11:11" x14ac:dyDescent="0.35">
      <c r="K2006" s="1"/>
    </row>
    <row r="2007" spans="11:11" x14ac:dyDescent="0.35">
      <c r="K2007" s="1"/>
    </row>
    <row r="2008" spans="11:11" x14ac:dyDescent="0.35">
      <c r="K2008" s="1"/>
    </row>
    <row r="2009" spans="11:11" x14ac:dyDescent="0.35">
      <c r="K2009" s="1"/>
    </row>
    <row r="2011" spans="11:11" x14ac:dyDescent="0.35">
      <c r="K2011" s="1"/>
    </row>
    <row r="2012" spans="11:11" x14ac:dyDescent="0.35">
      <c r="K2012" s="1"/>
    </row>
    <row r="2013" spans="11:11" x14ac:dyDescent="0.35">
      <c r="K2013" s="1"/>
    </row>
    <row r="2014" spans="11:11" x14ac:dyDescent="0.35">
      <c r="K2014" s="1"/>
    </row>
    <row r="2015" spans="11:11" x14ac:dyDescent="0.35">
      <c r="K2015" s="1"/>
    </row>
    <row r="2017" spans="11:11" x14ac:dyDescent="0.35">
      <c r="K2017" s="1"/>
    </row>
    <row r="2018" spans="11:11" x14ac:dyDescent="0.35">
      <c r="K2018" s="1"/>
    </row>
    <row r="2020" spans="11:11" x14ac:dyDescent="0.35">
      <c r="K2020" s="1"/>
    </row>
    <row r="2022" spans="11:11" x14ac:dyDescent="0.35">
      <c r="K2022" s="1"/>
    </row>
    <row r="2023" spans="11:11" x14ac:dyDescent="0.35">
      <c r="K2023" s="1"/>
    </row>
    <row r="2024" spans="11:11" x14ac:dyDescent="0.35">
      <c r="K2024" s="1"/>
    </row>
    <row r="2025" spans="11:11" x14ac:dyDescent="0.35">
      <c r="K2025" s="1"/>
    </row>
    <row r="2026" spans="11:11" x14ac:dyDescent="0.35">
      <c r="K2026" s="1"/>
    </row>
    <row r="2027" spans="11:11" x14ac:dyDescent="0.35">
      <c r="K2027" s="1"/>
    </row>
    <row r="2028" spans="11:11" x14ac:dyDescent="0.35">
      <c r="K2028" s="1"/>
    </row>
    <row r="2030" spans="11:11" x14ac:dyDescent="0.35">
      <c r="K2030" s="1"/>
    </row>
    <row r="2031" spans="11:11" x14ac:dyDescent="0.35">
      <c r="K2031" s="1"/>
    </row>
    <row r="2032" spans="11:11" x14ac:dyDescent="0.35">
      <c r="K2032" s="1"/>
    </row>
    <row r="2033" spans="11:11" x14ac:dyDescent="0.35">
      <c r="K2033" s="1"/>
    </row>
    <row r="2034" spans="11:11" x14ac:dyDescent="0.35">
      <c r="K2034" s="1"/>
    </row>
    <row r="2036" spans="11:11" x14ac:dyDescent="0.35">
      <c r="K2036" s="1"/>
    </row>
    <row r="2038" spans="11:11" x14ac:dyDescent="0.35">
      <c r="K2038" s="1"/>
    </row>
    <row r="2040" spans="11:11" x14ac:dyDescent="0.35">
      <c r="K2040" s="1"/>
    </row>
    <row r="2041" spans="11:11" x14ac:dyDescent="0.35">
      <c r="K2041" s="1"/>
    </row>
    <row r="2043" spans="11:11" x14ac:dyDescent="0.35">
      <c r="K2043" s="1"/>
    </row>
    <row r="2045" spans="11:11" x14ac:dyDescent="0.35">
      <c r="K2045" s="1"/>
    </row>
    <row r="2047" spans="11:11" x14ac:dyDescent="0.35">
      <c r="K2047" s="1"/>
    </row>
    <row r="2049" spans="11:11" x14ac:dyDescent="0.35">
      <c r="K2049" s="1"/>
    </row>
    <row r="2051" spans="11:11" x14ac:dyDescent="0.35">
      <c r="K2051" s="1"/>
    </row>
    <row r="2053" spans="11:11" x14ac:dyDescent="0.35">
      <c r="K2053" s="1"/>
    </row>
    <row r="2054" spans="11:11" x14ac:dyDescent="0.35">
      <c r="K2054" s="1"/>
    </row>
    <row r="2056" spans="11:11" x14ac:dyDescent="0.35">
      <c r="K2056" s="1"/>
    </row>
    <row r="2057" spans="11:11" x14ac:dyDescent="0.35">
      <c r="K2057" s="1"/>
    </row>
    <row r="2059" spans="11:11" x14ac:dyDescent="0.35">
      <c r="K2059" s="1"/>
    </row>
    <row r="2061" spans="11:11" x14ac:dyDescent="0.35">
      <c r="K2061" s="1"/>
    </row>
    <row r="2062" spans="11:11" x14ac:dyDescent="0.35">
      <c r="K2062" s="1"/>
    </row>
    <row r="2063" spans="11:11" x14ac:dyDescent="0.35">
      <c r="K2063" s="1"/>
    </row>
    <row r="2064" spans="11:11" x14ac:dyDescent="0.35">
      <c r="K2064" s="1"/>
    </row>
    <row r="2065" spans="11:11" x14ac:dyDescent="0.35">
      <c r="K2065" s="1"/>
    </row>
    <row r="2066" spans="11:11" x14ac:dyDescent="0.35">
      <c r="K2066" s="1"/>
    </row>
    <row r="2067" spans="11:11" x14ac:dyDescent="0.35">
      <c r="K2067" s="1"/>
    </row>
    <row r="2069" spans="11:11" x14ac:dyDescent="0.35">
      <c r="K2069" s="1"/>
    </row>
    <row r="2070" spans="11:11" x14ac:dyDescent="0.35">
      <c r="K2070" s="1"/>
    </row>
    <row r="2071" spans="11:11" x14ac:dyDescent="0.35">
      <c r="K2071" s="1"/>
    </row>
    <row r="2072" spans="11:11" x14ac:dyDescent="0.35">
      <c r="K2072" s="1"/>
    </row>
    <row r="2074" spans="11:11" x14ac:dyDescent="0.35">
      <c r="K2074" s="1"/>
    </row>
    <row r="2076" spans="11:11" x14ac:dyDescent="0.35">
      <c r="K2076" s="1"/>
    </row>
    <row r="2077" spans="11:11" x14ac:dyDescent="0.35">
      <c r="K2077" s="1"/>
    </row>
    <row r="2078" spans="11:11" x14ac:dyDescent="0.35">
      <c r="K2078" s="1"/>
    </row>
    <row r="2079" spans="11:11" x14ac:dyDescent="0.35">
      <c r="K2079" s="1"/>
    </row>
    <row r="2080" spans="11:11" x14ac:dyDescent="0.35">
      <c r="K2080" s="1"/>
    </row>
    <row r="2081" spans="11:11" x14ac:dyDescent="0.35">
      <c r="K2081" s="1"/>
    </row>
    <row r="2082" spans="11:11" x14ac:dyDescent="0.35">
      <c r="K2082" s="1"/>
    </row>
    <row r="2084" spans="11:11" x14ac:dyDescent="0.35">
      <c r="K2084" s="1"/>
    </row>
    <row r="2085" spans="11:11" x14ac:dyDescent="0.35">
      <c r="K2085" s="1"/>
    </row>
    <row r="2086" spans="11:11" x14ac:dyDescent="0.35">
      <c r="K2086" s="1"/>
    </row>
    <row r="2087" spans="11:11" x14ac:dyDescent="0.35">
      <c r="K2087" s="1"/>
    </row>
    <row r="2089" spans="11:11" x14ac:dyDescent="0.35">
      <c r="K2089" s="1"/>
    </row>
    <row r="2091" spans="11:11" x14ac:dyDescent="0.35">
      <c r="K2091" s="1"/>
    </row>
    <row r="2092" spans="11:11" x14ac:dyDescent="0.35">
      <c r="K2092" s="1"/>
    </row>
    <row r="2093" spans="11:11" x14ac:dyDescent="0.35">
      <c r="K2093" s="1"/>
    </row>
    <row r="2094" spans="11:11" x14ac:dyDescent="0.35">
      <c r="K2094" s="1"/>
    </row>
    <row r="2096" spans="11:11" x14ac:dyDescent="0.35">
      <c r="K2096" s="1"/>
    </row>
    <row r="2098" spans="11:11" x14ac:dyDescent="0.35">
      <c r="K2098" s="1"/>
    </row>
    <row r="2100" spans="11:11" x14ac:dyDescent="0.35">
      <c r="K2100" s="1"/>
    </row>
    <row r="2102" spans="11:11" x14ac:dyDescent="0.35">
      <c r="K2102" s="1"/>
    </row>
    <row r="2103" spans="11:11" x14ac:dyDescent="0.35">
      <c r="K2103" s="1"/>
    </row>
    <row r="2105" spans="11:11" x14ac:dyDescent="0.35">
      <c r="K2105" s="1"/>
    </row>
    <row r="2106" spans="11:11" x14ac:dyDescent="0.35">
      <c r="K2106" s="1"/>
    </row>
    <row r="2107" spans="11:11" x14ac:dyDescent="0.35">
      <c r="K2107" s="1"/>
    </row>
    <row r="2109" spans="11:11" x14ac:dyDescent="0.35">
      <c r="K2109" s="1"/>
    </row>
    <row r="2111" spans="11:11" x14ac:dyDescent="0.35">
      <c r="K2111" s="1"/>
    </row>
    <row r="2112" spans="11:11" x14ac:dyDescent="0.35">
      <c r="K2112" s="1"/>
    </row>
    <row r="2113" spans="11:11" x14ac:dyDescent="0.35">
      <c r="K2113" s="1"/>
    </row>
    <row r="2114" spans="11:11" x14ac:dyDescent="0.35">
      <c r="K2114" s="1"/>
    </row>
    <row r="2115" spans="11:11" x14ac:dyDescent="0.35">
      <c r="K2115" s="1"/>
    </row>
    <row r="2117" spans="11:11" x14ac:dyDescent="0.35">
      <c r="K2117" s="1"/>
    </row>
    <row r="2118" spans="11:11" x14ac:dyDescent="0.35">
      <c r="K2118" s="1"/>
    </row>
    <row r="2119" spans="11:11" x14ac:dyDescent="0.35">
      <c r="K2119" s="1"/>
    </row>
    <row r="2121" spans="11:11" x14ac:dyDescent="0.35">
      <c r="K2121" s="1"/>
    </row>
    <row r="2122" spans="11:11" x14ac:dyDescent="0.35">
      <c r="K2122" s="1"/>
    </row>
    <row r="2123" spans="11:11" x14ac:dyDescent="0.35">
      <c r="K2123" s="1"/>
    </row>
    <row r="2124" spans="11:11" x14ac:dyDescent="0.35">
      <c r="K2124" s="1"/>
    </row>
    <row r="2125" spans="11:11" x14ac:dyDescent="0.35">
      <c r="K2125" s="1"/>
    </row>
    <row r="2127" spans="11:11" x14ac:dyDescent="0.35">
      <c r="K2127" s="1"/>
    </row>
    <row r="2128" spans="11:11" x14ac:dyDescent="0.35">
      <c r="K2128" s="1"/>
    </row>
    <row r="2129" spans="11:11" x14ac:dyDescent="0.35">
      <c r="K2129" s="1"/>
    </row>
    <row r="2130" spans="11:11" x14ac:dyDescent="0.35">
      <c r="K2130" s="1"/>
    </row>
    <row r="2131" spans="11:11" x14ac:dyDescent="0.35">
      <c r="K2131" s="1"/>
    </row>
    <row r="2133" spans="11:11" x14ac:dyDescent="0.35">
      <c r="K2133" s="1"/>
    </row>
    <row r="2134" spans="11:11" x14ac:dyDescent="0.35">
      <c r="K2134" s="1"/>
    </row>
    <row r="2135" spans="11:11" x14ac:dyDescent="0.35">
      <c r="K2135" s="1"/>
    </row>
    <row r="2136" spans="11:11" x14ac:dyDescent="0.35">
      <c r="K2136" s="1"/>
    </row>
    <row r="2137" spans="11:11" x14ac:dyDescent="0.35">
      <c r="K2137" s="1"/>
    </row>
    <row r="2138" spans="11:11" x14ac:dyDescent="0.35">
      <c r="K2138" s="1"/>
    </row>
    <row r="2139" spans="11:11" x14ac:dyDescent="0.35">
      <c r="K2139" s="1"/>
    </row>
    <row r="2140" spans="11:11" x14ac:dyDescent="0.35">
      <c r="K2140" s="1"/>
    </row>
    <row r="2142" spans="11:11" x14ac:dyDescent="0.35">
      <c r="K2142" s="1"/>
    </row>
    <row r="2144" spans="11:11" x14ac:dyDescent="0.35">
      <c r="K2144" s="1"/>
    </row>
    <row r="2145" spans="11:11" x14ac:dyDescent="0.35">
      <c r="K2145" s="1"/>
    </row>
    <row r="2146" spans="11:11" x14ac:dyDescent="0.35">
      <c r="K2146" s="1"/>
    </row>
    <row r="2147" spans="11:11" x14ac:dyDescent="0.35">
      <c r="K2147" s="1"/>
    </row>
    <row r="2148" spans="11:11" x14ac:dyDescent="0.35">
      <c r="K2148" s="1"/>
    </row>
    <row r="2149" spans="11:11" x14ac:dyDescent="0.35">
      <c r="K2149" s="1"/>
    </row>
    <row r="2151" spans="11:11" x14ac:dyDescent="0.35">
      <c r="K2151" s="1"/>
    </row>
    <row r="2152" spans="11:11" x14ac:dyDescent="0.35">
      <c r="K2152" s="1"/>
    </row>
    <row r="2153" spans="11:11" x14ac:dyDescent="0.35">
      <c r="K2153" s="1"/>
    </row>
    <row r="2155" spans="11:11" x14ac:dyDescent="0.35">
      <c r="K2155" s="1"/>
    </row>
    <row r="2156" spans="11:11" x14ac:dyDescent="0.35">
      <c r="K2156" s="1"/>
    </row>
    <row r="2157" spans="11:11" x14ac:dyDescent="0.35">
      <c r="K2157" s="1"/>
    </row>
    <row r="2158" spans="11:11" x14ac:dyDescent="0.35">
      <c r="K2158" s="1"/>
    </row>
    <row r="2159" spans="11:11" x14ac:dyDescent="0.35">
      <c r="K2159" s="1"/>
    </row>
    <row r="2160" spans="11:11" x14ac:dyDescent="0.35">
      <c r="K2160" s="1"/>
    </row>
    <row r="2162" spans="11:11" x14ac:dyDescent="0.35">
      <c r="K2162" s="1"/>
    </row>
    <row r="2163" spans="11:11" x14ac:dyDescent="0.35">
      <c r="K2163" s="1"/>
    </row>
    <row r="2164" spans="11:11" x14ac:dyDescent="0.35">
      <c r="K2164" s="1"/>
    </row>
    <row r="2165" spans="11:11" x14ac:dyDescent="0.35">
      <c r="K2165" s="1"/>
    </row>
    <row r="2166" spans="11:11" x14ac:dyDescent="0.35">
      <c r="K2166" s="1"/>
    </row>
    <row r="2167" spans="11:11" x14ac:dyDescent="0.35">
      <c r="K2167" s="1"/>
    </row>
    <row r="2168" spans="11:11" x14ac:dyDescent="0.35">
      <c r="K2168" s="1"/>
    </row>
    <row r="2169" spans="11:11" x14ac:dyDescent="0.35">
      <c r="K2169" s="1"/>
    </row>
    <row r="2170" spans="11:11" x14ac:dyDescent="0.35">
      <c r="K2170" s="1"/>
    </row>
    <row r="2171" spans="11:11" x14ac:dyDescent="0.35">
      <c r="K2171" s="1"/>
    </row>
    <row r="2172" spans="11:11" x14ac:dyDescent="0.35">
      <c r="K2172" s="1"/>
    </row>
    <row r="2173" spans="11:11" x14ac:dyDescent="0.35">
      <c r="K2173" s="1"/>
    </row>
    <row r="2175" spans="11:11" x14ac:dyDescent="0.35">
      <c r="K2175" s="1"/>
    </row>
    <row r="2176" spans="11:11" x14ac:dyDescent="0.35">
      <c r="K2176" s="1"/>
    </row>
    <row r="2177" spans="11:11" x14ac:dyDescent="0.35">
      <c r="K2177" s="1"/>
    </row>
    <row r="2178" spans="11:11" x14ac:dyDescent="0.35">
      <c r="K2178" s="1"/>
    </row>
    <row r="2179" spans="11:11" x14ac:dyDescent="0.35">
      <c r="K2179" s="1"/>
    </row>
    <row r="2180" spans="11:11" x14ac:dyDescent="0.35">
      <c r="K2180" s="1"/>
    </row>
    <row r="2181" spans="11:11" x14ac:dyDescent="0.35">
      <c r="K2181" s="1"/>
    </row>
    <row r="2182" spans="11:11" x14ac:dyDescent="0.35">
      <c r="K2182" s="1"/>
    </row>
    <row r="2184" spans="11:11" x14ac:dyDescent="0.35">
      <c r="K2184" s="1"/>
    </row>
    <row r="2185" spans="11:11" x14ac:dyDescent="0.35">
      <c r="K2185" s="1"/>
    </row>
    <row r="2186" spans="11:11" x14ac:dyDescent="0.35">
      <c r="K2186" s="1"/>
    </row>
    <row r="2187" spans="11:11" x14ac:dyDescent="0.35">
      <c r="K2187" s="1"/>
    </row>
    <row r="2188" spans="11:11" x14ac:dyDescent="0.35">
      <c r="K2188" s="1"/>
    </row>
    <row r="2189" spans="11:11" x14ac:dyDescent="0.35">
      <c r="K2189" s="1"/>
    </row>
    <row r="2190" spans="11:11" x14ac:dyDescent="0.35">
      <c r="K2190" s="1"/>
    </row>
    <row r="2191" spans="11:11" x14ac:dyDescent="0.35">
      <c r="K2191" s="1"/>
    </row>
    <row r="2193" spans="11:11" x14ac:dyDescent="0.35">
      <c r="K2193" s="1"/>
    </row>
    <row r="2194" spans="11:11" x14ac:dyDescent="0.35">
      <c r="K2194" s="1"/>
    </row>
    <row r="2195" spans="11:11" x14ac:dyDescent="0.35">
      <c r="K2195" s="1"/>
    </row>
    <row r="2197" spans="11:11" x14ac:dyDescent="0.35">
      <c r="K2197" s="1"/>
    </row>
    <row r="2198" spans="11:11" x14ac:dyDescent="0.35">
      <c r="K2198" s="1"/>
    </row>
    <row r="2199" spans="11:11" x14ac:dyDescent="0.35">
      <c r="K2199" s="1"/>
    </row>
    <row r="2200" spans="11:11" x14ac:dyDescent="0.35">
      <c r="K2200" s="1"/>
    </row>
    <row r="2201" spans="11:11" x14ac:dyDescent="0.35">
      <c r="K2201" s="1"/>
    </row>
    <row r="2202" spans="11:11" x14ac:dyDescent="0.35">
      <c r="K2202" s="1"/>
    </row>
    <row r="2203" spans="11:11" x14ac:dyDescent="0.35">
      <c r="K2203" s="1"/>
    </row>
    <row r="2204" spans="11:11" x14ac:dyDescent="0.35">
      <c r="K2204" s="1"/>
    </row>
    <row r="2206" spans="11:11" x14ac:dyDescent="0.35">
      <c r="K2206" s="1"/>
    </row>
    <row r="2207" spans="11:11" x14ac:dyDescent="0.35">
      <c r="K2207" s="1"/>
    </row>
    <row r="2208" spans="11:11" x14ac:dyDescent="0.35">
      <c r="K2208" s="1"/>
    </row>
    <row r="2209" spans="11:11" x14ac:dyDescent="0.35">
      <c r="K2209" s="1"/>
    </row>
    <row r="2210" spans="11:11" x14ac:dyDescent="0.35">
      <c r="K2210" s="1"/>
    </row>
    <row r="2212" spans="11:11" x14ac:dyDescent="0.35">
      <c r="K2212" s="1"/>
    </row>
    <row r="2213" spans="11:11" x14ac:dyDescent="0.35">
      <c r="K2213" s="1"/>
    </row>
    <row r="2214" spans="11:11" x14ac:dyDescent="0.35">
      <c r="K2214" s="1"/>
    </row>
    <row r="2215" spans="11:11" x14ac:dyDescent="0.35">
      <c r="K2215" s="1"/>
    </row>
    <row r="2216" spans="11:11" x14ac:dyDescent="0.35">
      <c r="K2216" s="1"/>
    </row>
    <row r="2217" spans="11:11" x14ac:dyDescent="0.35">
      <c r="K2217" s="1"/>
    </row>
    <row r="2218" spans="11:11" x14ac:dyDescent="0.35">
      <c r="K2218" s="1"/>
    </row>
    <row r="2219" spans="11:11" x14ac:dyDescent="0.35">
      <c r="K2219" s="1"/>
    </row>
    <row r="2220" spans="11:11" x14ac:dyDescent="0.35">
      <c r="K2220" s="1"/>
    </row>
    <row r="2221" spans="11:11" x14ac:dyDescent="0.35">
      <c r="K2221" s="1"/>
    </row>
    <row r="2222" spans="11:11" x14ac:dyDescent="0.35">
      <c r="K2222" s="1"/>
    </row>
    <row r="2223" spans="11:11" x14ac:dyDescent="0.35">
      <c r="K2223" s="1"/>
    </row>
    <row r="2225" spans="11:11" x14ac:dyDescent="0.35">
      <c r="K2225" s="1"/>
    </row>
    <row r="2226" spans="11:11" x14ac:dyDescent="0.35">
      <c r="K2226" s="1"/>
    </row>
    <row r="2227" spans="11:11" x14ac:dyDescent="0.35">
      <c r="K2227" s="1"/>
    </row>
    <row r="2228" spans="11:11" x14ac:dyDescent="0.35">
      <c r="K2228" s="1"/>
    </row>
    <row r="2229" spans="11:11" x14ac:dyDescent="0.35">
      <c r="K2229" s="1"/>
    </row>
    <row r="2230" spans="11:11" x14ac:dyDescent="0.35">
      <c r="K2230" s="1"/>
    </row>
    <row r="2231" spans="11:11" x14ac:dyDescent="0.35">
      <c r="K2231" s="1"/>
    </row>
    <row r="2232" spans="11:11" x14ac:dyDescent="0.35">
      <c r="K2232" s="1"/>
    </row>
    <row r="2233" spans="11:11" x14ac:dyDescent="0.35">
      <c r="K2233" s="1"/>
    </row>
    <row r="2235" spans="11:11" x14ac:dyDescent="0.35">
      <c r="K2235" s="1"/>
    </row>
    <row r="2236" spans="11:11" x14ac:dyDescent="0.35">
      <c r="K2236" s="1"/>
    </row>
    <row r="2238" spans="11:11" x14ac:dyDescent="0.35">
      <c r="K2238" s="1"/>
    </row>
    <row r="2240" spans="11:11" x14ac:dyDescent="0.35">
      <c r="K2240" s="1"/>
    </row>
    <row r="2241" spans="11:11" x14ac:dyDescent="0.35">
      <c r="K2241" s="1"/>
    </row>
    <row r="2243" spans="11:11" x14ac:dyDescent="0.35">
      <c r="K2243" s="1"/>
    </row>
    <row r="2244" spans="11:11" x14ac:dyDescent="0.35">
      <c r="K2244" s="1"/>
    </row>
    <row r="2245" spans="11:11" x14ac:dyDescent="0.35">
      <c r="K2245" s="1"/>
    </row>
    <row r="2246" spans="11:11" x14ac:dyDescent="0.35">
      <c r="K2246" s="1"/>
    </row>
    <row r="2247" spans="11:11" x14ac:dyDescent="0.35">
      <c r="K2247" s="1"/>
    </row>
    <row r="2249" spans="11:11" x14ac:dyDescent="0.35">
      <c r="K2249" s="1"/>
    </row>
    <row r="2250" spans="11:11" x14ac:dyDescent="0.35">
      <c r="K2250" s="1"/>
    </row>
    <row r="2252" spans="11:11" x14ac:dyDescent="0.35">
      <c r="K2252" s="1"/>
    </row>
    <row r="2253" spans="11:11" x14ac:dyDescent="0.35">
      <c r="K2253" s="1"/>
    </row>
    <row r="2254" spans="11:11" x14ac:dyDescent="0.35">
      <c r="K2254" s="1"/>
    </row>
    <row r="2255" spans="11:11" x14ac:dyDescent="0.35">
      <c r="K2255" s="1"/>
    </row>
    <row r="2256" spans="11:11" x14ac:dyDescent="0.35">
      <c r="K2256" s="1"/>
    </row>
    <row r="2257" spans="11:11" x14ac:dyDescent="0.35">
      <c r="K2257" s="1"/>
    </row>
    <row r="2258" spans="11:11" x14ac:dyDescent="0.35">
      <c r="K2258" s="1"/>
    </row>
    <row r="2259" spans="11:11" x14ac:dyDescent="0.35">
      <c r="K2259" s="1"/>
    </row>
    <row r="2260" spans="11:11" x14ac:dyDescent="0.35">
      <c r="K2260" s="1"/>
    </row>
    <row r="2261" spans="11:11" x14ac:dyDescent="0.35">
      <c r="K2261" s="1"/>
    </row>
    <row r="2262" spans="11:11" x14ac:dyDescent="0.35">
      <c r="K2262" s="1"/>
    </row>
    <row r="2263" spans="11:11" x14ac:dyDescent="0.35">
      <c r="K2263" s="1"/>
    </row>
    <row r="2264" spans="11:11" x14ac:dyDescent="0.35">
      <c r="K2264" s="1"/>
    </row>
    <row r="2265" spans="11:11" x14ac:dyDescent="0.35">
      <c r="K2265" s="1"/>
    </row>
    <row r="2267" spans="11:11" x14ac:dyDescent="0.35">
      <c r="K2267" s="1"/>
    </row>
    <row r="2269" spans="11:11" x14ac:dyDescent="0.35">
      <c r="K2269" s="1"/>
    </row>
    <row r="2270" spans="11:11" x14ac:dyDescent="0.35">
      <c r="K2270" s="1"/>
    </row>
    <row r="2271" spans="11:11" x14ac:dyDescent="0.35">
      <c r="K2271" s="1"/>
    </row>
    <row r="2272" spans="11:11" x14ac:dyDescent="0.35">
      <c r="K2272" s="1"/>
    </row>
    <row r="2273" spans="11:11" x14ac:dyDescent="0.35">
      <c r="K2273" s="1"/>
    </row>
    <row r="2274" spans="11:11" x14ac:dyDescent="0.35">
      <c r="K2274" s="1"/>
    </row>
    <row r="2275" spans="11:11" x14ac:dyDescent="0.35">
      <c r="K2275" s="1"/>
    </row>
    <row r="2276" spans="11:11" x14ac:dyDescent="0.35">
      <c r="K2276" s="1"/>
    </row>
    <row r="2277" spans="11:11" x14ac:dyDescent="0.35">
      <c r="K2277" s="1"/>
    </row>
    <row r="2278" spans="11:11" x14ac:dyDescent="0.35">
      <c r="K2278" s="1"/>
    </row>
    <row r="2280" spans="11:11" x14ac:dyDescent="0.35">
      <c r="K2280" s="1"/>
    </row>
    <row r="2281" spans="11:11" x14ac:dyDescent="0.35">
      <c r="K2281" s="1"/>
    </row>
    <row r="2282" spans="11:11" x14ac:dyDescent="0.35">
      <c r="K2282" s="1"/>
    </row>
    <row r="2283" spans="11:11" x14ac:dyDescent="0.35">
      <c r="K2283" s="1"/>
    </row>
    <row r="2284" spans="11:11" x14ac:dyDescent="0.35">
      <c r="K2284" s="1"/>
    </row>
    <row r="2285" spans="11:11" x14ac:dyDescent="0.35">
      <c r="K2285" s="1"/>
    </row>
    <row r="2286" spans="11:11" x14ac:dyDescent="0.35">
      <c r="K2286" s="1"/>
    </row>
    <row r="2287" spans="11:11" x14ac:dyDescent="0.35">
      <c r="K2287" s="1"/>
    </row>
    <row r="2288" spans="11:11" x14ac:dyDescent="0.35">
      <c r="K2288" s="1"/>
    </row>
    <row r="2289" spans="11:11" x14ac:dyDescent="0.35">
      <c r="K2289" s="1"/>
    </row>
    <row r="2290" spans="11:11" x14ac:dyDescent="0.35">
      <c r="K2290" s="1"/>
    </row>
    <row r="2291" spans="11:11" x14ac:dyDescent="0.35">
      <c r="K2291" s="1"/>
    </row>
    <row r="2292" spans="11:11" x14ac:dyDescent="0.35">
      <c r="K2292" s="1"/>
    </row>
    <row r="2294" spans="11:11" x14ac:dyDescent="0.35">
      <c r="K2294" s="1"/>
    </row>
    <row r="2295" spans="11:11" x14ac:dyDescent="0.35">
      <c r="K2295" s="1"/>
    </row>
    <row r="2296" spans="11:11" x14ac:dyDescent="0.35">
      <c r="K2296" s="1"/>
    </row>
    <row r="2297" spans="11:11" x14ac:dyDescent="0.35">
      <c r="K2297" s="1"/>
    </row>
    <row r="2298" spans="11:11" x14ac:dyDescent="0.35">
      <c r="K2298" s="1"/>
    </row>
    <row r="2299" spans="11:11" x14ac:dyDescent="0.35">
      <c r="K2299" s="1"/>
    </row>
    <row r="2300" spans="11:11" x14ac:dyDescent="0.35">
      <c r="K2300" s="1"/>
    </row>
    <row r="2301" spans="11:11" x14ac:dyDescent="0.35">
      <c r="K2301" s="1"/>
    </row>
    <row r="2302" spans="11:11" x14ac:dyDescent="0.35">
      <c r="K2302" s="1"/>
    </row>
    <row r="2303" spans="11:11" x14ac:dyDescent="0.35">
      <c r="K2303" s="1"/>
    </row>
    <row r="2304" spans="11:11" x14ac:dyDescent="0.35">
      <c r="K2304" s="1"/>
    </row>
    <row r="2305" spans="11:11" x14ac:dyDescent="0.35">
      <c r="K2305" s="1"/>
    </row>
    <row r="2306" spans="11:11" x14ac:dyDescent="0.35">
      <c r="K2306" s="1"/>
    </row>
    <row r="2308" spans="11:11" x14ac:dyDescent="0.35">
      <c r="K2308" s="1"/>
    </row>
    <row r="2309" spans="11:11" x14ac:dyDescent="0.35">
      <c r="K2309" s="1"/>
    </row>
    <row r="2311" spans="11:11" x14ac:dyDescent="0.35">
      <c r="K2311" s="1"/>
    </row>
    <row r="2312" spans="11:11" x14ac:dyDescent="0.35">
      <c r="K2312" s="1"/>
    </row>
    <row r="2313" spans="11:11" x14ac:dyDescent="0.35">
      <c r="K2313" s="1"/>
    </row>
    <row r="2314" spans="11:11" x14ac:dyDescent="0.35">
      <c r="K2314" s="1"/>
    </row>
    <row r="2315" spans="11:11" x14ac:dyDescent="0.35">
      <c r="K2315" s="1"/>
    </row>
    <row r="2316" spans="11:11" x14ac:dyDescent="0.35">
      <c r="K2316" s="1"/>
    </row>
    <row r="2317" spans="11:11" x14ac:dyDescent="0.35">
      <c r="K2317" s="1"/>
    </row>
    <row r="2318" spans="11:11" x14ac:dyDescent="0.35">
      <c r="K2318" s="1"/>
    </row>
    <row r="2320" spans="11:11" x14ac:dyDescent="0.35">
      <c r="K2320" s="1"/>
    </row>
    <row r="2321" spans="11:11" x14ac:dyDescent="0.35">
      <c r="K2321" s="1"/>
    </row>
    <row r="2323" spans="11:11" x14ac:dyDescent="0.35">
      <c r="K2323" s="1"/>
    </row>
    <row r="2325" spans="11:11" x14ac:dyDescent="0.35">
      <c r="K2325" s="1"/>
    </row>
    <row r="2327" spans="11:11" x14ac:dyDescent="0.35">
      <c r="K2327" s="1"/>
    </row>
    <row r="2329" spans="11:11" x14ac:dyDescent="0.35">
      <c r="K2329" s="1"/>
    </row>
    <row r="2330" spans="11:11" x14ac:dyDescent="0.35">
      <c r="K2330" s="1"/>
    </row>
    <row r="2332" spans="11:11" x14ac:dyDescent="0.35">
      <c r="K2332" s="1"/>
    </row>
    <row r="2334" spans="11:11" x14ac:dyDescent="0.35">
      <c r="K2334" s="1"/>
    </row>
    <row r="2336" spans="11:11" x14ac:dyDescent="0.35">
      <c r="K2336" s="1"/>
    </row>
    <row r="2338" spans="11:11" x14ac:dyDescent="0.35">
      <c r="K2338" s="1"/>
    </row>
    <row r="2340" spans="11:11" x14ac:dyDescent="0.35">
      <c r="K2340" s="1"/>
    </row>
    <row r="2341" spans="11:11" x14ac:dyDescent="0.35">
      <c r="K2341" s="1"/>
    </row>
    <row r="2343" spans="11:11" x14ac:dyDescent="0.35">
      <c r="K2343" s="1"/>
    </row>
    <row r="2345" spans="11:11" x14ac:dyDescent="0.35">
      <c r="K2345" s="1"/>
    </row>
    <row r="2347" spans="11:11" x14ac:dyDescent="0.35">
      <c r="K2347" s="1"/>
    </row>
    <row r="2349" spans="11:11" x14ac:dyDescent="0.35">
      <c r="K2349" s="1"/>
    </row>
    <row r="2351" spans="11:11" x14ac:dyDescent="0.35">
      <c r="K2351" s="1"/>
    </row>
    <row r="2353" spans="11:11" x14ac:dyDescent="0.35">
      <c r="K2353" s="1"/>
    </row>
    <row r="2355" spans="11:11" x14ac:dyDescent="0.35">
      <c r="K2355" s="1"/>
    </row>
    <row r="2357" spans="11:11" x14ac:dyDescent="0.35">
      <c r="K2357" s="1"/>
    </row>
    <row r="2359" spans="11:11" x14ac:dyDescent="0.35">
      <c r="K2359" s="1"/>
    </row>
    <row r="2361" spans="11:11" x14ac:dyDescent="0.35">
      <c r="K2361" s="1"/>
    </row>
    <row r="2363" spans="11:11" x14ac:dyDescent="0.35">
      <c r="K2363" s="1"/>
    </row>
    <row r="2365" spans="11:11" x14ac:dyDescent="0.35">
      <c r="K2365" s="1"/>
    </row>
    <row r="2367" spans="11:11" x14ac:dyDescent="0.35">
      <c r="K2367" s="1"/>
    </row>
    <row r="2369" spans="11:11" x14ac:dyDescent="0.35">
      <c r="K2369" s="1"/>
    </row>
    <row r="2371" spans="11:11" x14ac:dyDescent="0.35">
      <c r="K2371" s="1"/>
    </row>
    <row r="2373" spans="11:11" x14ac:dyDescent="0.35">
      <c r="K2373" s="1"/>
    </row>
    <row r="2375" spans="11:11" x14ac:dyDescent="0.35">
      <c r="K2375" s="1"/>
    </row>
    <row r="2377" spans="11:11" x14ac:dyDescent="0.35">
      <c r="K2377" s="1"/>
    </row>
    <row r="2379" spans="11:11" x14ac:dyDescent="0.35">
      <c r="K2379" s="1"/>
    </row>
    <row r="2381" spans="11:11" x14ac:dyDescent="0.35">
      <c r="K2381" s="1"/>
    </row>
    <row r="2383" spans="11:11" x14ac:dyDescent="0.35">
      <c r="K2383" s="1"/>
    </row>
    <row r="2385" spans="11:11" x14ac:dyDescent="0.35">
      <c r="K2385" s="1"/>
    </row>
    <row r="2387" spans="11:11" x14ac:dyDescent="0.35">
      <c r="K2387" s="1"/>
    </row>
    <row r="2389" spans="11:11" x14ac:dyDescent="0.35">
      <c r="K2389" s="1"/>
    </row>
    <row r="2391" spans="11:11" x14ac:dyDescent="0.35">
      <c r="K2391" s="1"/>
    </row>
    <row r="2392" spans="11:11" x14ac:dyDescent="0.35">
      <c r="K2392" s="1"/>
    </row>
    <row r="2393" spans="11:11" x14ac:dyDescent="0.35">
      <c r="K2393" s="1"/>
    </row>
    <row r="2395" spans="11:11" x14ac:dyDescent="0.35">
      <c r="K2395" s="1"/>
    </row>
    <row r="2396" spans="11:11" x14ac:dyDescent="0.35">
      <c r="K2396" s="1"/>
    </row>
    <row r="2397" spans="11:11" x14ac:dyDescent="0.35">
      <c r="K2397" s="1"/>
    </row>
    <row r="2398" spans="11:11" x14ac:dyDescent="0.35">
      <c r="K2398" s="1"/>
    </row>
    <row r="2400" spans="11:11" x14ac:dyDescent="0.35">
      <c r="K2400" s="1"/>
    </row>
    <row r="2402" spans="11:11" x14ac:dyDescent="0.35">
      <c r="K2402" s="1"/>
    </row>
    <row r="2404" spans="11:11" x14ac:dyDescent="0.35">
      <c r="K2404" s="1"/>
    </row>
    <row r="2406" spans="11:11" x14ac:dyDescent="0.35">
      <c r="K2406" s="1"/>
    </row>
    <row r="2408" spans="11:11" x14ac:dyDescent="0.35">
      <c r="K2408" s="1"/>
    </row>
    <row r="2410" spans="11:11" x14ac:dyDescent="0.35">
      <c r="K2410" s="1"/>
    </row>
    <row r="2412" spans="11:11" x14ac:dyDescent="0.35">
      <c r="K2412" s="1"/>
    </row>
    <row r="2413" spans="11:11" x14ac:dyDescent="0.35">
      <c r="K2413" s="1"/>
    </row>
    <row r="2415" spans="11:11" x14ac:dyDescent="0.35">
      <c r="K2415" s="1"/>
    </row>
    <row r="2417" spans="11:11" x14ac:dyDescent="0.35">
      <c r="K2417" s="1"/>
    </row>
    <row r="2419" spans="11:11" x14ac:dyDescent="0.35">
      <c r="K2419" s="1"/>
    </row>
    <row r="2421" spans="11:11" x14ac:dyDescent="0.35">
      <c r="K2421" s="1"/>
    </row>
    <row r="2422" spans="11:11" x14ac:dyDescent="0.35">
      <c r="K2422" s="1"/>
    </row>
    <row r="2424" spans="11:11" x14ac:dyDescent="0.35">
      <c r="K2424" s="1"/>
    </row>
    <row r="2426" spans="11:11" x14ac:dyDescent="0.35">
      <c r="K2426" s="1"/>
    </row>
    <row r="2427" spans="11:11" x14ac:dyDescent="0.35">
      <c r="K2427" s="1"/>
    </row>
    <row r="2428" spans="11:11" x14ac:dyDescent="0.35">
      <c r="K2428" s="1"/>
    </row>
    <row r="2429" spans="11:11" x14ac:dyDescent="0.35">
      <c r="K2429" s="1"/>
    </row>
    <row r="2430" spans="11:11" x14ac:dyDescent="0.35">
      <c r="K2430" s="1"/>
    </row>
    <row r="2431" spans="11:11" x14ac:dyDescent="0.35">
      <c r="K2431" s="1"/>
    </row>
    <row r="2432" spans="11:11" x14ac:dyDescent="0.35">
      <c r="K2432" s="1"/>
    </row>
    <row r="2434" spans="11:11" x14ac:dyDescent="0.35">
      <c r="K2434" s="1"/>
    </row>
    <row r="2435" spans="11:11" x14ac:dyDescent="0.35">
      <c r="K2435" s="1"/>
    </row>
    <row r="2436" spans="11:11" x14ac:dyDescent="0.35">
      <c r="K2436" s="1"/>
    </row>
    <row r="2437" spans="11:11" x14ac:dyDescent="0.35">
      <c r="K2437" s="1"/>
    </row>
    <row r="2439" spans="11:11" x14ac:dyDescent="0.35">
      <c r="K2439" s="1"/>
    </row>
    <row r="2441" spans="11:11" x14ac:dyDescent="0.35">
      <c r="K2441" s="1"/>
    </row>
    <row r="2442" spans="11:11" x14ac:dyDescent="0.35">
      <c r="K2442" s="1"/>
    </row>
    <row r="2443" spans="11:11" x14ac:dyDescent="0.35">
      <c r="K2443" s="1"/>
    </row>
    <row r="2445" spans="11:11" x14ac:dyDescent="0.35">
      <c r="K2445" s="1"/>
    </row>
    <row r="2447" spans="11:11" x14ac:dyDescent="0.35">
      <c r="K2447" s="1"/>
    </row>
    <row r="2449" spans="11:11" x14ac:dyDescent="0.35">
      <c r="K2449" s="1"/>
    </row>
    <row r="2450" spans="11:11" x14ac:dyDescent="0.35">
      <c r="K2450" s="1"/>
    </row>
    <row r="2451" spans="11:11" x14ac:dyDescent="0.35">
      <c r="K2451" s="1"/>
    </row>
    <row r="2453" spans="11:11" x14ac:dyDescent="0.35">
      <c r="K2453" s="1"/>
    </row>
    <row r="2455" spans="11:11" x14ac:dyDescent="0.35">
      <c r="K2455" s="1"/>
    </row>
    <row r="2457" spans="11:11" x14ac:dyDescent="0.35">
      <c r="K2457" s="1"/>
    </row>
    <row r="2458" spans="11:11" x14ac:dyDescent="0.35">
      <c r="K2458" s="1"/>
    </row>
    <row r="2459" spans="11:11" x14ac:dyDescent="0.35">
      <c r="K2459" s="1"/>
    </row>
    <row r="2460" spans="11:11" x14ac:dyDescent="0.35">
      <c r="K2460" s="1"/>
    </row>
    <row r="2461" spans="11:11" x14ac:dyDescent="0.35">
      <c r="K2461" s="1"/>
    </row>
    <row r="2463" spans="11:11" x14ac:dyDescent="0.35">
      <c r="K2463" s="1"/>
    </row>
    <row r="2465" spans="11:11" x14ac:dyDescent="0.35">
      <c r="K2465" s="1"/>
    </row>
    <row r="2466" spans="11:11" x14ac:dyDescent="0.35">
      <c r="K2466" s="1"/>
    </row>
    <row r="2467" spans="11:11" x14ac:dyDescent="0.35">
      <c r="K2467" s="1"/>
    </row>
    <row r="2468" spans="11:11" x14ac:dyDescent="0.35">
      <c r="K2468" s="1"/>
    </row>
    <row r="2469" spans="11:11" x14ac:dyDescent="0.35">
      <c r="K2469" s="1"/>
    </row>
    <row r="2470" spans="11:11" x14ac:dyDescent="0.35">
      <c r="K2470" s="1"/>
    </row>
    <row r="2471" spans="11:11" x14ac:dyDescent="0.35">
      <c r="K2471" s="1"/>
    </row>
    <row r="2472" spans="11:11" x14ac:dyDescent="0.35">
      <c r="K2472" s="1"/>
    </row>
    <row r="2473" spans="11:11" x14ac:dyDescent="0.35">
      <c r="K2473" s="1"/>
    </row>
    <row r="2474" spans="11:11" x14ac:dyDescent="0.35">
      <c r="K2474" s="1"/>
    </row>
    <row r="2475" spans="11:11" x14ac:dyDescent="0.35">
      <c r="K2475" s="1"/>
    </row>
    <row r="2476" spans="11:11" x14ac:dyDescent="0.35">
      <c r="K2476" s="1"/>
    </row>
    <row r="2477" spans="11:11" x14ac:dyDescent="0.35">
      <c r="K2477" s="1"/>
    </row>
    <row r="2478" spans="11:11" x14ac:dyDescent="0.35">
      <c r="K2478" s="1"/>
    </row>
    <row r="2480" spans="11:11" x14ac:dyDescent="0.35">
      <c r="K2480" s="1"/>
    </row>
    <row r="2482" spans="11:11" x14ac:dyDescent="0.35">
      <c r="K2482" s="1"/>
    </row>
    <row r="2484" spans="11:11" x14ac:dyDescent="0.35">
      <c r="K2484" s="1"/>
    </row>
    <row r="2485" spans="11:11" x14ac:dyDescent="0.35">
      <c r="K2485" s="1"/>
    </row>
    <row r="2486" spans="11:11" x14ac:dyDescent="0.35">
      <c r="K2486" s="1"/>
    </row>
    <row r="2488" spans="11:11" x14ac:dyDescent="0.35">
      <c r="K2488" s="1"/>
    </row>
    <row r="2489" spans="11:11" x14ac:dyDescent="0.35">
      <c r="K2489" s="1"/>
    </row>
    <row r="2490" spans="11:11" x14ac:dyDescent="0.35">
      <c r="K2490" s="1"/>
    </row>
    <row r="2491" spans="11:11" x14ac:dyDescent="0.35">
      <c r="K2491" s="1"/>
    </row>
    <row r="2492" spans="11:11" x14ac:dyDescent="0.35">
      <c r="K2492" s="1"/>
    </row>
    <row r="2493" spans="11:11" x14ac:dyDescent="0.35">
      <c r="K2493" s="1"/>
    </row>
    <row r="2494" spans="11:11" x14ac:dyDescent="0.35">
      <c r="K2494" s="1"/>
    </row>
    <row r="2496" spans="11:11" x14ac:dyDescent="0.35">
      <c r="K2496" s="1"/>
    </row>
    <row r="2498" spans="11:11" x14ac:dyDescent="0.35">
      <c r="K2498" s="1"/>
    </row>
    <row r="2499" spans="11:11" x14ac:dyDescent="0.35">
      <c r="K2499" s="1"/>
    </row>
    <row r="2500" spans="11:11" x14ac:dyDescent="0.35">
      <c r="K2500" s="1"/>
    </row>
    <row r="2502" spans="11:11" x14ac:dyDescent="0.35">
      <c r="K2502" s="1"/>
    </row>
    <row r="2504" spans="11:11" x14ac:dyDescent="0.35">
      <c r="K2504" s="1"/>
    </row>
    <row r="2506" spans="11:11" x14ac:dyDescent="0.35">
      <c r="K2506" s="1"/>
    </row>
    <row r="2508" spans="11:11" x14ac:dyDescent="0.35">
      <c r="K2508" s="1"/>
    </row>
    <row r="2510" spans="11:11" x14ac:dyDescent="0.35">
      <c r="K2510" s="1"/>
    </row>
    <row r="2512" spans="11:11" x14ac:dyDescent="0.35">
      <c r="K2512" s="1"/>
    </row>
    <row r="2514" spans="11:11" x14ac:dyDescent="0.35">
      <c r="K2514" s="1"/>
    </row>
    <row r="2516" spans="11:11" x14ac:dyDescent="0.35">
      <c r="K2516" s="1"/>
    </row>
    <row r="2517" spans="11:11" x14ac:dyDescent="0.35">
      <c r="K2517" s="1"/>
    </row>
    <row r="2519" spans="11:11" x14ac:dyDescent="0.35">
      <c r="K2519" s="1"/>
    </row>
    <row r="2521" spans="11:11" x14ac:dyDescent="0.35">
      <c r="K2521" s="1"/>
    </row>
    <row r="2522" spans="11:11" x14ac:dyDescent="0.35">
      <c r="K2522" s="1"/>
    </row>
    <row r="2524" spans="11:11" x14ac:dyDescent="0.35">
      <c r="K2524" s="1"/>
    </row>
    <row r="2526" spans="11:11" x14ac:dyDescent="0.35">
      <c r="K2526" s="1"/>
    </row>
    <row r="2527" spans="11:11" x14ac:dyDescent="0.35">
      <c r="K2527" s="1"/>
    </row>
    <row r="2529" spans="11:11" x14ac:dyDescent="0.35">
      <c r="K2529" s="1"/>
    </row>
    <row r="2531" spans="11:11" x14ac:dyDescent="0.35">
      <c r="K2531" s="1"/>
    </row>
    <row r="2533" spans="11:11" x14ac:dyDescent="0.35">
      <c r="K2533" s="1"/>
    </row>
    <row r="2535" spans="11:11" x14ac:dyDescent="0.35">
      <c r="K2535" s="1"/>
    </row>
    <row r="2537" spans="11:11" x14ac:dyDescent="0.35">
      <c r="K2537" s="1"/>
    </row>
    <row r="2539" spans="11:11" x14ac:dyDescent="0.35">
      <c r="K2539" s="1"/>
    </row>
    <row r="2540" spans="11:11" x14ac:dyDescent="0.35">
      <c r="K2540" s="1"/>
    </row>
    <row r="2541" spans="11:11" x14ac:dyDescent="0.35">
      <c r="K2541" s="1"/>
    </row>
    <row r="2542" spans="11:11" x14ac:dyDescent="0.35">
      <c r="K2542" s="1"/>
    </row>
    <row r="2543" spans="11:11" x14ac:dyDescent="0.35">
      <c r="K2543" s="1"/>
    </row>
    <row r="2544" spans="11:11" x14ac:dyDescent="0.35">
      <c r="K2544" s="1"/>
    </row>
    <row r="2546" spans="11:11" x14ac:dyDescent="0.35">
      <c r="K2546" s="1"/>
    </row>
    <row r="2548" spans="11:11" x14ac:dyDescent="0.35">
      <c r="K2548" s="1"/>
    </row>
    <row r="2549" spans="11:11" x14ac:dyDescent="0.35">
      <c r="K2549" s="1"/>
    </row>
    <row r="2551" spans="11:11" x14ac:dyDescent="0.35">
      <c r="K2551" s="1"/>
    </row>
    <row r="2553" spans="11:11" x14ac:dyDescent="0.35">
      <c r="K2553" s="1"/>
    </row>
    <row r="2555" spans="11:11" x14ac:dyDescent="0.35">
      <c r="K2555" s="1"/>
    </row>
    <row r="2557" spans="11:11" x14ac:dyDescent="0.35">
      <c r="K2557" s="1"/>
    </row>
    <row r="2559" spans="11:11" x14ac:dyDescent="0.35">
      <c r="K2559" s="1"/>
    </row>
    <row r="2560" spans="11:11" x14ac:dyDescent="0.35">
      <c r="K2560" s="1"/>
    </row>
    <row r="2562" spans="11:11" x14ac:dyDescent="0.35">
      <c r="K2562" s="1"/>
    </row>
    <row r="2564" spans="11:11" x14ac:dyDescent="0.35">
      <c r="K2564" s="1"/>
    </row>
    <row r="2565" spans="11:11" x14ac:dyDescent="0.35">
      <c r="K2565" s="1"/>
    </row>
    <row r="2567" spans="11:11" x14ac:dyDescent="0.35">
      <c r="K2567" s="1"/>
    </row>
    <row r="2569" spans="11:11" x14ac:dyDescent="0.35">
      <c r="K2569" s="1"/>
    </row>
    <row r="2570" spans="11:11" x14ac:dyDescent="0.35">
      <c r="K2570" s="1"/>
    </row>
    <row r="2572" spans="11:11" x14ac:dyDescent="0.35">
      <c r="K2572" s="1"/>
    </row>
    <row r="2574" spans="11:11" x14ac:dyDescent="0.35">
      <c r="K2574" s="1"/>
    </row>
    <row r="2575" spans="11:11" x14ac:dyDescent="0.35">
      <c r="K2575" s="1"/>
    </row>
    <row r="2577" spans="11:11" x14ac:dyDescent="0.35">
      <c r="K2577" s="1"/>
    </row>
    <row r="2579" spans="11:11" x14ac:dyDescent="0.35">
      <c r="K2579" s="1"/>
    </row>
    <row r="2581" spans="11:11" x14ac:dyDescent="0.35">
      <c r="K2581" s="1"/>
    </row>
    <row r="2583" spans="11:11" x14ac:dyDescent="0.35">
      <c r="K2583" s="1"/>
    </row>
    <row r="2585" spans="11:11" x14ac:dyDescent="0.35">
      <c r="K2585" s="1"/>
    </row>
    <row r="2586" spans="11:11" x14ac:dyDescent="0.35">
      <c r="K2586" s="1"/>
    </row>
    <row r="2588" spans="11:11" x14ac:dyDescent="0.35">
      <c r="K2588" s="1"/>
    </row>
    <row r="2590" spans="11:11" x14ac:dyDescent="0.35">
      <c r="K2590" s="1"/>
    </row>
    <row r="2592" spans="11:11" x14ac:dyDescent="0.35">
      <c r="K2592" s="1"/>
    </row>
    <row r="2594" spans="11:11" x14ac:dyDescent="0.35">
      <c r="K2594" s="1"/>
    </row>
    <row r="2596" spans="11:11" x14ac:dyDescent="0.35">
      <c r="K2596" s="1"/>
    </row>
    <row r="2598" spans="11:11" x14ac:dyDescent="0.35">
      <c r="K2598" s="1"/>
    </row>
    <row r="2600" spans="11:11" x14ac:dyDescent="0.35">
      <c r="K2600" s="1"/>
    </row>
    <row r="2602" spans="11:11" x14ac:dyDescent="0.35">
      <c r="K2602" s="1"/>
    </row>
    <row r="2604" spans="11:11" x14ac:dyDescent="0.35">
      <c r="K2604" s="1"/>
    </row>
    <row r="2606" spans="11:11" x14ac:dyDescent="0.35">
      <c r="K2606" s="1"/>
    </row>
    <row r="2608" spans="11:11" x14ac:dyDescent="0.35">
      <c r="K2608" s="1"/>
    </row>
    <row r="2609" spans="11:11" x14ac:dyDescent="0.35">
      <c r="K2609" s="1"/>
    </row>
    <row r="2610" spans="11:11" x14ac:dyDescent="0.35">
      <c r="K2610" s="1"/>
    </row>
    <row r="2611" spans="11:11" x14ac:dyDescent="0.35">
      <c r="K2611" s="1"/>
    </row>
    <row r="2612" spans="11:11" x14ac:dyDescent="0.35">
      <c r="K2612" s="1"/>
    </row>
    <row r="2613" spans="11:11" x14ac:dyDescent="0.35">
      <c r="K2613" s="1"/>
    </row>
    <row r="2615" spans="11:11" x14ac:dyDescent="0.35">
      <c r="K2615" s="1"/>
    </row>
    <row r="2616" spans="11:11" x14ac:dyDescent="0.35">
      <c r="K2616" s="1"/>
    </row>
    <row r="2618" spans="11:11" x14ac:dyDescent="0.35">
      <c r="K2618" s="1"/>
    </row>
    <row r="2620" spans="11:11" x14ac:dyDescent="0.35">
      <c r="K2620" s="1"/>
    </row>
    <row r="2621" spans="11:11" x14ac:dyDescent="0.35">
      <c r="K2621" s="1"/>
    </row>
    <row r="2623" spans="11:11" x14ac:dyDescent="0.35">
      <c r="K2623" s="1"/>
    </row>
    <row r="2625" spans="11:11" x14ac:dyDescent="0.35">
      <c r="K2625" s="1"/>
    </row>
    <row r="2627" spans="11:11" x14ac:dyDescent="0.35">
      <c r="K2627" s="1"/>
    </row>
    <row r="2629" spans="11:11" x14ac:dyDescent="0.35">
      <c r="K2629" s="1"/>
    </row>
    <row r="2631" spans="11:11" x14ac:dyDescent="0.35">
      <c r="K2631" s="1"/>
    </row>
    <row r="2633" spans="11:11" x14ac:dyDescent="0.35">
      <c r="K2633" s="1"/>
    </row>
    <row r="2635" spans="11:11" x14ac:dyDescent="0.35">
      <c r="K2635" s="1"/>
    </row>
    <row r="2637" spans="11:11" x14ac:dyDescent="0.35">
      <c r="K2637" s="1"/>
    </row>
    <row r="2639" spans="11:11" x14ac:dyDescent="0.35">
      <c r="K2639" s="1"/>
    </row>
    <row r="2641" spans="11:11" x14ac:dyDescent="0.35">
      <c r="K2641" s="1"/>
    </row>
    <row r="2642" spans="11:11" x14ac:dyDescent="0.35">
      <c r="K2642" s="1"/>
    </row>
    <row r="2643" spans="11:11" x14ac:dyDescent="0.35">
      <c r="K2643" s="1"/>
    </row>
    <row r="2644" spans="11:11" x14ac:dyDescent="0.35">
      <c r="K2644" s="1"/>
    </row>
    <row r="2646" spans="11:11" x14ac:dyDescent="0.35">
      <c r="K2646" s="1"/>
    </row>
    <row r="2647" spans="11:11" x14ac:dyDescent="0.35">
      <c r="K2647" s="1"/>
    </row>
    <row r="2648" spans="11:11" x14ac:dyDescent="0.35">
      <c r="K2648" s="1"/>
    </row>
    <row r="2649" spans="11:11" x14ac:dyDescent="0.35">
      <c r="K2649" s="1"/>
    </row>
    <row r="2650" spans="11:11" x14ac:dyDescent="0.35">
      <c r="K2650" s="1"/>
    </row>
    <row r="2652" spans="11:11" x14ac:dyDescent="0.35">
      <c r="K2652" s="1"/>
    </row>
    <row r="2653" spans="11:11" x14ac:dyDescent="0.35">
      <c r="K2653" s="1"/>
    </row>
    <row r="2654" spans="11:11" x14ac:dyDescent="0.35">
      <c r="K2654" s="1"/>
    </row>
    <row r="2655" spans="11:11" x14ac:dyDescent="0.35">
      <c r="K2655" s="1"/>
    </row>
    <row r="2656" spans="11:11" x14ac:dyDescent="0.35">
      <c r="K2656" s="1"/>
    </row>
    <row r="2657" spans="11:11" x14ac:dyDescent="0.35">
      <c r="K2657" s="1"/>
    </row>
    <row r="2658" spans="11:11" x14ac:dyDescent="0.35">
      <c r="K2658" s="1"/>
    </row>
    <row r="2659" spans="11:11" x14ac:dyDescent="0.35">
      <c r="K2659" s="1"/>
    </row>
    <row r="2660" spans="11:11" x14ac:dyDescent="0.35">
      <c r="K2660" s="1"/>
    </row>
    <row r="2662" spans="11:11" x14ac:dyDescent="0.35">
      <c r="K2662" s="1"/>
    </row>
    <row r="2663" spans="11:11" x14ac:dyDescent="0.35">
      <c r="K2663" s="1"/>
    </row>
    <row r="2664" spans="11:11" x14ac:dyDescent="0.35">
      <c r="K2664" s="1"/>
    </row>
    <row r="2665" spans="11:11" x14ac:dyDescent="0.35">
      <c r="K2665" s="1"/>
    </row>
    <row r="2666" spans="11:11" x14ac:dyDescent="0.35">
      <c r="K2666" s="1"/>
    </row>
    <row r="2668" spans="11:11" x14ac:dyDescent="0.35">
      <c r="K2668" s="1"/>
    </row>
    <row r="2670" spans="11:11" x14ac:dyDescent="0.35">
      <c r="K2670" s="1"/>
    </row>
    <row r="2671" spans="11:11" x14ac:dyDescent="0.35">
      <c r="K2671" s="1"/>
    </row>
    <row r="2673" spans="11:11" x14ac:dyDescent="0.35">
      <c r="K2673" s="1"/>
    </row>
    <row r="2675" spans="11:11" x14ac:dyDescent="0.35">
      <c r="K2675" s="1"/>
    </row>
    <row r="2677" spans="11:11" x14ac:dyDescent="0.35">
      <c r="K2677" s="1"/>
    </row>
    <row r="2679" spans="11:11" x14ac:dyDescent="0.35">
      <c r="K2679" s="1"/>
    </row>
    <row r="2681" spans="11:11" x14ac:dyDescent="0.35">
      <c r="K2681" s="1"/>
    </row>
    <row r="2683" spans="11:11" x14ac:dyDescent="0.35">
      <c r="K2683" s="1"/>
    </row>
    <row r="2685" spans="11:11" x14ac:dyDescent="0.35">
      <c r="K2685" s="1"/>
    </row>
    <row r="2687" spans="11:11" x14ac:dyDescent="0.35">
      <c r="K2687" s="1"/>
    </row>
    <row r="2688" spans="11:11" x14ac:dyDescent="0.35">
      <c r="K2688" s="1"/>
    </row>
    <row r="2690" spans="11:11" x14ac:dyDescent="0.35">
      <c r="K2690" s="1"/>
    </row>
    <row r="2692" spans="11:11" x14ac:dyDescent="0.35">
      <c r="K2692" s="1"/>
    </row>
    <row r="2694" spans="11:11" x14ac:dyDescent="0.35">
      <c r="K2694" s="1"/>
    </row>
    <row r="2696" spans="11:11" x14ac:dyDescent="0.35">
      <c r="K2696" s="1"/>
    </row>
    <row r="2697" spans="11:11" x14ac:dyDescent="0.35">
      <c r="K2697" s="1"/>
    </row>
    <row r="2699" spans="11:11" x14ac:dyDescent="0.35">
      <c r="K2699" s="1"/>
    </row>
    <row r="2701" spans="11:11" x14ac:dyDescent="0.35">
      <c r="K2701" s="1"/>
    </row>
    <row r="2703" spans="11:11" x14ac:dyDescent="0.35">
      <c r="K2703" s="1"/>
    </row>
    <row r="2705" spans="11:11" x14ac:dyDescent="0.35">
      <c r="K2705" s="1"/>
    </row>
    <row r="2706" spans="11:11" x14ac:dyDescent="0.35">
      <c r="K2706" s="1"/>
    </row>
    <row r="2708" spans="11:11" x14ac:dyDescent="0.35">
      <c r="K2708" s="1"/>
    </row>
    <row r="2709" spans="11:11" x14ac:dyDescent="0.35">
      <c r="K2709" s="1"/>
    </row>
    <row r="2710" spans="11:11" x14ac:dyDescent="0.35">
      <c r="K2710" s="1"/>
    </row>
    <row r="2711" spans="11:11" x14ac:dyDescent="0.35">
      <c r="K2711" s="1"/>
    </row>
    <row r="2712" spans="11:11" x14ac:dyDescent="0.35">
      <c r="K2712" s="1"/>
    </row>
    <row r="2714" spans="11:11" x14ac:dyDescent="0.35">
      <c r="K2714" s="1"/>
    </row>
    <row r="2715" spans="11:11" x14ac:dyDescent="0.35">
      <c r="K2715" s="1"/>
    </row>
    <row r="2716" spans="11:11" x14ac:dyDescent="0.35">
      <c r="K2716" s="1"/>
    </row>
    <row r="2717" spans="11:11" x14ac:dyDescent="0.35">
      <c r="K2717" s="1"/>
    </row>
    <row r="2718" spans="11:11" x14ac:dyDescent="0.35">
      <c r="K2718" s="1"/>
    </row>
    <row r="2719" spans="11:11" x14ac:dyDescent="0.35">
      <c r="K2719" s="1"/>
    </row>
    <row r="2721" spans="11:11" x14ac:dyDescent="0.35">
      <c r="K2721" s="1"/>
    </row>
    <row r="2722" spans="11:11" x14ac:dyDescent="0.35">
      <c r="K2722" s="1"/>
    </row>
    <row r="2724" spans="11:11" x14ac:dyDescent="0.35">
      <c r="K2724" s="1"/>
    </row>
    <row r="2725" spans="11:11" x14ac:dyDescent="0.35">
      <c r="K2725" s="1"/>
    </row>
    <row r="2726" spans="11:11" x14ac:dyDescent="0.35">
      <c r="K2726" s="1"/>
    </row>
    <row r="2728" spans="11:11" x14ac:dyDescent="0.35">
      <c r="K2728" s="1"/>
    </row>
    <row r="2729" spans="11:11" x14ac:dyDescent="0.35">
      <c r="K2729" s="1"/>
    </row>
    <row r="2731" spans="11:11" x14ac:dyDescent="0.35">
      <c r="K2731" s="1"/>
    </row>
    <row r="2733" spans="11:11" x14ac:dyDescent="0.35">
      <c r="K2733" s="1"/>
    </row>
    <row r="2735" spans="11:11" x14ac:dyDescent="0.35">
      <c r="K2735" s="1"/>
    </row>
    <row r="2737" spans="11:11" x14ac:dyDescent="0.35">
      <c r="K2737" s="1"/>
    </row>
    <row r="2739" spans="11:11" x14ac:dyDescent="0.35">
      <c r="K2739" s="1"/>
    </row>
    <row r="2740" spans="11:11" x14ac:dyDescent="0.35">
      <c r="K2740" s="1"/>
    </row>
    <row r="2741" spans="11:11" x14ac:dyDescent="0.35">
      <c r="K2741" s="1"/>
    </row>
    <row r="2743" spans="11:11" x14ac:dyDescent="0.35">
      <c r="K2743" s="1"/>
    </row>
    <row r="2744" spans="11:11" x14ac:dyDescent="0.35">
      <c r="K2744" s="1"/>
    </row>
    <row r="2746" spans="11:11" x14ac:dyDescent="0.35">
      <c r="K2746" s="1"/>
    </row>
    <row r="2747" spans="11:11" x14ac:dyDescent="0.35">
      <c r="K2747" s="1"/>
    </row>
    <row r="2749" spans="11:11" x14ac:dyDescent="0.35">
      <c r="K2749" s="1"/>
    </row>
    <row r="2751" spans="11:11" x14ac:dyDescent="0.35">
      <c r="K2751" s="1"/>
    </row>
    <row r="2753" spans="11:11" x14ac:dyDescent="0.35">
      <c r="K2753" s="1"/>
    </row>
    <row r="2755" spans="11:11" x14ac:dyDescent="0.35">
      <c r="K2755" s="1"/>
    </row>
    <row r="2756" spans="11:11" x14ac:dyDescent="0.35">
      <c r="K2756" s="1"/>
    </row>
    <row r="2758" spans="11:11" x14ac:dyDescent="0.35">
      <c r="K2758" s="1"/>
    </row>
    <row r="2760" spans="11:11" x14ac:dyDescent="0.35">
      <c r="K2760" s="1"/>
    </row>
    <row r="2762" spans="11:11" x14ac:dyDescent="0.35">
      <c r="K2762" s="1"/>
    </row>
    <row r="2764" spans="11:11" x14ac:dyDescent="0.35">
      <c r="K2764" s="1"/>
    </row>
    <row r="2766" spans="11:11" x14ac:dyDescent="0.35">
      <c r="K2766" s="1"/>
    </row>
    <row r="2767" spans="11:11" x14ac:dyDescent="0.35">
      <c r="K2767" s="1"/>
    </row>
    <row r="2769" spans="11:11" x14ac:dyDescent="0.35">
      <c r="K2769" s="1"/>
    </row>
    <row r="2771" spans="11:11" x14ac:dyDescent="0.35">
      <c r="K2771" s="1"/>
    </row>
    <row r="2773" spans="11:11" x14ac:dyDescent="0.35">
      <c r="K2773" s="1"/>
    </row>
    <row r="2775" spans="11:11" x14ac:dyDescent="0.35">
      <c r="K2775" s="1"/>
    </row>
    <row r="2777" spans="11:11" x14ac:dyDescent="0.35">
      <c r="K2777" s="1"/>
    </row>
    <row r="2779" spans="11:11" x14ac:dyDescent="0.35">
      <c r="K2779" s="1"/>
    </row>
    <row r="2781" spans="11:11" x14ac:dyDescent="0.35">
      <c r="K2781" s="1"/>
    </row>
    <row r="2783" spans="11:11" x14ac:dyDescent="0.35">
      <c r="K2783" s="1"/>
    </row>
    <row r="2784" spans="11:11" x14ac:dyDescent="0.35">
      <c r="K2784" s="1"/>
    </row>
    <row r="2785" spans="11:11" x14ac:dyDescent="0.35">
      <c r="K2785" s="1"/>
    </row>
    <row r="2787" spans="11:11" x14ac:dyDescent="0.35">
      <c r="K2787" s="1"/>
    </row>
    <row r="2789" spans="11:11" x14ac:dyDescent="0.35">
      <c r="K2789" s="1"/>
    </row>
    <row r="2791" spans="11:11" x14ac:dyDescent="0.35">
      <c r="K2791" s="1"/>
    </row>
    <row r="2792" spans="11:11" x14ac:dyDescent="0.35">
      <c r="K2792" s="1"/>
    </row>
    <row r="2794" spans="11:11" x14ac:dyDescent="0.35">
      <c r="K2794" s="1"/>
    </row>
    <row r="2796" spans="11:11" x14ac:dyDescent="0.35">
      <c r="K2796" s="1"/>
    </row>
    <row r="2798" spans="11:11" x14ac:dyDescent="0.35">
      <c r="K2798" s="1"/>
    </row>
    <row r="2800" spans="11:11" x14ac:dyDescent="0.35">
      <c r="K2800" s="1"/>
    </row>
    <row r="2801" spans="11:11" x14ac:dyDescent="0.35">
      <c r="K2801" s="1"/>
    </row>
    <row r="2802" spans="11:11" x14ac:dyDescent="0.35">
      <c r="K2802" s="1"/>
    </row>
    <row r="2804" spans="11:11" x14ac:dyDescent="0.35">
      <c r="K2804" s="1"/>
    </row>
    <row r="2805" spans="11:11" x14ac:dyDescent="0.35">
      <c r="K2805" s="1"/>
    </row>
    <row r="2807" spans="11:11" x14ac:dyDescent="0.35">
      <c r="K2807" s="1"/>
    </row>
    <row r="2808" spans="11:11" x14ac:dyDescent="0.35">
      <c r="K2808" s="1"/>
    </row>
    <row r="2810" spans="11:11" x14ac:dyDescent="0.35">
      <c r="K2810" s="1"/>
    </row>
    <row r="2811" spans="11:11" x14ac:dyDescent="0.35">
      <c r="K2811" s="1"/>
    </row>
    <row r="2813" spans="11:11" x14ac:dyDescent="0.35">
      <c r="K2813" s="1"/>
    </row>
    <row r="2815" spans="11:11" x14ac:dyDescent="0.35">
      <c r="K2815" s="1"/>
    </row>
    <row r="2816" spans="11:11" x14ac:dyDescent="0.35">
      <c r="K2816" s="1"/>
    </row>
    <row r="2818" spans="11:11" x14ac:dyDescent="0.35">
      <c r="K2818" s="1"/>
    </row>
    <row r="2819" spans="11:11" x14ac:dyDescent="0.35">
      <c r="K2819" s="1"/>
    </row>
    <row r="2821" spans="11:11" x14ac:dyDescent="0.35">
      <c r="K2821" s="1"/>
    </row>
    <row r="2823" spans="11:11" x14ac:dyDescent="0.35">
      <c r="K2823" s="1"/>
    </row>
    <row r="2824" spans="11:11" x14ac:dyDescent="0.35">
      <c r="K2824" s="1"/>
    </row>
    <row r="2825" spans="11:11" x14ac:dyDescent="0.35">
      <c r="K2825" s="1"/>
    </row>
    <row r="2827" spans="11:11" x14ac:dyDescent="0.35">
      <c r="K2827" s="1"/>
    </row>
    <row r="2828" spans="11:11" x14ac:dyDescent="0.35">
      <c r="K2828" s="1"/>
    </row>
    <row r="2830" spans="11:11" x14ac:dyDescent="0.35">
      <c r="K2830" s="1"/>
    </row>
    <row r="2831" spans="11:11" x14ac:dyDescent="0.35">
      <c r="K2831" s="1"/>
    </row>
    <row r="2832" spans="11:11" x14ac:dyDescent="0.35">
      <c r="K2832" s="1"/>
    </row>
    <row r="2833" spans="11:11" x14ac:dyDescent="0.35">
      <c r="K2833" s="1"/>
    </row>
    <row r="2834" spans="11:11" x14ac:dyDescent="0.35">
      <c r="K2834" s="1"/>
    </row>
    <row r="2836" spans="11:11" x14ac:dyDescent="0.35">
      <c r="K2836" s="1"/>
    </row>
    <row r="2837" spans="11:11" x14ac:dyDescent="0.35">
      <c r="K2837" s="1"/>
    </row>
    <row r="2838" spans="11:11" x14ac:dyDescent="0.35">
      <c r="K2838" s="1"/>
    </row>
    <row r="2839" spans="11:11" x14ac:dyDescent="0.35">
      <c r="K2839" s="1"/>
    </row>
    <row r="2841" spans="11:11" x14ac:dyDescent="0.35">
      <c r="K2841" s="1"/>
    </row>
    <row r="2842" spans="11:11" x14ac:dyDescent="0.35">
      <c r="K2842" s="1"/>
    </row>
    <row r="2843" spans="11:11" x14ac:dyDescent="0.35">
      <c r="K2843" s="1"/>
    </row>
    <row r="2844" spans="11:11" x14ac:dyDescent="0.35">
      <c r="K2844" s="1"/>
    </row>
    <row r="2845" spans="11:11" x14ac:dyDescent="0.35">
      <c r="K2845" s="1"/>
    </row>
    <row r="2846" spans="11:11" x14ac:dyDescent="0.35">
      <c r="K2846" s="1"/>
    </row>
    <row r="2847" spans="11:11" x14ac:dyDescent="0.35">
      <c r="K2847" s="1"/>
    </row>
    <row r="2848" spans="11:11" x14ac:dyDescent="0.35">
      <c r="K2848" s="1"/>
    </row>
    <row r="2849" spans="11:11" x14ac:dyDescent="0.35">
      <c r="K2849" s="1"/>
    </row>
    <row r="2851" spans="11:11" x14ac:dyDescent="0.35">
      <c r="K2851" s="1"/>
    </row>
    <row r="2852" spans="11:11" x14ac:dyDescent="0.35">
      <c r="K2852" s="1"/>
    </row>
    <row r="2853" spans="11:11" x14ac:dyDescent="0.35">
      <c r="K2853" s="1"/>
    </row>
    <row r="2854" spans="11:11" x14ac:dyDescent="0.35">
      <c r="K2854" s="1"/>
    </row>
    <row r="2855" spans="11:11" x14ac:dyDescent="0.35">
      <c r="K2855" s="1"/>
    </row>
    <row r="2856" spans="11:11" x14ac:dyDescent="0.35">
      <c r="K2856" s="1"/>
    </row>
    <row r="2857" spans="11:11" x14ac:dyDescent="0.35">
      <c r="K2857" s="1"/>
    </row>
    <row r="2858" spans="11:11" x14ac:dyDescent="0.35">
      <c r="K2858" s="1"/>
    </row>
    <row r="2860" spans="11:11" x14ac:dyDescent="0.35">
      <c r="K2860" s="1"/>
    </row>
    <row r="2861" spans="11:11" x14ac:dyDescent="0.35">
      <c r="K2861" s="1"/>
    </row>
    <row r="2863" spans="11:11" x14ac:dyDescent="0.35">
      <c r="K2863" s="1"/>
    </row>
    <row r="2864" spans="11:11" x14ac:dyDescent="0.35">
      <c r="K2864" s="1"/>
    </row>
    <row r="2865" spans="11:11" x14ac:dyDescent="0.35">
      <c r="K2865" s="1"/>
    </row>
    <row r="2866" spans="11:11" x14ac:dyDescent="0.35">
      <c r="K2866" s="1"/>
    </row>
    <row r="2868" spans="11:11" x14ac:dyDescent="0.35">
      <c r="K2868" s="1"/>
    </row>
    <row r="2870" spans="11:11" x14ac:dyDescent="0.35">
      <c r="K2870" s="1"/>
    </row>
    <row r="2871" spans="11:11" x14ac:dyDescent="0.35">
      <c r="K2871" s="1"/>
    </row>
    <row r="2873" spans="11:11" x14ac:dyDescent="0.35">
      <c r="K2873" s="1"/>
    </row>
    <row r="2874" spans="11:11" x14ac:dyDescent="0.35">
      <c r="K2874" s="1"/>
    </row>
    <row r="2875" spans="11:11" x14ac:dyDescent="0.35">
      <c r="K2875" s="1"/>
    </row>
    <row r="2876" spans="11:11" x14ac:dyDescent="0.35">
      <c r="K2876" s="1"/>
    </row>
    <row r="2878" spans="11:11" x14ac:dyDescent="0.35">
      <c r="K2878" s="1"/>
    </row>
    <row r="2879" spans="11:11" x14ac:dyDescent="0.35">
      <c r="K2879" s="1"/>
    </row>
    <row r="2880" spans="11:11" x14ac:dyDescent="0.35">
      <c r="K2880" s="1"/>
    </row>
    <row r="2881" spans="11:11" x14ac:dyDescent="0.35">
      <c r="K2881" s="1"/>
    </row>
    <row r="2883" spans="11:11" x14ac:dyDescent="0.35">
      <c r="K2883" s="1"/>
    </row>
    <row r="2884" spans="11:11" x14ac:dyDescent="0.35">
      <c r="K2884" s="1"/>
    </row>
    <row r="2885" spans="11:11" x14ac:dyDescent="0.35">
      <c r="K2885" s="1"/>
    </row>
    <row r="2887" spans="11:11" x14ac:dyDescent="0.35">
      <c r="K2887" s="1"/>
    </row>
    <row r="2888" spans="11:11" x14ac:dyDescent="0.35">
      <c r="K2888" s="1"/>
    </row>
    <row r="2890" spans="11:11" x14ac:dyDescent="0.35">
      <c r="K2890" s="1"/>
    </row>
    <row r="2892" spans="11:11" x14ac:dyDescent="0.35">
      <c r="K2892" s="1"/>
    </row>
    <row r="2894" spans="11:11" x14ac:dyDescent="0.35">
      <c r="K2894" s="1"/>
    </row>
    <row r="2896" spans="11:11" x14ac:dyDescent="0.35">
      <c r="K2896" s="1"/>
    </row>
    <row r="2898" spans="11:11" x14ac:dyDescent="0.35">
      <c r="K2898" s="1"/>
    </row>
    <row r="2900" spans="11:11" x14ac:dyDescent="0.35">
      <c r="K2900" s="1"/>
    </row>
    <row r="2902" spans="11:11" x14ac:dyDescent="0.35">
      <c r="K2902" s="1"/>
    </row>
    <row r="2904" spans="11:11" x14ac:dyDescent="0.35">
      <c r="K2904" s="1"/>
    </row>
    <row r="2906" spans="11:11" x14ac:dyDescent="0.35">
      <c r="K2906" s="1"/>
    </row>
    <row r="2907" spans="11:11" x14ac:dyDescent="0.35">
      <c r="K2907" s="1"/>
    </row>
    <row r="2908" spans="11:11" x14ac:dyDescent="0.35">
      <c r="K2908" s="1"/>
    </row>
    <row r="2909" spans="11:11" x14ac:dyDescent="0.35">
      <c r="K2909" s="1"/>
    </row>
    <row r="2911" spans="11:11" x14ac:dyDescent="0.35">
      <c r="K2911" s="1"/>
    </row>
    <row r="2912" spans="11:11" x14ac:dyDescent="0.35">
      <c r="K2912" s="1"/>
    </row>
    <row r="2914" spans="11:11" x14ac:dyDescent="0.35">
      <c r="K2914" s="1"/>
    </row>
    <row r="2915" spans="11:11" x14ac:dyDescent="0.35">
      <c r="K2915" s="1"/>
    </row>
    <row r="2917" spans="11:11" x14ac:dyDescent="0.35">
      <c r="K2917" s="1"/>
    </row>
    <row r="2919" spans="11:11" x14ac:dyDescent="0.35">
      <c r="K2919" s="1"/>
    </row>
    <row r="2921" spans="11:11" x14ac:dyDescent="0.35">
      <c r="K2921" s="1"/>
    </row>
    <row r="2923" spans="11:11" x14ac:dyDescent="0.35">
      <c r="K2923" s="1"/>
    </row>
    <row r="2925" spans="11:11" x14ac:dyDescent="0.35">
      <c r="K2925" s="1"/>
    </row>
    <row r="2926" spans="11:11" x14ac:dyDescent="0.35">
      <c r="K2926" s="1"/>
    </row>
    <row r="2927" spans="11:11" x14ac:dyDescent="0.35">
      <c r="K2927" s="1"/>
    </row>
    <row r="2928" spans="11:11" x14ac:dyDescent="0.35">
      <c r="K2928" s="1"/>
    </row>
    <row r="2930" spans="11:11" x14ac:dyDescent="0.35">
      <c r="K2930" s="1"/>
    </row>
    <row r="2931" spans="11:11" x14ac:dyDescent="0.35">
      <c r="K2931" s="1"/>
    </row>
    <row r="2932" spans="11:11" x14ac:dyDescent="0.35">
      <c r="K2932" s="1"/>
    </row>
    <row r="2933" spans="11:11" x14ac:dyDescent="0.35">
      <c r="K2933" s="1"/>
    </row>
    <row r="2935" spans="11:11" x14ac:dyDescent="0.35">
      <c r="K2935" s="1"/>
    </row>
    <row r="2937" spans="11:11" x14ac:dyDescent="0.35">
      <c r="K2937" s="1"/>
    </row>
    <row r="2939" spans="11:11" x14ac:dyDescent="0.35">
      <c r="K2939" s="1"/>
    </row>
    <row r="2940" spans="11:11" x14ac:dyDescent="0.35">
      <c r="K2940" s="1"/>
    </row>
    <row r="2941" spans="11:11" x14ac:dyDescent="0.35">
      <c r="K2941" s="1"/>
    </row>
    <row r="2943" spans="11:11" x14ac:dyDescent="0.35">
      <c r="K2943" s="1"/>
    </row>
    <row r="2944" spans="11:11" x14ac:dyDescent="0.35">
      <c r="K2944" s="1"/>
    </row>
    <row r="2946" spans="11:11" x14ac:dyDescent="0.35">
      <c r="K2946" s="1"/>
    </row>
    <row r="2948" spans="11:11" x14ac:dyDescent="0.35">
      <c r="K2948" s="1"/>
    </row>
    <row r="2949" spans="11:11" x14ac:dyDescent="0.35">
      <c r="K2949" s="1"/>
    </row>
    <row r="2951" spans="11:11" x14ac:dyDescent="0.35">
      <c r="K2951" s="1"/>
    </row>
    <row r="2952" spans="11:11" x14ac:dyDescent="0.35">
      <c r="K2952" s="1"/>
    </row>
    <row r="2954" spans="11:11" x14ac:dyDescent="0.35">
      <c r="K2954" s="1"/>
    </row>
    <row r="2956" spans="11:11" x14ac:dyDescent="0.35">
      <c r="K2956" s="1"/>
    </row>
    <row r="2957" spans="11:11" x14ac:dyDescent="0.35">
      <c r="K2957" s="1"/>
    </row>
    <row r="2959" spans="11:11" x14ac:dyDescent="0.35">
      <c r="K2959" s="1"/>
    </row>
    <row r="2960" spans="11:11" x14ac:dyDescent="0.35">
      <c r="K2960" s="1"/>
    </row>
    <row r="2962" spans="11:11" x14ac:dyDescent="0.35">
      <c r="K2962" s="1"/>
    </row>
    <row r="2963" spans="11:11" x14ac:dyDescent="0.35">
      <c r="K2963" s="1"/>
    </row>
    <row r="2965" spans="11:11" x14ac:dyDescent="0.35">
      <c r="K2965" s="1"/>
    </row>
    <row r="2967" spans="11:11" x14ac:dyDescent="0.35">
      <c r="K2967" s="1"/>
    </row>
    <row r="2969" spans="11:11" x14ac:dyDescent="0.35">
      <c r="K2969" s="1"/>
    </row>
    <row r="2971" spans="11:11" x14ac:dyDescent="0.35">
      <c r="K2971" s="1"/>
    </row>
    <row r="2972" spans="11:11" x14ac:dyDescent="0.35">
      <c r="K2972" s="1"/>
    </row>
    <row r="2973" spans="11:11" x14ac:dyDescent="0.35">
      <c r="K2973" s="1"/>
    </row>
    <row r="2974" spans="11:11" x14ac:dyDescent="0.35">
      <c r="K2974" s="1"/>
    </row>
    <row r="2975" spans="11:11" x14ac:dyDescent="0.35">
      <c r="K2975" s="1"/>
    </row>
    <row r="2976" spans="11:11" x14ac:dyDescent="0.35">
      <c r="K2976" s="1"/>
    </row>
    <row r="2978" spans="11:11" x14ac:dyDescent="0.35">
      <c r="K2978" s="1"/>
    </row>
    <row r="2979" spans="11:11" x14ac:dyDescent="0.35">
      <c r="K2979" s="1"/>
    </row>
    <row r="2980" spans="11:11" x14ac:dyDescent="0.35">
      <c r="K2980" s="1"/>
    </row>
    <row r="2982" spans="11:11" x14ac:dyDescent="0.35">
      <c r="K2982" s="1"/>
    </row>
    <row r="2984" spans="11:11" x14ac:dyDescent="0.35">
      <c r="K2984" s="1"/>
    </row>
    <row r="2986" spans="11:11" x14ac:dyDescent="0.35">
      <c r="K2986" s="1"/>
    </row>
    <row r="2987" spans="11:11" x14ac:dyDescent="0.35">
      <c r="K2987" s="1"/>
    </row>
    <row r="2989" spans="11:11" x14ac:dyDescent="0.35">
      <c r="K2989" s="1"/>
    </row>
    <row r="2990" spans="11:11" x14ac:dyDescent="0.35">
      <c r="K2990" s="1"/>
    </row>
    <row r="2992" spans="11:11" x14ac:dyDescent="0.35">
      <c r="K2992" s="1"/>
    </row>
    <row r="2993" spans="11:11" x14ac:dyDescent="0.35">
      <c r="K2993" s="1"/>
    </row>
    <row r="2995" spans="11:11" x14ac:dyDescent="0.35">
      <c r="K2995" s="1"/>
    </row>
    <row r="2996" spans="11:11" x14ac:dyDescent="0.35">
      <c r="K2996" s="1"/>
    </row>
    <row r="2997" spans="11:11" x14ac:dyDescent="0.35">
      <c r="K2997" s="1"/>
    </row>
    <row r="2999" spans="11:11" x14ac:dyDescent="0.35">
      <c r="K2999" s="1"/>
    </row>
    <row r="3001" spans="11:11" x14ac:dyDescent="0.35">
      <c r="K3001" s="1"/>
    </row>
    <row r="3003" spans="11:11" x14ac:dyDescent="0.35">
      <c r="K3003" s="1"/>
    </row>
    <row r="3004" spans="11:11" x14ac:dyDescent="0.35">
      <c r="K3004" s="1"/>
    </row>
    <row r="3006" spans="11:11" x14ac:dyDescent="0.35">
      <c r="K3006" s="1"/>
    </row>
    <row r="3008" spans="11:11" x14ac:dyDescent="0.35">
      <c r="K3008" s="1"/>
    </row>
    <row r="3009" spans="11:11" x14ac:dyDescent="0.35">
      <c r="K3009" s="1"/>
    </row>
    <row r="3011" spans="11:11" x14ac:dyDescent="0.35">
      <c r="K3011" s="1"/>
    </row>
    <row r="3012" spans="11:11" x14ac:dyDescent="0.35">
      <c r="K3012" s="1"/>
    </row>
    <row r="3014" spans="11:11" x14ac:dyDescent="0.35">
      <c r="K3014" s="1"/>
    </row>
    <row r="3015" spans="11:11" x14ac:dyDescent="0.35">
      <c r="K3015" s="1"/>
    </row>
    <row r="3017" spans="11:11" x14ac:dyDescent="0.35">
      <c r="K3017" s="1"/>
    </row>
    <row r="3019" spans="11:11" x14ac:dyDescent="0.35">
      <c r="K3019" s="1"/>
    </row>
    <row r="3021" spans="11:11" x14ac:dyDescent="0.35">
      <c r="K3021" s="1"/>
    </row>
    <row r="3023" spans="11:11" x14ac:dyDescent="0.35">
      <c r="K3023" s="1"/>
    </row>
    <row r="3025" spans="11:11" x14ac:dyDescent="0.35">
      <c r="K3025" s="1"/>
    </row>
    <row r="3026" spans="11:11" x14ac:dyDescent="0.35">
      <c r="K3026" s="1"/>
    </row>
    <row r="3028" spans="11:11" x14ac:dyDescent="0.35">
      <c r="K3028" s="1"/>
    </row>
    <row r="3029" spans="11:11" x14ac:dyDescent="0.35">
      <c r="K3029" s="1"/>
    </row>
    <row r="3031" spans="11:11" x14ac:dyDescent="0.35">
      <c r="K3031" s="1"/>
    </row>
    <row r="3032" spans="11:11" x14ac:dyDescent="0.35">
      <c r="K3032" s="1"/>
    </row>
    <row r="3033" spans="11:11" x14ac:dyDescent="0.35">
      <c r="K3033" s="1"/>
    </row>
    <row r="3035" spans="11:11" x14ac:dyDescent="0.35">
      <c r="K3035" s="1"/>
    </row>
    <row r="3036" spans="11:11" x14ac:dyDescent="0.35">
      <c r="K3036" s="1"/>
    </row>
    <row r="3038" spans="11:11" x14ac:dyDescent="0.35">
      <c r="K3038" s="1"/>
    </row>
    <row r="3039" spans="11:11" x14ac:dyDescent="0.35">
      <c r="K3039" s="1"/>
    </row>
    <row r="3041" spans="11:11" x14ac:dyDescent="0.35">
      <c r="K3041" s="1"/>
    </row>
    <row r="3043" spans="11:11" x14ac:dyDescent="0.35">
      <c r="K3043" s="1"/>
    </row>
    <row r="3045" spans="11:11" x14ac:dyDescent="0.35">
      <c r="K3045" s="1"/>
    </row>
    <row r="3047" spans="11:11" x14ac:dyDescent="0.35">
      <c r="K3047" s="1"/>
    </row>
    <row r="3049" spans="11:11" x14ac:dyDescent="0.35">
      <c r="K3049" s="1"/>
    </row>
    <row r="3051" spans="11:11" x14ac:dyDescent="0.35">
      <c r="K3051" s="1"/>
    </row>
    <row r="3053" spans="11:11" x14ac:dyDescent="0.35">
      <c r="K3053" s="1"/>
    </row>
    <row r="3055" spans="11:11" x14ac:dyDescent="0.35">
      <c r="K3055" s="1"/>
    </row>
    <row r="3057" spans="11:11" x14ac:dyDescent="0.35">
      <c r="K3057" s="1"/>
    </row>
    <row r="3058" spans="11:11" x14ac:dyDescent="0.35">
      <c r="K3058" s="1"/>
    </row>
    <row r="3059" spans="11:11" x14ac:dyDescent="0.35">
      <c r="K3059" s="1"/>
    </row>
    <row r="3060" spans="11:11" x14ac:dyDescent="0.35">
      <c r="K3060" s="1"/>
    </row>
    <row r="3061" spans="11:11" x14ac:dyDescent="0.35">
      <c r="K3061" s="1"/>
    </row>
    <row r="3063" spans="11:11" x14ac:dyDescent="0.35">
      <c r="K3063" s="1"/>
    </row>
    <row r="3064" spans="11:11" x14ac:dyDescent="0.35">
      <c r="K3064" s="1"/>
    </row>
    <row r="3066" spans="11:11" x14ac:dyDescent="0.35">
      <c r="K3066" s="1"/>
    </row>
    <row r="3068" spans="11:11" x14ac:dyDescent="0.35">
      <c r="K3068" s="1"/>
    </row>
    <row r="3070" spans="11:11" x14ac:dyDescent="0.35">
      <c r="K3070" s="1"/>
    </row>
    <row r="3072" spans="11:11" x14ac:dyDescent="0.35">
      <c r="K3072" s="1"/>
    </row>
    <row r="3074" spans="11:11" x14ac:dyDescent="0.35">
      <c r="K3074" s="1"/>
    </row>
    <row r="3076" spans="11:11" x14ac:dyDescent="0.35">
      <c r="K3076" s="1"/>
    </row>
    <row r="3077" spans="11:11" x14ac:dyDescent="0.35">
      <c r="K3077" s="1"/>
    </row>
    <row r="3079" spans="11:11" x14ac:dyDescent="0.35">
      <c r="K3079" s="1"/>
    </row>
    <row r="3080" spans="11:11" x14ac:dyDescent="0.35">
      <c r="K3080" s="1"/>
    </row>
    <row r="3081" spans="11:11" x14ac:dyDescent="0.35">
      <c r="K3081" s="1"/>
    </row>
    <row r="3083" spans="11:11" x14ac:dyDescent="0.35">
      <c r="K3083" s="1"/>
    </row>
    <row r="3084" spans="11:11" x14ac:dyDescent="0.35">
      <c r="K3084" s="1"/>
    </row>
    <row r="3086" spans="11:11" x14ac:dyDescent="0.35">
      <c r="K3086" s="1"/>
    </row>
    <row r="3088" spans="11:11" x14ac:dyDescent="0.35">
      <c r="K3088" s="1"/>
    </row>
    <row r="3090" spans="11:11" x14ac:dyDescent="0.35">
      <c r="K3090" s="1"/>
    </row>
    <row r="3092" spans="11:11" x14ac:dyDescent="0.35">
      <c r="K3092" s="1"/>
    </row>
    <row r="3093" spans="11:11" x14ac:dyDescent="0.35">
      <c r="K3093" s="1"/>
    </row>
    <row r="3094" spans="11:11" x14ac:dyDescent="0.35">
      <c r="K3094" s="1"/>
    </row>
    <row r="3096" spans="11:11" x14ac:dyDescent="0.35">
      <c r="K3096" s="1"/>
    </row>
    <row r="3098" spans="11:11" x14ac:dyDescent="0.35">
      <c r="K3098" s="1"/>
    </row>
    <row r="3099" spans="11:11" x14ac:dyDescent="0.35">
      <c r="K3099" s="1"/>
    </row>
    <row r="3101" spans="11:11" x14ac:dyDescent="0.35">
      <c r="K3101" s="1"/>
    </row>
    <row r="3103" spans="11:11" x14ac:dyDescent="0.35">
      <c r="K3103" s="1"/>
    </row>
    <row r="3104" spans="11:11" x14ac:dyDescent="0.35">
      <c r="K3104" s="1"/>
    </row>
    <row r="3105" spans="11:11" x14ac:dyDescent="0.35">
      <c r="K3105" s="1"/>
    </row>
    <row r="3106" spans="11:11" x14ac:dyDescent="0.35">
      <c r="K3106" s="1"/>
    </row>
    <row r="3108" spans="11:11" x14ac:dyDescent="0.35">
      <c r="K3108" s="1"/>
    </row>
    <row r="3110" spans="11:11" x14ac:dyDescent="0.35">
      <c r="K3110" s="1"/>
    </row>
    <row r="3112" spans="11:11" x14ac:dyDescent="0.35">
      <c r="K3112" s="1"/>
    </row>
    <row r="3114" spans="11:11" x14ac:dyDescent="0.35">
      <c r="K3114" s="1"/>
    </row>
    <row r="3116" spans="11:11" x14ac:dyDescent="0.35">
      <c r="K3116" s="1"/>
    </row>
    <row r="3118" spans="11:11" x14ac:dyDescent="0.35">
      <c r="K3118" s="1"/>
    </row>
    <row r="3119" spans="11:11" x14ac:dyDescent="0.35">
      <c r="K3119" s="1"/>
    </row>
    <row r="3121" spans="11:11" x14ac:dyDescent="0.35">
      <c r="K3121" s="1"/>
    </row>
    <row r="3123" spans="11:11" x14ac:dyDescent="0.35">
      <c r="K3123" s="1"/>
    </row>
    <row r="3125" spans="11:11" x14ac:dyDescent="0.35">
      <c r="K3125" s="1"/>
    </row>
    <row r="3127" spans="11:11" x14ac:dyDescent="0.35">
      <c r="K3127" s="1"/>
    </row>
    <row r="3129" spans="11:11" x14ac:dyDescent="0.35">
      <c r="K3129" s="1"/>
    </row>
    <row r="3130" spans="11:11" x14ac:dyDescent="0.35">
      <c r="K3130" s="1"/>
    </row>
    <row r="3132" spans="11:11" x14ac:dyDescent="0.35">
      <c r="K3132" s="1"/>
    </row>
    <row r="3134" spans="11:11" x14ac:dyDescent="0.35">
      <c r="K3134" s="1"/>
    </row>
    <row r="3136" spans="11:11" x14ac:dyDescent="0.35">
      <c r="K3136" s="1"/>
    </row>
    <row r="3138" spans="11:11" x14ac:dyDescent="0.35">
      <c r="K3138" s="1"/>
    </row>
    <row r="3140" spans="11:11" x14ac:dyDescent="0.35">
      <c r="K3140" s="1"/>
    </row>
    <row r="3142" spans="11:11" x14ac:dyDescent="0.35">
      <c r="K3142" s="1"/>
    </row>
    <row r="3144" spans="11:11" x14ac:dyDescent="0.35">
      <c r="K3144" s="1"/>
    </row>
    <row r="3145" spans="11:11" x14ac:dyDescent="0.35">
      <c r="K3145" s="1"/>
    </row>
    <row r="3146" spans="11:11" x14ac:dyDescent="0.35">
      <c r="K3146" s="1"/>
    </row>
    <row r="3148" spans="11:11" x14ac:dyDescent="0.35">
      <c r="K3148" s="1"/>
    </row>
    <row r="3150" spans="11:11" x14ac:dyDescent="0.35">
      <c r="K3150" s="1"/>
    </row>
    <row r="3151" spans="11:11" x14ac:dyDescent="0.35">
      <c r="K3151" s="1"/>
    </row>
    <row r="3153" spans="11:11" x14ac:dyDescent="0.35">
      <c r="K3153" s="1"/>
    </row>
    <row r="3154" spans="11:11" x14ac:dyDescent="0.35">
      <c r="K3154" s="1"/>
    </row>
    <row r="3156" spans="11:11" x14ac:dyDescent="0.35">
      <c r="K3156" s="1"/>
    </row>
    <row r="3158" spans="11:11" x14ac:dyDescent="0.35">
      <c r="K3158" s="1"/>
    </row>
    <row r="3159" spans="11:11" x14ac:dyDescent="0.35">
      <c r="K3159" s="1"/>
    </row>
    <row r="3161" spans="11:11" x14ac:dyDescent="0.35">
      <c r="K3161" s="1"/>
    </row>
    <row r="3162" spans="11:11" x14ac:dyDescent="0.35">
      <c r="K3162" s="1"/>
    </row>
    <row r="3163" spans="11:11" x14ac:dyDescent="0.35">
      <c r="K3163" s="1"/>
    </row>
    <row r="3164" spans="11:11" x14ac:dyDescent="0.35">
      <c r="K3164" s="1"/>
    </row>
    <row r="3165" spans="11:11" x14ac:dyDescent="0.35">
      <c r="K3165" s="1"/>
    </row>
    <row r="3166" spans="11:11" x14ac:dyDescent="0.35">
      <c r="K3166" s="1"/>
    </row>
    <row r="3168" spans="11:11" x14ac:dyDescent="0.35">
      <c r="K3168" s="1"/>
    </row>
    <row r="3170" spans="11:11" x14ac:dyDescent="0.35">
      <c r="K3170" s="1"/>
    </row>
    <row r="3172" spans="11:11" x14ac:dyDescent="0.35">
      <c r="K3172" s="1"/>
    </row>
    <row r="3174" spans="11:11" x14ac:dyDescent="0.35">
      <c r="K3174" s="1"/>
    </row>
    <row r="3176" spans="11:11" x14ac:dyDescent="0.35">
      <c r="K3176" s="1"/>
    </row>
    <row r="3178" spans="11:11" x14ac:dyDescent="0.35">
      <c r="K3178" s="1"/>
    </row>
    <row r="3180" spans="11:11" x14ac:dyDescent="0.35">
      <c r="K3180" s="1"/>
    </row>
    <row r="3181" spans="11:11" x14ac:dyDescent="0.35">
      <c r="K3181" s="1"/>
    </row>
    <row r="3182" spans="11:11" x14ac:dyDescent="0.35">
      <c r="K3182" s="1"/>
    </row>
    <row r="3184" spans="11:11" x14ac:dyDescent="0.35">
      <c r="K3184" s="1"/>
    </row>
    <row r="3186" spans="11:11" x14ac:dyDescent="0.35">
      <c r="K3186" s="1"/>
    </row>
    <row r="3188" spans="11:11" x14ac:dyDescent="0.35">
      <c r="K3188" s="1"/>
    </row>
    <row r="3190" spans="11:11" x14ac:dyDescent="0.35">
      <c r="K3190" s="1"/>
    </row>
    <row r="3192" spans="11:11" x14ac:dyDescent="0.35">
      <c r="K3192" s="1"/>
    </row>
    <row r="3194" spans="11:11" x14ac:dyDescent="0.35">
      <c r="K3194" s="1"/>
    </row>
    <row r="3195" spans="11:11" x14ac:dyDescent="0.35">
      <c r="K3195" s="1"/>
    </row>
    <row r="3197" spans="11:11" x14ac:dyDescent="0.35">
      <c r="K3197" s="1"/>
    </row>
    <row r="3199" spans="11:11" x14ac:dyDescent="0.35">
      <c r="K3199" s="1"/>
    </row>
    <row r="3201" spans="11:11" x14ac:dyDescent="0.35">
      <c r="K3201" s="1"/>
    </row>
    <row r="3203" spans="11:11" x14ac:dyDescent="0.35">
      <c r="K3203" s="1"/>
    </row>
    <row r="3205" spans="11:11" x14ac:dyDescent="0.35">
      <c r="K3205" s="1"/>
    </row>
    <row r="3207" spans="11:11" x14ac:dyDescent="0.35">
      <c r="K3207" s="1"/>
    </row>
    <row r="3209" spans="11:11" x14ac:dyDescent="0.35">
      <c r="K3209" s="1"/>
    </row>
    <row r="3211" spans="11:11" x14ac:dyDescent="0.35">
      <c r="K3211" s="1"/>
    </row>
    <row r="3213" spans="11:11" x14ac:dyDescent="0.35">
      <c r="K3213" s="1"/>
    </row>
    <row r="3215" spans="11:11" x14ac:dyDescent="0.35">
      <c r="K3215" s="1"/>
    </row>
    <row r="3217" spans="11:11" x14ac:dyDescent="0.35">
      <c r="K3217" s="1"/>
    </row>
    <row r="3219" spans="11:11" x14ac:dyDescent="0.35">
      <c r="K3219" s="1"/>
    </row>
    <row r="3220" spans="11:11" x14ac:dyDescent="0.35">
      <c r="K3220" s="1"/>
    </row>
    <row r="3222" spans="11:11" x14ac:dyDescent="0.35">
      <c r="K3222" s="1"/>
    </row>
    <row r="3224" spans="11:11" x14ac:dyDescent="0.35">
      <c r="K3224" s="1"/>
    </row>
    <row r="3226" spans="11:11" x14ac:dyDescent="0.35">
      <c r="K3226" s="1"/>
    </row>
    <row r="3228" spans="11:11" x14ac:dyDescent="0.35">
      <c r="K3228" s="1"/>
    </row>
    <row r="3230" spans="11:11" x14ac:dyDescent="0.35">
      <c r="K3230" s="1"/>
    </row>
    <row r="3232" spans="11:11" x14ac:dyDescent="0.35">
      <c r="K3232" s="1"/>
    </row>
    <row r="3234" spans="11:11" x14ac:dyDescent="0.35">
      <c r="K3234" s="1"/>
    </row>
    <row r="3235" spans="11:11" x14ac:dyDescent="0.35">
      <c r="K3235" s="1"/>
    </row>
    <row r="3237" spans="11:11" x14ac:dyDescent="0.35">
      <c r="K3237" s="1"/>
    </row>
    <row r="3239" spans="11:11" x14ac:dyDescent="0.35">
      <c r="K3239" s="1"/>
    </row>
    <row r="3240" spans="11:11" x14ac:dyDescent="0.35">
      <c r="K3240" s="1"/>
    </row>
    <row r="3242" spans="11:11" x14ac:dyDescent="0.35">
      <c r="K3242" s="1"/>
    </row>
    <row r="3244" spans="11:11" x14ac:dyDescent="0.35">
      <c r="K3244" s="1"/>
    </row>
    <row r="3246" spans="11:11" x14ac:dyDescent="0.35">
      <c r="K3246" s="1"/>
    </row>
    <row r="3248" spans="11:11" x14ac:dyDescent="0.35">
      <c r="K3248" s="1"/>
    </row>
    <row r="3249" spans="11:11" x14ac:dyDescent="0.35">
      <c r="K3249" s="1"/>
    </row>
    <row r="3251" spans="11:11" x14ac:dyDescent="0.35">
      <c r="K3251" s="1"/>
    </row>
    <row r="3252" spans="11:11" x14ac:dyDescent="0.35">
      <c r="K3252" s="1"/>
    </row>
    <row r="3254" spans="11:11" x14ac:dyDescent="0.35">
      <c r="K3254" s="1"/>
    </row>
    <row r="3256" spans="11:11" x14ac:dyDescent="0.35">
      <c r="K3256" s="1"/>
    </row>
    <row r="3258" spans="11:11" x14ac:dyDescent="0.35">
      <c r="K3258" s="1"/>
    </row>
    <row r="3260" spans="11:11" x14ac:dyDescent="0.35">
      <c r="K3260" s="1"/>
    </row>
    <row r="3262" spans="11:11" x14ac:dyDescent="0.35">
      <c r="K3262" s="1"/>
    </row>
    <row r="3264" spans="11:11" x14ac:dyDescent="0.35">
      <c r="K3264" s="1"/>
    </row>
    <row r="3266" spans="11:11" x14ac:dyDescent="0.35">
      <c r="K3266" s="1"/>
    </row>
    <row r="3268" spans="11:11" x14ac:dyDescent="0.35">
      <c r="K3268" s="1"/>
    </row>
    <row r="3270" spans="11:11" x14ac:dyDescent="0.35">
      <c r="K3270" s="1"/>
    </row>
    <row r="3271" spans="11:11" x14ac:dyDescent="0.35">
      <c r="K3271" s="1"/>
    </row>
    <row r="3273" spans="11:11" x14ac:dyDescent="0.35">
      <c r="K3273" s="1"/>
    </row>
    <row r="3274" spans="11:11" x14ac:dyDescent="0.35">
      <c r="K3274" s="1"/>
    </row>
    <row r="3276" spans="11:11" x14ac:dyDescent="0.35">
      <c r="K3276" s="1"/>
    </row>
    <row r="3277" spans="11:11" x14ac:dyDescent="0.35">
      <c r="K3277" s="1"/>
    </row>
    <row r="3279" spans="11:11" x14ac:dyDescent="0.35">
      <c r="K3279" s="1"/>
    </row>
    <row r="3281" spans="11:11" x14ac:dyDescent="0.35">
      <c r="K3281" s="1"/>
    </row>
    <row r="3283" spans="11:11" x14ac:dyDescent="0.35">
      <c r="K3283" s="1"/>
    </row>
    <row r="3285" spans="11:11" x14ac:dyDescent="0.35">
      <c r="K3285" s="1"/>
    </row>
    <row r="3287" spans="11:11" x14ac:dyDescent="0.35">
      <c r="K3287" s="1"/>
    </row>
    <row r="3289" spans="11:11" x14ac:dyDescent="0.35">
      <c r="K3289" s="1"/>
    </row>
    <row r="3291" spans="11:11" x14ac:dyDescent="0.35">
      <c r="K3291" s="1"/>
    </row>
    <row r="3293" spans="11:11" x14ac:dyDescent="0.35">
      <c r="K3293" s="1"/>
    </row>
    <row r="3295" spans="11:11" x14ac:dyDescent="0.35">
      <c r="K3295" s="1"/>
    </row>
    <row r="3297" spans="11:11" x14ac:dyDescent="0.35">
      <c r="K3297" s="1"/>
    </row>
    <row r="3299" spans="11:11" x14ac:dyDescent="0.35">
      <c r="K3299" s="1"/>
    </row>
    <row r="3301" spans="11:11" x14ac:dyDescent="0.35">
      <c r="K3301" s="1"/>
    </row>
    <row r="3302" spans="11:11" x14ac:dyDescent="0.35">
      <c r="K3302" s="1"/>
    </row>
    <row r="3303" spans="11:11" x14ac:dyDescent="0.35">
      <c r="K3303" s="1"/>
    </row>
    <row r="3305" spans="11:11" x14ac:dyDescent="0.35">
      <c r="K3305" s="1"/>
    </row>
    <row r="3307" spans="11:11" x14ac:dyDescent="0.35">
      <c r="K3307" s="1"/>
    </row>
    <row r="3308" spans="11:11" x14ac:dyDescent="0.35">
      <c r="K3308" s="1"/>
    </row>
    <row r="3310" spans="11:11" x14ac:dyDescent="0.35">
      <c r="K3310" s="1"/>
    </row>
    <row r="3311" spans="11:11" x14ac:dyDescent="0.35">
      <c r="K3311" s="1"/>
    </row>
    <row r="3313" spans="11:11" x14ac:dyDescent="0.35">
      <c r="K3313" s="1"/>
    </row>
    <row r="3314" spans="11:11" x14ac:dyDescent="0.35">
      <c r="K3314" s="1"/>
    </row>
    <row r="3315" spans="11:11" x14ac:dyDescent="0.35">
      <c r="K3315" s="1"/>
    </row>
    <row r="3316" spans="11:11" x14ac:dyDescent="0.35">
      <c r="K3316" s="1"/>
    </row>
    <row r="3318" spans="11:11" x14ac:dyDescent="0.35">
      <c r="K3318" s="1"/>
    </row>
    <row r="3319" spans="11:11" x14ac:dyDescent="0.35">
      <c r="K3319" s="1"/>
    </row>
    <row r="3321" spans="11:11" x14ac:dyDescent="0.35">
      <c r="K3321" s="1"/>
    </row>
    <row r="3322" spans="11:11" x14ac:dyDescent="0.35">
      <c r="K3322" s="1"/>
    </row>
    <row r="3324" spans="11:11" x14ac:dyDescent="0.35">
      <c r="K3324" s="1"/>
    </row>
    <row r="3325" spans="11:11" x14ac:dyDescent="0.35">
      <c r="K3325" s="1"/>
    </row>
    <row r="3327" spans="11:11" x14ac:dyDescent="0.35">
      <c r="K3327" s="1"/>
    </row>
    <row r="3329" spans="11:11" x14ac:dyDescent="0.35">
      <c r="K3329" s="1"/>
    </row>
    <row r="3330" spans="11:11" x14ac:dyDescent="0.35">
      <c r="K3330" s="1"/>
    </row>
    <row r="3331" spans="11:11" x14ac:dyDescent="0.35">
      <c r="K3331" s="1"/>
    </row>
    <row r="3333" spans="11:11" x14ac:dyDescent="0.35">
      <c r="K3333" s="1"/>
    </row>
    <row r="3334" spans="11:11" x14ac:dyDescent="0.35">
      <c r="K3334" s="1"/>
    </row>
    <row r="3335" spans="11:11" x14ac:dyDescent="0.35">
      <c r="K3335" s="1"/>
    </row>
    <row r="3337" spans="11:11" x14ac:dyDescent="0.35">
      <c r="K3337" s="1"/>
    </row>
    <row r="3339" spans="11:11" x14ac:dyDescent="0.35">
      <c r="K3339" s="1"/>
    </row>
    <row r="3341" spans="11:11" x14ac:dyDescent="0.35">
      <c r="K3341" s="1"/>
    </row>
    <row r="3343" spans="11:11" x14ac:dyDescent="0.35">
      <c r="K3343" s="1"/>
    </row>
    <row r="3344" spans="11:11" x14ac:dyDescent="0.35">
      <c r="K3344" s="1"/>
    </row>
    <row r="3346" spans="11:11" x14ac:dyDescent="0.35">
      <c r="K3346" s="1"/>
    </row>
    <row r="3348" spans="11:11" x14ac:dyDescent="0.35">
      <c r="K3348" s="1"/>
    </row>
    <row r="3349" spans="11:11" x14ac:dyDescent="0.35">
      <c r="K3349" s="1"/>
    </row>
    <row r="3351" spans="11:11" x14ac:dyDescent="0.35">
      <c r="K3351" s="1"/>
    </row>
    <row r="3353" spans="11:11" x14ac:dyDescent="0.35">
      <c r="K3353" s="1"/>
    </row>
    <row r="3355" spans="11:11" x14ac:dyDescent="0.35">
      <c r="K3355" s="1"/>
    </row>
    <row r="3356" spans="11:11" x14ac:dyDescent="0.35">
      <c r="K3356" s="1"/>
    </row>
    <row r="3357" spans="11:11" x14ac:dyDescent="0.35">
      <c r="K3357" s="1"/>
    </row>
    <row r="3358" spans="11:11" x14ac:dyDescent="0.35">
      <c r="K3358" s="1"/>
    </row>
    <row r="3360" spans="11:11" x14ac:dyDescent="0.35">
      <c r="K3360" s="1"/>
    </row>
    <row r="3361" spans="11:11" x14ac:dyDescent="0.35">
      <c r="K3361" s="1"/>
    </row>
    <row r="3362" spans="11:11" x14ac:dyDescent="0.35">
      <c r="K3362" s="1"/>
    </row>
    <row r="3363" spans="11:11" x14ac:dyDescent="0.35">
      <c r="K3363" s="1"/>
    </row>
    <row r="3364" spans="11:11" x14ac:dyDescent="0.35">
      <c r="K3364" s="1"/>
    </row>
    <row r="3366" spans="11:11" x14ac:dyDescent="0.35">
      <c r="K3366" s="1"/>
    </row>
    <row r="3367" spans="11:11" x14ac:dyDescent="0.35">
      <c r="K3367" s="1"/>
    </row>
    <row r="3368" spans="11:11" x14ac:dyDescent="0.35">
      <c r="K3368" s="1"/>
    </row>
    <row r="3369" spans="11:11" x14ac:dyDescent="0.35">
      <c r="K3369" s="1"/>
    </row>
    <row r="3370" spans="11:11" x14ac:dyDescent="0.35">
      <c r="K3370" s="1"/>
    </row>
    <row r="3371" spans="11:11" x14ac:dyDescent="0.35">
      <c r="K3371" s="1"/>
    </row>
    <row r="3372" spans="11:11" x14ac:dyDescent="0.35">
      <c r="K3372" s="1"/>
    </row>
    <row r="3374" spans="11:11" x14ac:dyDescent="0.35">
      <c r="K3374" s="1"/>
    </row>
    <row r="3375" spans="11:11" x14ac:dyDescent="0.35">
      <c r="K3375" s="1"/>
    </row>
    <row r="3376" spans="11:11" x14ac:dyDescent="0.35">
      <c r="K3376" s="1"/>
    </row>
    <row r="3378" spans="11:11" x14ac:dyDescent="0.35">
      <c r="K3378" s="1"/>
    </row>
    <row r="3379" spans="11:11" x14ac:dyDescent="0.35">
      <c r="K3379" s="1"/>
    </row>
    <row r="3380" spans="11:11" x14ac:dyDescent="0.35">
      <c r="K3380" s="1"/>
    </row>
    <row r="3381" spans="11:11" x14ac:dyDescent="0.35">
      <c r="K3381" s="1"/>
    </row>
    <row r="3383" spans="11:11" x14ac:dyDescent="0.35">
      <c r="K3383" s="1"/>
    </row>
    <row r="3385" spans="11:11" x14ac:dyDescent="0.35">
      <c r="K3385" s="1"/>
    </row>
    <row r="3387" spans="11:11" x14ac:dyDescent="0.35">
      <c r="K3387" s="1"/>
    </row>
    <row r="3389" spans="11:11" x14ac:dyDescent="0.35">
      <c r="K3389" s="1"/>
    </row>
    <row r="3391" spans="11:11" x14ac:dyDescent="0.35">
      <c r="K3391" s="1"/>
    </row>
    <row r="3393" spans="11:11" x14ac:dyDescent="0.35">
      <c r="K3393" s="1"/>
    </row>
    <row r="3394" spans="11:11" x14ac:dyDescent="0.35">
      <c r="K3394" s="1"/>
    </row>
    <row r="3396" spans="11:11" x14ac:dyDescent="0.35">
      <c r="K3396" s="1"/>
    </row>
    <row r="3398" spans="11:11" x14ac:dyDescent="0.35">
      <c r="K3398" s="1"/>
    </row>
    <row r="3399" spans="11:11" x14ac:dyDescent="0.35">
      <c r="K3399" s="1"/>
    </row>
    <row r="3400" spans="11:11" x14ac:dyDescent="0.35">
      <c r="K3400" s="1"/>
    </row>
    <row r="3401" spans="11:11" x14ac:dyDescent="0.35">
      <c r="K3401" s="1"/>
    </row>
    <row r="3403" spans="11:11" x14ac:dyDescent="0.35">
      <c r="K3403" s="1"/>
    </row>
    <row r="3404" spans="11:11" x14ac:dyDescent="0.35">
      <c r="K3404" s="1"/>
    </row>
    <row r="3405" spans="11:11" x14ac:dyDescent="0.35">
      <c r="K3405" s="1"/>
    </row>
    <row r="3407" spans="11:11" x14ac:dyDescent="0.35">
      <c r="K3407" s="1"/>
    </row>
    <row r="3409" spans="11:11" x14ac:dyDescent="0.35">
      <c r="K3409" s="1"/>
    </row>
    <row r="3410" spans="11:11" x14ac:dyDescent="0.35">
      <c r="K3410" s="1"/>
    </row>
    <row r="3411" spans="11:11" x14ac:dyDescent="0.35">
      <c r="K3411" s="1"/>
    </row>
    <row r="3412" spans="11:11" x14ac:dyDescent="0.35">
      <c r="K3412" s="1"/>
    </row>
    <row r="3413" spans="11:11" x14ac:dyDescent="0.35">
      <c r="K3413" s="1"/>
    </row>
    <row r="3414" spans="11:11" x14ac:dyDescent="0.35">
      <c r="K3414" s="1"/>
    </row>
    <row r="3415" spans="11:11" x14ac:dyDescent="0.35">
      <c r="K3415" s="1"/>
    </row>
    <row r="3417" spans="11:11" x14ac:dyDescent="0.35">
      <c r="K3417" s="1"/>
    </row>
    <row r="3418" spans="11:11" x14ac:dyDescent="0.35">
      <c r="K3418" s="1"/>
    </row>
    <row r="3419" spans="11:11" x14ac:dyDescent="0.35">
      <c r="K3419" s="1"/>
    </row>
    <row r="3420" spans="11:11" x14ac:dyDescent="0.35">
      <c r="K3420" s="1"/>
    </row>
    <row r="3421" spans="11:11" x14ac:dyDescent="0.35">
      <c r="K3421" s="1"/>
    </row>
    <row r="3423" spans="11:11" x14ac:dyDescent="0.35">
      <c r="K3423" s="1"/>
    </row>
    <row r="3424" spans="11:11" x14ac:dyDescent="0.35">
      <c r="K3424" s="1"/>
    </row>
    <row r="3426" spans="11:11" x14ac:dyDescent="0.35">
      <c r="K3426" s="1"/>
    </row>
    <row r="3428" spans="11:11" x14ac:dyDescent="0.35">
      <c r="K3428" s="1"/>
    </row>
    <row r="3430" spans="11:11" x14ac:dyDescent="0.35">
      <c r="K3430" s="1"/>
    </row>
    <row r="3432" spans="11:11" x14ac:dyDescent="0.35">
      <c r="K3432" s="1"/>
    </row>
    <row r="3434" spans="11:11" x14ac:dyDescent="0.35">
      <c r="K3434" s="1"/>
    </row>
    <row r="3436" spans="11:11" x14ac:dyDescent="0.35">
      <c r="K3436" s="1"/>
    </row>
    <row r="3438" spans="11:11" x14ac:dyDescent="0.35">
      <c r="K3438" s="1"/>
    </row>
    <row r="3440" spans="11:11" x14ac:dyDescent="0.35">
      <c r="K3440" s="1"/>
    </row>
    <row r="3442" spans="11:11" x14ac:dyDescent="0.35">
      <c r="K3442" s="1"/>
    </row>
    <row r="3444" spans="11:11" x14ac:dyDescent="0.35">
      <c r="K3444" s="1"/>
    </row>
    <row r="3445" spans="11:11" x14ac:dyDescent="0.35">
      <c r="K3445" s="1"/>
    </row>
    <row r="3447" spans="11:11" x14ac:dyDescent="0.35">
      <c r="K3447" s="1"/>
    </row>
    <row r="3448" spans="11:11" x14ac:dyDescent="0.35">
      <c r="K3448" s="1"/>
    </row>
    <row r="3450" spans="11:11" x14ac:dyDescent="0.35">
      <c r="K3450" s="1"/>
    </row>
    <row r="3451" spans="11:11" x14ac:dyDescent="0.35">
      <c r="K3451" s="1"/>
    </row>
    <row r="3453" spans="11:11" x14ac:dyDescent="0.35">
      <c r="K3453" s="1"/>
    </row>
    <row r="3455" spans="11:11" x14ac:dyDescent="0.35">
      <c r="K3455" s="1"/>
    </row>
    <row r="3456" spans="11:11" x14ac:dyDescent="0.35">
      <c r="K3456" s="1"/>
    </row>
    <row r="3458" spans="11:11" x14ac:dyDescent="0.35">
      <c r="K3458" s="1"/>
    </row>
    <row r="3459" spans="11:11" x14ac:dyDescent="0.35">
      <c r="K3459" s="1"/>
    </row>
    <row r="3460" spans="11:11" x14ac:dyDescent="0.35">
      <c r="K3460" s="1"/>
    </row>
    <row r="3461" spans="11:11" x14ac:dyDescent="0.35">
      <c r="K3461" s="1"/>
    </row>
    <row r="3463" spans="11:11" x14ac:dyDescent="0.35">
      <c r="K3463" s="1"/>
    </row>
    <row r="3465" spans="11:11" x14ac:dyDescent="0.35">
      <c r="K3465" s="1"/>
    </row>
    <row r="3467" spans="11:11" x14ac:dyDescent="0.35">
      <c r="K3467" s="1"/>
    </row>
    <row r="3469" spans="11:11" x14ac:dyDescent="0.35">
      <c r="K3469" s="1"/>
    </row>
    <row r="3471" spans="11:11" x14ac:dyDescent="0.35">
      <c r="K3471" s="1"/>
    </row>
    <row r="3473" spans="11:11" x14ac:dyDescent="0.35">
      <c r="K3473" s="1"/>
    </row>
    <row r="3475" spans="11:11" x14ac:dyDescent="0.35">
      <c r="K3475" s="1"/>
    </row>
    <row r="3477" spans="11:11" x14ac:dyDescent="0.35">
      <c r="K3477" s="1"/>
    </row>
    <row r="3479" spans="11:11" x14ac:dyDescent="0.35">
      <c r="K3479" s="1"/>
    </row>
    <row r="3481" spans="11:11" x14ac:dyDescent="0.35">
      <c r="K3481" s="1"/>
    </row>
    <row r="3482" spans="11:11" x14ac:dyDescent="0.35">
      <c r="K3482" s="1"/>
    </row>
    <row r="3483" spans="11:11" x14ac:dyDescent="0.35">
      <c r="K3483" s="1"/>
    </row>
    <row r="3484" spans="11:11" x14ac:dyDescent="0.35">
      <c r="K3484" s="1"/>
    </row>
    <row r="3486" spans="11:11" x14ac:dyDescent="0.35">
      <c r="K3486" s="1"/>
    </row>
    <row r="3488" spans="11:11" x14ac:dyDescent="0.35">
      <c r="K3488" s="1"/>
    </row>
    <row r="3489" spans="11:11" x14ac:dyDescent="0.35">
      <c r="K3489" s="1"/>
    </row>
    <row r="3491" spans="11:11" x14ac:dyDescent="0.35">
      <c r="K3491" s="1"/>
    </row>
    <row r="3492" spans="11:11" x14ac:dyDescent="0.35">
      <c r="K3492" s="1"/>
    </row>
    <row r="3493" spans="11:11" x14ac:dyDescent="0.35">
      <c r="K3493" s="1"/>
    </row>
    <row r="3495" spans="11:11" x14ac:dyDescent="0.35">
      <c r="K3495" s="1"/>
    </row>
    <row r="3497" spans="11:11" x14ac:dyDescent="0.35">
      <c r="K3497" s="1"/>
    </row>
    <row r="3499" spans="11:11" x14ac:dyDescent="0.35">
      <c r="K3499" s="1"/>
    </row>
    <row r="3501" spans="11:11" x14ac:dyDescent="0.35">
      <c r="K3501" s="1"/>
    </row>
    <row r="3502" spans="11:11" x14ac:dyDescent="0.35">
      <c r="K3502" s="1"/>
    </row>
    <row r="3504" spans="11:11" x14ac:dyDescent="0.35">
      <c r="K3504" s="1"/>
    </row>
    <row r="3506" spans="11:11" x14ac:dyDescent="0.35">
      <c r="K3506" s="1"/>
    </row>
    <row r="3507" spans="11:11" x14ac:dyDescent="0.35">
      <c r="K3507" s="1"/>
    </row>
    <row r="3509" spans="11:11" x14ac:dyDescent="0.35">
      <c r="K3509" s="1"/>
    </row>
    <row r="3510" spans="11:11" x14ac:dyDescent="0.35">
      <c r="K3510" s="1"/>
    </row>
    <row r="3512" spans="11:11" x14ac:dyDescent="0.35">
      <c r="K3512" s="1"/>
    </row>
    <row r="3514" spans="11:11" x14ac:dyDescent="0.35">
      <c r="K3514" s="1"/>
    </row>
    <row r="3515" spans="11:11" x14ac:dyDescent="0.35">
      <c r="K3515" s="1"/>
    </row>
    <row r="3516" spans="11:11" x14ac:dyDescent="0.35">
      <c r="K3516" s="1"/>
    </row>
    <row r="3517" spans="11:11" x14ac:dyDescent="0.35">
      <c r="K3517" s="1"/>
    </row>
    <row r="3518" spans="11:11" x14ac:dyDescent="0.35">
      <c r="K3518" s="1"/>
    </row>
    <row r="3520" spans="11:11" x14ac:dyDescent="0.35">
      <c r="K3520" s="1"/>
    </row>
    <row r="3521" spans="11:11" x14ac:dyDescent="0.35">
      <c r="K3521" s="1"/>
    </row>
    <row r="3522" spans="11:11" x14ac:dyDescent="0.35">
      <c r="K3522" s="1"/>
    </row>
    <row r="3523" spans="11:11" x14ac:dyDescent="0.35">
      <c r="K3523" s="1"/>
    </row>
    <row r="3525" spans="11:11" x14ac:dyDescent="0.35">
      <c r="K3525" s="1"/>
    </row>
    <row r="3526" spans="11:11" x14ac:dyDescent="0.35">
      <c r="K3526" s="1"/>
    </row>
    <row r="3528" spans="11:11" x14ac:dyDescent="0.35">
      <c r="K3528" s="1"/>
    </row>
    <row r="3529" spans="11:11" x14ac:dyDescent="0.35">
      <c r="K3529" s="1"/>
    </row>
    <row r="3531" spans="11:11" x14ac:dyDescent="0.35">
      <c r="K3531" s="1"/>
    </row>
    <row r="3532" spans="11:11" x14ac:dyDescent="0.35">
      <c r="K3532" s="1"/>
    </row>
    <row r="3534" spans="11:11" x14ac:dyDescent="0.35">
      <c r="K3534" s="1"/>
    </row>
    <row r="3535" spans="11:11" x14ac:dyDescent="0.35">
      <c r="K3535" s="1"/>
    </row>
    <row r="3537" spans="11:11" x14ac:dyDescent="0.35">
      <c r="K3537" s="1"/>
    </row>
    <row r="3538" spans="11:11" x14ac:dyDescent="0.35">
      <c r="K3538" s="1"/>
    </row>
    <row r="3540" spans="11:11" x14ac:dyDescent="0.35">
      <c r="K3540" s="1"/>
    </row>
    <row r="3541" spans="11:11" x14ac:dyDescent="0.35">
      <c r="K3541" s="1"/>
    </row>
    <row r="3543" spans="11:11" x14ac:dyDescent="0.35">
      <c r="K3543" s="1"/>
    </row>
    <row r="3545" spans="11:11" x14ac:dyDescent="0.35">
      <c r="K3545" s="1"/>
    </row>
    <row r="3547" spans="11:11" x14ac:dyDescent="0.35">
      <c r="K3547" s="1"/>
    </row>
    <row r="3549" spans="11:11" x14ac:dyDescent="0.35">
      <c r="K3549" s="1"/>
    </row>
    <row r="3551" spans="11:11" x14ac:dyDescent="0.35">
      <c r="K3551" s="1"/>
    </row>
    <row r="3553" spans="11:11" x14ac:dyDescent="0.35">
      <c r="K3553" s="1"/>
    </row>
    <row r="3555" spans="11:11" x14ac:dyDescent="0.35">
      <c r="K3555" s="1"/>
    </row>
    <row r="3557" spans="11:11" x14ac:dyDescent="0.35">
      <c r="K3557" s="1"/>
    </row>
    <row r="3559" spans="11:11" x14ac:dyDescent="0.35">
      <c r="K3559" s="1"/>
    </row>
    <row r="3560" spans="11:11" x14ac:dyDescent="0.35">
      <c r="K3560" s="1"/>
    </row>
    <row r="3562" spans="11:11" x14ac:dyDescent="0.35">
      <c r="K3562" s="1"/>
    </row>
    <row r="3564" spans="11:11" x14ac:dyDescent="0.35">
      <c r="K3564" s="1"/>
    </row>
    <row r="3566" spans="11:11" x14ac:dyDescent="0.35">
      <c r="K3566" s="1"/>
    </row>
    <row r="3567" spans="11:11" x14ac:dyDescent="0.35">
      <c r="K3567" s="1"/>
    </row>
    <row r="3568" spans="11:11" x14ac:dyDescent="0.35">
      <c r="K3568" s="1"/>
    </row>
    <row r="3569" spans="11:11" x14ac:dyDescent="0.35">
      <c r="K3569" s="1"/>
    </row>
    <row r="3570" spans="11:11" x14ac:dyDescent="0.35">
      <c r="K3570" s="1"/>
    </row>
    <row r="3571" spans="11:11" x14ac:dyDescent="0.35">
      <c r="K3571" s="1"/>
    </row>
    <row r="3572" spans="11:11" x14ac:dyDescent="0.35">
      <c r="K3572" s="1"/>
    </row>
    <row r="3573" spans="11:11" x14ac:dyDescent="0.35">
      <c r="K3573" s="1"/>
    </row>
    <row r="3574" spans="11:11" x14ac:dyDescent="0.35">
      <c r="K3574" s="1"/>
    </row>
    <row r="3575" spans="11:11" x14ac:dyDescent="0.35">
      <c r="K3575" s="1"/>
    </row>
    <row r="3576" spans="11:11" x14ac:dyDescent="0.35">
      <c r="K3576" s="1"/>
    </row>
    <row r="3577" spans="11:11" x14ac:dyDescent="0.35">
      <c r="K3577" s="1"/>
    </row>
    <row r="3578" spans="11:11" x14ac:dyDescent="0.35">
      <c r="K3578" s="1"/>
    </row>
    <row r="3579" spans="11:11" x14ac:dyDescent="0.35">
      <c r="K3579" s="1"/>
    </row>
    <row r="3580" spans="11:11" x14ac:dyDescent="0.35">
      <c r="K3580" s="1"/>
    </row>
    <row r="3581" spans="11:11" x14ac:dyDescent="0.35">
      <c r="K3581" s="1"/>
    </row>
    <row r="3582" spans="11:11" x14ac:dyDescent="0.35">
      <c r="K3582" s="1"/>
    </row>
    <row r="3583" spans="11:11" x14ac:dyDescent="0.35">
      <c r="K3583" s="1"/>
    </row>
    <row r="3584" spans="11:11" x14ac:dyDescent="0.35">
      <c r="K3584" s="1"/>
    </row>
    <row r="3585" spans="11:11" x14ac:dyDescent="0.35">
      <c r="K3585" s="1"/>
    </row>
    <row r="3586" spans="11:11" x14ac:dyDescent="0.35">
      <c r="K3586" s="1"/>
    </row>
    <row r="3587" spans="11:11" x14ac:dyDescent="0.35">
      <c r="K3587" s="1"/>
    </row>
    <row r="3588" spans="11:11" x14ac:dyDescent="0.35">
      <c r="K3588" s="1"/>
    </row>
    <row r="3589" spans="11:11" x14ac:dyDescent="0.35">
      <c r="K3589" s="1"/>
    </row>
    <row r="3590" spans="11:11" x14ac:dyDescent="0.35">
      <c r="K3590" s="1"/>
    </row>
    <row r="3592" spans="11:11" x14ac:dyDescent="0.35">
      <c r="K3592" s="1"/>
    </row>
    <row r="3593" spans="11:11" x14ac:dyDescent="0.35">
      <c r="K3593" s="1"/>
    </row>
    <row r="3594" spans="11:11" x14ac:dyDescent="0.35">
      <c r="K3594" s="1"/>
    </row>
    <row r="3595" spans="11:11" x14ac:dyDescent="0.35">
      <c r="K3595" s="1"/>
    </row>
    <row r="3596" spans="11:11" x14ac:dyDescent="0.35">
      <c r="K3596" s="1"/>
    </row>
    <row r="3597" spans="11:11" x14ac:dyDescent="0.35">
      <c r="K3597" s="1"/>
    </row>
    <row r="3598" spans="11:11" x14ac:dyDescent="0.35">
      <c r="K3598" s="1"/>
    </row>
    <row r="3599" spans="11:11" x14ac:dyDescent="0.35">
      <c r="K3599" s="1"/>
    </row>
    <row r="3600" spans="11:11" x14ac:dyDescent="0.35">
      <c r="K3600" s="1"/>
    </row>
    <row r="3601" spans="11:11" x14ac:dyDescent="0.35">
      <c r="K3601" s="1"/>
    </row>
    <row r="3602" spans="11:11" x14ac:dyDescent="0.35">
      <c r="K3602" s="1"/>
    </row>
    <row r="3603" spans="11:11" x14ac:dyDescent="0.35">
      <c r="K3603" s="1"/>
    </row>
    <row r="3604" spans="11:11" x14ac:dyDescent="0.35">
      <c r="K3604" s="1"/>
    </row>
    <row r="3605" spans="11:11" x14ac:dyDescent="0.35">
      <c r="K3605" s="1"/>
    </row>
    <row r="3606" spans="11:11" x14ac:dyDescent="0.35">
      <c r="K3606" s="1"/>
    </row>
    <row r="3607" spans="11:11" x14ac:dyDescent="0.35">
      <c r="K3607" s="1"/>
    </row>
    <row r="3608" spans="11:11" x14ac:dyDescent="0.35">
      <c r="K3608" s="1"/>
    </row>
    <row r="3609" spans="11:11" x14ac:dyDescent="0.35">
      <c r="K3609" s="1"/>
    </row>
    <row r="3610" spans="11:11" x14ac:dyDescent="0.35">
      <c r="K3610" s="1"/>
    </row>
    <row r="3611" spans="11:11" x14ac:dyDescent="0.35">
      <c r="K3611" s="1"/>
    </row>
    <row r="3613" spans="11:11" x14ac:dyDescent="0.35">
      <c r="K3613" s="1"/>
    </row>
    <row r="3615" spans="11:11" x14ac:dyDescent="0.35">
      <c r="K3615" s="1"/>
    </row>
    <row r="3617" spans="11:11" x14ac:dyDescent="0.35">
      <c r="K3617" s="1"/>
    </row>
    <row r="3619" spans="11:11" x14ac:dyDescent="0.35">
      <c r="K3619" s="1"/>
    </row>
    <row r="3620" spans="11:11" x14ac:dyDescent="0.35">
      <c r="K3620" s="1"/>
    </row>
    <row r="3621" spans="11:11" x14ac:dyDescent="0.35">
      <c r="K3621" s="1"/>
    </row>
    <row r="3622" spans="11:11" x14ac:dyDescent="0.35">
      <c r="K3622" s="1"/>
    </row>
    <row r="3624" spans="11:11" x14ac:dyDescent="0.35">
      <c r="K3624" s="1"/>
    </row>
    <row r="3626" spans="11:11" x14ac:dyDescent="0.35">
      <c r="K3626" s="1"/>
    </row>
    <row r="3628" spans="11:11" x14ac:dyDescent="0.35">
      <c r="K3628" s="1"/>
    </row>
    <row r="3629" spans="11:11" x14ac:dyDescent="0.35">
      <c r="K3629" s="1"/>
    </row>
    <row r="3631" spans="11:11" x14ac:dyDescent="0.35">
      <c r="K3631" s="1"/>
    </row>
    <row r="3633" spans="11:11" x14ac:dyDescent="0.35">
      <c r="K3633" s="1"/>
    </row>
    <row r="3634" spans="11:11" x14ac:dyDescent="0.35">
      <c r="K3634" s="1"/>
    </row>
    <row r="3636" spans="11:11" x14ac:dyDescent="0.35">
      <c r="K3636" s="1"/>
    </row>
    <row r="3637" spans="11:11" x14ac:dyDescent="0.35">
      <c r="K3637" s="1"/>
    </row>
    <row r="3638" spans="11:11" x14ac:dyDescent="0.35">
      <c r="K3638" s="1"/>
    </row>
    <row r="3639" spans="11:11" x14ac:dyDescent="0.35">
      <c r="K3639" s="1"/>
    </row>
    <row r="3640" spans="11:11" x14ac:dyDescent="0.35">
      <c r="K3640" s="1"/>
    </row>
    <row r="3641" spans="11:11" x14ac:dyDescent="0.35">
      <c r="K3641" s="1"/>
    </row>
    <row r="3642" spans="11:11" x14ac:dyDescent="0.35">
      <c r="K3642" s="1"/>
    </row>
    <row r="3643" spans="11:11" x14ac:dyDescent="0.35">
      <c r="K3643" s="1"/>
    </row>
    <row r="3644" spans="11:11" x14ac:dyDescent="0.35">
      <c r="K3644" s="1"/>
    </row>
    <row r="3645" spans="11:11" x14ac:dyDescent="0.35">
      <c r="K3645" s="1"/>
    </row>
    <row r="3646" spans="11:11" x14ac:dyDescent="0.35">
      <c r="K3646" s="1"/>
    </row>
    <row r="3647" spans="11:11" x14ac:dyDescent="0.35">
      <c r="K3647" s="1"/>
    </row>
    <row r="3648" spans="11:11" x14ac:dyDescent="0.35">
      <c r="K3648" s="1"/>
    </row>
    <row r="3650" spans="11:11" x14ac:dyDescent="0.35">
      <c r="K3650" s="1"/>
    </row>
    <row r="3652" spans="11:11" x14ac:dyDescent="0.35">
      <c r="K3652" s="1"/>
    </row>
    <row r="3653" spans="11:11" x14ac:dyDescent="0.35">
      <c r="K3653" s="1"/>
    </row>
    <row r="3655" spans="11:11" x14ac:dyDescent="0.35">
      <c r="K3655" s="1"/>
    </row>
    <row r="3657" spans="11:11" x14ac:dyDescent="0.35">
      <c r="K3657" s="1"/>
    </row>
    <row r="3659" spans="11:11" x14ac:dyDescent="0.35">
      <c r="K3659" s="1"/>
    </row>
    <row r="3660" spans="11:11" x14ac:dyDescent="0.35">
      <c r="K3660" s="1"/>
    </row>
    <row r="3662" spans="11:11" x14ac:dyDescent="0.35">
      <c r="K3662" s="1"/>
    </row>
    <row r="3663" spans="11:11" x14ac:dyDescent="0.35">
      <c r="K3663" s="1"/>
    </row>
    <row r="3664" spans="11:11" x14ac:dyDescent="0.35">
      <c r="K3664" s="1"/>
    </row>
    <row r="3666" spans="11:11" x14ac:dyDescent="0.35">
      <c r="K3666" s="1"/>
    </row>
    <row r="3668" spans="11:11" x14ac:dyDescent="0.35">
      <c r="K3668" s="1"/>
    </row>
    <row r="3670" spans="11:11" x14ac:dyDescent="0.35">
      <c r="K3670" s="1"/>
    </row>
    <row r="3672" spans="11:11" x14ac:dyDescent="0.35">
      <c r="K3672" s="1"/>
    </row>
    <row r="3674" spans="11:11" x14ac:dyDescent="0.35">
      <c r="K3674" s="1"/>
    </row>
    <row r="3676" spans="11:11" x14ac:dyDescent="0.35">
      <c r="K3676" s="1"/>
    </row>
    <row r="3678" spans="11:11" x14ac:dyDescent="0.35">
      <c r="K3678" s="1"/>
    </row>
    <row r="3681" spans="11:11" x14ac:dyDescent="0.35">
      <c r="K3681" s="1"/>
    </row>
    <row r="3683" spans="11:11" x14ac:dyDescent="0.35">
      <c r="K3683" s="1"/>
    </row>
    <row r="3685" spans="11:11" x14ac:dyDescent="0.35">
      <c r="K3685" s="1"/>
    </row>
    <row r="3687" spans="11:11" x14ac:dyDescent="0.35">
      <c r="K3687" s="1"/>
    </row>
    <row r="3689" spans="11:11" x14ac:dyDescent="0.35">
      <c r="K3689" s="1"/>
    </row>
    <row r="3691" spans="11:11" x14ac:dyDescent="0.35">
      <c r="K3691" s="1"/>
    </row>
    <row r="3692" spans="11:11" x14ac:dyDescent="0.35">
      <c r="K3692" s="1"/>
    </row>
    <row r="3693" spans="11:11" x14ac:dyDescent="0.35">
      <c r="K3693" s="1"/>
    </row>
    <row r="3694" spans="11:11" x14ac:dyDescent="0.35">
      <c r="K3694" s="1"/>
    </row>
    <row r="3696" spans="11:11" x14ac:dyDescent="0.35">
      <c r="K3696" s="1"/>
    </row>
    <row r="3697" spans="11:11" x14ac:dyDescent="0.35">
      <c r="K3697" s="1"/>
    </row>
    <row r="3698" spans="11:11" x14ac:dyDescent="0.35">
      <c r="K3698" s="1"/>
    </row>
    <row r="3700" spans="11:11" x14ac:dyDescent="0.35">
      <c r="K3700" s="1"/>
    </row>
    <row r="3702" spans="11:11" x14ac:dyDescent="0.35">
      <c r="K3702" s="1"/>
    </row>
    <row r="3704" spans="11:11" x14ac:dyDescent="0.35">
      <c r="K3704" s="1"/>
    </row>
    <row r="3706" spans="11:11" x14ac:dyDescent="0.35">
      <c r="K3706" s="1"/>
    </row>
    <row r="3707" spans="11:11" x14ac:dyDescent="0.35">
      <c r="K3707" s="1"/>
    </row>
    <row r="3709" spans="11:11" x14ac:dyDescent="0.35">
      <c r="K3709" s="1"/>
    </row>
    <row r="3711" spans="11:11" x14ac:dyDescent="0.35">
      <c r="K3711" s="1"/>
    </row>
    <row r="3713" spans="11:11" x14ac:dyDescent="0.35">
      <c r="K3713" s="1"/>
    </row>
    <row r="3715" spans="11:11" x14ac:dyDescent="0.35">
      <c r="K3715" s="1"/>
    </row>
    <row r="3717" spans="11:11" x14ac:dyDescent="0.35">
      <c r="K3717" s="1"/>
    </row>
    <row r="3718" spans="11:11" x14ac:dyDescent="0.35">
      <c r="K3718" s="1"/>
    </row>
    <row r="3720" spans="11:11" x14ac:dyDescent="0.35">
      <c r="K3720" s="1"/>
    </row>
    <row r="3721" spans="11:11" x14ac:dyDescent="0.35">
      <c r="K3721" s="1"/>
    </row>
    <row r="3723" spans="11:11" x14ac:dyDescent="0.35">
      <c r="K3723" s="1"/>
    </row>
    <row r="3724" spans="11:11" x14ac:dyDescent="0.35">
      <c r="K3724" s="1"/>
    </row>
    <row r="3726" spans="11:11" x14ac:dyDescent="0.35">
      <c r="K3726" s="1"/>
    </row>
    <row r="3727" spans="11:11" x14ac:dyDescent="0.35">
      <c r="K3727" s="1"/>
    </row>
    <row r="3729" spans="11:11" x14ac:dyDescent="0.35">
      <c r="K3729" s="1"/>
    </row>
    <row r="3731" spans="11:11" x14ac:dyDescent="0.35">
      <c r="K3731" s="1"/>
    </row>
    <row r="3733" spans="11:11" x14ac:dyDescent="0.35">
      <c r="K3733" s="1"/>
    </row>
    <row r="3735" spans="11:11" x14ac:dyDescent="0.35">
      <c r="K3735" s="1"/>
    </row>
    <row r="3738" spans="11:11" x14ac:dyDescent="0.35">
      <c r="K3738" s="1"/>
    </row>
    <row r="3739" spans="11:11" x14ac:dyDescent="0.35">
      <c r="K3739" s="1"/>
    </row>
    <row r="3741" spans="11:11" x14ac:dyDescent="0.35">
      <c r="K3741" s="1"/>
    </row>
    <row r="3743" spans="11:11" x14ac:dyDescent="0.35">
      <c r="K3743" s="1"/>
    </row>
    <row r="3745" spans="11:11" x14ac:dyDescent="0.35">
      <c r="K3745" s="1"/>
    </row>
    <row r="3747" spans="11:11" x14ac:dyDescent="0.35">
      <c r="K3747" s="1"/>
    </row>
    <row r="3748" spans="11:11" x14ac:dyDescent="0.35">
      <c r="K3748" s="1"/>
    </row>
    <row r="3750" spans="11:11" x14ac:dyDescent="0.35">
      <c r="K3750" s="1"/>
    </row>
    <row r="3752" spans="11:11" x14ac:dyDescent="0.35">
      <c r="K3752" s="1"/>
    </row>
    <row r="3754" spans="11:11" x14ac:dyDescent="0.35">
      <c r="K3754" s="1"/>
    </row>
    <row r="3755" spans="11:11" x14ac:dyDescent="0.35">
      <c r="K3755" s="1"/>
    </row>
    <row r="3757" spans="11:11" x14ac:dyDescent="0.35">
      <c r="K3757" s="1"/>
    </row>
    <row r="3759" spans="11:11" x14ac:dyDescent="0.35">
      <c r="K3759" s="1"/>
    </row>
    <row r="3761" spans="11:11" x14ac:dyDescent="0.35">
      <c r="K3761" s="1"/>
    </row>
    <row r="3763" spans="11:11" x14ac:dyDescent="0.35">
      <c r="K3763" s="1"/>
    </row>
    <row r="3765" spans="11:11" x14ac:dyDescent="0.35">
      <c r="K3765" s="1"/>
    </row>
    <row r="3767" spans="11:11" x14ac:dyDescent="0.35">
      <c r="K3767" s="1"/>
    </row>
    <row r="3769" spans="11:11" x14ac:dyDescent="0.35">
      <c r="K3769" s="1"/>
    </row>
    <row r="3771" spans="11:11" x14ac:dyDescent="0.35">
      <c r="K3771" s="1"/>
    </row>
    <row r="3773" spans="11:11" x14ac:dyDescent="0.35">
      <c r="K3773" s="1"/>
    </row>
    <row r="3775" spans="11:11" x14ac:dyDescent="0.35">
      <c r="K3775" s="1"/>
    </row>
  </sheetData>
  <autoFilter ref="A9:AB28" xr:uid="{4D300DEB-5079-4F84-8229-E2E2B5F15990}">
    <filterColumn colId="27">
      <filters blank="1">
        <filter val="-1"/>
        <filter val="-2"/>
        <filter val="-3"/>
        <filter val="-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13D5-BBD1-4C49-AF43-1CE557F48ED4}">
  <sheetPr codeName="Sheet7" filterMode="1"/>
  <dimension ref="A1:AA184"/>
  <sheetViews>
    <sheetView workbookViewId="0">
      <selection activeCell="H6" sqref="H6:H185"/>
    </sheetView>
  </sheetViews>
  <sheetFormatPr defaultRowHeight="14.5" x14ac:dyDescent="0.35"/>
  <cols>
    <col min="1" max="1" width="8.6328125" customWidth="1"/>
    <col min="2" max="2" width="31.36328125" bestFit="1" customWidth="1"/>
    <col min="3" max="4" width="8.7265625" customWidth="1"/>
    <col min="5" max="5" width="30.1796875" customWidth="1"/>
    <col min="6" max="7" width="8.7265625" customWidth="1"/>
    <col min="9" max="9" width="27.453125" customWidth="1"/>
    <col min="10" max="10" width="59.54296875" customWidth="1"/>
    <col min="11" max="12" width="10.453125" customWidth="1"/>
    <col min="13" max="13" width="9.453125" bestFit="1" customWidth="1"/>
    <col min="15" max="15" width="9.453125" customWidth="1"/>
    <col min="16" max="16" width="8.7265625" customWidth="1"/>
    <col min="17" max="17" width="3.81640625" customWidth="1"/>
    <col min="18" max="18" width="12" bestFit="1" customWidth="1"/>
    <col min="19" max="19" width="12.36328125" bestFit="1" customWidth="1"/>
    <col min="20" max="20" width="8.7265625" customWidth="1"/>
    <col min="21" max="21" width="17.54296875" customWidth="1"/>
    <col min="22" max="22" width="8.81640625" customWidth="1"/>
    <col min="23" max="23" width="10.81640625" customWidth="1"/>
    <col min="24" max="24" width="7.54296875" customWidth="1"/>
    <col min="25" max="25" width="11.6328125" customWidth="1"/>
    <col min="27" max="27" width="11.36328125" bestFit="1" customWidth="1"/>
  </cols>
  <sheetData>
    <row r="1" spans="1:27" x14ac:dyDescent="0.35">
      <c r="A1" t="s">
        <v>49</v>
      </c>
      <c r="U1" s="1">
        <v>45595</v>
      </c>
      <c r="V1" s="4">
        <v>0.63793981481481477</v>
      </c>
    </row>
    <row r="2" spans="1:27" x14ac:dyDescent="0.35">
      <c r="I2" t="s">
        <v>8</v>
      </c>
    </row>
    <row r="3" spans="1:27" x14ac:dyDescent="0.35">
      <c r="U3">
        <v>1</v>
      </c>
      <c r="V3" t="s">
        <v>10</v>
      </c>
    </row>
    <row r="4" spans="1:27" x14ac:dyDescent="0.35">
      <c r="I4" t="s">
        <v>50</v>
      </c>
    </row>
    <row r="5" spans="1:27" x14ac:dyDescent="0.35">
      <c r="I5" t="s">
        <v>6</v>
      </c>
      <c r="J5" t="s">
        <v>51</v>
      </c>
    </row>
    <row r="6" spans="1:27" x14ac:dyDescent="0.35">
      <c r="A6" s="5" t="s">
        <v>13</v>
      </c>
      <c r="B6" s="43" t="s">
        <v>52</v>
      </c>
      <c r="E6" t="s">
        <v>53</v>
      </c>
      <c r="H6" s="5" t="s">
        <v>54</v>
      </c>
      <c r="I6" t="s">
        <v>55</v>
      </c>
      <c r="J6" t="s">
        <v>56</v>
      </c>
      <c r="K6" t="s">
        <v>57</v>
      </c>
      <c r="L6" t="s">
        <v>58</v>
      </c>
      <c r="M6" s="5" t="s">
        <v>16</v>
      </c>
      <c r="N6" s="5" t="s">
        <v>59</v>
      </c>
      <c r="O6" t="s">
        <v>60</v>
      </c>
      <c r="Q6" t="s">
        <v>61</v>
      </c>
      <c r="R6" s="43" t="s">
        <v>62</v>
      </c>
      <c r="S6" s="5" t="s">
        <v>63</v>
      </c>
      <c r="U6" s="43" t="s">
        <v>64</v>
      </c>
      <c r="W6" t="s">
        <v>65</v>
      </c>
      <c r="X6" s="5" t="s">
        <v>61</v>
      </c>
      <c r="Y6" t="s">
        <v>66</v>
      </c>
      <c r="AA6" t="s">
        <v>87</v>
      </c>
    </row>
    <row r="7" spans="1:27" hidden="1" x14ac:dyDescent="0.35">
      <c r="A7" t="s">
        <v>21</v>
      </c>
      <c r="H7" t="s">
        <v>67</v>
      </c>
      <c r="J7" t="s">
        <v>68</v>
      </c>
      <c r="AA7">
        <f>IF(R7="/LOC",IF(OR(S7&lt;&gt;"",U7&lt;&gt;""),1,0),0)</f>
        <v>0</v>
      </c>
    </row>
    <row r="8" spans="1:27" hidden="1" x14ac:dyDescent="0.35">
      <c r="A8">
        <v>96294</v>
      </c>
      <c r="B8" t="s">
        <v>41</v>
      </c>
      <c r="E8" t="s">
        <v>42</v>
      </c>
      <c r="H8">
        <v>1201</v>
      </c>
      <c r="I8">
        <v>41021</v>
      </c>
      <c r="J8" t="s">
        <v>69</v>
      </c>
      <c r="K8" s="1">
        <v>39379</v>
      </c>
      <c r="L8" s="1">
        <v>39379</v>
      </c>
      <c r="Q8" t="s">
        <v>22</v>
      </c>
      <c r="R8">
        <v>0</v>
      </c>
      <c r="V8">
        <v>442749</v>
      </c>
      <c r="X8" t="s">
        <v>22</v>
      </c>
      <c r="Y8" t="s">
        <v>6</v>
      </c>
      <c r="AA8">
        <f t="shared" ref="AA8:AA71" si="0">IF(R8="/LOC",IF(OR(S8&lt;&gt;"",U8&lt;&gt;""),1,0),0)</f>
        <v>0</v>
      </c>
    </row>
    <row r="9" spans="1:27" hidden="1" x14ac:dyDescent="0.35">
      <c r="A9">
        <v>96294</v>
      </c>
      <c r="B9">
        <v>96294</v>
      </c>
      <c r="H9">
        <v>1201</v>
      </c>
      <c r="R9" t="s">
        <v>70</v>
      </c>
      <c r="X9" t="s">
        <v>22</v>
      </c>
      <c r="AA9">
        <f t="shared" si="0"/>
        <v>0</v>
      </c>
    </row>
    <row r="10" spans="1:27" hidden="1" x14ac:dyDescent="0.35">
      <c r="A10">
        <v>96294</v>
      </c>
      <c r="B10" t="s">
        <v>41</v>
      </c>
      <c r="E10" t="s">
        <v>42</v>
      </c>
      <c r="H10">
        <v>1201</v>
      </c>
      <c r="I10">
        <v>8001046</v>
      </c>
      <c r="J10" t="s">
        <v>71</v>
      </c>
      <c r="K10" s="1">
        <v>39691</v>
      </c>
      <c r="L10" s="1">
        <v>39691</v>
      </c>
      <c r="N10">
        <v>154192</v>
      </c>
      <c r="O10">
        <v>0.01</v>
      </c>
      <c r="Q10" t="s">
        <v>22</v>
      </c>
      <c r="R10">
        <v>0</v>
      </c>
      <c r="S10">
        <v>0.01</v>
      </c>
      <c r="V10">
        <v>818652</v>
      </c>
      <c r="X10" t="s">
        <v>22</v>
      </c>
      <c r="Y10" t="s">
        <v>6</v>
      </c>
      <c r="AA10">
        <f t="shared" si="0"/>
        <v>0</v>
      </c>
    </row>
    <row r="11" spans="1:27" hidden="1" x14ac:dyDescent="0.35">
      <c r="A11">
        <v>96294</v>
      </c>
      <c r="B11" t="s">
        <v>41</v>
      </c>
      <c r="E11" t="s">
        <v>42</v>
      </c>
      <c r="H11">
        <v>1201</v>
      </c>
      <c r="I11">
        <v>8001046</v>
      </c>
      <c r="J11" t="s">
        <v>71</v>
      </c>
      <c r="K11" s="1">
        <v>39691</v>
      </c>
      <c r="L11" s="1">
        <v>39691</v>
      </c>
      <c r="N11">
        <v>154192</v>
      </c>
      <c r="O11">
        <v>-0.01</v>
      </c>
      <c r="Q11" t="s">
        <v>22</v>
      </c>
      <c r="R11">
        <v>0</v>
      </c>
      <c r="S11">
        <v>-0.01</v>
      </c>
      <c r="V11">
        <v>809876</v>
      </c>
      <c r="X11" t="s">
        <v>22</v>
      </c>
      <c r="Y11" t="s">
        <v>6</v>
      </c>
      <c r="AA11">
        <f t="shared" si="0"/>
        <v>0</v>
      </c>
    </row>
    <row r="12" spans="1:27" hidden="1" x14ac:dyDescent="0.35">
      <c r="A12">
        <v>96294</v>
      </c>
      <c r="B12" t="s">
        <v>41</v>
      </c>
      <c r="E12" t="s">
        <v>42</v>
      </c>
      <c r="H12">
        <v>1201</v>
      </c>
      <c r="I12">
        <v>8001046</v>
      </c>
      <c r="J12" t="s">
        <v>69</v>
      </c>
      <c r="K12" s="1">
        <v>39691</v>
      </c>
      <c r="L12" s="1">
        <v>39691</v>
      </c>
      <c r="N12">
        <v>154192</v>
      </c>
      <c r="R12">
        <v>0</v>
      </c>
      <c r="V12">
        <v>809875</v>
      </c>
      <c r="X12" t="s">
        <v>22</v>
      </c>
      <c r="Y12" t="s">
        <v>6</v>
      </c>
      <c r="AA12">
        <f t="shared" si="0"/>
        <v>0</v>
      </c>
    </row>
    <row r="13" spans="1:27" hidden="1" x14ac:dyDescent="0.35">
      <c r="A13">
        <v>96294</v>
      </c>
      <c r="B13" t="s">
        <v>41</v>
      </c>
      <c r="E13" t="s">
        <v>42</v>
      </c>
      <c r="H13">
        <v>1201</v>
      </c>
      <c r="I13">
        <v>10001131</v>
      </c>
      <c r="J13" t="s">
        <v>71</v>
      </c>
      <c r="K13" s="1">
        <v>40482</v>
      </c>
      <c r="L13" s="1">
        <v>40482</v>
      </c>
      <c r="N13">
        <v>154192</v>
      </c>
      <c r="Q13" t="s">
        <v>22</v>
      </c>
      <c r="R13">
        <v>0</v>
      </c>
      <c r="V13">
        <v>2242021</v>
      </c>
      <c r="X13" t="s">
        <v>22</v>
      </c>
      <c r="Y13" t="s">
        <v>6</v>
      </c>
      <c r="AA13">
        <f t="shared" si="0"/>
        <v>0</v>
      </c>
    </row>
    <row r="14" spans="1:27" hidden="1" x14ac:dyDescent="0.35">
      <c r="A14">
        <v>96294</v>
      </c>
      <c r="B14">
        <v>96294</v>
      </c>
      <c r="H14">
        <v>1201</v>
      </c>
      <c r="N14">
        <v>154192</v>
      </c>
      <c r="R14" t="s">
        <v>70</v>
      </c>
      <c r="X14" t="s">
        <v>22</v>
      </c>
      <c r="AA14">
        <f t="shared" si="0"/>
        <v>0</v>
      </c>
    </row>
    <row r="15" spans="1:27" hidden="1" x14ac:dyDescent="0.35">
      <c r="A15">
        <v>96294</v>
      </c>
      <c r="B15" t="s">
        <v>41</v>
      </c>
      <c r="E15" t="s">
        <v>42</v>
      </c>
      <c r="H15">
        <v>1201</v>
      </c>
      <c r="I15">
        <v>8001090</v>
      </c>
      <c r="J15" t="s">
        <v>71</v>
      </c>
      <c r="K15" s="1">
        <v>39691</v>
      </c>
      <c r="L15" s="1">
        <v>39691</v>
      </c>
      <c r="N15">
        <v>155886</v>
      </c>
      <c r="O15">
        <v>-0.01</v>
      </c>
      <c r="Q15" t="s">
        <v>22</v>
      </c>
      <c r="R15">
        <v>0</v>
      </c>
      <c r="S15">
        <v>-0.01</v>
      </c>
      <c r="V15">
        <v>821071</v>
      </c>
      <c r="X15" t="s">
        <v>22</v>
      </c>
      <c r="Y15" t="s">
        <v>6</v>
      </c>
      <c r="AA15">
        <f t="shared" si="0"/>
        <v>0</v>
      </c>
    </row>
    <row r="16" spans="1:27" hidden="1" x14ac:dyDescent="0.35">
      <c r="A16">
        <v>96294</v>
      </c>
      <c r="B16" t="s">
        <v>41</v>
      </c>
      <c r="E16" t="s">
        <v>42</v>
      </c>
      <c r="H16">
        <v>1201</v>
      </c>
      <c r="I16">
        <v>8001090</v>
      </c>
      <c r="J16" t="s">
        <v>69</v>
      </c>
      <c r="K16" s="1">
        <v>39691</v>
      </c>
      <c r="L16" s="1">
        <v>39691</v>
      </c>
      <c r="N16">
        <v>155886</v>
      </c>
      <c r="R16">
        <v>0</v>
      </c>
      <c r="V16">
        <v>821070</v>
      </c>
      <c r="X16" t="s">
        <v>22</v>
      </c>
      <c r="Y16" t="s">
        <v>6</v>
      </c>
      <c r="AA16">
        <f t="shared" si="0"/>
        <v>0</v>
      </c>
    </row>
    <row r="17" spans="1:27" hidden="1" x14ac:dyDescent="0.35">
      <c r="A17">
        <v>96294</v>
      </c>
      <c r="B17" t="s">
        <v>41</v>
      </c>
      <c r="E17" t="s">
        <v>42</v>
      </c>
      <c r="H17">
        <v>1201</v>
      </c>
      <c r="I17">
        <v>1307</v>
      </c>
      <c r="J17" t="s">
        <v>72</v>
      </c>
      <c r="K17" s="1">
        <v>39910</v>
      </c>
      <c r="L17" s="1">
        <v>39903</v>
      </c>
      <c r="N17">
        <v>155886</v>
      </c>
      <c r="O17">
        <v>0.01</v>
      </c>
      <c r="Q17" t="s">
        <v>22</v>
      </c>
      <c r="R17">
        <v>0</v>
      </c>
      <c r="S17">
        <v>0.01</v>
      </c>
      <c r="V17">
        <v>1089958</v>
      </c>
      <c r="X17" t="s">
        <v>22</v>
      </c>
      <c r="Y17" t="s">
        <v>6</v>
      </c>
      <c r="AA17">
        <f t="shared" si="0"/>
        <v>0</v>
      </c>
    </row>
    <row r="18" spans="1:27" hidden="1" x14ac:dyDescent="0.35">
      <c r="A18">
        <v>96294</v>
      </c>
      <c r="B18">
        <v>96294</v>
      </c>
      <c r="H18">
        <v>1201</v>
      </c>
      <c r="N18">
        <v>155886</v>
      </c>
      <c r="R18" t="s">
        <v>70</v>
      </c>
      <c r="X18" t="s">
        <v>22</v>
      </c>
      <c r="AA18">
        <f t="shared" si="0"/>
        <v>0</v>
      </c>
    </row>
    <row r="19" spans="1:27" hidden="1" x14ac:dyDescent="0.35">
      <c r="A19">
        <v>96294</v>
      </c>
      <c r="B19" t="s">
        <v>41</v>
      </c>
      <c r="E19" t="s">
        <v>42</v>
      </c>
      <c r="H19">
        <v>1201</v>
      </c>
      <c r="I19">
        <v>7013925</v>
      </c>
      <c r="J19" t="s">
        <v>69</v>
      </c>
      <c r="K19" s="1">
        <v>39393</v>
      </c>
      <c r="L19" s="1">
        <v>39393</v>
      </c>
      <c r="M19" t="s">
        <v>23</v>
      </c>
      <c r="N19">
        <v>92909</v>
      </c>
      <c r="R19">
        <v>0</v>
      </c>
      <c r="V19">
        <v>470052</v>
      </c>
      <c r="X19" t="s">
        <v>22</v>
      </c>
      <c r="Y19" t="s">
        <v>6</v>
      </c>
      <c r="AA19">
        <f t="shared" si="0"/>
        <v>0</v>
      </c>
    </row>
    <row r="20" spans="1:27" hidden="1" x14ac:dyDescent="0.35">
      <c r="A20">
        <v>96294</v>
      </c>
      <c r="B20" t="s">
        <v>41</v>
      </c>
      <c r="E20" t="s">
        <v>42</v>
      </c>
      <c r="H20">
        <v>1201</v>
      </c>
      <c r="I20">
        <v>7013925</v>
      </c>
      <c r="J20" t="s">
        <v>73</v>
      </c>
      <c r="K20" s="1">
        <v>39393</v>
      </c>
      <c r="L20" s="1">
        <v>39393</v>
      </c>
      <c r="M20" t="s">
        <v>23</v>
      </c>
      <c r="N20">
        <v>92909</v>
      </c>
      <c r="O20">
        <v>5</v>
      </c>
      <c r="Q20" t="s">
        <v>22</v>
      </c>
      <c r="R20">
        <v>1.98</v>
      </c>
      <c r="S20">
        <v>5</v>
      </c>
      <c r="U20">
        <v>9.9</v>
      </c>
      <c r="V20">
        <v>470053</v>
      </c>
      <c r="X20" t="s">
        <v>22</v>
      </c>
      <c r="Y20" t="s">
        <v>6</v>
      </c>
      <c r="AA20">
        <f t="shared" si="0"/>
        <v>0</v>
      </c>
    </row>
    <row r="21" spans="1:27" hidden="1" x14ac:dyDescent="0.35">
      <c r="A21">
        <v>96294</v>
      </c>
      <c r="B21" t="s">
        <v>41</v>
      </c>
      <c r="E21" t="s">
        <v>42</v>
      </c>
      <c r="H21">
        <v>1201</v>
      </c>
      <c r="I21">
        <v>11956</v>
      </c>
      <c r="J21" t="s">
        <v>74</v>
      </c>
      <c r="K21" s="1">
        <v>39427</v>
      </c>
      <c r="L21" s="1">
        <v>39427</v>
      </c>
      <c r="M21" t="s">
        <v>23</v>
      </c>
      <c r="N21">
        <v>92909</v>
      </c>
      <c r="O21">
        <v>-5</v>
      </c>
      <c r="Q21" t="s">
        <v>22</v>
      </c>
      <c r="R21">
        <v>1.98</v>
      </c>
      <c r="S21">
        <v>-5</v>
      </c>
      <c r="U21">
        <v>-9.9</v>
      </c>
      <c r="V21">
        <v>499211</v>
      </c>
      <c r="X21" t="s">
        <v>22</v>
      </c>
      <c r="Y21" t="s">
        <v>6</v>
      </c>
      <c r="AA21">
        <f t="shared" si="0"/>
        <v>0</v>
      </c>
    </row>
    <row r="22" spans="1:27" hidden="1" x14ac:dyDescent="0.35">
      <c r="A22">
        <v>96294</v>
      </c>
      <c r="B22">
        <v>96294</v>
      </c>
      <c r="H22">
        <v>1201</v>
      </c>
      <c r="M22" t="s">
        <v>23</v>
      </c>
      <c r="N22">
        <v>92909</v>
      </c>
      <c r="R22" t="s">
        <v>70</v>
      </c>
      <c r="X22" t="s">
        <v>22</v>
      </c>
      <c r="AA22">
        <f t="shared" si="0"/>
        <v>0</v>
      </c>
    </row>
    <row r="23" spans="1:27" hidden="1" x14ac:dyDescent="0.35">
      <c r="A23">
        <v>96294</v>
      </c>
      <c r="B23" t="s">
        <v>41</v>
      </c>
      <c r="E23" t="s">
        <v>42</v>
      </c>
      <c r="H23">
        <v>1201</v>
      </c>
      <c r="I23">
        <v>7013925</v>
      </c>
      <c r="J23" t="s">
        <v>69</v>
      </c>
      <c r="K23" s="1">
        <v>39393</v>
      </c>
      <c r="L23" s="1">
        <v>39393</v>
      </c>
      <c r="M23" t="s">
        <v>23</v>
      </c>
      <c r="N23">
        <v>92910</v>
      </c>
      <c r="R23">
        <v>0</v>
      </c>
      <c r="V23">
        <v>470056</v>
      </c>
      <c r="X23" t="s">
        <v>22</v>
      </c>
      <c r="Y23" t="s">
        <v>6</v>
      </c>
      <c r="AA23">
        <f t="shared" si="0"/>
        <v>0</v>
      </c>
    </row>
    <row r="24" spans="1:27" hidden="1" x14ac:dyDescent="0.35">
      <c r="A24">
        <v>96294</v>
      </c>
      <c r="B24" t="s">
        <v>41</v>
      </c>
      <c r="E24" t="s">
        <v>42</v>
      </c>
      <c r="H24">
        <v>1201</v>
      </c>
      <c r="I24">
        <v>7013925</v>
      </c>
      <c r="J24" t="s">
        <v>73</v>
      </c>
      <c r="K24" s="1">
        <v>39393</v>
      </c>
      <c r="L24" s="1">
        <v>39393</v>
      </c>
      <c r="M24" t="s">
        <v>23</v>
      </c>
      <c r="N24">
        <v>92910</v>
      </c>
      <c r="O24">
        <v>20</v>
      </c>
      <c r="Q24" t="s">
        <v>22</v>
      </c>
      <c r="R24">
        <v>1.98</v>
      </c>
      <c r="S24">
        <v>20</v>
      </c>
      <c r="U24">
        <v>39.6</v>
      </c>
      <c r="V24">
        <v>470057</v>
      </c>
      <c r="X24" t="s">
        <v>22</v>
      </c>
      <c r="Y24" t="s">
        <v>6</v>
      </c>
      <c r="AA24">
        <f t="shared" si="0"/>
        <v>0</v>
      </c>
    </row>
    <row r="25" spans="1:27" hidden="1" x14ac:dyDescent="0.35">
      <c r="A25">
        <v>96294</v>
      </c>
      <c r="B25" t="s">
        <v>41</v>
      </c>
      <c r="E25" t="s">
        <v>42</v>
      </c>
      <c r="H25">
        <v>1201</v>
      </c>
      <c r="I25">
        <v>11956</v>
      </c>
      <c r="J25" t="s">
        <v>74</v>
      </c>
      <c r="K25" s="1">
        <v>39427</v>
      </c>
      <c r="L25" s="1">
        <v>39427</v>
      </c>
      <c r="M25" t="s">
        <v>23</v>
      </c>
      <c r="N25">
        <v>92910</v>
      </c>
      <c r="O25">
        <v>-2</v>
      </c>
      <c r="Q25" t="s">
        <v>22</v>
      </c>
      <c r="R25">
        <v>1.98</v>
      </c>
      <c r="S25">
        <v>-2</v>
      </c>
      <c r="U25">
        <v>-3.96</v>
      </c>
      <c r="V25">
        <v>499212</v>
      </c>
      <c r="X25" t="s">
        <v>22</v>
      </c>
      <c r="Y25" t="s">
        <v>6</v>
      </c>
      <c r="AA25">
        <f t="shared" si="0"/>
        <v>0</v>
      </c>
    </row>
    <row r="26" spans="1:27" hidden="1" x14ac:dyDescent="0.35">
      <c r="A26">
        <v>96294</v>
      </c>
      <c r="B26" t="s">
        <v>41</v>
      </c>
      <c r="E26" t="s">
        <v>42</v>
      </c>
      <c r="H26">
        <v>1201</v>
      </c>
      <c r="I26">
        <v>29593</v>
      </c>
      <c r="J26" t="s">
        <v>75</v>
      </c>
      <c r="K26" s="1">
        <v>39510</v>
      </c>
      <c r="L26" s="1">
        <v>39510</v>
      </c>
      <c r="M26" t="s">
        <v>23</v>
      </c>
      <c r="N26">
        <v>92910</v>
      </c>
      <c r="O26">
        <v>-11</v>
      </c>
      <c r="Q26" t="s">
        <v>22</v>
      </c>
      <c r="R26">
        <v>1.98</v>
      </c>
      <c r="S26">
        <v>-11</v>
      </c>
      <c r="U26">
        <v>-21.78</v>
      </c>
      <c r="V26">
        <v>611599</v>
      </c>
      <c r="X26" t="s">
        <v>22</v>
      </c>
      <c r="Y26" t="s">
        <v>6</v>
      </c>
      <c r="AA26">
        <f t="shared" si="0"/>
        <v>0</v>
      </c>
    </row>
    <row r="27" spans="1:27" hidden="1" x14ac:dyDescent="0.35">
      <c r="A27">
        <v>96294</v>
      </c>
      <c r="B27" t="s">
        <v>41</v>
      </c>
      <c r="E27" t="s">
        <v>42</v>
      </c>
      <c r="H27">
        <v>1201</v>
      </c>
      <c r="I27">
        <v>11954</v>
      </c>
      <c r="J27" t="s">
        <v>69</v>
      </c>
      <c r="K27" s="1">
        <v>39426</v>
      </c>
      <c r="L27" s="1">
        <v>44090</v>
      </c>
      <c r="M27" t="s">
        <v>23</v>
      </c>
      <c r="N27">
        <v>92910</v>
      </c>
      <c r="R27">
        <v>0</v>
      </c>
      <c r="V27">
        <v>12627223</v>
      </c>
      <c r="X27" t="s">
        <v>22</v>
      </c>
      <c r="Y27" t="s">
        <v>6</v>
      </c>
      <c r="AA27">
        <f t="shared" si="0"/>
        <v>0</v>
      </c>
    </row>
    <row r="28" spans="1:27" hidden="1" x14ac:dyDescent="0.35">
      <c r="A28">
        <v>96294</v>
      </c>
      <c r="B28" t="s">
        <v>41</v>
      </c>
      <c r="E28" t="s">
        <v>42</v>
      </c>
      <c r="H28">
        <v>1201</v>
      </c>
      <c r="I28">
        <v>11954</v>
      </c>
      <c r="J28" t="s">
        <v>74</v>
      </c>
      <c r="K28" s="1">
        <v>39426</v>
      </c>
      <c r="L28" s="1">
        <v>44090</v>
      </c>
      <c r="M28" t="s">
        <v>23</v>
      </c>
      <c r="N28">
        <v>92910</v>
      </c>
      <c r="O28">
        <v>7</v>
      </c>
      <c r="Q28" t="s">
        <v>22</v>
      </c>
      <c r="R28">
        <v>1.98</v>
      </c>
      <c r="S28">
        <v>7</v>
      </c>
      <c r="U28">
        <v>13.86</v>
      </c>
      <c r="V28">
        <v>12627224</v>
      </c>
      <c r="X28" t="s">
        <v>22</v>
      </c>
      <c r="Y28" t="s">
        <v>6</v>
      </c>
      <c r="AA28">
        <f t="shared" si="0"/>
        <v>0</v>
      </c>
    </row>
    <row r="29" spans="1:27" hidden="1" x14ac:dyDescent="0.35">
      <c r="A29">
        <v>96294</v>
      </c>
      <c r="B29" t="s">
        <v>41</v>
      </c>
      <c r="E29" t="s">
        <v>42</v>
      </c>
      <c r="H29">
        <v>1201</v>
      </c>
      <c r="I29">
        <v>11954</v>
      </c>
      <c r="J29" t="s">
        <v>74</v>
      </c>
      <c r="K29" s="1">
        <v>39426</v>
      </c>
      <c r="L29" s="1">
        <v>44090</v>
      </c>
      <c r="M29" t="s">
        <v>23</v>
      </c>
      <c r="N29">
        <v>92910</v>
      </c>
      <c r="O29">
        <v>-7</v>
      </c>
      <c r="Q29" t="s">
        <v>22</v>
      </c>
      <c r="R29">
        <v>1.98</v>
      </c>
      <c r="S29">
        <v>-7</v>
      </c>
      <c r="U29">
        <v>-13.86</v>
      </c>
      <c r="V29">
        <v>499176</v>
      </c>
      <c r="X29" t="s">
        <v>22</v>
      </c>
      <c r="Y29" t="s">
        <v>6</v>
      </c>
      <c r="AA29">
        <f t="shared" si="0"/>
        <v>0</v>
      </c>
    </row>
    <row r="30" spans="1:27" hidden="1" x14ac:dyDescent="0.35">
      <c r="A30">
        <v>96294</v>
      </c>
      <c r="B30" t="s">
        <v>41</v>
      </c>
      <c r="E30" t="s">
        <v>42</v>
      </c>
      <c r="H30">
        <v>1201</v>
      </c>
      <c r="I30">
        <v>11954</v>
      </c>
      <c r="J30" t="s">
        <v>74</v>
      </c>
      <c r="K30" s="1">
        <v>44200</v>
      </c>
      <c r="L30" s="1">
        <v>44200</v>
      </c>
      <c r="M30" t="s">
        <v>23</v>
      </c>
      <c r="N30">
        <v>92910</v>
      </c>
      <c r="O30">
        <v>-7</v>
      </c>
      <c r="Q30" t="s">
        <v>22</v>
      </c>
      <c r="R30">
        <v>1.98</v>
      </c>
      <c r="S30">
        <v>-7</v>
      </c>
      <c r="U30">
        <v>-13.86</v>
      </c>
      <c r="V30">
        <v>12953271</v>
      </c>
      <c r="X30" t="s">
        <v>22</v>
      </c>
      <c r="Y30" t="s">
        <v>6</v>
      </c>
      <c r="AA30">
        <f t="shared" si="0"/>
        <v>0</v>
      </c>
    </row>
    <row r="31" spans="1:27" hidden="1" x14ac:dyDescent="0.35">
      <c r="A31">
        <v>96294</v>
      </c>
      <c r="B31" t="s">
        <v>41</v>
      </c>
      <c r="E31" t="s">
        <v>42</v>
      </c>
      <c r="H31">
        <v>1201</v>
      </c>
      <c r="I31">
        <v>21001015</v>
      </c>
      <c r="J31" t="s">
        <v>76</v>
      </c>
      <c r="K31" s="1">
        <v>44225</v>
      </c>
      <c r="L31" s="1">
        <v>44225</v>
      </c>
      <c r="M31" t="s">
        <v>23</v>
      </c>
      <c r="N31">
        <v>92910</v>
      </c>
      <c r="O31">
        <v>7</v>
      </c>
      <c r="Q31" t="s">
        <v>22</v>
      </c>
      <c r="R31">
        <v>1.98</v>
      </c>
      <c r="S31">
        <v>7</v>
      </c>
      <c r="U31">
        <v>13.86</v>
      </c>
      <c r="V31">
        <v>12954812</v>
      </c>
      <c r="X31" t="s">
        <v>22</v>
      </c>
      <c r="Y31" t="s">
        <v>6</v>
      </c>
      <c r="AA31">
        <f t="shared" si="0"/>
        <v>0</v>
      </c>
    </row>
    <row r="32" spans="1:27" hidden="1" x14ac:dyDescent="0.35">
      <c r="A32">
        <v>96294</v>
      </c>
      <c r="B32" t="s">
        <v>41</v>
      </c>
      <c r="E32" t="s">
        <v>42</v>
      </c>
      <c r="H32">
        <v>1201</v>
      </c>
      <c r="I32">
        <v>24001119</v>
      </c>
      <c r="J32" t="s">
        <v>76</v>
      </c>
      <c r="K32" s="1">
        <v>45579</v>
      </c>
      <c r="L32" s="1">
        <v>45579</v>
      </c>
      <c r="M32" t="s">
        <v>23</v>
      </c>
      <c r="N32">
        <v>92910</v>
      </c>
      <c r="O32">
        <v>-7</v>
      </c>
      <c r="Q32" t="s">
        <v>22</v>
      </c>
      <c r="R32">
        <v>1.98</v>
      </c>
      <c r="S32">
        <v>-7</v>
      </c>
      <c r="U32">
        <v>-13.86</v>
      </c>
      <c r="V32">
        <v>14730881</v>
      </c>
      <c r="X32" t="s">
        <v>22</v>
      </c>
      <c r="Y32" t="s">
        <v>6</v>
      </c>
      <c r="AA32">
        <f t="shared" si="0"/>
        <v>0</v>
      </c>
    </row>
    <row r="33" spans="1:27" hidden="1" x14ac:dyDescent="0.35">
      <c r="A33">
        <v>96294</v>
      </c>
      <c r="B33">
        <v>96294</v>
      </c>
      <c r="H33">
        <v>1201</v>
      </c>
      <c r="M33" t="s">
        <v>23</v>
      </c>
      <c r="N33">
        <v>92910</v>
      </c>
      <c r="R33" t="s">
        <v>70</v>
      </c>
      <c r="X33" t="s">
        <v>22</v>
      </c>
      <c r="AA33">
        <f t="shared" si="0"/>
        <v>0</v>
      </c>
    </row>
    <row r="34" spans="1:27" hidden="1" x14ac:dyDescent="0.35">
      <c r="A34">
        <v>96294</v>
      </c>
      <c r="B34" t="s">
        <v>41</v>
      </c>
      <c r="E34" t="s">
        <v>42</v>
      </c>
      <c r="H34">
        <v>1201</v>
      </c>
      <c r="I34">
        <v>7013925</v>
      </c>
      <c r="J34" t="s">
        <v>69</v>
      </c>
      <c r="K34" s="1">
        <v>39393</v>
      </c>
      <c r="L34" s="1">
        <v>39393</v>
      </c>
      <c r="M34" t="s">
        <v>23</v>
      </c>
      <c r="N34">
        <v>92911</v>
      </c>
      <c r="R34">
        <v>0</v>
      </c>
      <c r="V34">
        <v>470058</v>
      </c>
      <c r="X34" t="s">
        <v>22</v>
      </c>
      <c r="Y34" t="s">
        <v>6</v>
      </c>
      <c r="AA34">
        <f t="shared" si="0"/>
        <v>0</v>
      </c>
    </row>
    <row r="35" spans="1:27" hidden="1" x14ac:dyDescent="0.35">
      <c r="A35">
        <v>96294</v>
      </c>
      <c r="B35" t="s">
        <v>41</v>
      </c>
      <c r="E35" t="s">
        <v>42</v>
      </c>
      <c r="H35">
        <v>1201</v>
      </c>
      <c r="I35">
        <v>7013925</v>
      </c>
      <c r="J35" t="s">
        <v>73</v>
      </c>
      <c r="K35" s="1">
        <v>39393</v>
      </c>
      <c r="L35" s="1">
        <v>39393</v>
      </c>
      <c r="M35" t="s">
        <v>23</v>
      </c>
      <c r="N35">
        <v>92911</v>
      </c>
      <c r="O35">
        <v>80</v>
      </c>
      <c r="Q35" t="s">
        <v>22</v>
      </c>
      <c r="R35">
        <v>1.98</v>
      </c>
      <c r="S35">
        <v>80</v>
      </c>
      <c r="U35">
        <v>158.4</v>
      </c>
      <c r="V35">
        <v>470059</v>
      </c>
      <c r="X35" t="s">
        <v>22</v>
      </c>
      <c r="Y35" t="s">
        <v>6</v>
      </c>
      <c r="AA35">
        <f t="shared" si="0"/>
        <v>0</v>
      </c>
    </row>
    <row r="36" spans="1:27" hidden="1" x14ac:dyDescent="0.35">
      <c r="A36">
        <v>96294</v>
      </c>
      <c r="B36" t="s">
        <v>41</v>
      </c>
      <c r="E36" t="s">
        <v>42</v>
      </c>
      <c r="H36">
        <v>1201</v>
      </c>
      <c r="I36">
        <v>12149</v>
      </c>
      <c r="J36" t="s">
        <v>74</v>
      </c>
      <c r="K36" s="1">
        <v>39422</v>
      </c>
      <c r="L36" s="1">
        <v>39434</v>
      </c>
      <c r="M36" t="s">
        <v>23</v>
      </c>
      <c r="N36">
        <v>92911</v>
      </c>
      <c r="O36">
        <v>-52</v>
      </c>
      <c r="Q36" t="s">
        <v>22</v>
      </c>
      <c r="R36">
        <v>1.98</v>
      </c>
      <c r="S36">
        <v>-52</v>
      </c>
      <c r="U36">
        <v>-102.96</v>
      </c>
      <c r="V36">
        <v>499148</v>
      </c>
      <c r="X36" t="s">
        <v>22</v>
      </c>
      <c r="Y36" t="s">
        <v>6</v>
      </c>
      <c r="AA36">
        <f t="shared" si="0"/>
        <v>0</v>
      </c>
    </row>
    <row r="37" spans="1:27" hidden="1" x14ac:dyDescent="0.35">
      <c r="A37">
        <v>96294</v>
      </c>
      <c r="B37" t="s">
        <v>41</v>
      </c>
      <c r="E37" t="s">
        <v>42</v>
      </c>
      <c r="H37">
        <v>1201</v>
      </c>
      <c r="I37">
        <v>29593</v>
      </c>
      <c r="J37" t="s">
        <v>75</v>
      </c>
      <c r="K37" s="1">
        <v>39510</v>
      </c>
      <c r="L37" s="1">
        <v>39510</v>
      </c>
      <c r="M37" t="s">
        <v>23</v>
      </c>
      <c r="N37">
        <v>92911</v>
      </c>
      <c r="O37">
        <v>-28</v>
      </c>
      <c r="Q37" t="s">
        <v>22</v>
      </c>
      <c r="R37">
        <v>1.98</v>
      </c>
      <c r="S37">
        <v>-28</v>
      </c>
      <c r="U37">
        <v>-55.44</v>
      </c>
      <c r="V37">
        <v>611598</v>
      </c>
      <c r="X37" t="s">
        <v>22</v>
      </c>
      <c r="Y37" t="s">
        <v>6</v>
      </c>
      <c r="AA37">
        <f t="shared" si="0"/>
        <v>0</v>
      </c>
    </row>
    <row r="38" spans="1:27" hidden="1" x14ac:dyDescent="0.35">
      <c r="A38">
        <v>96294</v>
      </c>
      <c r="B38">
        <v>96294</v>
      </c>
      <c r="H38">
        <v>1201</v>
      </c>
      <c r="M38" t="s">
        <v>23</v>
      </c>
      <c r="N38">
        <v>92911</v>
      </c>
      <c r="R38" t="s">
        <v>70</v>
      </c>
      <c r="X38" t="s">
        <v>22</v>
      </c>
      <c r="AA38">
        <f t="shared" si="0"/>
        <v>0</v>
      </c>
    </row>
    <row r="39" spans="1:27" hidden="1" x14ac:dyDescent="0.35">
      <c r="A39">
        <v>96294</v>
      </c>
      <c r="B39" t="s">
        <v>41</v>
      </c>
      <c r="E39" t="s">
        <v>42</v>
      </c>
      <c r="H39">
        <v>1201</v>
      </c>
      <c r="I39">
        <v>7013925</v>
      </c>
      <c r="J39" t="s">
        <v>69</v>
      </c>
      <c r="K39" s="1">
        <v>39393</v>
      </c>
      <c r="L39" s="1">
        <v>39393</v>
      </c>
      <c r="M39" t="s">
        <v>23</v>
      </c>
      <c r="N39">
        <v>92912</v>
      </c>
      <c r="R39">
        <v>0</v>
      </c>
      <c r="V39">
        <v>470062</v>
      </c>
      <c r="X39" t="s">
        <v>22</v>
      </c>
      <c r="Y39" t="s">
        <v>6</v>
      </c>
      <c r="AA39">
        <f t="shared" si="0"/>
        <v>0</v>
      </c>
    </row>
    <row r="40" spans="1:27" hidden="1" x14ac:dyDescent="0.35">
      <c r="A40">
        <v>96294</v>
      </c>
      <c r="B40" t="s">
        <v>41</v>
      </c>
      <c r="E40" t="s">
        <v>42</v>
      </c>
      <c r="H40">
        <v>1201</v>
      </c>
      <c r="I40">
        <v>7013925</v>
      </c>
      <c r="J40" t="s">
        <v>73</v>
      </c>
      <c r="K40" s="1">
        <v>39393</v>
      </c>
      <c r="L40" s="1">
        <v>39393</v>
      </c>
      <c r="M40" t="s">
        <v>23</v>
      </c>
      <c r="N40">
        <v>92912</v>
      </c>
      <c r="O40">
        <v>41</v>
      </c>
      <c r="Q40" t="s">
        <v>22</v>
      </c>
      <c r="R40">
        <v>1.98</v>
      </c>
      <c r="S40">
        <v>41</v>
      </c>
      <c r="U40">
        <v>81.180000000000007</v>
      </c>
      <c r="V40">
        <v>470063</v>
      </c>
      <c r="X40" t="s">
        <v>22</v>
      </c>
      <c r="Y40" t="s">
        <v>6</v>
      </c>
      <c r="AA40">
        <f t="shared" si="0"/>
        <v>0</v>
      </c>
    </row>
    <row r="41" spans="1:27" hidden="1" x14ac:dyDescent="0.35">
      <c r="A41">
        <v>96294</v>
      </c>
      <c r="B41" t="s">
        <v>41</v>
      </c>
      <c r="E41" t="s">
        <v>42</v>
      </c>
      <c r="H41">
        <v>1201</v>
      </c>
      <c r="I41">
        <v>11956</v>
      </c>
      <c r="J41" t="s">
        <v>74</v>
      </c>
      <c r="K41" s="1">
        <v>39427</v>
      </c>
      <c r="L41" s="1">
        <v>39427</v>
      </c>
      <c r="M41" t="s">
        <v>23</v>
      </c>
      <c r="N41">
        <v>92912</v>
      </c>
      <c r="O41">
        <v>-41</v>
      </c>
      <c r="Q41" t="s">
        <v>22</v>
      </c>
      <c r="R41">
        <v>1.98</v>
      </c>
      <c r="S41">
        <v>-41</v>
      </c>
      <c r="U41">
        <v>-81.180000000000007</v>
      </c>
      <c r="V41">
        <v>499207</v>
      </c>
      <c r="X41" t="s">
        <v>22</v>
      </c>
      <c r="Y41" t="s">
        <v>6</v>
      </c>
      <c r="AA41">
        <f t="shared" si="0"/>
        <v>0</v>
      </c>
    </row>
    <row r="42" spans="1:27" hidden="1" x14ac:dyDescent="0.35">
      <c r="A42">
        <v>96294</v>
      </c>
      <c r="B42">
        <v>96294</v>
      </c>
      <c r="H42">
        <v>1201</v>
      </c>
      <c r="M42" t="s">
        <v>23</v>
      </c>
      <c r="N42">
        <v>92912</v>
      </c>
      <c r="R42" t="s">
        <v>70</v>
      </c>
      <c r="X42" t="s">
        <v>22</v>
      </c>
      <c r="AA42">
        <f t="shared" si="0"/>
        <v>0</v>
      </c>
    </row>
    <row r="43" spans="1:27" hidden="1" x14ac:dyDescent="0.35">
      <c r="A43">
        <v>96294</v>
      </c>
      <c r="B43" t="s">
        <v>41</v>
      </c>
      <c r="E43" t="s">
        <v>42</v>
      </c>
      <c r="H43">
        <v>1201</v>
      </c>
      <c r="J43" t="s">
        <v>77</v>
      </c>
      <c r="R43" t="s">
        <v>78</v>
      </c>
      <c r="S43">
        <v>0</v>
      </c>
      <c r="U43">
        <v>0</v>
      </c>
      <c r="X43" t="s">
        <v>22</v>
      </c>
      <c r="AA43">
        <f t="shared" si="0"/>
        <v>0</v>
      </c>
    </row>
    <row r="44" spans="1:27" hidden="1" x14ac:dyDescent="0.35">
      <c r="A44">
        <v>104198</v>
      </c>
      <c r="B44" t="s">
        <v>25</v>
      </c>
      <c r="E44" t="s">
        <v>27</v>
      </c>
      <c r="H44">
        <v>1201</v>
      </c>
      <c r="I44">
        <v>41021</v>
      </c>
      <c r="J44" t="s">
        <v>69</v>
      </c>
      <c r="K44" s="1">
        <v>39755</v>
      </c>
      <c r="L44" s="1">
        <v>39755</v>
      </c>
      <c r="Q44" t="s">
        <v>24</v>
      </c>
      <c r="R44">
        <v>0</v>
      </c>
      <c r="V44">
        <v>853238</v>
      </c>
      <c r="X44" t="s">
        <v>24</v>
      </c>
      <c r="Y44" t="s">
        <v>6</v>
      </c>
      <c r="AA44">
        <f t="shared" si="0"/>
        <v>0</v>
      </c>
    </row>
    <row r="45" spans="1:27" hidden="1" x14ac:dyDescent="0.35">
      <c r="A45">
        <v>104198</v>
      </c>
      <c r="B45">
        <v>104198</v>
      </c>
      <c r="H45">
        <v>1201</v>
      </c>
      <c r="R45" t="s">
        <v>70</v>
      </c>
      <c r="X45" t="s">
        <v>24</v>
      </c>
      <c r="AA45">
        <f t="shared" si="0"/>
        <v>0</v>
      </c>
    </row>
    <row r="46" spans="1:27" hidden="1" x14ac:dyDescent="0.35">
      <c r="A46">
        <v>104198</v>
      </c>
      <c r="B46" t="s">
        <v>25</v>
      </c>
      <c r="E46" t="s">
        <v>27</v>
      </c>
      <c r="H46">
        <v>1201</v>
      </c>
      <c r="I46">
        <v>12001374</v>
      </c>
      <c r="J46" t="s">
        <v>69</v>
      </c>
      <c r="K46" s="1">
        <v>41177</v>
      </c>
      <c r="L46" s="1">
        <v>41177</v>
      </c>
      <c r="M46" t="s">
        <v>28</v>
      </c>
      <c r="N46">
        <v>189302</v>
      </c>
      <c r="R46">
        <v>0</v>
      </c>
      <c r="V46">
        <v>4294144</v>
      </c>
      <c r="X46" t="s">
        <v>24</v>
      </c>
      <c r="Y46" t="s">
        <v>6</v>
      </c>
      <c r="AA46">
        <f t="shared" si="0"/>
        <v>0</v>
      </c>
    </row>
    <row r="47" spans="1:27" hidden="1" x14ac:dyDescent="0.35">
      <c r="A47">
        <v>104198</v>
      </c>
      <c r="B47" t="s">
        <v>25</v>
      </c>
      <c r="E47" t="s">
        <v>27</v>
      </c>
      <c r="H47">
        <v>1201</v>
      </c>
      <c r="I47">
        <v>12001374</v>
      </c>
      <c r="J47" t="s">
        <v>79</v>
      </c>
      <c r="K47" s="1">
        <v>41177</v>
      </c>
      <c r="L47" s="1">
        <v>41177</v>
      </c>
      <c r="M47" t="s">
        <v>28</v>
      </c>
      <c r="N47">
        <v>189302</v>
      </c>
      <c r="O47">
        <v>189.51</v>
      </c>
      <c r="Q47" t="s">
        <v>24</v>
      </c>
      <c r="R47">
        <v>4</v>
      </c>
      <c r="S47">
        <v>189.51</v>
      </c>
      <c r="U47">
        <v>758.04</v>
      </c>
      <c r="V47">
        <v>4294145</v>
      </c>
      <c r="X47" t="s">
        <v>24</v>
      </c>
      <c r="Y47" t="s">
        <v>6</v>
      </c>
      <c r="AA47">
        <f t="shared" si="0"/>
        <v>0</v>
      </c>
    </row>
    <row r="48" spans="1:27" hidden="1" x14ac:dyDescent="0.35">
      <c r="A48">
        <v>104198</v>
      </c>
      <c r="B48" t="s">
        <v>25</v>
      </c>
      <c r="E48" t="s">
        <v>27</v>
      </c>
      <c r="H48">
        <v>1201</v>
      </c>
      <c r="I48">
        <v>12001374</v>
      </c>
      <c r="J48" t="s">
        <v>79</v>
      </c>
      <c r="K48" s="1">
        <v>41177</v>
      </c>
      <c r="L48" s="1">
        <v>41177</v>
      </c>
      <c r="M48" t="s">
        <v>28</v>
      </c>
      <c r="N48">
        <v>189302</v>
      </c>
      <c r="O48">
        <v>34.979999999999997</v>
      </c>
      <c r="Q48" t="s">
        <v>24</v>
      </c>
      <c r="R48">
        <v>4</v>
      </c>
      <c r="S48">
        <v>34.979999999999997</v>
      </c>
      <c r="U48">
        <v>139.91999999999999</v>
      </c>
      <c r="V48">
        <v>4294498</v>
      </c>
      <c r="X48" t="s">
        <v>24</v>
      </c>
      <c r="Y48" t="s">
        <v>6</v>
      </c>
      <c r="AA48">
        <f t="shared" si="0"/>
        <v>0</v>
      </c>
    </row>
    <row r="49" spans="1:27" hidden="1" x14ac:dyDescent="0.35">
      <c r="A49">
        <v>104198</v>
      </c>
      <c r="B49" t="s">
        <v>25</v>
      </c>
      <c r="E49" t="s">
        <v>27</v>
      </c>
      <c r="H49">
        <v>1201</v>
      </c>
      <c r="I49">
        <v>82882</v>
      </c>
      <c r="J49" t="s">
        <v>74</v>
      </c>
      <c r="K49" s="1">
        <v>41625</v>
      </c>
      <c r="L49" s="1">
        <v>41626</v>
      </c>
      <c r="M49" t="s">
        <v>28</v>
      </c>
      <c r="N49">
        <v>189302</v>
      </c>
      <c r="O49">
        <v>-224.34</v>
      </c>
      <c r="Q49" t="s">
        <v>24</v>
      </c>
      <c r="R49">
        <v>4</v>
      </c>
      <c r="S49">
        <v>-224.34</v>
      </c>
      <c r="U49">
        <v>-897.36</v>
      </c>
      <c r="V49">
        <v>5924299</v>
      </c>
      <c r="X49" t="s">
        <v>24</v>
      </c>
      <c r="Y49" t="s">
        <v>6</v>
      </c>
      <c r="AA49">
        <f t="shared" si="0"/>
        <v>0</v>
      </c>
    </row>
    <row r="50" spans="1:27" hidden="1" x14ac:dyDescent="0.35">
      <c r="A50">
        <v>104198</v>
      </c>
      <c r="B50" t="s">
        <v>25</v>
      </c>
      <c r="E50" t="s">
        <v>27</v>
      </c>
      <c r="H50">
        <v>1201</v>
      </c>
      <c r="I50">
        <v>4219</v>
      </c>
      <c r="J50" t="s">
        <v>76</v>
      </c>
      <c r="K50" s="1">
        <v>41634</v>
      </c>
      <c r="L50" s="1">
        <v>41634</v>
      </c>
      <c r="M50" t="s">
        <v>28</v>
      </c>
      <c r="N50">
        <v>189302</v>
      </c>
      <c r="Q50" t="s">
        <v>24</v>
      </c>
      <c r="R50">
        <v>0</v>
      </c>
      <c r="U50">
        <v>-0.6</v>
      </c>
      <c r="V50">
        <v>5993070</v>
      </c>
      <c r="X50" t="s">
        <v>24</v>
      </c>
      <c r="Y50" t="s">
        <v>6</v>
      </c>
      <c r="AA50">
        <f t="shared" si="0"/>
        <v>0</v>
      </c>
    </row>
    <row r="51" spans="1:27" x14ac:dyDescent="0.35">
      <c r="A51">
        <v>104198</v>
      </c>
      <c r="B51">
        <v>104198</v>
      </c>
      <c r="H51">
        <v>1201</v>
      </c>
      <c r="M51" t="s">
        <v>28</v>
      </c>
      <c r="N51">
        <v>189302</v>
      </c>
      <c r="R51" t="s">
        <v>70</v>
      </c>
      <c r="S51">
        <v>0.15</v>
      </c>
      <c r="X51" t="s">
        <v>24</v>
      </c>
      <c r="AA51">
        <f>IF(R51="/LOC",IF(OR(S51&lt;&gt;"",U51&lt;&gt;""),1,0),0)</f>
        <v>1</v>
      </c>
    </row>
    <row r="52" spans="1:27" hidden="1" x14ac:dyDescent="0.35">
      <c r="A52">
        <v>104198</v>
      </c>
      <c r="B52" t="s">
        <v>25</v>
      </c>
      <c r="E52" t="s">
        <v>27</v>
      </c>
      <c r="H52">
        <v>1201</v>
      </c>
      <c r="I52">
        <v>11001092</v>
      </c>
      <c r="J52" t="s">
        <v>69</v>
      </c>
      <c r="K52" s="1">
        <v>40555</v>
      </c>
      <c r="L52" s="1">
        <v>40555</v>
      </c>
      <c r="M52" t="s">
        <v>34</v>
      </c>
      <c r="N52">
        <v>189302</v>
      </c>
      <c r="R52">
        <v>0</v>
      </c>
      <c r="V52">
        <v>2488530</v>
      </c>
      <c r="X52" t="s">
        <v>24</v>
      </c>
      <c r="Y52" t="s">
        <v>6</v>
      </c>
      <c r="AA52">
        <f t="shared" si="0"/>
        <v>0</v>
      </c>
    </row>
    <row r="53" spans="1:27" hidden="1" x14ac:dyDescent="0.35">
      <c r="A53">
        <v>104198</v>
      </c>
      <c r="B53" t="s">
        <v>25</v>
      </c>
      <c r="E53" t="s">
        <v>27</v>
      </c>
      <c r="H53">
        <v>1201</v>
      </c>
      <c r="I53">
        <v>11001092</v>
      </c>
      <c r="J53" t="s">
        <v>79</v>
      </c>
      <c r="K53" s="1">
        <v>40555</v>
      </c>
      <c r="L53" s="1">
        <v>40555</v>
      </c>
      <c r="M53" t="s">
        <v>34</v>
      </c>
      <c r="N53">
        <v>189302</v>
      </c>
      <c r="O53">
        <v>96.77</v>
      </c>
      <c r="Q53" t="s">
        <v>24</v>
      </c>
      <c r="R53">
        <v>4</v>
      </c>
      <c r="S53">
        <v>96.77</v>
      </c>
      <c r="U53">
        <v>387.08</v>
      </c>
      <c r="V53">
        <v>2488531</v>
      </c>
      <c r="X53" t="s">
        <v>24</v>
      </c>
      <c r="Y53" t="s">
        <v>6</v>
      </c>
      <c r="AA53">
        <f t="shared" si="0"/>
        <v>0</v>
      </c>
    </row>
    <row r="54" spans="1:27" hidden="1" x14ac:dyDescent="0.35">
      <c r="A54">
        <v>104198</v>
      </c>
      <c r="B54" t="s">
        <v>25</v>
      </c>
      <c r="E54" t="s">
        <v>27</v>
      </c>
      <c r="H54">
        <v>1201</v>
      </c>
      <c r="I54">
        <v>11001111</v>
      </c>
      <c r="J54" t="s">
        <v>79</v>
      </c>
      <c r="K54" s="1">
        <v>40562</v>
      </c>
      <c r="L54" s="1">
        <v>40562</v>
      </c>
      <c r="M54" t="s">
        <v>34</v>
      </c>
      <c r="N54">
        <v>189302</v>
      </c>
      <c r="O54">
        <v>92.74</v>
      </c>
      <c r="Q54" t="s">
        <v>24</v>
      </c>
      <c r="R54">
        <v>4</v>
      </c>
      <c r="S54">
        <v>92.74</v>
      </c>
      <c r="U54">
        <v>370.96</v>
      </c>
      <c r="V54">
        <v>2507682</v>
      </c>
      <c r="X54" t="s">
        <v>24</v>
      </c>
      <c r="Y54" t="s">
        <v>6</v>
      </c>
      <c r="AA54">
        <f t="shared" si="0"/>
        <v>0</v>
      </c>
    </row>
    <row r="55" spans="1:27" hidden="1" x14ac:dyDescent="0.35">
      <c r="A55">
        <v>104198</v>
      </c>
      <c r="B55" t="s">
        <v>25</v>
      </c>
      <c r="E55" t="s">
        <v>27</v>
      </c>
      <c r="H55">
        <v>1201</v>
      </c>
      <c r="I55">
        <v>12001374</v>
      </c>
      <c r="J55" t="s">
        <v>79</v>
      </c>
      <c r="K55" s="1">
        <v>41177</v>
      </c>
      <c r="L55" s="1">
        <v>41177</v>
      </c>
      <c r="M55" t="s">
        <v>34</v>
      </c>
      <c r="N55">
        <v>189302</v>
      </c>
      <c r="O55">
        <v>-189.51</v>
      </c>
      <c r="Q55" t="s">
        <v>24</v>
      </c>
      <c r="R55">
        <v>4</v>
      </c>
      <c r="S55">
        <v>-189.51</v>
      </c>
      <c r="U55">
        <v>-758.04</v>
      </c>
      <c r="V55">
        <v>4294143</v>
      </c>
      <c r="X55" t="s">
        <v>24</v>
      </c>
      <c r="Y55" t="s">
        <v>6</v>
      </c>
      <c r="AA55">
        <f t="shared" si="0"/>
        <v>0</v>
      </c>
    </row>
    <row r="56" spans="1:27" hidden="1" x14ac:dyDescent="0.35">
      <c r="A56">
        <v>104198</v>
      </c>
      <c r="B56">
        <v>104198</v>
      </c>
      <c r="H56">
        <v>1201</v>
      </c>
      <c r="M56" t="s">
        <v>34</v>
      </c>
      <c r="N56">
        <v>189302</v>
      </c>
      <c r="R56" t="s">
        <v>70</v>
      </c>
      <c r="X56" t="s">
        <v>24</v>
      </c>
      <c r="AA56">
        <f t="shared" si="0"/>
        <v>0</v>
      </c>
    </row>
    <row r="57" spans="1:27" hidden="1" x14ac:dyDescent="0.35">
      <c r="A57">
        <v>104198</v>
      </c>
      <c r="B57" t="s">
        <v>25</v>
      </c>
      <c r="E57" t="s">
        <v>27</v>
      </c>
      <c r="H57">
        <v>1201</v>
      </c>
      <c r="I57">
        <v>11001146</v>
      </c>
      <c r="J57" t="s">
        <v>69</v>
      </c>
      <c r="K57" s="1">
        <v>40569</v>
      </c>
      <c r="L57" s="1">
        <v>40569</v>
      </c>
      <c r="M57" t="s">
        <v>30</v>
      </c>
      <c r="N57">
        <v>189302</v>
      </c>
      <c r="R57">
        <v>0</v>
      </c>
      <c r="V57">
        <v>2536750</v>
      </c>
      <c r="X57" t="s">
        <v>24</v>
      </c>
      <c r="Y57" t="s">
        <v>6</v>
      </c>
      <c r="AA57">
        <f t="shared" si="0"/>
        <v>0</v>
      </c>
    </row>
    <row r="58" spans="1:27" hidden="1" x14ac:dyDescent="0.35">
      <c r="A58">
        <v>104198</v>
      </c>
      <c r="B58" t="s">
        <v>25</v>
      </c>
      <c r="E58" t="s">
        <v>27</v>
      </c>
      <c r="H58">
        <v>1201</v>
      </c>
      <c r="I58">
        <v>11001146</v>
      </c>
      <c r="J58" t="s">
        <v>79</v>
      </c>
      <c r="K58" s="1">
        <v>40569</v>
      </c>
      <c r="L58" s="1">
        <v>40569</v>
      </c>
      <c r="M58" t="s">
        <v>30</v>
      </c>
      <c r="N58">
        <v>189302</v>
      </c>
      <c r="O58">
        <v>15.8</v>
      </c>
      <c r="Q58" t="s">
        <v>26</v>
      </c>
      <c r="R58">
        <v>8.8566000000000003</v>
      </c>
      <c r="S58">
        <v>35.11</v>
      </c>
      <c r="U58">
        <v>139.93</v>
      </c>
      <c r="V58">
        <v>2536751</v>
      </c>
      <c r="X58" t="s">
        <v>24</v>
      </c>
      <c r="Y58" t="s">
        <v>6</v>
      </c>
      <c r="AA58">
        <f t="shared" si="0"/>
        <v>0</v>
      </c>
    </row>
    <row r="59" spans="1:27" hidden="1" x14ac:dyDescent="0.35">
      <c r="A59">
        <v>104198</v>
      </c>
      <c r="B59" t="s">
        <v>25</v>
      </c>
      <c r="E59" t="s">
        <v>27</v>
      </c>
      <c r="H59">
        <v>1201</v>
      </c>
      <c r="I59">
        <v>12001374</v>
      </c>
      <c r="J59" t="s">
        <v>79</v>
      </c>
      <c r="K59" s="1">
        <v>41177</v>
      </c>
      <c r="L59" s="1">
        <v>41177</v>
      </c>
      <c r="M59" t="s">
        <v>30</v>
      </c>
      <c r="N59">
        <v>189302</v>
      </c>
      <c r="O59">
        <v>-34.979999999999997</v>
      </c>
      <c r="Q59" t="s">
        <v>24</v>
      </c>
      <c r="R59">
        <v>4</v>
      </c>
      <c r="S59">
        <v>-34.979999999999997</v>
      </c>
      <c r="U59">
        <v>-139.91999999999999</v>
      </c>
      <c r="V59">
        <v>4294497</v>
      </c>
      <c r="X59" t="s">
        <v>24</v>
      </c>
      <c r="Y59" t="s">
        <v>6</v>
      </c>
      <c r="AA59">
        <f t="shared" si="0"/>
        <v>0</v>
      </c>
    </row>
    <row r="60" spans="1:27" hidden="1" x14ac:dyDescent="0.35">
      <c r="A60">
        <v>104198</v>
      </c>
      <c r="B60" t="s">
        <v>25</v>
      </c>
      <c r="E60" t="s">
        <v>27</v>
      </c>
      <c r="H60">
        <v>1201</v>
      </c>
      <c r="I60">
        <v>4219</v>
      </c>
      <c r="J60" t="s">
        <v>76</v>
      </c>
      <c r="K60" s="1">
        <v>41634</v>
      </c>
      <c r="L60" s="1">
        <v>41634</v>
      </c>
      <c r="M60" t="s">
        <v>30</v>
      </c>
      <c r="N60">
        <v>189302</v>
      </c>
      <c r="Q60" t="s">
        <v>24</v>
      </c>
      <c r="R60">
        <v>0</v>
      </c>
      <c r="U60">
        <v>-0.01</v>
      </c>
      <c r="V60">
        <v>5993069</v>
      </c>
      <c r="X60" t="s">
        <v>24</v>
      </c>
      <c r="Y60" t="s">
        <v>6</v>
      </c>
      <c r="AA60">
        <f t="shared" si="0"/>
        <v>0</v>
      </c>
    </row>
    <row r="61" spans="1:27" hidden="1" x14ac:dyDescent="0.35">
      <c r="A61">
        <v>104198</v>
      </c>
      <c r="B61" t="s">
        <v>25</v>
      </c>
      <c r="E61" t="s">
        <v>27</v>
      </c>
      <c r="H61">
        <v>1201</v>
      </c>
      <c r="I61">
        <v>41021</v>
      </c>
      <c r="J61" t="s">
        <v>69</v>
      </c>
      <c r="K61" s="1">
        <v>45579</v>
      </c>
      <c r="L61" s="1">
        <v>45579</v>
      </c>
      <c r="M61" t="s">
        <v>30</v>
      </c>
      <c r="N61">
        <v>189302</v>
      </c>
      <c r="Q61" t="s">
        <v>24</v>
      </c>
      <c r="R61">
        <v>0</v>
      </c>
      <c r="V61">
        <v>14730911</v>
      </c>
      <c r="X61" t="s">
        <v>24</v>
      </c>
      <c r="Y61" t="s">
        <v>6</v>
      </c>
      <c r="AA61">
        <f t="shared" si="0"/>
        <v>0</v>
      </c>
    </row>
    <row r="62" spans="1:27" hidden="1" x14ac:dyDescent="0.35">
      <c r="A62">
        <v>104198</v>
      </c>
      <c r="B62" t="s">
        <v>25</v>
      </c>
      <c r="E62" t="s">
        <v>27</v>
      </c>
      <c r="H62">
        <v>1201</v>
      </c>
      <c r="I62">
        <v>14042118</v>
      </c>
      <c r="J62" t="s">
        <v>80</v>
      </c>
      <c r="K62" s="1">
        <v>45579</v>
      </c>
      <c r="L62" s="1">
        <v>45579</v>
      </c>
      <c r="M62" t="s">
        <v>30</v>
      </c>
      <c r="N62">
        <v>189302</v>
      </c>
      <c r="O62">
        <v>-0.13</v>
      </c>
      <c r="Q62" t="s">
        <v>24</v>
      </c>
      <c r="R62">
        <v>4</v>
      </c>
      <c r="S62">
        <v>-0.13</v>
      </c>
      <c r="U62">
        <v>-0.52</v>
      </c>
      <c r="V62">
        <v>14730936</v>
      </c>
      <c r="X62" t="s">
        <v>24</v>
      </c>
      <c r="Y62" t="s">
        <v>6</v>
      </c>
      <c r="AA62">
        <f t="shared" si="0"/>
        <v>0</v>
      </c>
    </row>
    <row r="63" spans="1:27" x14ac:dyDescent="0.35">
      <c r="A63">
        <v>104198</v>
      </c>
      <c r="B63">
        <v>104198</v>
      </c>
      <c r="H63">
        <v>1201</v>
      </c>
      <c r="M63" t="s">
        <v>30</v>
      </c>
      <c r="N63">
        <v>189302</v>
      </c>
      <c r="R63" t="s">
        <v>70</v>
      </c>
      <c r="U63">
        <v>-0.52</v>
      </c>
      <c r="X63" t="s">
        <v>24</v>
      </c>
      <c r="AA63">
        <f t="shared" si="0"/>
        <v>1</v>
      </c>
    </row>
    <row r="64" spans="1:27" hidden="1" x14ac:dyDescent="0.35">
      <c r="A64">
        <v>104198</v>
      </c>
      <c r="B64" t="s">
        <v>25</v>
      </c>
      <c r="E64" t="s">
        <v>27</v>
      </c>
      <c r="H64">
        <v>1201</v>
      </c>
      <c r="I64">
        <v>9001618</v>
      </c>
      <c r="J64" t="s">
        <v>69</v>
      </c>
      <c r="K64" s="1">
        <v>40095</v>
      </c>
      <c r="L64" s="1">
        <v>40095</v>
      </c>
      <c r="M64" t="s">
        <v>81</v>
      </c>
      <c r="N64">
        <v>189302</v>
      </c>
      <c r="R64">
        <v>0</v>
      </c>
      <c r="V64">
        <v>1363971</v>
      </c>
      <c r="X64" t="s">
        <v>24</v>
      </c>
      <c r="Y64" t="s">
        <v>6</v>
      </c>
      <c r="AA64">
        <f t="shared" si="0"/>
        <v>0</v>
      </c>
    </row>
    <row r="65" spans="1:27" hidden="1" x14ac:dyDescent="0.35">
      <c r="A65">
        <v>104198</v>
      </c>
      <c r="B65" t="s">
        <v>25</v>
      </c>
      <c r="E65" t="s">
        <v>27</v>
      </c>
      <c r="H65">
        <v>1201</v>
      </c>
      <c r="I65">
        <v>9001618</v>
      </c>
      <c r="J65" t="s">
        <v>79</v>
      </c>
      <c r="K65" s="1">
        <v>40095</v>
      </c>
      <c r="L65" s="1">
        <v>40095</v>
      </c>
      <c r="M65" t="s">
        <v>81</v>
      </c>
      <c r="N65">
        <v>189302</v>
      </c>
      <c r="O65">
        <v>189.5</v>
      </c>
      <c r="Q65" t="s">
        <v>24</v>
      </c>
      <c r="R65">
        <v>4</v>
      </c>
      <c r="S65">
        <v>189.5</v>
      </c>
      <c r="U65">
        <v>758</v>
      </c>
      <c r="V65">
        <v>1363972</v>
      </c>
      <c r="X65" t="s">
        <v>24</v>
      </c>
      <c r="Y65" t="s">
        <v>6</v>
      </c>
      <c r="AA65">
        <f t="shared" si="0"/>
        <v>0</v>
      </c>
    </row>
    <row r="66" spans="1:27" hidden="1" x14ac:dyDescent="0.35">
      <c r="A66">
        <v>104198</v>
      </c>
      <c r="B66" t="s">
        <v>25</v>
      </c>
      <c r="E66" t="s">
        <v>27</v>
      </c>
      <c r="H66">
        <v>1201</v>
      </c>
      <c r="I66">
        <v>41111</v>
      </c>
      <c r="J66" t="s">
        <v>74</v>
      </c>
      <c r="K66" s="1">
        <v>40402</v>
      </c>
      <c r="L66" s="1">
        <v>40402</v>
      </c>
      <c r="M66" t="s">
        <v>81</v>
      </c>
      <c r="N66">
        <v>189302</v>
      </c>
      <c r="O66">
        <v>-49.39</v>
      </c>
      <c r="Q66" t="s">
        <v>24</v>
      </c>
      <c r="R66">
        <v>4</v>
      </c>
      <c r="S66">
        <v>-49.39</v>
      </c>
      <c r="U66">
        <v>-197.56</v>
      </c>
      <c r="V66">
        <v>2042832</v>
      </c>
      <c r="X66" t="s">
        <v>24</v>
      </c>
      <c r="Y66" t="s">
        <v>6</v>
      </c>
      <c r="AA66">
        <f t="shared" si="0"/>
        <v>0</v>
      </c>
    </row>
    <row r="67" spans="1:27" hidden="1" x14ac:dyDescent="0.35">
      <c r="A67">
        <v>104198</v>
      </c>
      <c r="B67" t="s">
        <v>25</v>
      </c>
      <c r="E67" t="s">
        <v>27</v>
      </c>
      <c r="H67">
        <v>1201</v>
      </c>
      <c r="I67">
        <v>41149</v>
      </c>
      <c r="J67" t="s">
        <v>74</v>
      </c>
      <c r="K67" s="1">
        <v>40402</v>
      </c>
      <c r="L67" s="1">
        <v>40403</v>
      </c>
      <c r="M67" t="s">
        <v>81</v>
      </c>
      <c r="N67">
        <v>189302</v>
      </c>
      <c r="O67">
        <v>-43.34</v>
      </c>
      <c r="Q67" t="s">
        <v>24</v>
      </c>
      <c r="R67">
        <v>4</v>
      </c>
      <c r="S67">
        <v>-43.34</v>
      </c>
      <c r="U67">
        <v>-173.36</v>
      </c>
      <c r="V67">
        <v>2042829</v>
      </c>
      <c r="X67" t="s">
        <v>24</v>
      </c>
      <c r="Y67" t="s">
        <v>6</v>
      </c>
      <c r="AA67">
        <f t="shared" si="0"/>
        <v>0</v>
      </c>
    </row>
    <row r="68" spans="1:27" hidden="1" x14ac:dyDescent="0.35">
      <c r="A68">
        <v>104198</v>
      </c>
      <c r="B68" t="s">
        <v>25</v>
      </c>
      <c r="E68" t="s">
        <v>27</v>
      </c>
      <c r="H68">
        <v>1201</v>
      </c>
      <c r="I68">
        <v>11001092</v>
      </c>
      <c r="J68" t="s">
        <v>79</v>
      </c>
      <c r="K68" s="1">
        <v>40555</v>
      </c>
      <c r="L68" s="1">
        <v>40555</v>
      </c>
      <c r="M68" t="s">
        <v>81</v>
      </c>
      <c r="N68">
        <v>189302</v>
      </c>
      <c r="O68">
        <v>-96.77</v>
      </c>
      <c r="Q68" t="s">
        <v>24</v>
      </c>
      <c r="R68">
        <v>4</v>
      </c>
      <c r="S68">
        <v>-96.77</v>
      </c>
      <c r="U68">
        <v>-387.08</v>
      </c>
      <c r="V68">
        <v>2488529</v>
      </c>
      <c r="X68" t="s">
        <v>24</v>
      </c>
      <c r="Y68" t="s">
        <v>6</v>
      </c>
      <c r="AA68">
        <f t="shared" si="0"/>
        <v>0</v>
      </c>
    </row>
    <row r="69" spans="1:27" hidden="1" x14ac:dyDescent="0.35">
      <c r="A69">
        <v>104198</v>
      </c>
      <c r="B69">
        <v>104198</v>
      </c>
      <c r="H69">
        <v>1201</v>
      </c>
      <c r="M69" t="s">
        <v>81</v>
      </c>
      <c r="N69">
        <v>189302</v>
      </c>
      <c r="R69" t="s">
        <v>70</v>
      </c>
      <c r="X69" t="s">
        <v>24</v>
      </c>
      <c r="AA69">
        <f t="shared" si="0"/>
        <v>0</v>
      </c>
    </row>
    <row r="70" spans="1:27" hidden="1" x14ac:dyDescent="0.35">
      <c r="A70">
        <v>104198</v>
      </c>
      <c r="B70" t="s">
        <v>25</v>
      </c>
      <c r="E70" t="s">
        <v>27</v>
      </c>
      <c r="H70">
        <v>1201</v>
      </c>
      <c r="I70">
        <v>9001937</v>
      </c>
      <c r="J70" t="s">
        <v>69</v>
      </c>
      <c r="K70" s="1">
        <v>39840</v>
      </c>
      <c r="L70" s="1">
        <v>39840</v>
      </c>
      <c r="M70" t="s">
        <v>82</v>
      </c>
      <c r="N70">
        <v>188297</v>
      </c>
      <c r="R70">
        <v>0</v>
      </c>
      <c r="V70">
        <v>982680</v>
      </c>
      <c r="X70" t="s">
        <v>24</v>
      </c>
      <c r="Y70" t="s">
        <v>6</v>
      </c>
      <c r="AA70">
        <f t="shared" si="0"/>
        <v>0</v>
      </c>
    </row>
    <row r="71" spans="1:27" hidden="1" x14ac:dyDescent="0.35">
      <c r="A71">
        <v>104198</v>
      </c>
      <c r="B71" t="s">
        <v>25</v>
      </c>
      <c r="E71" t="s">
        <v>27</v>
      </c>
      <c r="H71">
        <v>1201</v>
      </c>
      <c r="I71">
        <v>9001937</v>
      </c>
      <c r="J71" t="s">
        <v>73</v>
      </c>
      <c r="K71" s="1">
        <v>39840</v>
      </c>
      <c r="L71" s="1">
        <v>39840</v>
      </c>
      <c r="M71" t="s">
        <v>82</v>
      </c>
      <c r="N71">
        <v>188297</v>
      </c>
      <c r="O71">
        <v>1209.4000000000001</v>
      </c>
      <c r="Q71" t="s">
        <v>24</v>
      </c>
      <c r="R71">
        <v>4</v>
      </c>
      <c r="S71">
        <v>1209.4000000000001</v>
      </c>
      <c r="U71">
        <v>4837.6000000000004</v>
      </c>
      <c r="V71">
        <v>982681</v>
      </c>
      <c r="X71" t="s">
        <v>24</v>
      </c>
      <c r="Y71" t="s">
        <v>6</v>
      </c>
      <c r="AA71">
        <f t="shared" si="0"/>
        <v>0</v>
      </c>
    </row>
    <row r="72" spans="1:27" hidden="1" x14ac:dyDescent="0.35">
      <c r="A72">
        <v>104198</v>
      </c>
      <c r="B72" t="s">
        <v>25</v>
      </c>
      <c r="E72" t="s">
        <v>27</v>
      </c>
      <c r="H72">
        <v>1201</v>
      </c>
      <c r="I72">
        <v>24810</v>
      </c>
      <c r="J72" t="s">
        <v>74</v>
      </c>
      <c r="K72" s="1">
        <v>39840</v>
      </c>
      <c r="L72" s="1">
        <v>39841</v>
      </c>
      <c r="M72" t="s">
        <v>82</v>
      </c>
      <c r="N72">
        <v>188297</v>
      </c>
      <c r="O72">
        <v>-309.5</v>
      </c>
      <c r="Q72" t="s">
        <v>24</v>
      </c>
      <c r="R72">
        <v>4</v>
      </c>
      <c r="S72">
        <v>-309.5</v>
      </c>
      <c r="U72">
        <v>-1238</v>
      </c>
      <c r="V72">
        <v>984120</v>
      </c>
      <c r="X72" t="s">
        <v>24</v>
      </c>
      <c r="Y72" t="s">
        <v>6</v>
      </c>
      <c r="AA72">
        <f t="shared" ref="AA72:AA135" si="1">IF(R72="/LOC",IF(OR(S72&lt;&gt;"",U72&lt;&gt;""),1,0),0)</f>
        <v>0</v>
      </c>
    </row>
    <row r="73" spans="1:27" hidden="1" x14ac:dyDescent="0.35">
      <c r="A73">
        <v>104198</v>
      </c>
      <c r="B73" t="s">
        <v>25</v>
      </c>
      <c r="E73" t="s">
        <v>27</v>
      </c>
      <c r="H73">
        <v>1201</v>
      </c>
      <c r="I73">
        <v>9002055</v>
      </c>
      <c r="J73" t="s">
        <v>73</v>
      </c>
      <c r="K73" s="1">
        <v>39842</v>
      </c>
      <c r="L73" s="1">
        <v>39842</v>
      </c>
      <c r="M73" t="s">
        <v>82</v>
      </c>
      <c r="N73">
        <v>188297</v>
      </c>
      <c r="O73">
        <v>-1209.4000000000001</v>
      </c>
      <c r="Q73" t="s">
        <v>24</v>
      </c>
      <c r="R73">
        <v>4</v>
      </c>
      <c r="S73">
        <v>-1209.4000000000001</v>
      </c>
      <c r="U73">
        <v>-4837.6000000000004</v>
      </c>
      <c r="V73">
        <v>987270</v>
      </c>
      <c r="X73" t="s">
        <v>24</v>
      </c>
      <c r="Y73" t="s">
        <v>6</v>
      </c>
      <c r="AA73">
        <f t="shared" si="1"/>
        <v>0</v>
      </c>
    </row>
    <row r="74" spans="1:27" hidden="1" x14ac:dyDescent="0.35">
      <c r="A74">
        <v>104198</v>
      </c>
      <c r="B74" t="s">
        <v>25</v>
      </c>
      <c r="E74" t="s">
        <v>27</v>
      </c>
      <c r="H74">
        <v>1201</v>
      </c>
      <c r="I74">
        <v>1329</v>
      </c>
      <c r="J74" t="s">
        <v>72</v>
      </c>
      <c r="K74" s="1">
        <v>39910</v>
      </c>
      <c r="L74" s="1">
        <v>39903</v>
      </c>
      <c r="M74" t="s">
        <v>82</v>
      </c>
      <c r="N74">
        <v>188297</v>
      </c>
      <c r="O74">
        <v>309.5</v>
      </c>
      <c r="Q74" t="s">
        <v>24</v>
      </c>
      <c r="R74">
        <v>4</v>
      </c>
      <c r="S74">
        <v>309.5</v>
      </c>
      <c r="U74">
        <v>1238</v>
      </c>
      <c r="V74">
        <v>1091369</v>
      </c>
      <c r="X74" t="s">
        <v>24</v>
      </c>
      <c r="Y74" t="s">
        <v>6</v>
      </c>
      <c r="AA74">
        <f t="shared" si="1"/>
        <v>0</v>
      </c>
    </row>
    <row r="75" spans="1:27" hidden="1" x14ac:dyDescent="0.35">
      <c r="A75">
        <v>104198</v>
      </c>
      <c r="B75">
        <v>104198</v>
      </c>
      <c r="H75">
        <v>1201</v>
      </c>
      <c r="M75" t="s">
        <v>82</v>
      </c>
      <c r="N75">
        <v>188297</v>
      </c>
      <c r="R75" t="s">
        <v>70</v>
      </c>
      <c r="X75" t="s">
        <v>24</v>
      </c>
      <c r="AA75">
        <f t="shared" si="1"/>
        <v>0</v>
      </c>
    </row>
    <row r="76" spans="1:27" hidden="1" x14ac:dyDescent="0.35">
      <c r="A76">
        <v>104198</v>
      </c>
      <c r="B76" t="s">
        <v>25</v>
      </c>
      <c r="E76" t="s">
        <v>27</v>
      </c>
      <c r="H76">
        <v>1201</v>
      </c>
      <c r="I76">
        <v>9002056</v>
      </c>
      <c r="J76" t="s">
        <v>69</v>
      </c>
      <c r="K76" s="1">
        <v>39835</v>
      </c>
      <c r="L76" s="1">
        <v>39835</v>
      </c>
      <c r="M76" t="s">
        <v>29</v>
      </c>
      <c r="N76">
        <v>189302</v>
      </c>
      <c r="R76">
        <v>0</v>
      </c>
      <c r="V76">
        <v>987295</v>
      </c>
      <c r="X76" t="s">
        <v>24</v>
      </c>
      <c r="Y76" t="s">
        <v>6</v>
      </c>
      <c r="AA76">
        <f t="shared" si="1"/>
        <v>0</v>
      </c>
    </row>
    <row r="77" spans="1:27" hidden="1" x14ac:dyDescent="0.35">
      <c r="A77">
        <v>104198</v>
      </c>
      <c r="B77" t="s">
        <v>25</v>
      </c>
      <c r="E77" t="s">
        <v>27</v>
      </c>
      <c r="H77">
        <v>1201</v>
      </c>
      <c r="I77">
        <v>9002056</v>
      </c>
      <c r="J77" t="s">
        <v>73</v>
      </c>
      <c r="K77" s="1">
        <v>39835</v>
      </c>
      <c r="L77" s="1">
        <v>39835</v>
      </c>
      <c r="M77" t="s">
        <v>29</v>
      </c>
      <c r="N77">
        <v>189302</v>
      </c>
      <c r="O77">
        <v>1209.4000000000001</v>
      </c>
      <c r="Q77" t="s">
        <v>24</v>
      </c>
      <c r="R77">
        <v>4</v>
      </c>
      <c r="S77">
        <v>1209.4000000000001</v>
      </c>
      <c r="U77">
        <v>4837.6000000000004</v>
      </c>
      <c r="V77">
        <v>987296</v>
      </c>
      <c r="X77" t="s">
        <v>24</v>
      </c>
      <c r="Y77" t="s">
        <v>6</v>
      </c>
      <c r="AA77">
        <f t="shared" si="1"/>
        <v>0</v>
      </c>
    </row>
    <row r="78" spans="1:27" hidden="1" x14ac:dyDescent="0.35">
      <c r="A78">
        <v>104198</v>
      </c>
      <c r="B78" t="s">
        <v>25</v>
      </c>
      <c r="E78" t="s">
        <v>27</v>
      </c>
      <c r="H78">
        <v>1201</v>
      </c>
      <c r="I78">
        <v>24810</v>
      </c>
      <c r="J78" t="s">
        <v>74</v>
      </c>
      <c r="K78" s="1">
        <v>39841</v>
      </c>
      <c r="L78" s="1">
        <v>39841</v>
      </c>
      <c r="M78" t="s">
        <v>29</v>
      </c>
      <c r="N78">
        <v>189302</v>
      </c>
      <c r="O78">
        <v>-676.2</v>
      </c>
      <c r="Q78" t="s">
        <v>24</v>
      </c>
      <c r="R78">
        <v>4</v>
      </c>
      <c r="S78">
        <v>-676.2</v>
      </c>
      <c r="U78">
        <v>-2704.8</v>
      </c>
      <c r="V78">
        <v>990511</v>
      </c>
      <c r="X78" t="s">
        <v>24</v>
      </c>
      <c r="Y78" t="s">
        <v>6</v>
      </c>
      <c r="AA78">
        <f t="shared" si="1"/>
        <v>0</v>
      </c>
    </row>
    <row r="79" spans="1:27" hidden="1" x14ac:dyDescent="0.35">
      <c r="A79">
        <v>104198</v>
      </c>
      <c r="B79" t="s">
        <v>25</v>
      </c>
      <c r="E79" t="s">
        <v>27</v>
      </c>
      <c r="H79">
        <v>1201</v>
      </c>
      <c r="I79">
        <v>24519</v>
      </c>
      <c r="J79" t="s">
        <v>74</v>
      </c>
      <c r="K79" s="1">
        <v>39841</v>
      </c>
      <c r="L79" s="1">
        <v>39841</v>
      </c>
      <c r="M79" t="s">
        <v>29</v>
      </c>
      <c r="N79">
        <v>189302</v>
      </c>
      <c r="O79">
        <v>-34.200000000000003</v>
      </c>
      <c r="Q79" t="s">
        <v>24</v>
      </c>
      <c r="R79">
        <v>4</v>
      </c>
      <c r="S79">
        <v>-34.200000000000003</v>
      </c>
      <c r="U79">
        <v>-136.80000000000001</v>
      </c>
      <c r="V79">
        <v>990654</v>
      </c>
      <c r="X79" t="s">
        <v>24</v>
      </c>
      <c r="Y79" t="s">
        <v>6</v>
      </c>
      <c r="AA79">
        <f t="shared" si="1"/>
        <v>0</v>
      </c>
    </row>
    <row r="80" spans="1:27" hidden="1" x14ac:dyDescent="0.35">
      <c r="A80">
        <v>104198</v>
      </c>
      <c r="B80" t="s">
        <v>25</v>
      </c>
      <c r="E80" t="s">
        <v>27</v>
      </c>
      <c r="H80">
        <v>1201</v>
      </c>
      <c r="I80">
        <v>1329</v>
      </c>
      <c r="J80" t="s">
        <v>72</v>
      </c>
      <c r="K80" s="1">
        <v>39910</v>
      </c>
      <c r="L80" s="1">
        <v>39903</v>
      </c>
      <c r="M80" t="s">
        <v>29</v>
      </c>
      <c r="N80">
        <v>189302</v>
      </c>
      <c r="O80">
        <v>-309.5</v>
      </c>
      <c r="Q80" t="s">
        <v>24</v>
      </c>
      <c r="R80">
        <v>4</v>
      </c>
      <c r="S80">
        <v>-309.5</v>
      </c>
      <c r="U80">
        <v>-1238</v>
      </c>
      <c r="V80">
        <v>1091370</v>
      </c>
      <c r="X80" t="s">
        <v>24</v>
      </c>
      <c r="Y80" t="s">
        <v>6</v>
      </c>
      <c r="AA80">
        <f t="shared" si="1"/>
        <v>0</v>
      </c>
    </row>
    <row r="81" spans="1:27" hidden="1" x14ac:dyDescent="0.35">
      <c r="A81">
        <v>104198</v>
      </c>
      <c r="B81" t="s">
        <v>25</v>
      </c>
      <c r="E81" t="s">
        <v>27</v>
      </c>
      <c r="H81">
        <v>1201</v>
      </c>
      <c r="I81">
        <v>9001618</v>
      </c>
      <c r="J81" t="s">
        <v>79</v>
      </c>
      <c r="K81" s="1">
        <v>40095</v>
      </c>
      <c r="L81" s="1">
        <v>40095</v>
      </c>
      <c r="M81" t="s">
        <v>29</v>
      </c>
      <c r="N81">
        <v>189302</v>
      </c>
      <c r="O81">
        <v>-189.5</v>
      </c>
      <c r="Q81" t="s">
        <v>24</v>
      </c>
      <c r="R81">
        <v>4</v>
      </c>
      <c r="S81">
        <v>-189.5</v>
      </c>
      <c r="U81">
        <v>-758</v>
      </c>
      <c r="V81">
        <v>1363970</v>
      </c>
      <c r="X81" t="s">
        <v>24</v>
      </c>
      <c r="Y81" t="s">
        <v>6</v>
      </c>
      <c r="AA81">
        <f t="shared" si="1"/>
        <v>0</v>
      </c>
    </row>
    <row r="82" spans="1:27" hidden="1" x14ac:dyDescent="0.35">
      <c r="A82">
        <v>104198</v>
      </c>
      <c r="B82" t="s">
        <v>25</v>
      </c>
      <c r="E82" t="s">
        <v>27</v>
      </c>
      <c r="H82">
        <v>1201</v>
      </c>
      <c r="I82">
        <v>24810</v>
      </c>
      <c r="J82" t="s">
        <v>74</v>
      </c>
      <c r="K82" s="1">
        <v>40562</v>
      </c>
      <c r="L82" s="1">
        <v>40562</v>
      </c>
      <c r="M82" t="s">
        <v>29</v>
      </c>
      <c r="N82">
        <v>189302</v>
      </c>
      <c r="O82">
        <v>92.74</v>
      </c>
      <c r="Q82" t="s">
        <v>24</v>
      </c>
      <c r="R82">
        <v>4</v>
      </c>
      <c r="S82">
        <v>92.74</v>
      </c>
      <c r="U82">
        <v>370.96</v>
      </c>
      <c r="V82">
        <v>2507665</v>
      </c>
      <c r="X82" t="s">
        <v>24</v>
      </c>
      <c r="Y82" t="s">
        <v>6</v>
      </c>
      <c r="AA82">
        <f t="shared" si="1"/>
        <v>0</v>
      </c>
    </row>
    <row r="83" spans="1:27" hidden="1" x14ac:dyDescent="0.35">
      <c r="A83">
        <v>104198</v>
      </c>
      <c r="B83" t="s">
        <v>25</v>
      </c>
      <c r="E83" t="s">
        <v>27</v>
      </c>
      <c r="H83">
        <v>1201</v>
      </c>
      <c r="I83">
        <v>11001111</v>
      </c>
      <c r="J83" t="s">
        <v>79</v>
      </c>
      <c r="K83" s="1">
        <v>40562</v>
      </c>
      <c r="L83" s="1">
        <v>40562</v>
      </c>
      <c r="M83" t="s">
        <v>29</v>
      </c>
      <c r="N83">
        <v>189302</v>
      </c>
      <c r="O83">
        <v>-92.74</v>
      </c>
      <c r="Q83" t="s">
        <v>24</v>
      </c>
      <c r="R83">
        <v>4</v>
      </c>
      <c r="S83">
        <v>-92.74</v>
      </c>
      <c r="U83">
        <v>-370.96</v>
      </c>
      <c r="V83">
        <v>2507681</v>
      </c>
      <c r="X83" t="s">
        <v>24</v>
      </c>
      <c r="Y83" t="s">
        <v>6</v>
      </c>
      <c r="AA83">
        <f t="shared" si="1"/>
        <v>0</v>
      </c>
    </row>
    <row r="84" spans="1:27" hidden="1" x14ac:dyDescent="0.35">
      <c r="A84">
        <v>104198</v>
      </c>
      <c r="B84" t="s">
        <v>25</v>
      </c>
      <c r="E84" t="s">
        <v>27</v>
      </c>
      <c r="H84">
        <v>1201</v>
      </c>
      <c r="I84">
        <v>24810</v>
      </c>
      <c r="J84" t="s">
        <v>74</v>
      </c>
      <c r="K84" s="1">
        <v>40569</v>
      </c>
      <c r="L84" s="1">
        <v>40569</v>
      </c>
      <c r="M84" t="s">
        <v>29</v>
      </c>
      <c r="N84">
        <v>189302</v>
      </c>
      <c r="O84">
        <v>34.979999999999997</v>
      </c>
      <c r="Q84" t="s">
        <v>24</v>
      </c>
      <c r="R84">
        <v>4</v>
      </c>
      <c r="S84">
        <v>34.979999999999997</v>
      </c>
      <c r="U84">
        <v>139.93</v>
      </c>
      <c r="V84">
        <v>2536739</v>
      </c>
      <c r="X84" t="s">
        <v>24</v>
      </c>
      <c r="Y84" t="s">
        <v>6</v>
      </c>
      <c r="AA84">
        <f t="shared" si="1"/>
        <v>0</v>
      </c>
    </row>
    <row r="85" spans="1:27" hidden="1" x14ac:dyDescent="0.35">
      <c r="A85">
        <v>104198</v>
      </c>
      <c r="B85" t="s">
        <v>25</v>
      </c>
      <c r="E85" t="s">
        <v>27</v>
      </c>
      <c r="H85">
        <v>1201</v>
      </c>
      <c r="I85">
        <v>11001146</v>
      </c>
      <c r="J85" t="s">
        <v>79</v>
      </c>
      <c r="K85" s="1">
        <v>40569</v>
      </c>
      <c r="L85" s="1">
        <v>40569</v>
      </c>
      <c r="M85" t="s">
        <v>29</v>
      </c>
      <c r="N85">
        <v>189302</v>
      </c>
      <c r="O85">
        <v>-15.8</v>
      </c>
      <c r="Q85" t="s">
        <v>26</v>
      </c>
      <c r="R85">
        <v>8.8566000000000003</v>
      </c>
      <c r="S85">
        <v>-35.11</v>
      </c>
      <c r="U85">
        <v>-139.93</v>
      </c>
      <c r="V85">
        <v>2536749</v>
      </c>
      <c r="X85" t="s">
        <v>24</v>
      </c>
      <c r="Y85" t="s">
        <v>6</v>
      </c>
      <c r="AA85">
        <f t="shared" si="1"/>
        <v>0</v>
      </c>
    </row>
    <row r="86" spans="1:27" hidden="1" x14ac:dyDescent="0.35">
      <c r="A86">
        <v>104198</v>
      </c>
      <c r="B86" t="s">
        <v>25</v>
      </c>
      <c r="E86" t="s">
        <v>27</v>
      </c>
      <c r="H86">
        <v>1201</v>
      </c>
      <c r="I86">
        <v>14042118</v>
      </c>
      <c r="J86" t="s">
        <v>80</v>
      </c>
      <c r="K86" s="1">
        <v>45579</v>
      </c>
      <c r="L86" s="1">
        <v>45579</v>
      </c>
      <c r="M86" t="s">
        <v>29</v>
      </c>
      <c r="N86">
        <v>189302</v>
      </c>
      <c r="O86">
        <v>0.13</v>
      </c>
      <c r="Q86" t="s">
        <v>24</v>
      </c>
      <c r="R86">
        <v>4</v>
      </c>
      <c r="S86">
        <v>0.13</v>
      </c>
      <c r="U86">
        <v>0.52</v>
      </c>
      <c r="V86">
        <v>14730937</v>
      </c>
      <c r="X86" t="s">
        <v>24</v>
      </c>
      <c r="Y86" t="s">
        <v>6</v>
      </c>
      <c r="AA86">
        <f t="shared" si="1"/>
        <v>0</v>
      </c>
    </row>
    <row r="87" spans="1:27" x14ac:dyDescent="0.35">
      <c r="A87">
        <v>104198</v>
      </c>
      <c r="B87">
        <v>104198</v>
      </c>
      <c r="H87">
        <v>1201</v>
      </c>
      <c r="M87" t="s">
        <v>29</v>
      </c>
      <c r="N87">
        <v>189302</v>
      </c>
      <c r="R87" t="s">
        <v>70</v>
      </c>
      <c r="U87">
        <v>0.52</v>
      </c>
      <c r="X87" t="s">
        <v>24</v>
      </c>
      <c r="AA87">
        <f t="shared" si="1"/>
        <v>1</v>
      </c>
    </row>
    <row r="88" spans="1:27" hidden="1" x14ac:dyDescent="0.35">
      <c r="A88">
        <v>104198</v>
      </c>
      <c r="B88" t="s">
        <v>25</v>
      </c>
      <c r="E88" t="s">
        <v>27</v>
      </c>
      <c r="H88">
        <v>1201</v>
      </c>
      <c r="J88" t="s">
        <v>77</v>
      </c>
      <c r="R88" t="s">
        <v>78</v>
      </c>
      <c r="S88">
        <v>0.15</v>
      </c>
      <c r="U88">
        <v>0</v>
      </c>
      <c r="X88" t="s">
        <v>24</v>
      </c>
      <c r="AA88">
        <f t="shared" si="1"/>
        <v>0</v>
      </c>
    </row>
    <row r="89" spans="1:27" hidden="1" x14ac:dyDescent="0.35">
      <c r="A89">
        <v>104203</v>
      </c>
      <c r="B89" t="s">
        <v>43</v>
      </c>
      <c r="E89" t="s">
        <v>44</v>
      </c>
      <c r="H89">
        <v>1201</v>
      </c>
      <c r="I89">
        <v>41021</v>
      </c>
      <c r="J89" t="s">
        <v>69</v>
      </c>
      <c r="K89" s="1">
        <v>39755</v>
      </c>
      <c r="L89" s="1">
        <v>39755</v>
      </c>
      <c r="Q89" t="s">
        <v>24</v>
      </c>
      <c r="R89">
        <v>0</v>
      </c>
      <c r="V89">
        <v>853244</v>
      </c>
      <c r="X89" t="s">
        <v>24</v>
      </c>
      <c r="Y89" t="s">
        <v>6</v>
      </c>
      <c r="AA89">
        <f t="shared" si="1"/>
        <v>0</v>
      </c>
    </row>
    <row r="90" spans="1:27" hidden="1" x14ac:dyDescent="0.35">
      <c r="A90">
        <v>104203</v>
      </c>
      <c r="B90">
        <v>104203</v>
      </c>
      <c r="H90">
        <v>1201</v>
      </c>
      <c r="R90" t="s">
        <v>70</v>
      </c>
      <c r="X90" t="s">
        <v>24</v>
      </c>
      <c r="AA90">
        <f t="shared" si="1"/>
        <v>0</v>
      </c>
    </row>
    <row r="91" spans="1:27" hidden="1" x14ac:dyDescent="0.35">
      <c r="A91">
        <v>104203</v>
      </c>
      <c r="B91" t="s">
        <v>43</v>
      </c>
      <c r="E91" t="s">
        <v>44</v>
      </c>
      <c r="H91">
        <v>1201</v>
      </c>
      <c r="I91">
        <v>12001400</v>
      </c>
      <c r="J91" t="s">
        <v>69</v>
      </c>
      <c r="K91" s="1">
        <v>41201</v>
      </c>
      <c r="L91" s="1">
        <v>41201</v>
      </c>
      <c r="M91" t="s">
        <v>28</v>
      </c>
      <c r="N91">
        <v>188234</v>
      </c>
      <c r="R91">
        <v>0</v>
      </c>
      <c r="V91">
        <v>4371860</v>
      </c>
      <c r="X91" t="s">
        <v>24</v>
      </c>
      <c r="Y91" t="s">
        <v>6</v>
      </c>
      <c r="AA91">
        <f t="shared" si="1"/>
        <v>0</v>
      </c>
    </row>
    <row r="92" spans="1:27" hidden="1" x14ac:dyDescent="0.35">
      <c r="A92">
        <v>104203</v>
      </c>
      <c r="B92" t="s">
        <v>43</v>
      </c>
      <c r="E92" t="s">
        <v>44</v>
      </c>
      <c r="H92">
        <v>1201</v>
      </c>
      <c r="I92">
        <v>12001400</v>
      </c>
      <c r="J92" t="s">
        <v>79</v>
      </c>
      <c r="K92" s="1">
        <v>41201</v>
      </c>
      <c r="L92" s="1">
        <v>41201</v>
      </c>
      <c r="M92" t="s">
        <v>28</v>
      </c>
      <c r="N92">
        <v>188234</v>
      </c>
      <c r="O92">
        <v>44.73</v>
      </c>
      <c r="Q92" t="s">
        <v>24</v>
      </c>
      <c r="R92">
        <v>3.8</v>
      </c>
      <c r="S92">
        <v>44.73</v>
      </c>
      <c r="U92">
        <v>169.97</v>
      </c>
      <c r="V92">
        <v>4371861</v>
      </c>
      <c r="X92" t="s">
        <v>24</v>
      </c>
      <c r="Y92" t="s">
        <v>6</v>
      </c>
      <c r="AA92">
        <f t="shared" si="1"/>
        <v>0</v>
      </c>
    </row>
    <row r="93" spans="1:27" hidden="1" x14ac:dyDescent="0.35">
      <c r="A93">
        <v>104203</v>
      </c>
      <c r="B93" t="s">
        <v>43</v>
      </c>
      <c r="E93" t="s">
        <v>44</v>
      </c>
      <c r="H93">
        <v>1201</v>
      </c>
      <c r="I93">
        <v>81915</v>
      </c>
      <c r="J93" t="s">
        <v>74</v>
      </c>
      <c r="K93" s="1">
        <v>41570</v>
      </c>
      <c r="L93" s="1">
        <v>41571</v>
      </c>
      <c r="M93" t="s">
        <v>28</v>
      </c>
      <c r="N93">
        <v>188234</v>
      </c>
      <c r="O93">
        <v>-44.53</v>
      </c>
      <c r="Q93" t="s">
        <v>24</v>
      </c>
      <c r="R93">
        <v>3.8</v>
      </c>
      <c r="S93">
        <v>-44.53</v>
      </c>
      <c r="U93">
        <v>-169.21</v>
      </c>
      <c r="V93">
        <v>5666055</v>
      </c>
      <c r="X93" t="s">
        <v>24</v>
      </c>
      <c r="Y93" t="s">
        <v>6</v>
      </c>
      <c r="AA93">
        <f t="shared" si="1"/>
        <v>0</v>
      </c>
    </row>
    <row r="94" spans="1:27" hidden="1" x14ac:dyDescent="0.35">
      <c r="A94">
        <v>104203</v>
      </c>
      <c r="B94" t="s">
        <v>43</v>
      </c>
      <c r="E94" t="s">
        <v>44</v>
      </c>
      <c r="H94">
        <v>1201</v>
      </c>
      <c r="I94">
        <v>4052</v>
      </c>
      <c r="J94" t="s">
        <v>76</v>
      </c>
      <c r="K94" s="1">
        <v>41578</v>
      </c>
      <c r="L94" s="1">
        <v>41578</v>
      </c>
      <c r="M94" t="s">
        <v>28</v>
      </c>
      <c r="N94">
        <v>188234</v>
      </c>
      <c r="Q94" t="s">
        <v>24</v>
      </c>
      <c r="R94">
        <v>0</v>
      </c>
      <c r="U94">
        <v>-0.76</v>
      </c>
      <c r="V94">
        <v>5715110</v>
      </c>
      <c r="X94" t="s">
        <v>24</v>
      </c>
      <c r="Y94" t="s">
        <v>6</v>
      </c>
      <c r="AA94">
        <f t="shared" si="1"/>
        <v>0</v>
      </c>
    </row>
    <row r="95" spans="1:27" hidden="1" x14ac:dyDescent="0.35">
      <c r="A95">
        <v>104203</v>
      </c>
      <c r="B95" t="s">
        <v>43</v>
      </c>
      <c r="E95" t="s">
        <v>44</v>
      </c>
      <c r="H95">
        <v>1201</v>
      </c>
      <c r="I95">
        <v>24001119</v>
      </c>
      <c r="J95" t="s">
        <v>76</v>
      </c>
      <c r="K95" s="1">
        <v>45579</v>
      </c>
      <c r="L95" s="1">
        <v>45579</v>
      </c>
      <c r="M95" t="s">
        <v>28</v>
      </c>
      <c r="N95">
        <v>188234</v>
      </c>
      <c r="O95">
        <v>-0.2</v>
      </c>
      <c r="Q95" t="s">
        <v>24</v>
      </c>
      <c r="R95">
        <v>0</v>
      </c>
      <c r="S95">
        <v>-0.2</v>
      </c>
      <c r="V95">
        <v>14730882</v>
      </c>
      <c r="X95" t="s">
        <v>24</v>
      </c>
      <c r="Y95" t="s">
        <v>6</v>
      </c>
      <c r="AA95">
        <f t="shared" si="1"/>
        <v>0</v>
      </c>
    </row>
    <row r="96" spans="1:27" hidden="1" x14ac:dyDescent="0.35">
      <c r="A96">
        <v>104203</v>
      </c>
      <c r="B96">
        <v>104203</v>
      </c>
      <c r="H96">
        <v>1201</v>
      </c>
      <c r="M96" t="s">
        <v>28</v>
      </c>
      <c r="N96">
        <v>188234</v>
      </c>
      <c r="R96" t="s">
        <v>70</v>
      </c>
      <c r="X96" t="s">
        <v>24</v>
      </c>
      <c r="AA96">
        <f t="shared" si="1"/>
        <v>0</v>
      </c>
    </row>
    <row r="97" spans="1:27" hidden="1" x14ac:dyDescent="0.35">
      <c r="A97">
        <v>104203</v>
      </c>
      <c r="B97" t="s">
        <v>43</v>
      </c>
      <c r="E97" t="s">
        <v>44</v>
      </c>
      <c r="H97">
        <v>1201</v>
      </c>
      <c r="I97">
        <v>11001148</v>
      </c>
      <c r="J97" t="s">
        <v>69</v>
      </c>
      <c r="K97" s="1">
        <v>40570</v>
      </c>
      <c r="L97" s="1">
        <v>40570</v>
      </c>
      <c r="M97" t="s">
        <v>83</v>
      </c>
      <c r="N97">
        <v>188234</v>
      </c>
      <c r="R97">
        <v>0</v>
      </c>
      <c r="V97">
        <v>2538177</v>
      </c>
      <c r="X97" t="s">
        <v>24</v>
      </c>
      <c r="Y97" t="s">
        <v>6</v>
      </c>
      <c r="AA97">
        <f t="shared" si="1"/>
        <v>0</v>
      </c>
    </row>
    <row r="98" spans="1:27" hidden="1" x14ac:dyDescent="0.35">
      <c r="A98">
        <v>104203</v>
      </c>
      <c r="B98" t="s">
        <v>43</v>
      </c>
      <c r="E98" t="s">
        <v>44</v>
      </c>
      <c r="H98">
        <v>1201</v>
      </c>
      <c r="I98">
        <v>11001148</v>
      </c>
      <c r="J98" t="s">
        <v>79</v>
      </c>
      <c r="K98" s="1">
        <v>40570</v>
      </c>
      <c r="L98" s="1">
        <v>40570</v>
      </c>
      <c r="M98" t="s">
        <v>83</v>
      </c>
      <c r="N98">
        <v>188234</v>
      </c>
      <c r="O98">
        <v>44.73</v>
      </c>
      <c r="Q98" t="s">
        <v>24</v>
      </c>
      <c r="R98">
        <v>3.8</v>
      </c>
      <c r="S98">
        <v>44.73</v>
      </c>
      <c r="U98">
        <v>169.97</v>
      </c>
      <c r="V98">
        <v>2538178</v>
      </c>
      <c r="X98" t="s">
        <v>24</v>
      </c>
      <c r="Y98" t="s">
        <v>6</v>
      </c>
      <c r="AA98">
        <f t="shared" si="1"/>
        <v>0</v>
      </c>
    </row>
    <row r="99" spans="1:27" hidden="1" x14ac:dyDescent="0.35">
      <c r="A99">
        <v>104203</v>
      </c>
      <c r="B99" t="s">
        <v>43</v>
      </c>
      <c r="E99" t="s">
        <v>44</v>
      </c>
      <c r="H99">
        <v>1201</v>
      </c>
      <c r="I99">
        <v>12001400</v>
      </c>
      <c r="J99" t="s">
        <v>79</v>
      </c>
      <c r="K99" s="1">
        <v>41201</v>
      </c>
      <c r="L99" s="1">
        <v>41201</v>
      </c>
      <c r="M99" t="s">
        <v>83</v>
      </c>
      <c r="N99">
        <v>188234</v>
      </c>
      <c r="O99">
        <v>-44.73</v>
      </c>
      <c r="Q99" t="s">
        <v>24</v>
      </c>
      <c r="R99">
        <v>3.8</v>
      </c>
      <c r="S99">
        <v>-44.73</v>
      </c>
      <c r="U99">
        <v>-169.97</v>
      </c>
      <c r="V99">
        <v>4371859</v>
      </c>
      <c r="X99" t="s">
        <v>24</v>
      </c>
      <c r="Y99" t="s">
        <v>6</v>
      </c>
      <c r="AA99">
        <f t="shared" si="1"/>
        <v>0</v>
      </c>
    </row>
    <row r="100" spans="1:27" hidden="1" x14ac:dyDescent="0.35">
      <c r="A100">
        <v>104203</v>
      </c>
      <c r="B100">
        <v>104203</v>
      </c>
      <c r="H100">
        <v>1201</v>
      </c>
      <c r="M100" t="s">
        <v>83</v>
      </c>
      <c r="N100">
        <v>188234</v>
      </c>
      <c r="R100" t="s">
        <v>70</v>
      </c>
      <c r="X100" t="s">
        <v>24</v>
      </c>
      <c r="AA100">
        <f t="shared" si="1"/>
        <v>0</v>
      </c>
    </row>
    <row r="101" spans="1:27" hidden="1" x14ac:dyDescent="0.35">
      <c r="A101">
        <v>104203</v>
      </c>
      <c r="B101" t="s">
        <v>43</v>
      </c>
      <c r="E101" t="s">
        <v>44</v>
      </c>
      <c r="H101">
        <v>1201</v>
      </c>
      <c r="I101">
        <v>9001931</v>
      </c>
      <c r="J101" t="s">
        <v>69</v>
      </c>
      <c r="K101" s="1">
        <v>39835</v>
      </c>
      <c r="L101" s="1">
        <v>39835</v>
      </c>
      <c r="M101" t="s">
        <v>45</v>
      </c>
      <c r="N101">
        <v>188234</v>
      </c>
      <c r="R101">
        <v>0</v>
      </c>
      <c r="V101">
        <v>982539</v>
      </c>
      <c r="X101" t="s">
        <v>24</v>
      </c>
      <c r="Y101" t="s">
        <v>6</v>
      </c>
      <c r="AA101">
        <f t="shared" si="1"/>
        <v>0</v>
      </c>
    </row>
    <row r="102" spans="1:27" hidden="1" x14ac:dyDescent="0.35">
      <c r="A102">
        <v>104203</v>
      </c>
      <c r="B102" t="s">
        <v>43</v>
      </c>
      <c r="E102" t="s">
        <v>44</v>
      </c>
      <c r="H102">
        <v>1201</v>
      </c>
      <c r="I102">
        <v>9001931</v>
      </c>
      <c r="J102" t="s">
        <v>73</v>
      </c>
      <c r="K102" s="1">
        <v>39835</v>
      </c>
      <c r="L102" s="1">
        <v>39835</v>
      </c>
      <c r="M102" t="s">
        <v>45</v>
      </c>
      <c r="N102">
        <v>188234</v>
      </c>
      <c r="O102">
        <v>532.4</v>
      </c>
      <c r="Q102" t="s">
        <v>24</v>
      </c>
      <c r="R102">
        <v>3.8</v>
      </c>
      <c r="S102">
        <v>532.4</v>
      </c>
      <c r="U102">
        <v>2023.12</v>
      </c>
      <c r="V102">
        <v>982540</v>
      </c>
      <c r="X102" t="s">
        <v>24</v>
      </c>
      <c r="Y102" t="s">
        <v>6</v>
      </c>
      <c r="AA102">
        <f t="shared" si="1"/>
        <v>0</v>
      </c>
    </row>
    <row r="103" spans="1:27" hidden="1" x14ac:dyDescent="0.35">
      <c r="A103">
        <v>104203</v>
      </c>
      <c r="B103" t="s">
        <v>43</v>
      </c>
      <c r="E103" t="s">
        <v>44</v>
      </c>
      <c r="H103">
        <v>1201</v>
      </c>
      <c r="I103">
        <v>25810</v>
      </c>
      <c r="J103" t="s">
        <v>74</v>
      </c>
      <c r="K103" s="1">
        <v>39857</v>
      </c>
      <c r="L103" s="1">
        <v>39857</v>
      </c>
      <c r="M103" t="s">
        <v>45</v>
      </c>
      <c r="N103">
        <v>188234</v>
      </c>
      <c r="O103">
        <v>-532.4</v>
      </c>
      <c r="Q103" t="s">
        <v>22</v>
      </c>
      <c r="R103">
        <v>2.44</v>
      </c>
      <c r="S103">
        <v>-332.75</v>
      </c>
      <c r="U103">
        <v>-1299.05</v>
      </c>
      <c r="V103">
        <v>1018885</v>
      </c>
      <c r="X103" t="s">
        <v>24</v>
      </c>
      <c r="Y103" t="s">
        <v>6</v>
      </c>
      <c r="AA103">
        <f t="shared" si="1"/>
        <v>0</v>
      </c>
    </row>
    <row r="104" spans="1:27" hidden="1" x14ac:dyDescent="0.35">
      <c r="A104">
        <v>104203</v>
      </c>
      <c r="B104" t="s">
        <v>43</v>
      </c>
      <c r="E104" t="s">
        <v>44</v>
      </c>
      <c r="H104">
        <v>1201</v>
      </c>
      <c r="I104">
        <v>25810</v>
      </c>
      <c r="J104" t="s">
        <v>74</v>
      </c>
      <c r="K104" s="1">
        <v>39904</v>
      </c>
      <c r="L104" s="1">
        <v>39905</v>
      </c>
      <c r="M104" t="s">
        <v>45</v>
      </c>
      <c r="N104">
        <v>188234</v>
      </c>
      <c r="O104">
        <v>-190.55</v>
      </c>
      <c r="Q104" t="s">
        <v>24</v>
      </c>
      <c r="R104">
        <v>3.8</v>
      </c>
      <c r="S104">
        <v>-190.55</v>
      </c>
      <c r="U104">
        <v>-724.09</v>
      </c>
      <c r="V104">
        <v>1092107</v>
      </c>
      <c r="X104" t="s">
        <v>24</v>
      </c>
      <c r="Y104" t="s">
        <v>6</v>
      </c>
      <c r="AA104">
        <f t="shared" si="1"/>
        <v>0</v>
      </c>
    </row>
    <row r="105" spans="1:27" hidden="1" x14ac:dyDescent="0.35">
      <c r="A105">
        <v>104203</v>
      </c>
      <c r="B105" t="s">
        <v>43</v>
      </c>
      <c r="E105" t="s">
        <v>44</v>
      </c>
      <c r="H105">
        <v>1201</v>
      </c>
      <c r="I105">
        <v>25810</v>
      </c>
      <c r="J105" t="s">
        <v>74</v>
      </c>
      <c r="K105" s="1">
        <v>39905</v>
      </c>
      <c r="L105" s="1">
        <v>39905</v>
      </c>
      <c r="M105" t="s">
        <v>45</v>
      </c>
      <c r="N105">
        <v>188234</v>
      </c>
      <c r="O105">
        <v>532.4</v>
      </c>
      <c r="Q105" t="s">
        <v>22</v>
      </c>
      <c r="R105">
        <v>2.44</v>
      </c>
      <c r="S105">
        <v>332.75</v>
      </c>
      <c r="U105">
        <v>1299.05</v>
      </c>
      <c r="V105">
        <v>1095702</v>
      </c>
      <c r="X105" t="s">
        <v>24</v>
      </c>
      <c r="Y105" t="s">
        <v>6</v>
      </c>
      <c r="AA105">
        <f t="shared" si="1"/>
        <v>0</v>
      </c>
    </row>
    <row r="106" spans="1:27" hidden="1" x14ac:dyDescent="0.35">
      <c r="A106">
        <v>104203</v>
      </c>
      <c r="B106" t="s">
        <v>43</v>
      </c>
      <c r="E106" t="s">
        <v>44</v>
      </c>
      <c r="H106">
        <v>1201</v>
      </c>
      <c r="I106">
        <v>25810</v>
      </c>
      <c r="J106" t="s">
        <v>74</v>
      </c>
      <c r="K106" s="1">
        <v>39905</v>
      </c>
      <c r="L106" s="1">
        <v>39905</v>
      </c>
      <c r="M106" t="s">
        <v>45</v>
      </c>
      <c r="N106">
        <v>188234</v>
      </c>
      <c r="O106">
        <v>-341.85</v>
      </c>
      <c r="Q106" t="s">
        <v>24</v>
      </c>
      <c r="R106">
        <v>3.8</v>
      </c>
      <c r="S106">
        <v>-341.85</v>
      </c>
      <c r="U106">
        <v>-1299.03</v>
      </c>
      <c r="V106">
        <v>1095711</v>
      </c>
      <c r="X106" t="s">
        <v>24</v>
      </c>
      <c r="Y106" t="s">
        <v>6</v>
      </c>
      <c r="AA106">
        <f t="shared" si="1"/>
        <v>0</v>
      </c>
    </row>
    <row r="107" spans="1:27" hidden="1" x14ac:dyDescent="0.35">
      <c r="A107">
        <v>104203</v>
      </c>
      <c r="B107" t="s">
        <v>43</v>
      </c>
      <c r="E107" t="s">
        <v>44</v>
      </c>
      <c r="H107">
        <v>1201</v>
      </c>
      <c r="I107">
        <v>25810</v>
      </c>
      <c r="J107" t="s">
        <v>74</v>
      </c>
      <c r="K107" s="1">
        <v>40570</v>
      </c>
      <c r="L107" s="1">
        <v>40570</v>
      </c>
      <c r="M107" t="s">
        <v>45</v>
      </c>
      <c r="N107">
        <v>188234</v>
      </c>
      <c r="O107">
        <v>44.73</v>
      </c>
      <c r="Q107" t="s">
        <v>24</v>
      </c>
      <c r="R107">
        <v>3.8</v>
      </c>
      <c r="S107">
        <v>44.73</v>
      </c>
      <c r="U107">
        <v>169.96</v>
      </c>
      <c r="V107">
        <v>2537864</v>
      </c>
      <c r="X107" t="s">
        <v>24</v>
      </c>
      <c r="Y107" t="s">
        <v>6</v>
      </c>
      <c r="AA107">
        <f t="shared" si="1"/>
        <v>0</v>
      </c>
    </row>
    <row r="108" spans="1:27" hidden="1" x14ac:dyDescent="0.35">
      <c r="A108">
        <v>104203</v>
      </c>
      <c r="B108" t="s">
        <v>43</v>
      </c>
      <c r="E108" t="s">
        <v>44</v>
      </c>
      <c r="H108">
        <v>1201</v>
      </c>
      <c r="I108">
        <v>11001148</v>
      </c>
      <c r="J108" t="s">
        <v>79</v>
      </c>
      <c r="K108" s="1">
        <v>40570</v>
      </c>
      <c r="L108" s="1">
        <v>40570</v>
      </c>
      <c r="M108" t="s">
        <v>45</v>
      </c>
      <c r="N108">
        <v>188234</v>
      </c>
      <c r="O108">
        <v>-44.73</v>
      </c>
      <c r="Q108" t="s">
        <v>24</v>
      </c>
      <c r="R108">
        <v>3.8</v>
      </c>
      <c r="S108">
        <v>-44.73</v>
      </c>
      <c r="U108">
        <v>-169.97</v>
      </c>
      <c r="V108">
        <v>2538176</v>
      </c>
      <c r="X108" t="s">
        <v>24</v>
      </c>
      <c r="Y108" t="s">
        <v>6</v>
      </c>
      <c r="AA108">
        <f t="shared" si="1"/>
        <v>0</v>
      </c>
    </row>
    <row r="109" spans="1:27" hidden="1" x14ac:dyDescent="0.35">
      <c r="A109">
        <v>104203</v>
      </c>
      <c r="B109" t="s">
        <v>43</v>
      </c>
      <c r="E109" t="s">
        <v>44</v>
      </c>
      <c r="H109">
        <v>1201</v>
      </c>
      <c r="I109">
        <v>4041</v>
      </c>
      <c r="J109" t="s">
        <v>76</v>
      </c>
      <c r="K109" s="1">
        <v>41578</v>
      </c>
      <c r="L109" s="1">
        <v>41578</v>
      </c>
      <c r="M109" t="s">
        <v>45</v>
      </c>
      <c r="N109">
        <v>188234</v>
      </c>
      <c r="Q109" t="s">
        <v>24</v>
      </c>
      <c r="R109">
        <v>0</v>
      </c>
      <c r="U109">
        <v>0.01</v>
      </c>
      <c r="V109">
        <v>5705756</v>
      </c>
      <c r="X109" t="s">
        <v>24</v>
      </c>
      <c r="Y109" t="s">
        <v>6</v>
      </c>
      <c r="AA109">
        <f t="shared" si="1"/>
        <v>0</v>
      </c>
    </row>
    <row r="110" spans="1:27" hidden="1" x14ac:dyDescent="0.35">
      <c r="A110">
        <v>104203</v>
      </c>
      <c r="B110">
        <v>104203</v>
      </c>
      <c r="H110">
        <v>1201</v>
      </c>
      <c r="M110" t="s">
        <v>45</v>
      </c>
      <c r="N110">
        <v>188234</v>
      </c>
      <c r="R110" t="s">
        <v>70</v>
      </c>
      <c r="X110" t="s">
        <v>24</v>
      </c>
      <c r="AA110">
        <f t="shared" si="1"/>
        <v>0</v>
      </c>
    </row>
    <row r="111" spans="1:27" hidden="1" x14ac:dyDescent="0.35">
      <c r="A111">
        <v>104203</v>
      </c>
      <c r="B111" t="s">
        <v>43</v>
      </c>
      <c r="E111" t="s">
        <v>44</v>
      </c>
      <c r="H111">
        <v>1201</v>
      </c>
      <c r="J111" t="s">
        <v>77</v>
      </c>
      <c r="R111" t="s">
        <v>78</v>
      </c>
      <c r="S111">
        <v>0</v>
      </c>
      <c r="U111">
        <v>0</v>
      </c>
      <c r="X111" t="s">
        <v>24</v>
      </c>
      <c r="AA111">
        <f t="shared" si="1"/>
        <v>0</v>
      </c>
    </row>
    <row r="112" spans="1:27" hidden="1" x14ac:dyDescent="0.35">
      <c r="A112">
        <v>183900</v>
      </c>
      <c r="B112" t="s">
        <v>31</v>
      </c>
      <c r="E112" t="s">
        <v>32</v>
      </c>
      <c r="H112">
        <v>1201</v>
      </c>
      <c r="I112">
        <v>41021</v>
      </c>
      <c r="J112" t="s">
        <v>69</v>
      </c>
      <c r="K112" s="1">
        <v>41516</v>
      </c>
      <c r="L112" s="1">
        <v>41516</v>
      </c>
      <c r="Q112" t="s">
        <v>22</v>
      </c>
      <c r="R112">
        <v>0</v>
      </c>
      <c r="V112">
        <v>5465096</v>
      </c>
      <c r="X112" t="s">
        <v>22</v>
      </c>
      <c r="Y112" t="s">
        <v>6</v>
      </c>
      <c r="AA112">
        <f t="shared" si="1"/>
        <v>0</v>
      </c>
    </row>
    <row r="113" spans="1:27" hidden="1" x14ac:dyDescent="0.35">
      <c r="A113">
        <v>183900</v>
      </c>
      <c r="B113">
        <v>183900</v>
      </c>
      <c r="H113">
        <v>1201</v>
      </c>
      <c r="R113" t="s">
        <v>70</v>
      </c>
      <c r="X113" t="s">
        <v>22</v>
      </c>
      <c r="AA113">
        <f t="shared" si="1"/>
        <v>0</v>
      </c>
    </row>
    <row r="114" spans="1:27" hidden="1" x14ac:dyDescent="0.35">
      <c r="A114">
        <v>183900</v>
      </c>
      <c r="B114" t="s">
        <v>31</v>
      </c>
      <c r="E114" t="s">
        <v>32</v>
      </c>
      <c r="H114">
        <v>1201</v>
      </c>
      <c r="I114">
        <v>14001001</v>
      </c>
      <c r="J114" t="s">
        <v>69</v>
      </c>
      <c r="K114" s="1">
        <v>41641</v>
      </c>
      <c r="L114" s="1">
        <v>41641</v>
      </c>
      <c r="M114" t="s">
        <v>33</v>
      </c>
      <c r="N114">
        <v>1242965</v>
      </c>
      <c r="R114">
        <v>0</v>
      </c>
      <c r="V114">
        <v>6014765</v>
      </c>
      <c r="X114" t="s">
        <v>22</v>
      </c>
      <c r="Y114" t="s">
        <v>6</v>
      </c>
      <c r="AA114">
        <f t="shared" si="1"/>
        <v>0</v>
      </c>
    </row>
    <row r="115" spans="1:27" hidden="1" x14ac:dyDescent="0.35">
      <c r="A115">
        <v>183900</v>
      </c>
      <c r="B115" t="s">
        <v>31</v>
      </c>
      <c r="E115" t="s">
        <v>32</v>
      </c>
      <c r="H115">
        <v>1201</v>
      </c>
      <c r="I115">
        <v>14001001</v>
      </c>
      <c r="J115" t="s">
        <v>79</v>
      </c>
      <c r="K115" s="1">
        <v>41641</v>
      </c>
      <c r="L115" s="1">
        <v>41641</v>
      </c>
      <c r="M115" t="s">
        <v>33</v>
      </c>
      <c r="N115">
        <v>1242965</v>
      </c>
      <c r="O115">
        <v>195.48</v>
      </c>
      <c r="Q115" t="s">
        <v>22</v>
      </c>
      <c r="R115">
        <v>1.597</v>
      </c>
      <c r="S115">
        <v>195.48</v>
      </c>
      <c r="U115">
        <v>312.18</v>
      </c>
      <c r="V115">
        <v>6014766</v>
      </c>
      <c r="X115" t="s">
        <v>22</v>
      </c>
      <c r="Y115" t="s">
        <v>6</v>
      </c>
      <c r="AA115">
        <f t="shared" si="1"/>
        <v>0</v>
      </c>
    </row>
    <row r="116" spans="1:27" hidden="1" x14ac:dyDescent="0.35">
      <c r="A116">
        <v>183900</v>
      </c>
      <c r="B116" t="s">
        <v>31</v>
      </c>
      <c r="E116" t="s">
        <v>32</v>
      </c>
      <c r="H116">
        <v>1201</v>
      </c>
      <c r="I116">
        <v>14004808</v>
      </c>
      <c r="J116" t="s">
        <v>73</v>
      </c>
      <c r="K116" s="1">
        <v>41676</v>
      </c>
      <c r="L116" s="1">
        <v>41641</v>
      </c>
      <c r="M116" t="s">
        <v>33</v>
      </c>
      <c r="N116">
        <v>1242965</v>
      </c>
      <c r="O116">
        <v>74.03</v>
      </c>
      <c r="Q116" t="s">
        <v>26</v>
      </c>
      <c r="R116">
        <v>3.8443000000000001</v>
      </c>
      <c r="S116">
        <v>196.7</v>
      </c>
      <c r="U116">
        <v>284.58999999999997</v>
      </c>
      <c r="V116">
        <v>6153024</v>
      </c>
      <c r="X116" t="s">
        <v>22</v>
      </c>
      <c r="Y116" t="s">
        <v>6</v>
      </c>
      <c r="AA116">
        <f t="shared" si="1"/>
        <v>0</v>
      </c>
    </row>
    <row r="117" spans="1:27" hidden="1" x14ac:dyDescent="0.35">
      <c r="A117">
        <v>183900</v>
      </c>
      <c r="B117" t="s">
        <v>31</v>
      </c>
      <c r="E117" t="s">
        <v>32</v>
      </c>
      <c r="H117">
        <v>1201</v>
      </c>
      <c r="I117">
        <v>14004681</v>
      </c>
      <c r="J117" t="s">
        <v>73</v>
      </c>
      <c r="K117" s="1">
        <v>41645</v>
      </c>
      <c r="L117" s="1">
        <v>41645</v>
      </c>
      <c r="M117" t="s">
        <v>33</v>
      </c>
      <c r="N117">
        <v>1242965</v>
      </c>
      <c r="O117">
        <v>-74.03</v>
      </c>
      <c r="Q117" t="s">
        <v>26</v>
      </c>
      <c r="R117">
        <v>3.8443000000000001</v>
      </c>
      <c r="S117">
        <v>-196.7</v>
      </c>
      <c r="U117">
        <v>-284.58999999999997</v>
      </c>
      <c r="V117">
        <v>6149118</v>
      </c>
      <c r="X117" t="s">
        <v>22</v>
      </c>
      <c r="Y117" t="s">
        <v>6</v>
      </c>
      <c r="AA117">
        <f t="shared" si="1"/>
        <v>0</v>
      </c>
    </row>
    <row r="118" spans="1:27" hidden="1" x14ac:dyDescent="0.35">
      <c r="A118">
        <v>183900</v>
      </c>
      <c r="B118" t="s">
        <v>31</v>
      </c>
      <c r="E118" t="s">
        <v>32</v>
      </c>
      <c r="H118">
        <v>1201</v>
      </c>
      <c r="I118">
        <v>14004677</v>
      </c>
      <c r="J118" t="s">
        <v>73</v>
      </c>
      <c r="K118" s="1">
        <v>41675</v>
      </c>
      <c r="L118" s="1">
        <v>41645</v>
      </c>
      <c r="M118" t="s">
        <v>33</v>
      </c>
      <c r="N118">
        <v>1242965</v>
      </c>
      <c r="O118">
        <v>73.650000000000006</v>
      </c>
      <c r="Q118" t="s">
        <v>26</v>
      </c>
      <c r="R118">
        <v>3.8443000000000001</v>
      </c>
      <c r="S118">
        <v>195.69</v>
      </c>
      <c r="U118">
        <v>283.13</v>
      </c>
      <c r="V118">
        <v>6148936</v>
      </c>
      <c r="X118" t="s">
        <v>22</v>
      </c>
      <c r="Y118" t="s">
        <v>6</v>
      </c>
      <c r="AA118">
        <f t="shared" si="1"/>
        <v>0</v>
      </c>
    </row>
    <row r="119" spans="1:27" hidden="1" x14ac:dyDescent="0.35">
      <c r="A119">
        <v>183900</v>
      </c>
      <c r="B119" t="s">
        <v>31</v>
      </c>
      <c r="E119" t="s">
        <v>32</v>
      </c>
      <c r="H119">
        <v>1201</v>
      </c>
      <c r="I119">
        <v>14001779</v>
      </c>
      <c r="J119" t="s">
        <v>73</v>
      </c>
      <c r="K119" s="1">
        <v>41645</v>
      </c>
      <c r="L119" s="1">
        <v>41645</v>
      </c>
      <c r="M119" t="s">
        <v>33</v>
      </c>
      <c r="N119">
        <v>1242965</v>
      </c>
      <c r="O119">
        <v>-73.650000000000006</v>
      </c>
      <c r="Q119" t="s">
        <v>26</v>
      </c>
      <c r="R119">
        <v>3.8443000000000001</v>
      </c>
      <c r="S119">
        <v>-195.69</v>
      </c>
      <c r="U119">
        <v>-283.13</v>
      </c>
      <c r="V119">
        <v>6042067</v>
      </c>
      <c r="X119" t="s">
        <v>22</v>
      </c>
      <c r="Y119" t="s">
        <v>6</v>
      </c>
      <c r="AA119">
        <f t="shared" si="1"/>
        <v>0</v>
      </c>
    </row>
    <row r="120" spans="1:27" hidden="1" x14ac:dyDescent="0.35">
      <c r="A120">
        <v>183900</v>
      </c>
      <c r="B120" t="s">
        <v>31</v>
      </c>
      <c r="E120" t="s">
        <v>32</v>
      </c>
      <c r="H120">
        <v>1201</v>
      </c>
      <c r="I120">
        <v>4270</v>
      </c>
      <c r="J120" t="s">
        <v>76</v>
      </c>
      <c r="K120" s="1">
        <v>41667</v>
      </c>
      <c r="L120" s="1">
        <v>41667</v>
      </c>
      <c r="M120" t="s">
        <v>33</v>
      </c>
      <c r="N120">
        <v>1242965</v>
      </c>
      <c r="Q120" t="s">
        <v>22</v>
      </c>
      <c r="R120">
        <v>0</v>
      </c>
      <c r="U120">
        <v>-0.01</v>
      </c>
      <c r="V120">
        <v>6118844</v>
      </c>
      <c r="X120" t="s">
        <v>22</v>
      </c>
      <c r="Y120" t="s">
        <v>6</v>
      </c>
      <c r="AA120">
        <f t="shared" si="1"/>
        <v>0</v>
      </c>
    </row>
    <row r="121" spans="1:27" hidden="1" x14ac:dyDescent="0.35">
      <c r="A121">
        <v>183900</v>
      </c>
      <c r="B121" t="s">
        <v>31</v>
      </c>
      <c r="E121" t="s">
        <v>32</v>
      </c>
      <c r="H121">
        <v>1201</v>
      </c>
      <c r="I121">
        <v>4270</v>
      </c>
      <c r="J121" t="s">
        <v>76</v>
      </c>
      <c r="K121" s="1">
        <v>41667</v>
      </c>
      <c r="L121" s="1">
        <v>41667</v>
      </c>
      <c r="M121" t="s">
        <v>33</v>
      </c>
      <c r="N121">
        <v>1242965</v>
      </c>
      <c r="Q121" t="s">
        <v>22</v>
      </c>
      <c r="R121">
        <v>0</v>
      </c>
      <c r="U121">
        <v>0.01</v>
      </c>
      <c r="V121">
        <v>6148615</v>
      </c>
      <c r="X121" t="s">
        <v>22</v>
      </c>
      <c r="Y121" t="s">
        <v>6</v>
      </c>
      <c r="AA121">
        <f t="shared" si="1"/>
        <v>0</v>
      </c>
    </row>
    <row r="122" spans="1:27" hidden="1" x14ac:dyDescent="0.35">
      <c r="A122">
        <v>183900</v>
      </c>
      <c r="B122" t="s">
        <v>31</v>
      </c>
      <c r="E122" t="s">
        <v>32</v>
      </c>
      <c r="H122">
        <v>1201</v>
      </c>
      <c r="I122">
        <v>81330</v>
      </c>
      <c r="J122" t="s">
        <v>74</v>
      </c>
      <c r="K122" s="1">
        <v>41649</v>
      </c>
      <c r="L122" s="1">
        <v>41667</v>
      </c>
      <c r="M122" t="s">
        <v>33</v>
      </c>
      <c r="N122">
        <v>1242965</v>
      </c>
      <c r="O122">
        <v>0.22</v>
      </c>
      <c r="Q122" t="s">
        <v>22</v>
      </c>
      <c r="R122">
        <v>-132.00970000000001</v>
      </c>
      <c r="S122">
        <v>0.22</v>
      </c>
      <c r="U122">
        <v>-29.04</v>
      </c>
      <c r="V122">
        <v>6042136</v>
      </c>
      <c r="X122" t="s">
        <v>22</v>
      </c>
      <c r="Y122" t="s">
        <v>6</v>
      </c>
      <c r="AA122">
        <f t="shared" si="1"/>
        <v>0</v>
      </c>
    </row>
    <row r="123" spans="1:27" hidden="1" x14ac:dyDescent="0.35">
      <c r="A123">
        <v>183900</v>
      </c>
      <c r="B123" t="s">
        <v>31</v>
      </c>
      <c r="E123" t="s">
        <v>32</v>
      </c>
      <c r="H123">
        <v>1201</v>
      </c>
      <c r="I123">
        <v>4320</v>
      </c>
      <c r="J123" t="s">
        <v>76</v>
      </c>
      <c r="K123" s="1">
        <v>41669</v>
      </c>
      <c r="L123" s="1">
        <v>41669</v>
      </c>
      <c r="M123" t="s">
        <v>33</v>
      </c>
      <c r="N123">
        <v>1242965</v>
      </c>
      <c r="Q123" t="s">
        <v>22</v>
      </c>
      <c r="R123">
        <v>0</v>
      </c>
      <c r="U123">
        <v>-30.12</v>
      </c>
      <c r="V123">
        <v>6151900</v>
      </c>
      <c r="X123" t="s">
        <v>22</v>
      </c>
      <c r="Y123" t="s">
        <v>6</v>
      </c>
      <c r="AA123">
        <f t="shared" si="1"/>
        <v>0</v>
      </c>
    </row>
    <row r="124" spans="1:27" hidden="1" x14ac:dyDescent="0.35">
      <c r="A124">
        <v>183900</v>
      </c>
      <c r="B124" t="s">
        <v>31</v>
      </c>
      <c r="E124" t="s">
        <v>32</v>
      </c>
      <c r="H124">
        <v>1201</v>
      </c>
      <c r="I124">
        <v>81330</v>
      </c>
      <c r="J124" t="s">
        <v>74</v>
      </c>
      <c r="K124" s="1">
        <v>41662</v>
      </c>
      <c r="L124" s="1">
        <v>41670</v>
      </c>
      <c r="M124" t="s">
        <v>33</v>
      </c>
      <c r="N124">
        <v>1242965</v>
      </c>
      <c r="O124">
        <v>-0.22</v>
      </c>
      <c r="Q124" t="s">
        <v>22</v>
      </c>
      <c r="R124">
        <v>-132.00970000000001</v>
      </c>
      <c r="S124">
        <v>-0.22</v>
      </c>
      <c r="U124">
        <v>29.04</v>
      </c>
      <c r="V124">
        <v>6148754</v>
      </c>
      <c r="X124" t="s">
        <v>22</v>
      </c>
      <c r="Y124" t="s">
        <v>6</v>
      </c>
      <c r="AA124">
        <f t="shared" si="1"/>
        <v>0</v>
      </c>
    </row>
    <row r="125" spans="1:27" hidden="1" x14ac:dyDescent="0.35">
      <c r="A125">
        <v>183900</v>
      </c>
      <c r="B125" t="s">
        <v>31</v>
      </c>
      <c r="E125" t="s">
        <v>32</v>
      </c>
      <c r="H125">
        <v>1201</v>
      </c>
      <c r="I125">
        <v>81330</v>
      </c>
      <c r="J125" t="s">
        <v>74</v>
      </c>
      <c r="K125" s="1">
        <v>41662</v>
      </c>
      <c r="L125" s="1">
        <v>41670</v>
      </c>
      <c r="M125" t="s">
        <v>33</v>
      </c>
      <c r="N125">
        <v>1242965</v>
      </c>
      <c r="O125">
        <v>-1.23</v>
      </c>
      <c r="Q125" t="s">
        <v>22</v>
      </c>
      <c r="R125">
        <v>-134.86170000000001</v>
      </c>
      <c r="S125">
        <v>-1.23</v>
      </c>
      <c r="U125">
        <v>165.88</v>
      </c>
      <c r="V125">
        <v>6153021</v>
      </c>
      <c r="X125" t="s">
        <v>22</v>
      </c>
      <c r="Y125" t="s">
        <v>6</v>
      </c>
      <c r="AA125">
        <f t="shared" si="1"/>
        <v>0</v>
      </c>
    </row>
    <row r="126" spans="1:27" hidden="1" x14ac:dyDescent="0.35">
      <c r="A126">
        <v>183900</v>
      </c>
      <c r="B126" t="s">
        <v>31</v>
      </c>
      <c r="E126" t="s">
        <v>32</v>
      </c>
      <c r="H126">
        <v>1201</v>
      </c>
      <c r="I126">
        <v>81330</v>
      </c>
      <c r="J126" t="s">
        <v>74</v>
      </c>
      <c r="K126" s="1">
        <v>41662</v>
      </c>
      <c r="L126" s="1">
        <v>41670</v>
      </c>
      <c r="M126" t="s">
        <v>33</v>
      </c>
      <c r="N126">
        <v>1242965</v>
      </c>
      <c r="O126">
        <v>0.22</v>
      </c>
      <c r="Q126" t="s">
        <v>22</v>
      </c>
      <c r="R126">
        <v>1.4435</v>
      </c>
      <c r="S126">
        <v>0.22</v>
      </c>
      <c r="U126">
        <v>0.32</v>
      </c>
      <c r="V126">
        <v>6153077</v>
      </c>
      <c r="X126" t="s">
        <v>22</v>
      </c>
      <c r="Y126" t="s">
        <v>6</v>
      </c>
      <c r="AA126">
        <f t="shared" si="1"/>
        <v>0</v>
      </c>
    </row>
    <row r="127" spans="1:27" hidden="1" x14ac:dyDescent="0.35">
      <c r="A127">
        <v>183900</v>
      </c>
      <c r="B127" t="s">
        <v>31</v>
      </c>
      <c r="E127" t="s">
        <v>32</v>
      </c>
      <c r="H127">
        <v>1201</v>
      </c>
      <c r="I127">
        <v>81330</v>
      </c>
      <c r="J127" t="s">
        <v>74</v>
      </c>
      <c r="K127" s="1">
        <v>41662</v>
      </c>
      <c r="L127" s="1">
        <v>41670</v>
      </c>
      <c r="M127" t="s">
        <v>33</v>
      </c>
      <c r="N127">
        <v>1242965</v>
      </c>
      <c r="O127">
        <v>1.23</v>
      </c>
      <c r="Q127" t="s">
        <v>22</v>
      </c>
      <c r="R127">
        <v>2.0474000000000001</v>
      </c>
      <c r="S127">
        <v>1.23</v>
      </c>
      <c r="U127">
        <v>2.52</v>
      </c>
      <c r="V127">
        <v>6151517</v>
      </c>
      <c r="X127" t="s">
        <v>22</v>
      </c>
      <c r="Y127" t="s">
        <v>6</v>
      </c>
      <c r="AA127">
        <f t="shared" si="1"/>
        <v>0</v>
      </c>
    </row>
    <row r="128" spans="1:27" hidden="1" x14ac:dyDescent="0.35">
      <c r="A128">
        <v>183900</v>
      </c>
      <c r="B128" t="s">
        <v>31</v>
      </c>
      <c r="E128" t="s">
        <v>32</v>
      </c>
      <c r="H128">
        <v>1201</v>
      </c>
      <c r="I128">
        <v>14001002</v>
      </c>
      <c r="J128" t="s">
        <v>71</v>
      </c>
      <c r="K128" s="1">
        <v>41684</v>
      </c>
      <c r="L128" s="1">
        <v>41684</v>
      </c>
      <c r="M128" t="s">
        <v>33</v>
      </c>
      <c r="N128">
        <v>1242965</v>
      </c>
      <c r="Q128" t="s">
        <v>22</v>
      </c>
      <c r="R128">
        <v>0</v>
      </c>
      <c r="U128">
        <v>-168.29</v>
      </c>
      <c r="V128">
        <v>6199286</v>
      </c>
      <c r="X128" t="s">
        <v>22</v>
      </c>
      <c r="Y128" t="s">
        <v>6</v>
      </c>
      <c r="AA128">
        <f t="shared" si="1"/>
        <v>0</v>
      </c>
    </row>
    <row r="129" spans="1:27" hidden="1" x14ac:dyDescent="0.35">
      <c r="A129">
        <v>183900</v>
      </c>
      <c r="B129" t="s">
        <v>31</v>
      </c>
      <c r="E129" t="s">
        <v>32</v>
      </c>
      <c r="H129">
        <v>1201</v>
      </c>
      <c r="I129">
        <v>353</v>
      </c>
      <c r="J129" t="s">
        <v>80</v>
      </c>
      <c r="K129" s="1">
        <v>41684</v>
      </c>
      <c r="L129" s="1">
        <v>41684</v>
      </c>
      <c r="M129" t="s">
        <v>33</v>
      </c>
      <c r="N129">
        <v>1242965</v>
      </c>
      <c r="O129">
        <v>-195.7</v>
      </c>
      <c r="Q129" t="s">
        <v>22</v>
      </c>
      <c r="R129">
        <v>1.4435</v>
      </c>
      <c r="S129">
        <v>-195.7</v>
      </c>
      <c r="U129">
        <v>-282.49</v>
      </c>
      <c r="V129">
        <v>6199225</v>
      </c>
      <c r="X129" t="s">
        <v>22</v>
      </c>
      <c r="Y129" t="s">
        <v>6</v>
      </c>
      <c r="AA129">
        <f t="shared" si="1"/>
        <v>0</v>
      </c>
    </row>
    <row r="130" spans="1:27" hidden="1" x14ac:dyDescent="0.35">
      <c r="A130">
        <v>183900</v>
      </c>
      <c r="B130" t="s">
        <v>31</v>
      </c>
      <c r="E130" t="s">
        <v>32</v>
      </c>
      <c r="H130">
        <v>1201</v>
      </c>
      <c r="I130">
        <v>85412</v>
      </c>
      <c r="J130" t="s">
        <v>74</v>
      </c>
      <c r="K130" s="1">
        <v>41696</v>
      </c>
      <c r="L130" s="1">
        <v>41696</v>
      </c>
      <c r="M130" t="s">
        <v>33</v>
      </c>
      <c r="N130">
        <v>1242965</v>
      </c>
      <c r="O130">
        <v>-1.23</v>
      </c>
      <c r="Q130" t="s">
        <v>22</v>
      </c>
      <c r="R130">
        <v>-135.3776</v>
      </c>
      <c r="S130">
        <v>-1.23</v>
      </c>
      <c r="U130">
        <v>166.51</v>
      </c>
      <c r="V130">
        <v>6257462</v>
      </c>
      <c r="X130" t="s">
        <v>22</v>
      </c>
      <c r="Y130" t="s">
        <v>6</v>
      </c>
      <c r="AA130">
        <f t="shared" si="1"/>
        <v>0</v>
      </c>
    </row>
    <row r="131" spans="1:27" hidden="1" x14ac:dyDescent="0.35">
      <c r="A131">
        <v>183900</v>
      </c>
      <c r="B131" t="s">
        <v>31</v>
      </c>
      <c r="E131" t="s">
        <v>32</v>
      </c>
      <c r="H131">
        <v>1201</v>
      </c>
      <c r="I131">
        <v>14004106</v>
      </c>
      <c r="J131" t="s">
        <v>76</v>
      </c>
      <c r="K131" s="1">
        <v>43098</v>
      </c>
      <c r="L131" s="1">
        <v>43098</v>
      </c>
      <c r="M131" t="s">
        <v>33</v>
      </c>
      <c r="N131">
        <v>1242965</v>
      </c>
      <c r="O131">
        <v>1.23</v>
      </c>
      <c r="Q131" t="s">
        <v>22</v>
      </c>
      <c r="R131">
        <v>-135.3776</v>
      </c>
      <c r="S131">
        <v>1.23</v>
      </c>
      <c r="U131">
        <v>-166.51</v>
      </c>
      <c r="V131">
        <v>10843967</v>
      </c>
      <c r="X131" t="s">
        <v>22</v>
      </c>
      <c r="Y131" t="s">
        <v>6</v>
      </c>
      <c r="AA131">
        <f t="shared" si="1"/>
        <v>0</v>
      </c>
    </row>
    <row r="132" spans="1:27" hidden="1" x14ac:dyDescent="0.35">
      <c r="A132">
        <v>183900</v>
      </c>
      <c r="B132" t="s">
        <v>31</v>
      </c>
      <c r="E132" t="s">
        <v>32</v>
      </c>
      <c r="H132">
        <v>1201</v>
      </c>
      <c r="I132">
        <v>14292758</v>
      </c>
      <c r="J132" t="s">
        <v>75</v>
      </c>
      <c r="K132" s="1">
        <v>43195</v>
      </c>
      <c r="L132" s="1">
        <v>43201</v>
      </c>
      <c r="M132" t="s">
        <v>33</v>
      </c>
      <c r="N132">
        <v>1242965</v>
      </c>
      <c r="O132">
        <v>-1.23</v>
      </c>
      <c r="Q132" t="s">
        <v>22</v>
      </c>
      <c r="R132">
        <v>-135.3776</v>
      </c>
      <c r="S132">
        <v>-1.23</v>
      </c>
      <c r="U132">
        <v>166.51</v>
      </c>
      <c r="V132">
        <v>11041673</v>
      </c>
      <c r="X132" t="s">
        <v>22</v>
      </c>
      <c r="Y132" t="s">
        <v>6</v>
      </c>
      <c r="AA132">
        <f t="shared" si="1"/>
        <v>0</v>
      </c>
    </row>
    <row r="133" spans="1:27" hidden="1" x14ac:dyDescent="0.35">
      <c r="A133">
        <v>183900</v>
      </c>
      <c r="B133" t="s">
        <v>31</v>
      </c>
      <c r="E133" t="s">
        <v>32</v>
      </c>
      <c r="H133">
        <v>1201</v>
      </c>
      <c r="I133">
        <v>14004190</v>
      </c>
      <c r="J133" t="s">
        <v>76</v>
      </c>
      <c r="K133" s="1">
        <v>43220</v>
      </c>
      <c r="L133" s="1">
        <v>43220</v>
      </c>
      <c r="M133" t="s">
        <v>33</v>
      </c>
      <c r="N133">
        <v>1242965</v>
      </c>
      <c r="O133">
        <v>1.23</v>
      </c>
      <c r="Q133" t="s">
        <v>22</v>
      </c>
      <c r="R133">
        <v>-135.3776</v>
      </c>
      <c r="S133">
        <v>1.23</v>
      </c>
      <c r="U133">
        <v>-166.51</v>
      </c>
      <c r="V133">
        <v>11084961</v>
      </c>
      <c r="X133" t="s">
        <v>22</v>
      </c>
      <c r="Y133" t="s">
        <v>6</v>
      </c>
      <c r="AA133">
        <f t="shared" si="1"/>
        <v>0</v>
      </c>
    </row>
    <row r="134" spans="1:27" hidden="1" x14ac:dyDescent="0.35">
      <c r="A134">
        <v>183900</v>
      </c>
      <c r="B134" t="s">
        <v>31</v>
      </c>
      <c r="E134" t="s">
        <v>32</v>
      </c>
      <c r="H134">
        <v>1201</v>
      </c>
      <c r="I134">
        <v>14292758</v>
      </c>
      <c r="J134" t="s">
        <v>75</v>
      </c>
      <c r="K134" s="1">
        <v>43195</v>
      </c>
      <c r="L134" s="1">
        <v>43224</v>
      </c>
      <c r="M134" t="s">
        <v>33</v>
      </c>
      <c r="N134">
        <v>1242965</v>
      </c>
      <c r="O134">
        <v>1.23</v>
      </c>
      <c r="Q134" t="s">
        <v>22</v>
      </c>
      <c r="R134">
        <v>-135.3776</v>
      </c>
      <c r="S134">
        <v>1.23</v>
      </c>
      <c r="U134">
        <v>-166.51</v>
      </c>
      <c r="V134">
        <v>11175164</v>
      </c>
      <c r="X134" t="s">
        <v>22</v>
      </c>
      <c r="Y134" t="s">
        <v>6</v>
      </c>
      <c r="AA134">
        <f t="shared" si="1"/>
        <v>0</v>
      </c>
    </row>
    <row r="135" spans="1:27" hidden="1" x14ac:dyDescent="0.35">
      <c r="A135">
        <v>183900</v>
      </c>
      <c r="B135" t="s">
        <v>31</v>
      </c>
      <c r="E135" t="s">
        <v>32</v>
      </c>
      <c r="H135">
        <v>1201</v>
      </c>
      <c r="I135">
        <v>14301977</v>
      </c>
      <c r="J135" t="s">
        <v>75</v>
      </c>
      <c r="K135" s="1">
        <v>43251</v>
      </c>
      <c r="L135" s="1">
        <v>43251</v>
      </c>
      <c r="M135" t="s">
        <v>33</v>
      </c>
      <c r="N135">
        <v>1242965</v>
      </c>
      <c r="O135">
        <v>1.23</v>
      </c>
      <c r="Q135" t="s">
        <v>22</v>
      </c>
      <c r="R135">
        <v>-135.3776</v>
      </c>
      <c r="S135">
        <v>1.23</v>
      </c>
      <c r="U135">
        <v>-166.51</v>
      </c>
      <c r="V135">
        <v>11175170</v>
      </c>
      <c r="X135" t="s">
        <v>22</v>
      </c>
      <c r="Y135" t="s">
        <v>6</v>
      </c>
      <c r="AA135">
        <f t="shared" si="1"/>
        <v>0</v>
      </c>
    </row>
    <row r="136" spans="1:27" hidden="1" x14ac:dyDescent="0.35">
      <c r="A136">
        <v>183900</v>
      </c>
      <c r="B136" t="s">
        <v>31</v>
      </c>
      <c r="E136" t="s">
        <v>32</v>
      </c>
      <c r="H136">
        <v>1201</v>
      </c>
      <c r="I136">
        <v>14301977</v>
      </c>
      <c r="J136" t="s">
        <v>75</v>
      </c>
      <c r="K136" s="1">
        <v>43251</v>
      </c>
      <c r="L136" s="1">
        <v>43251</v>
      </c>
      <c r="M136" t="s">
        <v>33</v>
      </c>
      <c r="N136">
        <v>1242965</v>
      </c>
      <c r="O136">
        <v>-1.23</v>
      </c>
      <c r="Q136" t="s">
        <v>22</v>
      </c>
      <c r="R136">
        <v>-135.3776</v>
      </c>
      <c r="S136">
        <v>-1.23</v>
      </c>
      <c r="U136">
        <v>166.51</v>
      </c>
      <c r="V136">
        <v>11161681</v>
      </c>
      <c r="X136" t="s">
        <v>22</v>
      </c>
      <c r="Y136" t="s">
        <v>6</v>
      </c>
      <c r="AA136">
        <f t="shared" ref="AA136:AA184" si="2">IF(R136="/LOC",IF(OR(S136&lt;&gt;"",U136&lt;&gt;""),1,0),0)</f>
        <v>0</v>
      </c>
    </row>
    <row r="137" spans="1:27" hidden="1" x14ac:dyDescent="0.35">
      <c r="A137">
        <v>183900</v>
      </c>
      <c r="B137" t="s">
        <v>31</v>
      </c>
      <c r="E137" t="s">
        <v>32</v>
      </c>
      <c r="H137">
        <v>1201</v>
      </c>
      <c r="I137">
        <v>14004106</v>
      </c>
      <c r="J137" t="s">
        <v>76</v>
      </c>
      <c r="K137" s="1">
        <v>43251</v>
      </c>
      <c r="L137" s="1">
        <v>43251</v>
      </c>
      <c r="M137" t="s">
        <v>33</v>
      </c>
      <c r="N137">
        <v>1242965</v>
      </c>
      <c r="O137">
        <v>-1.23</v>
      </c>
      <c r="Q137" t="s">
        <v>22</v>
      </c>
      <c r="R137">
        <v>-135.3776</v>
      </c>
      <c r="S137">
        <v>-1.23</v>
      </c>
      <c r="U137">
        <v>166.51</v>
      </c>
      <c r="V137">
        <v>11165619</v>
      </c>
      <c r="X137" t="s">
        <v>22</v>
      </c>
      <c r="Y137" t="s">
        <v>6</v>
      </c>
      <c r="AA137">
        <f t="shared" si="2"/>
        <v>0</v>
      </c>
    </row>
    <row r="138" spans="1:27" hidden="1" x14ac:dyDescent="0.35">
      <c r="A138">
        <v>183900</v>
      </c>
      <c r="B138" t="s">
        <v>31</v>
      </c>
      <c r="E138" t="s">
        <v>32</v>
      </c>
      <c r="H138">
        <v>1201</v>
      </c>
      <c r="I138">
        <v>14301977</v>
      </c>
      <c r="J138" t="s">
        <v>75</v>
      </c>
      <c r="K138" s="1">
        <v>43251</v>
      </c>
      <c r="L138" s="1">
        <v>43252</v>
      </c>
      <c r="M138" t="s">
        <v>33</v>
      </c>
      <c r="N138">
        <v>1242965</v>
      </c>
      <c r="O138">
        <v>1.23</v>
      </c>
      <c r="Q138" t="s">
        <v>22</v>
      </c>
      <c r="R138">
        <v>-135.3776</v>
      </c>
      <c r="S138">
        <v>1.23</v>
      </c>
      <c r="U138">
        <v>-166.51</v>
      </c>
      <c r="V138">
        <v>11161655</v>
      </c>
      <c r="X138" t="s">
        <v>22</v>
      </c>
      <c r="Y138" t="s">
        <v>6</v>
      </c>
      <c r="AA138">
        <f t="shared" si="2"/>
        <v>0</v>
      </c>
    </row>
    <row r="139" spans="1:27" hidden="1" x14ac:dyDescent="0.35">
      <c r="A139">
        <v>183900</v>
      </c>
      <c r="B139" t="s">
        <v>31</v>
      </c>
      <c r="E139" t="s">
        <v>32</v>
      </c>
      <c r="H139">
        <v>1201</v>
      </c>
      <c r="I139">
        <v>14301977</v>
      </c>
      <c r="J139" t="s">
        <v>75</v>
      </c>
      <c r="K139" s="1">
        <v>43251</v>
      </c>
      <c r="L139" s="1">
        <v>43252</v>
      </c>
      <c r="M139" t="s">
        <v>33</v>
      </c>
      <c r="N139">
        <v>1242965</v>
      </c>
      <c r="O139">
        <v>-1.23</v>
      </c>
      <c r="Q139" t="s">
        <v>22</v>
      </c>
      <c r="R139">
        <v>-135.3776</v>
      </c>
      <c r="S139">
        <v>-1.23</v>
      </c>
      <c r="U139">
        <v>166.51</v>
      </c>
      <c r="V139">
        <v>11161628</v>
      </c>
      <c r="X139" t="s">
        <v>22</v>
      </c>
      <c r="Y139" t="s">
        <v>6</v>
      </c>
      <c r="AA139">
        <f t="shared" si="2"/>
        <v>0</v>
      </c>
    </row>
    <row r="140" spans="1:27" hidden="1" x14ac:dyDescent="0.35">
      <c r="A140">
        <v>183900</v>
      </c>
      <c r="B140">
        <v>183900</v>
      </c>
      <c r="H140">
        <v>1201</v>
      </c>
      <c r="M140" t="s">
        <v>33</v>
      </c>
      <c r="N140">
        <v>1242965</v>
      </c>
      <c r="R140" t="s">
        <v>70</v>
      </c>
      <c r="X140" t="s">
        <v>22</v>
      </c>
      <c r="AA140">
        <f t="shared" si="2"/>
        <v>0</v>
      </c>
    </row>
    <row r="141" spans="1:27" hidden="1" x14ac:dyDescent="0.35">
      <c r="A141">
        <v>183900</v>
      </c>
      <c r="B141" t="s">
        <v>31</v>
      </c>
      <c r="E141" t="s">
        <v>32</v>
      </c>
      <c r="H141">
        <v>1201</v>
      </c>
      <c r="I141">
        <v>14004558</v>
      </c>
      <c r="J141" t="s">
        <v>69</v>
      </c>
      <c r="K141" s="1">
        <v>41673</v>
      </c>
      <c r="L141" s="1">
        <v>41673</v>
      </c>
      <c r="M141" t="s">
        <v>33</v>
      </c>
      <c r="N141">
        <v>1336789</v>
      </c>
      <c r="R141">
        <v>0</v>
      </c>
      <c r="V141">
        <v>6144185</v>
      </c>
      <c r="X141" t="s">
        <v>22</v>
      </c>
      <c r="Y141" t="s">
        <v>6</v>
      </c>
      <c r="AA141">
        <f t="shared" si="2"/>
        <v>0</v>
      </c>
    </row>
    <row r="142" spans="1:27" hidden="1" x14ac:dyDescent="0.35">
      <c r="A142">
        <v>183900</v>
      </c>
      <c r="B142" t="s">
        <v>31</v>
      </c>
      <c r="E142" t="s">
        <v>32</v>
      </c>
      <c r="H142">
        <v>1201</v>
      </c>
      <c r="I142">
        <v>14004558</v>
      </c>
      <c r="J142" t="s">
        <v>73</v>
      </c>
      <c r="K142" s="1">
        <v>41673</v>
      </c>
      <c r="L142" s="1">
        <v>41673</v>
      </c>
      <c r="M142" t="s">
        <v>33</v>
      </c>
      <c r="N142">
        <v>1336789</v>
      </c>
      <c r="O142">
        <v>51.85</v>
      </c>
      <c r="Q142" t="s">
        <v>26</v>
      </c>
      <c r="R142">
        <v>4.0079000000000002</v>
      </c>
      <c r="S142">
        <v>137.77000000000001</v>
      </c>
      <c r="U142">
        <v>207.81</v>
      </c>
      <c r="V142">
        <v>6144186</v>
      </c>
      <c r="X142" t="s">
        <v>22</v>
      </c>
      <c r="Y142" t="s">
        <v>6</v>
      </c>
      <c r="AA142">
        <f t="shared" si="2"/>
        <v>0</v>
      </c>
    </row>
    <row r="143" spans="1:27" hidden="1" x14ac:dyDescent="0.35">
      <c r="A143">
        <v>183900</v>
      </c>
      <c r="B143" t="s">
        <v>31</v>
      </c>
      <c r="E143" t="s">
        <v>32</v>
      </c>
      <c r="H143">
        <v>1201</v>
      </c>
      <c r="I143">
        <v>85412</v>
      </c>
      <c r="J143" t="s">
        <v>74</v>
      </c>
      <c r="K143" s="1">
        <v>41696</v>
      </c>
      <c r="L143" s="1">
        <v>41696</v>
      </c>
      <c r="M143" t="s">
        <v>33</v>
      </c>
      <c r="N143">
        <v>1336789</v>
      </c>
      <c r="O143">
        <v>-67.59</v>
      </c>
      <c r="Q143" t="s">
        <v>22</v>
      </c>
      <c r="R143">
        <v>1.5084</v>
      </c>
      <c r="S143">
        <v>-67.59</v>
      </c>
      <c r="U143">
        <v>-101.95</v>
      </c>
      <c r="V143">
        <v>6257464</v>
      </c>
      <c r="X143" t="s">
        <v>22</v>
      </c>
      <c r="Y143" t="s">
        <v>6</v>
      </c>
      <c r="AA143">
        <f t="shared" si="2"/>
        <v>0</v>
      </c>
    </row>
    <row r="144" spans="1:27" hidden="1" x14ac:dyDescent="0.35">
      <c r="A144">
        <v>183900</v>
      </c>
      <c r="B144" t="s">
        <v>31</v>
      </c>
      <c r="E144" t="s">
        <v>32</v>
      </c>
      <c r="H144">
        <v>1201</v>
      </c>
      <c r="I144">
        <v>107545</v>
      </c>
      <c r="J144" t="s">
        <v>74</v>
      </c>
      <c r="K144" s="1">
        <v>42034</v>
      </c>
      <c r="L144" s="1">
        <v>42034</v>
      </c>
      <c r="M144" t="s">
        <v>33</v>
      </c>
      <c r="N144">
        <v>1336789</v>
      </c>
      <c r="O144">
        <v>-70.180000000000007</v>
      </c>
      <c r="Q144" t="s">
        <v>22</v>
      </c>
      <c r="R144">
        <v>1.5084</v>
      </c>
      <c r="S144">
        <v>-70.180000000000007</v>
      </c>
      <c r="U144">
        <v>-105.86</v>
      </c>
      <c r="V144">
        <v>7722926</v>
      </c>
      <c r="X144" t="s">
        <v>22</v>
      </c>
      <c r="Y144" t="s">
        <v>6</v>
      </c>
      <c r="AA144">
        <f t="shared" si="2"/>
        <v>0</v>
      </c>
    </row>
    <row r="145" spans="1:27" hidden="1" x14ac:dyDescent="0.35">
      <c r="A145">
        <v>183900</v>
      </c>
      <c r="B145">
        <v>183900</v>
      </c>
      <c r="H145">
        <v>1201</v>
      </c>
      <c r="M145" t="s">
        <v>33</v>
      </c>
      <c r="N145">
        <v>1336789</v>
      </c>
      <c r="R145" t="s">
        <v>70</v>
      </c>
      <c r="X145" t="s">
        <v>22</v>
      </c>
      <c r="AA145">
        <f t="shared" si="2"/>
        <v>0</v>
      </c>
    </row>
    <row r="146" spans="1:27" hidden="1" x14ac:dyDescent="0.35">
      <c r="A146">
        <v>183900</v>
      </c>
      <c r="B146" t="s">
        <v>31</v>
      </c>
      <c r="E146" t="s">
        <v>32</v>
      </c>
      <c r="H146">
        <v>1201</v>
      </c>
      <c r="I146">
        <v>14004810</v>
      </c>
      <c r="J146" t="s">
        <v>69</v>
      </c>
      <c r="K146" s="1">
        <v>41641</v>
      </c>
      <c r="L146" s="1">
        <v>41641</v>
      </c>
      <c r="M146" t="s">
        <v>33</v>
      </c>
      <c r="N146">
        <v>1339057</v>
      </c>
      <c r="R146">
        <v>0</v>
      </c>
      <c r="V146">
        <v>6153066</v>
      </c>
      <c r="X146" t="s">
        <v>22</v>
      </c>
      <c r="Y146" t="s">
        <v>6</v>
      </c>
      <c r="AA146">
        <f t="shared" si="2"/>
        <v>0</v>
      </c>
    </row>
    <row r="147" spans="1:27" hidden="1" x14ac:dyDescent="0.35">
      <c r="A147">
        <v>183900</v>
      </c>
      <c r="B147" t="s">
        <v>31</v>
      </c>
      <c r="E147" t="s">
        <v>32</v>
      </c>
      <c r="H147">
        <v>1201</v>
      </c>
      <c r="I147">
        <v>14004810</v>
      </c>
      <c r="J147" t="s">
        <v>73</v>
      </c>
      <c r="K147" s="1">
        <v>41641</v>
      </c>
      <c r="L147" s="1">
        <v>41641</v>
      </c>
      <c r="M147" t="s">
        <v>33</v>
      </c>
      <c r="N147">
        <v>1339057</v>
      </c>
      <c r="O147">
        <v>-73.650000000000006</v>
      </c>
      <c r="Q147" t="s">
        <v>26</v>
      </c>
      <c r="R147">
        <v>3.8559000000000001</v>
      </c>
      <c r="S147">
        <v>-195.69</v>
      </c>
      <c r="U147">
        <v>-283.99</v>
      </c>
      <c r="V147">
        <v>6153067</v>
      </c>
      <c r="X147" t="s">
        <v>22</v>
      </c>
      <c r="Y147" t="s">
        <v>6</v>
      </c>
      <c r="AA147">
        <f t="shared" si="2"/>
        <v>0</v>
      </c>
    </row>
    <row r="148" spans="1:27" hidden="1" x14ac:dyDescent="0.35">
      <c r="A148">
        <v>183900</v>
      </c>
      <c r="B148" t="s">
        <v>31</v>
      </c>
      <c r="E148" t="s">
        <v>32</v>
      </c>
      <c r="H148">
        <v>1201</v>
      </c>
      <c r="I148">
        <v>14001002</v>
      </c>
      <c r="J148" t="s">
        <v>71</v>
      </c>
      <c r="K148" s="1">
        <v>41684</v>
      </c>
      <c r="L148" s="1">
        <v>41684</v>
      </c>
      <c r="M148" t="s">
        <v>33</v>
      </c>
      <c r="N148">
        <v>1339057</v>
      </c>
      <c r="Q148" t="s">
        <v>22</v>
      </c>
      <c r="R148">
        <v>0</v>
      </c>
      <c r="U148">
        <v>-0.01</v>
      </c>
      <c r="V148">
        <v>6199287</v>
      </c>
      <c r="X148" t="s">
        <v>22</v>
      </c>
      <c r="Y148" t="s">
        <v>6</v>
      </c>
      <c r="AA148">
        <f t="shared" si="2"/>
        <v>0</v>
      </c>
    </row>
    <row r="149" spans="1:27" hidden="1" x14ac:dyDescent="0.35">
      <c r="A149">
        <v>183900</v>
      </c>
      <c r="B149" t="s">
        <v>31</v>
      </c>
      <c r="E149" t="s">
        <v>32</v>
      </c>
      <c r="H149">
        <v>1201</v>
      </c>
      <c r="I149">
        <v>353</v>
      </c>
      <c r="J149" t="s">
        <v>80</v>
      </c>
      <c r="K149" s="1">
        <v>41684</v>
      </c>
      <c r="L149" s="1">
        <v>41684</v>
      </c>
      <c r="M149" t="s">
        <v>33</v>
      </c>
      <c r="N149">
        <v>1339057</v>
      </c>
      <c r="O149">
        <v>195.7</v>
      </c>
      <c r="Q149" t="s">
        <v>22</v>
      </c>
      <c r="R149">
        <v>1.4512</v>
      </c>
      <c r="S149">
        <v>195.7</v>
      </c>
      <c r="U149">
        <v>284</v>
      </c>
      <c r="V149">
        <v>6199226</v>
      </c>
      <c r="X149" t="s">
        <v>22</v>
      </c>
      <c r="Y149" t="s">
        <v>6</v>
      </c>
      <c r="AA149">
        <f t="shared" si="2"/>
        <v>0</v>
      </c>
    </row>
    <row r="150" spans="1:27" x14ac:dyDescent="0.35">
      <c r="A150">
        <v>183900</v>
      </c>
      <c r="B150">
        <v>183900</v>
      </c>
      <c r="H150">
        <v>1201</v>
      </c>
      <c r="M150" t="s">
        <v>33</v>
      </c>
      <c r="N150">
        <v>1339057</v>
      </c>
      <c r="R150" t="s">
        <v>70</v>
      </c>
      <c r="S150">
        <v>0.01</v>
      </c>
      <c r="X150" t="s">
        <v>22</v>
      </c>
      <c r="AA150">
        <f t="shared" si="2"/>
        <v>1</v>
      </c>
    </row>
    <row r="151" spans="1:27" hidden="1" x14ac:dyDescent="0.35">
      <c r="A151">
        <v>183900</v>
      </c>
      <c r="B151" t="s">
        <v>31</v>
      </c>
      <c r="E151" t="s">
        <v>32</v>
      </c>
      <c r="H151">
        <v>1201</v>
      </c>
      <c r="I151">
        <v>15001041</v>
      </c>
      <c r="J151" t="s">
        <v>69</v>
      </c>
      <c r="K151" s="1">
        <v>42041</v>
      </c>
      <c r="L151" s="1">
        <v>42044</v>
      </c>
      <c r="M151" t="s">
        <v>33</v>
      </c>
      <c r="N151">
        <v>1411623</v>
      </c>
      <c r="R151">
        <v>0</v>
      </c>
      <c r="V151">
        <v>7764247</v>
      </c>
      <c r="X151" t="s">
        <v>22</v>
      </c>
      <c r="Y151" t="s">
        <v>6</v>
      </c>
      <c r="AA151">
        <f t="shared" si="2"/>
        <v>0</v>
      </c>
    </row>
    <row r="152" spans="1:27" hidden="1" x14ac:dyDescent="0.35">
      <c r="A152">
        <v>183900</v>
      </c>
      <c r="B152" t="s">
        <v>31</v>
      </c>
      <c r="E152" t="s">
        <v>32</v>
      </c>
      <c r="H152">
        <v>1201</v>
      </c>
      <c r="I152">
        <v>15001041</v>
      </c>
      <c r="J152" t="s">
        <v>79</v>
      </c>
      <c r="K152" s="1">
        <v>42041</v>
      </c>
      <c r="L152" s="1">
        <v>42044</v>
      </c>
      <c r="M152" t="s">
        <v>33</v>
      </c>
      <c r="N152">
        <v>1411623</v>
      </c>
      <c r="O152">
        <v>211.59</v>
      </c>
      <c r="Q152" t="s">
        <v>22</v>
      </c>
      <c r="R152">
        <v>1.6128</v>
      </c>
      <c r="S152">
        <v>211.59</v>
      </c>
      <c r="U152">
        <v>341.25</v>
      </c>
      <c r="V152">
        <v>7764248</v>
      </c>
      <c r="X152" t="s">
        <v>22</v>
      </c>
      <c r="Y152" t="s">
        <v>6</v>
      </c>
      <c r="AA152">
        <f t="shared" si="2"/>
        <v>0</v>
      </c>
    </row>
    <row r="153" spans="1:27" hidden="1" x14ac:dyDescent="0.35">
      <c r="A153">
        <v>183900</v>
      </c>
      <c r="B153" t="s">
        <v>31</v>
      </c>
      <c r="E153" t="s">
        <v>32</v>
      </c>
      <c r="H153">
        <v>1201</v>
      </c>
      <c r="I153">
        <v>17001120</v>
      </c>
      <c r="J153" t="s">
        <v>79</v>
      </c>
      <c r="K153" s="1">
        <v>42961</v>
      </c>
      <c r="L153" s="1">
        <v>42972</v>
      </c>
      <c r="M153" t="s">
        <v>33</v>
      </c>
      <c r="N153">
        <v>1411623</v>
      </c>
      <c r="O153">
        <v>-211.59</v>
      </c>
      <c r="Q153" t="s">
        <v>22</v>
      </c>
      <c r="R153">
        <v>1.6128</v>
      </c>
      <c r="S153">
        <v>-211.59</v>
      </c>
      <c r="U153">
        <v>-341.25</v>
      </c>
      <c r="V153">
        <v>10654600</v>
      </c>
      <c r="X153" t="s">
        <v>22</v>
      </c>
      <c r="Y153" t="s">
        <v>6</v>
      </c>
      <c r="AA153">
        <f t="shared" si="2"/>
        <v>0</v>
      </c>
    </row>
    <row r="154" spans="1:27" hidden="1" x14ac:dyDescent="0.35">
      <c r="A154">
        <v>183900</v>
      </c>
      <c r="B154">
        <v>183900</v>
      </c>
      <c r="H154">
        <v>1201</v>
      </c>
      <c r="M154" t="s">
        <v>33</v>
      </c>
      <c r="N154">
        <v>1411623</v>
      </c>
      <c r="R154" t="s">
        <v>70</v>
      </c>
      <c r="X154" t="s">
        <v>22</v>
      </c>
      <c r="AA154">
        <f t="shared" si="2"/>
        <v>0</v>
      </c>
    </row>
    <row r="155" spans="1:27" hidden="1" x14ac:dyDescent="0.35">
      <c r="A155">
        <v>183900</v>
      </c>
      <c r="B155" t="s">
        <v>31</v>
      </c>
      <c r="E155" t="s">
        <v>32</v>
      </c>
      <c r="H155">
        <v>1201</v>
      </c>
      <c r="I155">
        <v>17001120</v>
      </c>
      <c r="J155" t="s">
        <v>69</v>
      </c>
      <c r="K155" s="1">
        <v>42961</v>
      </c>
      <c r="L155" s="1">
        <v>42972</v>
      </c>
      <c r="M155" t="s">
        <v>84</v>
      </c>
      <c r="N155">
        <v>1411623</v>
      </c>
      <c r="R155">
        <v>0</v>
      </c>
      <c r="V155">
        <v>10654601</v>
      </c>
      <c r="X155" t="s">
        <v>22</v>
      </c>
      <c r="Y155" t="s">
        <v>6</v>
      </c>
      <c r="AA155">
        <f t="shared" si="2"/>
        <v>0</v>
      </c>
    </row>
    <row r="156" spans="1:27" hidden="1" x14ac:dyDescent="0.35">
      <c r="A156">
        <v>183900</v>
      </c>
      <c r="B156" t="s">
        <v>31</v>
      </c>
      <c r="E156" t="s">
        <v>32</v>
      </c>
      <c r="H156">
        <v>1201</v>
      </c>
      <c r="I156">
        <v>17001120</v>
      </c>
      <c r="J156" t="s">
        <v>79</v>
      </c>
      <c r="K156" s="1">
        <v>42961</v>
      </c>
      <c r="L156" s="1">
        <v>42972</v>
      </c>
      <c r="M156" t="s">
        <v>84</v>
      </c>
      <c r="N156">
        <v>1411623</v>
      </c>
      <c r="O156">
        <v>211.59</v>
      </c>
      <c r="Q156" t="s">
        <v>22</v>
      </c>
      <c r="R156">
        <v>1.6128</v>
      </c>
      <c r="S156">
        <v>211.59</v>
      </c>
      <c r="U156">
        <v>341.25</v>
      </c>
      <c r="V156">
        <v>10654602</v>
      </c>
      <c r="X156" t="s">
        <v>22</v>
      </c>
      <c r="Y156" t="s">
        <v>6</v>
      </c>
      <c r="AA156">
        <f t="shared" si="2"/>
        <v>0</v>
      </c>
    </row>
    <row r="157" spans="1:27" hidden="1" x14ac:dyDescent="0.35">
      <c r="A157">
        <v>183900</v>
      </c>
      <c r="B157" t="s">
        <v>31</v>
      </c>
      <c r="E157" t="s">
        <v>32</v>
      </c>
      <c r="H157">
        <v>1201</v>
      </c>
      <c r="I157">
        <v>14278635</v>
      </c>
      <c r="J157" t="s">
        <v>75</v>
      </c>
      <c r="K157" s="1">
        <v>43068</v>
      </c>
      <c r="L157" s="1">
        <v>43068</v>
      </c>
      <c r="M157" t="s">
        <v>84</v>
      </c>
      <c r="N157">
        <v>1411623</v>
      </c>
      <c r="O157">
        <v>-5</v>
      </c>
      <c r="Q157" t="s">
        <v>22</v>
      </c>
      <c r="R157">
        <v>1.6128</v>
      </c>
      <c r="S157">
        <v>-5</v>
      </c>
      <c r="U157">
        <v>-8.06</v>
      </c>
      <c r="V157">
        <v>10788568</v>
      </c>
      <c r="X157" t="s">
        <v>22</v>
      </c>
      <c r="Y157" t="s">
        <v>6</v>
      </c>
      <c r="AA157">
        <f t="shared" si="2"/>
        <v>0</v>
      </c>
    </row>
    <row r="158" spans="1:27" hidden="1" x14ac:dyDescent="0.35">
      <c r="A158">
        <v>183900</v>
      </c>
      <c r="B158" t="s">
        <v>31</v>
      </c>
      <c r="E158" t="s">
        <v>32</v>
      </c>
      <c r="H158">
        <v>1201</v>
      </c>
      <c r="I158">
        <v>17001549</v>
      </c>
      <c r="J158" t="s">
        <v>79</v>
      </c>
      <c r="K158" s="1">
        <v>43097</v>
      </c>
      <c r="L158" s="1">
        <v>43097</v>
      </c>
      <c r="M158" t="s">
        <v>84</v>
      </c>
      <c r="N158">
        <v>1411623</v>
      </c>
      <c r="O158">
        <v>-206.59</v>
      </c>
      <c r="Q158" t="s">
        <v>22</v>
      </c>
      <c r="R158">
        <v>1.6128</v>
      </c>
      <c r="S158">
        <v>-206.59</v>
      </c>
      <c r="U158">
        <v>-333.19</v>
      </c>
      <c r="V158">
        <v>10840339</v>
      </c>
      <c r="X158" t="s">
        <v>22</v>
      </c>
      <c r="Y158" t="s">
        <v>6</v>
      </c>
      <c r="AA158">
        <f t="shared" si="2"/>
        <v>0</v>
      </c>
    </row>
    <row r="159" spans="1:27" hidden="1" x14ac:dyDescent="0.35">
      <c r="A159">
        <v>183900</v>
      </c>
      <c r="B159">
        <v>183900</v>
      </c>
      <c r="H159">
        <v>1201</v>
      </c>
      <c r="M159" t="s">
        <v>84</v>
      </c>
      <c r="N159">
        <v>1411623</v>
      </c>
      <c r="R159" t="s">
        <v>70</v>
      </c>
      <c r="X159" t="s">
        <v>22</v>
      </c>
      <c r="AA159">
        <f t="shared" si="2"/>
        <v>0</v>
      </c>
    </row>
    <row r="160" spans="1:27" hidden="1" x14ac:dyDescent="0.35">
      <c r="A160">
        <v>183900</v>
      </c>
      <c r="B160" t="s">
        <v>31</v>
      </c>
      <c r="E160" t="s">
        <v>32</v>
      </c>
      <c r="H160">
        <v>1201</v>
      </c>
      <c r="I160">
        <v>14012216</v>
      </c>
      <c r="J160" t="s">
        <v>69</v>
      </c>
      <c r="K160" s="1">
        <v>41745</v>
      </c>
      <c r="L160" s="1">
        <v>41745</v>
      </c>
      <c r="M160" t="s">
        <v>85</v>
      </c>
      <c r="N160">
        <v>1411623</v>
      </c>
      <c r="R160">
        <v>0</v>
      </c>
      <c r="V160">
        <v>6475203</v>
      </c>
      <c r="X160" t="s">
        <v>22</v>
      </c>
      <c r="Y160" t="s">
        <v>6</v>
      </c>
      <c r="AA160">
        <f t="shared" si="2"/>
        <v>0</v>
      </c>
    </row>
    <row r="161" spans="1:27" hidden="1" x14ac:dyDescent="0.35">
      <c r="A161">
        <v>183900</v>
      </c>
      <c r="B161" t="s">
        <v>31</v>
      </c>
      <c r="E161" t="s">
        <v>32</v>
      </c>
      <c r="H161">
        <v>1201</v>
      </c>
      <c r="I161">
        <v>14012216</v>
      </c>
      <c r="J161" t="s">
        <v>73</v>
      </c>
      <c r="K161" s="1">
        <v>41745</v>
      </c>
      <c r="L161" s="1">
        <v>41745</v>
      </c>
      <c r="M161" t="s">
        <v>85</v>
      </c>
      <c r="N161">
        <v>1411623</v>
      </c>
      <c r="O161">
        <v>128.15</v>
      </c>
      <c r="Q161" t="s">
        <v>26</v>
      </c>
      <c r="R161">
        <v>4.2854999999999999</v>
      </c>
      <c r="S161">
        <v>340.49</v>
      </c>
      <c r="U161">
        <v>549.19000000000005</v>
      </c>
      <c r="V161">
        <v>6475204</v>
      </c>
      <c r="X161" t="s">
        <v>22</v>
      </c>
      <c r="Y161" t="s">
        <v>6</v>
      </c>
      <c r="AA161">
        <f t="shared" si="2"/>
        <v>0</v>
      </c>
    </row>
    <row r="162" spans="1:27" hidden="1" x14ac:dyDescent="0.35">
      <c r="A162">
        <v>183900</v>
      </c>
      <c r="B162" t="s">
        <v>31</v>
      </c>
      <c r="E162" t="s">
        <v>32</v>
      </c>
      <c r="H162">
        <v>1201</v>
      </c>
      <c r="I162">
        <v>90322</v>
      </c>
      <c r="J162" t="s">
        <v>74</v>
      </c>
      <c r="K162" s="1">
        <v>41782</v>
      </c>
      <c r="L162" s="1">
        <v>41787</v>
      </c>
      <c r="M162" t="s">
        <v>85</v>
      </c>
      <c r="N162">
        <v>1411623</v>
      </c>
      <c r="O162">
        <v>-128.91999999999999</v>
      </c>
      <c r="Q162" t="s">
        <v>22</v>
      </c>
      <c r="R162">
        <v>1.6128</v>
      </c>
      <c r="S162">
        <v>-128.91999999999999</v>
      </c>
      <c r="U162">
        <v>-207.92</v>
      </c>
      <c r="V162">
        <v>6633607</v>
      </c>
      <c r="X162" t="s">
        <v>22</v>
      </c>
      <c r="Y162" t="s">
        <v>6</v>
      </c>
      <c r="AA162">
        <f t="shared" si="2"/>
        <v>0</v>
      </c>
    </row>
    <row r="163" spans="1:27" hidden="1" x14ac:dyDescent="0.35">
      <c r="A163">
        <v>183900</v>
      </c>
      <c r="B163" t="s">
        <v>31</v>
      </c>
      <c r="E163" t="s">
        <v>32</v>
      </c>
      <c r="H163">
        <v>1201</v>
      </c>
      <c r="I163">
        <v>15001041</v>
      </c>
      <c r="J163" t="s">
        <v>79</v>
      </c>
      <c r="K163" s="1">
        <v>42041</v>
      </c>
      <c r="L163" s="1">
        <v>42044</v>
      </c>
      <c r="M163" t="s">
        <v>85</v>
      </c>
      <c r="N163">
        <v>1411623</v>
      </c>
      <c r="O163">
        <v>-211.59</v>
      </c>
      <c r="Q163" t="s">
        <v>22</v>
      </c>
      <c r="R163">
        <v>1.6128</v>
      </c>
      <c r="S163">
        <v>-211.59</v>
      </c>
      <c r="U163">
        <v>-341.25</v>
      </c>
      <c r="V163">
        <v>7764246</v>
      </c>
      <c r="X163" t="s">
        <v>22</v>
      </c>
      <c r="Y163" t="s">
        <v>6</v>
      </c>
      <c r="AA163">
        <f t="shared" si="2"/>
        <v>0</v>
      </c>
    </row>
    <row r="164" spans="1:27" hidden="1" x14ac:dyDescent="0.35">
      <c r="A164">
        <v>183900</v>
      </c>
      <c r="B164" t="s">
        <v>31</v>
      </c>
      <c r="E164" t="s">
        <v>32</v>
      </c>
      <c r="H164">
        <v>1201</v>
      </c>
      <c r="I164">
        <v>14003736</v>
      </c>
      <c r="J164" t="s">
        <v>76</v>
      </c>
      <c r="K164" s="1">
        <v>42642</v>
      </c>
      <c r="L164" s="1">
        <v>42642</v>
      </c>
      <c r="M164" t="s">
        <v>85</v>
      </c>
      <c r="N164">
        <v>1411623</v>
      </c>
      <c r="Q164" t="s">
        <v>22</v>
      </c>
      <c r="R164">
        <v>0</v>
      </c>
      <c r="U164">
        <v>-0.02</v>
      </c>
      <c r="V164">
        <v>9970869</v>
      </c>
      <c r="X164" t="s">
        <v>22</v>
      </c>
      <c r="Y164" t="s">
        <v>6</v>
      </c>
      <c r="AA164">
        <f t="shared" si="2"/>
        <v>0</v>
      </c>
    </row>
    <row r="165" spans="1:27" x14ac:dyDescent="0.35">
      <c r="A165">
        <v>183900</v>
      </c>
      <c r="B165">
        <v>183900</v>
      </c>
      <c r="H165">
        <v>1201</v>
      </c>
      <c r="M165" t="s">
        <v>85</v>
      </c>
      <c r="N165">
        <v>1411623</v>
      </c>
      <c r="R165" t="s">
        <v>70</v>
      </c>
      <c r="S165">
        <v>-0.02</v>
      </c>
      <c r="X165" t="s">
        <v>22</v>
      </c>
      <c r="AA165">
        <f t="shared" si="2"/>
        <v>1</v>
      </c>
    </row>
    <row r="166" spans="1:27" hidden="1" x14ac:dyDescent="0.35">
      <c r="A166">
        <v>183900</v>
      </c>
      <c r="B166" t="s">
        <v>31</v>
      </c>
      <c r="E166" t="s">
        <v>32</v>
      </c>
      <c r="H166">
        <v>1201</v>
      </c>
      <c r="I166">
        <v>13031503</v>
      </c>
      <c r="J166" t="s">
        <v>69</v>
      </c>
      <c r="K166" s="1">
        <v>41577</v>
      </c>
      <c r="L166" s="1">
        <v>41577</v>
      </c>
      <c r="M166" t="s">
        <v>86</v>
      </c>
      <c r="N166">
        <v>1242965</v>
      </c>
      <c r="R166">
        <v>0</v>
      </c>
      <c r="V166">
        <v>5705293</v>
      </c>
      <c r="X166" t="s">
        <v>22</v>
      </c>
      <c r="Y166" t="s">
        <v>6</v>
      </c>
      <c r="AA166">
        <f t="shared" si="2"/>
        <v>0</v>
      </c>
    </row>
    <row r="167" spans="1:27" hidden="1" x14ac:dyDescent="0.35">
      <c r="A167">
        <v>183900</v>
      </c>
      <c r="B167" t="s">
        <v>31</v>
      </c>
      <c r="E167" t="s">
        <v>32</v>
      </c>
      <c r="H167">
        <v>1201</v>
      </c>
      <c r="I167">
        <v>13031503</v>
      </c>
      <c r="J167" t="s">
        <v>73</v>
      </c>
      <c r="K167" s="1">
        <v>41577</v>
      </c>
      <c r="L167" s="1">
        <v>41577</v>
      </c>
      <c r="M167" t="s">
        <v>86</v>
      </c>
      <c r="N167">
        <v>1242965</v>
      </c>
      <c r="O167">
        <v>120</v>
      </c>
      <c r="Q167" t="s">
        <v>26</v>
      </c>
      <c r="R167">
        <v>4.2434000000000003</v>
      </c>
      <c r="S167">
        <v>318.83999999999997</v>
      </c>
      <c r="U167">
        <v>509.21</v>
      </c>
      <c r="V167">
        <v>5705294</v>
      </c>
      <c r="X167" t="s">
        <v>22</v>
      </c>
      <c r="Y167" t="s">
        <v>6</v>
      </c>
      <c r="AA167">
        <f t="shared" si="2"/>
        <v>0</v>
      </c>
    </row>
    <row r="168" spans="1:27" hidden="1" x14ac:dyDescent="0.35">
      <c r="A168">
        <v>183900</v>
      </c>
      <c r="B168" t="s">
        <v>31</v>
      </c>
      <c r="E168" t="s">
        <v>32</v>
      </c>
      <c r="H168">
        <v>1201</v>
      </c>
      <c r="I168">
        <v>81330</v>
      </c>
      <c r="J168" t="s">
        <v>74</v>
      </c>
      <c r="K168" s="1">
        <v>41610</v>
      </c>
      <c r="L168" s="1">
        <v>41623</v>
      </c>
      <c r="M168" t="s">
        <v>86</v>
      </c>
      <c r="N168">
        <v>1242965</v>
      </c>
      <c r="O168">
        <v>-50.97</v>
      </c>
      <c r="Q168" t="s">
        <v>22</v>
      </c>
      <c r="R168">
        <v>1.597</v>
      </c>
      <c r="S168">
        <v>-50.97</v>
      </c>
      <c r="U168">
        <v>-81.400000000000006</v>
      </c>
      <c r="V168">
        <v>5831818</v>
      </c>
      <c r="X168" t="s">
        <v>22</v>
      </c>
      <c r="Y168" t="s">
        <v>6</v>
      </c>
      <c r="AA168">
        <f t="shared" si="2"/>
        <v>0</v>
      </c>
    </row>
    <row r="169" spans="1:27" hidden="1" x14ac:dyDescent="0.35">
      <c r="A169">
        <v>183900</v>
      </c>
      <c r="B169" t="s">
        <v>31</v>
      </c>
      <c r="E169" t="s">
        <v>32</v>
      </c>
      <c r="H169">
        <v>1201</v>
      </c>
      <c r="I169">
        <v>81330</v>
      </c>
      <c r="J169" t="s">
        <v>74</v>
      </c>
      <c r="K169" s="1">
        <v>41613</v>
      </c>
      <c r="L169" s="1">
        <v>41623</v>
      </c>
      <c r="M169" t="s">
        <v>86</v>
      </c>
      <c r="N169">
        <v>1242965</v>
      </c>
      <c r="O169">
        <v>-72.400000000000006</v>
      </c>
      <c r="Q169" t="s">
        <v>22</v>
      </c>
      <c r="R169">
        <v>1.597</v>
      </c>
      <c r="S169">
        <v>-72.400000000000006</v>
      </c>
      <c r="U169">
        <v>-115.62</v>
      </c>
      <c r="V169">
        <v>5860762</v>
      </c>
      <c r="X169" t="s">
        <v>22</v>
      </c>
      <c r="Y169" t="s">
        <v>6</v>
      </c>
      <c r="AA169">
        <f t="shared" si="2"/>
        <v>0</v>
      </c>
    </row>
    <row r="170" spans="1:27" hidden="1" x14ac:dyDescent="0.35">
      <c r="A170">
        <v>183900</v>
      </c>
      <c r="B170" t="s">
        <v>31</v>
      </c>
      <c r="E170" t="s">
        <v>32</v>
      </c>
      <c r="H170">
        <v>1201</v>
      </c>
      <c r="I170">
        <v>14001001</v>
      </c>
      <c r="J170" t="s">
        <v>79</v>
      </c>
      <c r="K170" s="1">
        <v>41641</v>
      </c>
      <c r="L170" s="1">
        <v>41641</v>
      </c>
      <c r="M170" t="s">
        <v>86</v>
      </c>
      <c r="N170">
        <v>1242965</v>
      </c>
      <c r="O170">
        <v>-195.48</v>
      </c>
      <c r="Q170" t="s">
        <v>22</v>
      </c>
      <c r="R170">
        <v>1.597</v>
      </c>
      <c r="S170">
        <v>-195.48</v>
      </c>
      <c r="U170">
        <v>-312.18</v>
      </c>
      <c r="V170">
        <v>6014764</v>
      </c>
      <c r="X170" t="s">
        <v>22</v>
      </c>
      <c r="Y170" t="s">
        <v>6</v>
      </c>
      <c r="AA170">
        <f t="shared" si="2"/>
        <v>0</v>
      </c>
    </row>
    <row r="171" spans="1:27" hidden="1" x14ac:dyDescent="0.35">
      <c r="A171">
        <v>183900</v>
      </c>
      <c r="B171" t="s">
        <v>31</v>
      </c>
      <c r="E171" t="s">
        <v>32</v>
      </c>
      <c r="H171">
        <v>1201</v>
      </c>
      <c r="I171">
        <v>4270</v>
      </c>
      <c r="J171" t="s">
        <v>76</v>
      </c>
      <c r="K171" s="1">
        <v>41667</v>
      </c>
      <c r="L171" s="1">
        <v>41667</v>
      </c>
      <c r="M171" t="s">
        <v>86</v>
      </c>
      <c r="N171">
        <v>1242965</v>
      </c>
      <c r="Q171" t="s">
        <v>22</v>
      </c>
      <c r="R171">
        <v>0</v>
      </c>
      <c r="U171">
        <v>0.01</v>
      </c>
      <c r="V171">
        <v>6148616</v>
      </c>
      <c r="X171" t="s">
        <v>22</v>
      </c>
      <c r="Y171" t="s">
        <v>6</v>
      </c>
      <c r="AA171">
        <f t="shared" si="2"/>
        <v>0</v>
      </c>
    </row>
    <row r="172" spans="1:27" hidden="1" x14ac:dyDescent="0.35">
      <c r="A172">
        <v>183900</v>
      </c>
      <c r="B172" t="s">
        <v>31</v>
      </c>
      <c r="E172" t="s">
        <v>32</v>
      </c>
      <c r="H172">
        <v>1201</v>
      </c>
      <c r="I172">
        <v>4270</v>
      </c>
      <c r="J172" t="s">
        <v>76</v>
      </c>
      <c r="K172" s="1">
        <v>41667</v>
      </c>
      <c r="L172" s="1">
        <v>41667</v>
      </c>
      <c r="M172" t="s">
        <v>86</v>
      </c>
      <c r="N172">
        <v>1242965</v>
      </c>
      <c r="Q172" t="s">
        <v>22</v>
      </c>
      <c r="R172">
        <v>0</v>
      </c>
      <c r="U172">
        <v>-0.01</v>
      </c>
      <c r="V172">
        <v>6118845</v>
      </c>
      <c r="X172" t="s">
        <v>22</v>
      </c>
      <c r="Y172" t="s">
        <v>6</v>
      </c>
      <c r="AA172">
        <f t="shared" si="2"/>
        <v>0</v>
      </c>
    </row>
    <row r="173" spans="1:27" hidden="1" x14ac:dyDescent="0.35">
      <c r="A173">
        <v>183900</v>
      </c>
      <c r="B173" t="s">
        <v>31</v>
      </c>
      <c r="E173" t="s">
        <v>32</v>
      </c>
      <c r="H173">
        <v>1201</v>
      </c>
      <c r="I173">
        <v>14001002</v>
      </c>
      <c r="J173" t="s">
        <v>71</v>
      </c>
      <c r="K173" s="1">
        <v>41684</v>
      </c>
      <c r="L173" s="1">
        <v>41684</v>
      </c>
      <c r="M173" t="s">
        <v>86</v>
      </c>
      <c r="N173">
        <v>1242965</v>
      </c>
      <c r="Q173" t="s">
        <v>22</v>
      </c>
      <c r="R173">
        <v>0</v>
      </c>
      <c r="U173">
        <v>-0.01</v>
      </c>
      <c r="V173">
        <v>6199288</v>
      </c>
      <c r="X173" t="s">
        <v>22</v>
      </c>
      <c r="Y173" t="s">
        <v>6</v>
      </c>
      <c r="AA173">
        <f t="shared" si="2"/>
        <v>0</v>
      </c>
    </row>
    <row r="174" spans="1:27" x14ac:dyDescent="0.35">
      <c r="A174">
        <v>183900</v>
      </c>
      <c r="B174">
        <v>183900</v>
      </c>
      <c r="H174">
        <v>1201</v>
      </c>
      <c r="M174" t="s">
        <v>86</v>
      </c>
      <c r="N174">
        <v>1242965</v>
      </c>
      <c r="R174" t="s">
        <v>70</v>
      </c>
      <c r="S174">
        <v>-0.01</v>
      </c>
      <c r="X174" t="s">
        <v>22</v>
      </c>
      <c r="AA174">
        <f t="shared" si="2"/>
        <v>1</v>
      </c>
    </row>
    <row r="175" spans="1:27" hidden="1" x14ac:dyDescent="0.35">
      <c r="A175">
        <v>183900</v>
      </c>
      <c r="B175" t="s">
        <v>31</v>
      </c>
      <c r="E175" t="s">
        <v>32</v>
      </c>
      <c r="H175">
        <v>1201</v>
      </c>
      <c r="I175">
        <v>13031558</v>
      </c>
      <c r="J175" t="s">
        <v>69</v>
      </c>
      <c r="K175" s="1">
        <v>41577</v>
      </c>
      <c r="L175" s="1">
        <v>41577</v>
      </c>
      <c r="M175" t="s">
        <v>86</v>
      </c>
      <c r="N175">
        <v>1243715</v>
      </c>
      <c r="R175">
        <v>0</v>
      </c>
      <c r="V175">
        <v>5708888</v>
      </c>
      <c r="X175" t="s">
        <v>22</v>
      </c>
      <c r="Y175" t="s">
        <v>6</v>
      </c>
      <c r="AA175">
        <f t="shared" si="2"/>
        <v>0</v>
      </c>
    </row>
    <row r="176" spans="1:27" hidden="1" x14ac:dyDescent="0.35">
      <c r="A176">
        <v>183900</v>
      </c>
      <c r="B176" t="s">
        <v>31</v>
      </c>
      <c r="E176" t="s">
        <v>32</v>
      </c>
      <c r="H176">
        <v>1201</v>
      </c>
      <c r="I176">
        <v>13031558</v>
      </c>
      <c r="J176" t="s">
        <v>73</v>
      </c>
      <c r="K176" s="1">
        <v>41577</v>
      </c>
      <c r="L176" s="1">
        <v>41577</v>
      </c>
      <c r="M176" t="s">
        <v>86</v>
      </c>
      <c r="N176">
        <v>1243715</v>
      </c>
      <c r="O176">
        <v>48.81</v>
      </c>
      <c r="Q176" t="s">
        <v>26</v>
      </c>
      <c r="R176">
        <v>2.3283</v>
      </c>
      <c r="S176">
        <v>129.69</v>
      </c>
      <c r="U176">
        <v>113.64</v>
      </c>
      <c r="V176">
        <v>5708889</v>
      </c>
      <c r="X176" t="s">
        <v>22</v>
      </c>
      <c r="Y176" t="s">
        <v>6</v>
      </c>
      <c r="AA176">
        <f t="shared" si="2"/>
        <v>0</v>
      </c>
    </row>
    <row r="177" spans="1:27" hidden="1" x14ac:dyDescent="0.35">
      <c r="A177">
        <v>183900</v>
      </c>
      <c r="B177" t="s">
        <v>31</v>
      </c>
      <c r="E177" t="s">
        <v>32</v>
      </c>
      <c r="H177">
        <v>1201</v>
      </c>
      <c r="I177">
        <v>81332</v>
      </c>
      <c r="J177" t="s">
        <v>74</v>
      </c>
      <c r="K177" s="1">
        <v>41596</v>
      </c>
      <c r="L177" s="1">
        <v>41598</v>
      </c>
      <c r="M177" t="s">
        <v>86</v>
      </c>
      <c r="N177">
        <v>1243715</v>
      </c>
      <c r="O177">
        <v>-46</v>
      </c>
      <c r="Q177" t="s">
        <v>22</v>
      </c>
      <c r="R177">
        <v>0.87629999999999997</v>
      </c>
      <c r="S177">
        <v>-46</v>
      </c>
      <c r="U177">
        <v>-40.31</v>
      </c>
      <c r="V177">
        <v>5775768</v>
      </c>
      <c r="X177" t="s">
        <v>22</v>
      </c>
      <c r="Y177" t="s">
        <v>6</v>
      </c>
      <c r="AA177">
        <f t="shared" si="2"/>
        <v>0</v>
      </c>
    </row>
    <row r="178" spans="1:27" hidden="1" x14ac:dyDescent="0.35">
      <c r="A178">
        <v>183900</v>
      </c>
      <c r="B178" t="s">
        <v>31</v>
      </c>
      <c r="E178" t="s">
        <v>32</v>
      </c>
      <c r="H178">
        <v>1201</v>
      </c>
      <c r="I178">
        <v>81330</v>
      </c>
      <c r="J178" t="s">
        <v>74</v>
      </c>
      <c r="K178" s="1">
        <v>41592</v>
      </c>
      <c r="L178" s="1">
        <v>41599</v>
      </c>
      <c r="M178" t="s">
        <v>86</v>
      </c>
      <c r="N178">
        <v>1243715</v>
      </c>
      <c r="O178">
        <v>-68.23</v>
      </c>
      <c r="Q178" t="s">
        <v>22</v>
      </c>
      <c r="R178">
        <v>0.87629999999999997</v>
      </c>
      <c r="S178">
        <v>-68.23</v>
      </c>
      <c r="U178">
        <v>-59.79</v>
      </c>
      <c r="V178">
        <v>5759218</v>
      </c>
      <c r="X178" t="s">
        <v>22</v>
      </c>
      <c r="Y178" t="s">
        <v>6</v>
      </c>
      <c r="AA178">
        <f t="shared" si="2"/>
        <v>0</v>
      </c>
    </row>
    <row r="179" spans="1:27" hidden="1" x14ac:dyDescent="0.35">
      <c r="A179">
        <v>183900</v>
      </c>
      <c r="B179" t="s">
        <v>31</v>
      </c>
      <c r="E179" t="s">
        <v>32</v>
      </c>
      <c r="H179">
        <v>1201</v>
      </c>
      <c r="I179">
        <v>81330</v>
      </c>
      <c r="J179" t="s">
        <v>74</v>
      </c>
      <c r="K179" s="1">
        <v>41610</v>
      </c>
      <c r="L179" s="1">
        <v>41623</v>
      </c>
      <c r="M179" t="s">
        <v>86</v>
      </c>
      <c r="N179">
        <v>1243715</v>
      </c>
      <c r="O179">
        <v>-15.46</v>
      </c>
      <c r="Q179" t="s">
        <v>22</v>
      </c>
      <c r="R179">
        <v>0.87629999999999997</v>
      </c>
      <c r="S179">
        <v>-15.46</v>
      </c>
      <c r="U179">
        <v>-13.55</v>
      </c>
      <c r="V179">
        <v>5831817</v>
      </c>
      <c r="X179" t="s">
        <v>22</v>
      </c>
      <c r="Y179" t="s">
        <v>6</v>
      </c>
      <c r="AA179">
        <f t="shared" si="2"/>
        <v>0</v>
      </c>
    </row>
    <row r="180" spans="1:27" hidden="1" x14ac:dyDescent="0.35">
      <c r="A180">
        <v>183900</v>
      </c>
      <c r="B180" t="s">
        <v>31</v>
      </c>
      <c r="E180" t="s">
        <v>32</v>
      </c>
      <c r="H180">
        <v>1201</v>
      </c>
      <c r="I180">
        <v>4270</v>
      </c>
      <c r="J180" t="s">
        <v>76</v>
      </c>
      <c r="K180" s="1">
        <v>41667</v>
      </c>
      <c r="L180" s="1">
        <v>41667</v>
      </c>
      <c r="M180" t="s">
        <v>86</v>
      </c>
      <c r="N180">
        <v>1243715</v>
      </c>
      <c r="Q180" t="s">
        <v>22</v>
      </c>
      <c r="R180">
        <v>0</v>
      </c>
      <c r="U180">
        <v>0.01</v>
      </c>
      <c r="V180">
        <v>6118843</v>
      </c>
      <c r="X180" t="s">
        <v>22</v>
      </c>
      <c r="Y180" t="s">
        <v>6</v>
      </c>
      <c r="AA180">
        <f t="shared" si="2"/>
        <v>0</v>
      </c>
    </row>
    <row r="181" spans="1:27" hidden="1" x14ac:dyDescent="0.35">
      <c r="A181">
        <v>183900</v>
      </c>
      <c r="B181" t="s">
        <v>31</v>
      </c>
      <c r="E181" t="s">
        <v>32</v>
      </c>
      <c r="H181">
        <v>1201</v>
      </c>
      <c r="I181">
        <v>4321</v>
      </c>
      <c r="J181" t="s">
        <v>76</v>
      </c>
      <c r="K181" s="1">
        <v>41669</v>
      </c>
      <c r="L181" s="1">
        <v>41669</v>
      </c>
      <c r="M181" t="s">
        <v>86</v>
      </c>
      <c r="N181">
        <v>1243715</v>
      </c>
      <c r="Q181" t="s">
        <v>22</v>
      </c>
      <c r="R181">
        <v>0</v>
      </c>
      <c r="U181">
        <v>-166.8</v>
      </c>
      <c r="V181">
        <v>6153102</v>
      </c>
      <c r="X181" t="s">
        <v>22</v>
      </c>
      <c r="Y181" t="s">
        <v>6</v>
      </c>
      <c r="AA181">
        <f t="shared" si="2"/>
        <v>0</v>
      </c>
    </row>
    <row r="182" spans="1:27" hidden="1" x14ac:dyDescent="0.35">
      <c r="A182">
        <v>183900</v>
      </c>
      <c r="B182" t="s">
        <v>31</v>
      </c>
      <c r="E182" t="s">
        <v>32</v>
      </c>
      <c r="H182">
        <v>1201</v>
      </c>
      <c r="I182">
        <v>14001002</v>
      </c>
      <c r="J182" t="s">
        <v>71</v>
      </c>
      <c r="K182" s="1">
        <v>41684</v>
      </c>
      <c r="L182" s="1">
        <v>41684</v>
      </c>
      <c r="M182" t="s">
        <v>86</v>
      </c>
      <c r="N182">
        <v>1243715</v>
      </c>
      <c r="Q182" t="s">
        <v>22</v>
      </c>
      <c r="R182">
        <v>0</v>
      </c>
      <c r="U182">
        <v>166.8</v>
      </c>
      <c r="V182">
        <v>6199289</v>
      </c>
      <c r="X182" t="s">
        <v>22</v>
      </c>
      <c r="Y182" t="s">
        <v>6</v>
      </c>
      <c r="AA182">
        <f t="shared" si="2"/>
        <v>0</v>
      </c>
    </row>
    <row r="183" spans="1:27" hidden="1" x14ac:dyDescent="0.35">
      <c r="A183">
        <v>183900</v>
      </c>
      <c r="B183">
        <v>183900</v>
      </c>
      <c r="H183">
        <v>1201</v>
      </c>
      <c r="M183" t="s">
        <v>86</v>
      </c>
      <c r="N183">
        <v>1243715</v>
      </c>
      <c r="R183" t="s">
        <v>70</v>
      </c>
      <c r="X183" t="s">
        <v>22</v>
      </c>
      <c r="AA183">
        <f t="shared" si="2"/>
        <v>0</v>
      </c>
    </row>
    <row r="184" spans="1:27" hidden="1" x14ac:dyDescent="0.35">
      <c r="A184">
        <v>183900</v>
      </c>
      <c r="B184" t="s">
        <v>31</v>
      </c>
      <c r="E184" t="s">
        <v>32</v>
      </c>
      <c r="H184">
        <v>1201</v>
      </c>
      <c r="J184" t="s">
        <v>77</v>
      </c>
      <c r="R184" t="s">
        <v>78</v>
      </c>
      <c r="S184">
        <v>-0.02</v>
      </c>
      <c r="U184">
        <v>0</v>
      </c>
      <c r="X184" t="s">
        <v>22</v>
      </c>
      <c r="AA184">
        <f t="shared" si="2"/>
        <v>0</v>
      </c>
    </row>
  </sheetData>
  <autoFilter ref="A6:AA184" xr:uid="{A5AA13D5-BBD1-4C49-AF43-1CE557F48ED4}">
    <filterColumn colId="26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BDDF-DF14-4500-B944-41306FB24852}">
  <sheetPr codeName="Sheet8"/>
  <dimension ref="A1:B5"/>
  <sheetViews>
    <sheetView workbookViewId="0">
      <selection activeCell="B1" sqref="B1"/>
    </sheetView>
  </sheetViews>
  <sheetFormatPr defaultRowHeight="14.5" x14ac:dyDescent="0.35"/>
  <cols>
    <col min="1" max="1" width="11.1796875" customWidth="1"/>
    <col min="2" max="2" width="11.54296875" customWidth="1"/>
  </cols>
  <sheetData>
    <row r="1" spans="1:2" x14ac:dyDescent="0.35">
      <c r="A1" s="3" t="s">
        <v>13</v>
      </c>
      <c r="B1" s="3" t="s">
        <v>66</v>
      </c>
    </row>
    <row r="2" spans="1:2" x14ac:dyDescent="0.35">
      <c r="A2">
        <v>96294</v>
      </c>
      <c r="B2" t="s">
        <v>6</v>
      </c>
    </row>
    <row r="3" spans="1:2" x14ac:dyDescent="0.35">
      <c r="A3">
        <v>104198</v>
      </c>
      <c r="B3" t="s">
        <v>6</v>
      </c>
    </row>
    <row r="4" spans="1:2" x14ac:dyDescent="0.35">
      <c r="A4">
        <v>104203</v>
      </c>
      <c r="B4" t="s">
        <v>6</v>
      </c>
    </row>
    <row r="5" spans="1:2" x14ac:dyDescent="0.35">
      <c r="A5">
        <v>183900</v>
      </c>
      <c r="B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E3CA-6BDE-432B-9F1D-142C4E162B14}">
  <sheetPr codeName="Sheet9" filterMode="1"/>
  <dimension ref="A1:J18"/>
  <sheetViews>
    <sheetView workbookViewId="0">
      <selection activeCell="F16" sqref="F16"/>
    </sheetView>
  </sheetViews>
  <sheetFormatPr defaultRowHeight="14.5" x14ac:dyDescent="0.35"/>
  <cols>
    <col min="1" max="1" width="25.36328125" bestFit="1" customWidth="1"/>
    <col min="2" max="2" width="29.81640625" bestFit="1" customWidth="1"/>
    <col min="3" max="3" width="15.81640625" customWidth="1"/>
    <col min="4" max="4" width="12.7265625" customWidth="1"/>
    <col min="5" max="5" width="12.54296875" customWidth="1"/>
    <col min="6" max="6" width="12.81640625" customWidth="1"/>
    <col min="7" max="7" width="15.54296875" customWidth="1"/>
    <col min="8" max="8" width="9.08984375" customWidth="1"/>
    <col min="9" max="9" width="11.1796875" customWidth="1"/>
    <col min="12" max="12" width="12.1796875" bestFit="1" customWidth="1"/>
    <col min="13" max="13" width="8.6328125" bestFit="1" customWidth="1"/>
    <col min="14" max="14" width="11.54296875" bestFit="1" customWidth="1"/>
    <col min="15" max="15" width="8.81640625" bestFit="1" customWidth="1"/>
    <col min="16" max="16" width="11.7265625" bestFit="1" customWidth="1"/>
    <col min="17" max="17" width="9.6328125" bestFit="1" customWidth="1"/>
    <col min="18" max="18" width="12.54296875" bestFit="1" customWidth="1"/>
    <col min="19" max="19" width="8.54296875" bestFit="1" customWidth="1"/>
    <col min="20" max="20" width="11.453125" bestFit="1" customWidth="1"/>
    <col min="21" max="21" width="10.7265625" bestFit="1" customWidth="1"/>
  </cols>
  <sheetData>
    <row r="1" spans="1:10" x14ac:dyDescent="0.35">
      <c r="A1" s="6" t="s">
        <v>91</v>
      </c>
      <c r="B1" s="6" t="s">
        <v>90</v>
      </c>
      <c r="C1" s="41" t="s">
        <v>54</v>
      </c>
      <c r="D1" s="41" t="s">
        <v>13</v>
      </c>
      <c r="E1" s="41" t="s">
        <v>16</v>
      </c>
      <c r="F1" s="41" t="s">
        <v>17</v>
      </c>
      <c r="G1" s="42" t="s">
        <v>155</v>
      </c>
      <c r="H1" s="41" t="s">
        <v>20</v>
      </c>
      <c r="I1" s="41" t="s">
        <v>88</v>
      </c>
      <c r="J1" s="36" t="s">
        <v>164</v>
      </c>
    </row>
    <row r="2" spans="1:10" x14ac:dyDescent="0.35">
      <c r="A2" t="str">
        <f>D2&amp;"-"&amp;E2&amp;"-"&amp;F2&amp;"-"&amp;H2</f>
        <v>96294---YD</v>
      </c>
      <c r="B2" t="str">
        <f>A2&amp;"-"&amp;I2</f>
        <v>96294---YD-AVB</v>
      </c>
      <c r="C2">
        <f>'INPUTAN USER'!$B$2</f>
        <v>1201</v>
      </c>
      <c r="D2">
        <v>96294</v>
      </c>
      <c r="H2" t="s">
        <v>22</v>
      </c>
      <c r="I2" t="s">
        <v>89</v>
      </c>
      <c r="J2" s="6">
        <f>COUNTIF($A$1:A2,A2)</f>
        <v>1</v>
      </c>
    </row>
    <row r="3" spans="1:10" x14ac:dyDescent="0.35">
      <c r="A3" t="str">
        <f t="shared" ref="A3:A18" si="0">D3&amp;"-"&amp;E3&amp;"-"&amp;F3&amp;"-"&amp;H3</f>
        <v>96294-JH 2-92910-YD</v>
      </c>
      <c r="B3" t="str">
        <f t="shared" ref="B3:B18" si="1">A3&amp;"-"&amp;I3</f>
        <v>96294-JH 2-92910-YD-AVB</v>
      </c>
      <c r="C3">
        <f>'INPUTAN USER'!$B$2</f>
        <v>1201</v>
      </c>
      <c r="D3">
        <v>96294</v>
      </c>
      <c r="E3" t="s">
        <v>23</v>
      </c>
      <c r="F3">
        <v>92910</v>
      </c>
      <c r="H3" t="s">
        <v>22</v>
      </c>
      <c r="I3" t="s">
        <v>89</v>
      </c>
      <c r="J3" s="6">
        <f>COUNTIF($A$1:A3,A3)</f>
        <v>1</v>
      </c>
    </row>
    <row r="4" spans="1:10" x14ac:dyDescent="0.35">
      <c r="A4" t="str">
        <f t="shared" si="0"/>
        <v>104198-CBR-189302-LB</v>
      </c>
      <c r="B4" t="str">
        <f t="shared" si="1"/>
        <v>104198-CBR-189302-LB-AVB</v>
      </c>
      <c r="C4">
        <f>'INPUTAN USER'!$B$2</f>
        <v>1201</v>
      </c>
      <c r="D4">
        <v>104198</v>
      </c>
      <c r="E4" t="s">
        <v>28</v>
      </c>
      <c r="F4">
        <v>189302</v>
      </c>
      <c r="G4">
        <v>0.15</v>
      </c>
      <c r="H4" t="s">
        <v>24</v>
      </c>
      <c r="I4" t="s">
        <v>89</v>
      </c>
      <c r="J4" s="6">
        <f>COUNTIF($A$1:A4,A4)</f>
        <v>1</v>
      </c>
    </row>
    <row r="5" spans="1:10" x14ac:dyDescent="0.35">
      <c r="A5" t="str">
        <f t="shared" si="0"/>
        <v>104198-I4 G 4 4-189302-LB</v>
      </c>
      <c r="B5" t="str">
        <f t="shared" si="1"/>
        <v>104198-I4 G 4 4-189302-LB-AVB</v>
      </c>
      <c r="C5">
        <f>'INPUTAN USER'!$B$2</f>
        <v>1201</v>
      </c>
      <c r="D5">
        <v>104198</v>
      </c>
      <c r="E5" t="s">
        <v>30</v>
      </c>
      <c r="F5">
        <v>189302</v>
      </c>
      <c r="H5" t="s">
        <v>24</v>
      </c>
      <c r="I5" t="s">
        <v>89</v>
      </c>
      <c r="J5" s="6">
        <f>COUNTIF($A$1:A5,A5)</f>
        <v>1</v>
      </c>
    </row>
    <row r="6" spans="1:10" x14ac:dyDescent="0.35">
      <c r="A6" t="str">
        <f t="shared" si="0"/>
        <v>104198---LB</v>
      </c>
      <c r="B6" t="str">
        <f t="shared" si="1"/>
        <v>104198---LB-AVB</v>
      </c>
      <c r="C6">
        <f>'INPUTAN USER'!$B$2</f>
        <v>1201</v>
      </c>
      <c r="D6">
        <v>104198</v>
      </c>
      <c r="H6" t="s">
        <v>24</v>
      </c>
      <c r="I6" t="s">
        <v>89</v>
      </c>
      <c r="J6" s="6">
        <f>COUNTIF($A$1:A6,A6)</f>
        <v>1</v>
      </c>
    </row>
    <row r="7" spans="1:10" x14ac:dyDescent="0.35">
      <c r="A7" t="str">
        <f t="shared" si="0"/>
        <v>104198-JH 2 A16-189302-LB</v>
      </c>
      <c r="B7" t="str">
        <f t="shared" si="1"/>
        <v>104198-JH 2 A16-189302-LB-AVB</v>
      </c>
      <c r="C7">
        <f>'INPUTAN USER'!$B$2</f>
        <v>1201</v>
      </c>
      <c r="D7">
        <v>104198</v>
      </c>
      <c r="E7" t="s">
        <v>29</v>
      </c>
      <c r="F7">
        <v>189302</v>
      </c>
      <c r="G7">
        <v>-0.02</v>
      </c>
      <c r="H7" t="s">
        <v>24</v>
      </c>
      <c r="I7" t="s">
        <v>89</v>
      </c>
      <c r="J7" s="6">
        <f>COUNTIF($A$1:A7,A7)</f>
        <v>1</v>
      </c>
    </row>
    <row r="8" spans="1:10" x14ac:dyDescent="0.35">
      <c r="A8" t="str">
        <f t="shared" si="0"/>
        <v>104203-JH 2 A8-188234-LB</v>
      </c>
      <c r="B8" t="str">
        <f t="shared" si="1"/>
        <v>104203-JH 2 A8-188234-LB-AVB</v>
      </c>
      <c r="C8">
        <f>'INPUTAN USER'!$B$2</f>
        <v>1201</v>
      </c>
      <c r="D8">
        <v>104203</v>
      </c>
      <c r="E8" t="s">
        <v>45</v>
      </c>
      <c r="F8">
        <v>188234</v>
      </c>
      <c r="H8" t="s">
        <v>24</v>
      </c>
      <c r="I8" t="s">
        <v>89</v>
      </c>
      <c r="J8" s="6">
        <f>COUNTIF($A$1:A8,A8)</f>
        <v>1</v>
      </c>
    </row>
    <row r="9" spans="1:10" x14ac:dyDescent="0.35">
      <c r="A9" t="str">
        <f t="shared" si="0"/>
        <v>104203---LB</v>
      </c>
      <c r="B9" t="str">
        <f t="shared" si="1"/>
        <v>104203---LB-AVB</v>
      </c>
      <c r="C9">
        <f>'INPUTAN USER'!$B$2</f>
        <v>1201</v>
      </c>
      <c r="D9">
        <v>104203</v>
      </c>
      <c r="H9" t="s">
        <v>24</v>
      </c>
      <c r="I9" t="s">
        <v>89</v>
      </c>
      <c r="J9" s="6">
        <f>COUNTIF($A$1:A9,A9)</f>
        <v>1</v>
      </c>
    </row>
    <row r="10" spans="1:10" x14ac:dyDescent="0.35">
      <c r="A10" t="str">
        <f t="shared" si="0"/>
        <v>104203-CBR-188234-LB</v>
      </c>
      <c r="B10" t="str">
        <f t="shared" si="1"/>
        <v>104203-CBR-188234-LB-AVB</v>
      </c>
      <c r="C10">
        <f>'INPUTAN USER'!$B$2</f>
        <v>1201</v>
      </c>
      <c r="D10">
        <v>104203</v>
      </c>
      <c r="E10" t="s">
        <v>28</v>
      </c>
      <c r="F10">
        <v>188234</v>
      </c>
      <c r="H10" t="s">
        <v>24</v>
      </c>
      <c r="I10" t="s">
        <v>89</v>
      </c>
      <c r="J10" s="6">
        <f>COUNTIF($A$1:A10,A10)</f>
        <v>1</v>
      </c>
    </row>
    <row r="11" spans="1:10" x14ac:dyDescent="0.35">
      <c r="A11" t="str">
        <f t="shared" si="0"/>
        <v>183900-ENZORO-1242965-YD</v>
      </c>
      <c r="B11" t="str">
        <f t="shared" si="1"/>
        <v>183900-ENZORO-1242965-YD-AVB</v>
      </c>
      <c r="C11">
        <f>'INPUTAN USER'!$B$2</f>
        <v>1201</v>
      </c>
      <c r="D11">
        <v>183900</v>
      </c>
      <c r="E11" t="s">
        <v>33</v>
      </c>
      <c r="F11">
        <v>1242965</v>
      </c>
      <c r="G11">
        <v>1.23</v>
      </c>
      <c r="H11" t="s">
        <v>22</v>
      </c>
      <c r="I11" t="s">
        <v>89</v>
      </c>
      <c r="J11" s="6">
        <f>COUNTIF($A$1:A11,A11)</f>
        <v>1</v>
      </c>
    </row>
    <row r="12" spans="1:10" x14ac:dyDescent="0.35">
      <c r="A12" t="str">
        <f t="shared" si="0"/>
        <v>183900---YD</v>
      </c>
      <c r="B12" t="str">
        <f t="shared" si="1"/>
        <v>183900---YD-AVB</v>
      </c>
      <c r="C12">
        <f>'INPUTAN USER'!$B$2</f>
        <v>1201</v>
      </c>
      <c r="D12">
        <v>183900</v>
      </c>
      <c r="H12" t="s">
        <v>22</v>
      </c>
      <c r="I12" t="s">
        <v>89</v>
      </c>
      <c r="J12" s="6">
        <f>COUNTIF($A$1:A12,A12)</f>
        <v>1</v>
      </c>
    </row>
    <row r="13" spans="1:10" hidden="1" x14ac:dyDescent="0.35">
      <c r="A13" t="str">
        <f t="shared" si="0"/>
        <v>104198-CBR-189302-LB</v>
      </c>
      <c r="B13" t="str">
        <f t="shared" si="1"/>
        <v>104198-CBR-189302-LB-ILDV</v>
      </c>
      <c r="C13">
        <v>1201</v>
      </c>
      <c r="D13">
        <v>104198</v>
      </c>
      <c r="E13" t="s">
        <v>28</v>
      </c>
      <c r="F13">
        <v>189302</v>
      </c>
      <c r="G13">
        <v>0.15</v>
      </c>
      <c r="H13" t="s">
        <v>24</v>
      </c>
      <c r="I13" t="s">
        <v>39</v>
      </c>
      <c r="J13" s="6">
        <f>COUNTIF($A$1:A13,A13)</f>
        <v>2</v>
      </c>
    </row>
    <row r="14" spans="1:10" hidden="1" x14ac:dyDescent="0.35">
      <c r="A14" t="str">
        <f t="shared" si="0"/>
        <v>104198-I4 G 4 4-189302-LB</v>
      </c>
      <c r="B14" t="str">
        <f t="shared" si="1"/>
        <v>104198-I4 G 4 4-189302-LB-ILDV</v>
      </c>
      <c r="C14">
        <v>1201</v>
      </c>
      <c r="D14">
        <v>104198</v>
      </c>
      <c r="E14" t="s">
        <v>30</v>
      </c>
      <c r="F14">
        <v>189302</v>
      </c>
      <c r="H14" t="s">
        <v>24</v>
      </c>
      <c r="I14" t="s">
        <v>39</v>
      </c>
      <c r="J14" s="6">
        <f>COUNTIF($A$1:A14,A14)</f>
        <v>2</v>
      </c>
    </row>
    <row r="15" spans="1:10" hidden="1" x14ac:dyDescent="0.35">
      <c r="A15" t="str">
        <f t="shared" si="0"/>
        <v>104198-JH 2 A16-189302-LB</v>
      </c>
      <c r="B15" t="str">
        <f t="shared" si="1"/>
        <v>104198-JH 2 A16-189302-LB-ILDV</v>
      </c>
      <c r="C15">
        <v>1201</v>
      </c>
      <c r="D15">
        <v>104198</v>
      </c>
      <c r="E15" t="s">
        <v>29</v>
      </c>
      <c r="F15">
        <v>189302</v>
      </c>
      <c r="H15" t="s">
        <v>24</v>
      </c>
      <c r="I15" t="s">
        <v>39</v>
      </c>
      <c r="J15" s="6">
        <f>COUNTIF($A$1:A15,A15)</f>
        <v>2</v>
      </c>
    </row>
    <row r="16" spans="1:10" x14ac:dyDescent="0.35">
      <c r="A16" t="str">
        <f t="shared" si="0"/>
        <v>183900-ENZORO-1339057-YD</v>
      </c>
      <c r="B16" t="str">
        <f t="shared" si="1"/>
        <v>183900-ENZORO-1339057-YD-ILDV</v>
      </c>
      <c r="C16">
        <v>1201</v>
      </c>
      <c r="D16">
        <v>183900</v>
      </c>
      <c r="E16" t="s">
        <v>33</v>
      </c>
      <c r="F16">
        <v>1339057</v>
      </c>
      <c r="G16">
        <v>0.01</v>
      </c>
      <c r="H16" t="s">
        <v>22</v>
      </c>
      <c r="I16" t="s">
        <v>39</v>
      </c>
      <c r="J16" s="6">
        <f>COUNTIF($A$1:A16,A16)</f>
        <v>1</v>
      </c>
    </row>
    <row r="17" spans="1:10" x14ac:dyDescent="0.35">
      <c r="A17" t="str">
        <f t="shared" si="0"/>
        <v>183900-I1 A 125-1411623-YD</v>
      </c>
      <c r="B17" t="str">
        <f t="shared" si="1"/>
        <v>183900-I1 A 125-1411623-YD-ILDV</v>
      </c>
      <c r="C17">
        <v>1201</v>
      </c>
      <c r="D17">
        <v>183900</v>
      </c>
      <c r="E17" t="s">
        <v>85</v>
      </c>
      <c r="F17">
        <v>1411623</v>
      </c>
      <c r="G17">
        <v>-0.02</v>
      </c>
      <c r="H17" t="s">
        <v>22</v>
      </c>
      <c r="I17" t="s">
        <v>39</v>
      </c>
      <c r="J17" s="6">
        <f>COUNTIF($A$1:A17,A17)</f>
        <v>1</v>
      </c>
    </row>
    <row r="18" spans="1:10" x14ac:dyDescent="0.35">
      <c r="A18" t="str">
        <f t="shared" si="0"/>
        <v>183900-I2 B 4 5-1242965-YD</v>
      </c>
      <c r="B18" t="str">
        <f t="shared" si="1"/>
        <v>183900-I2 B 4 5-1242965-YD-ILDV</v>
      </c>
      <c r="C18">
        <v>1201</v>
      </c>
      <c r="D18">
        <v>183900</v>
      </c>
      <c r="E18" t="s">
        <v>86</v>
      </c>
      <c r="F18">
        <v>1242965</v>
      </c>
      <c r="G18">
        <v>-0.01</v>
      </c>
      <c r="H18" t="s">
        <v>22</v>
      </c>
      <c r="I18" t="s">
        <v>39</v>
      </c>
      <c r="J18" s="6">
        <f>COUNTIF($A$1:A18,A18)</f>
        <v>1</v>
      </c>
    </row>
  </sheetData>
  <autoFilter ref="A1:J18" xr:uid="{B6A5E3CA-6BDE-432B-9F1D-142C4E162B14}">
    <filterColumn colId="9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HOME</vt:lpstr>
      <vt:lpstr>INPUTAN USER</vt:lpstr>
      <vt:lpstr>LA</vt:lpstr>
      <vt:lpstr>RPA1</vt:lpstr>
      <vt:lpstr>RPA2</vt:lpstr>
      <vt:lpstr>CC1_AVB_1</vt:lpstr>
      <vt:lpstr>CC2_ILDV_1</vt:lpstr>
      <vt:lpstr>CC2_ILDV_1.2</vt:lpstr>
      <vt:lpstr>OL1_Collect</vt:lpstr>
      <vt:lpstr>OL2_Bandingkan</vt:lpstr>
      <vt:lpstr>RPA3</vt:lpstr>
      <vt:lpstr>RPA4</vt:lpstr>
      <vt:lpstr>RPA5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</dc:creator>
  <cp:lastModifiedBy>ASUS Vivobook</cp:lastModifiedBy>
  <dcterms:created xsi:type="dcterms:W3CDTF">2024-10-30T06:38:26Z</dcterms:created>
  <dcterms:modified xsi:type="dcterms:W3CDTF">2024-10-31T07:11:11Z</dcterms:modified>
</cp:coreProperties>
</file>