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line\Google Drive\Excel\"/>
    </mc:Choice>
  </mc:AlternateContent>
  <bookViews>
    <workbookView xWindow="0" yWindow="0" windowWidth="23040" windowHeight="9768"/>
  </bookViews>
  <sheets>
    <sheet name="ELECTRE" sheetId="2" r:id="rId1"/>
  </sheets>
  <calcPr calcId="162913"/>
</workbook>
</file>

<file path=xl/calcChain.xml><?xml version="1.0" encoding="utf-8"?>
<calcChain xmlns="http://schemas.openxmlformats.org/spreadsheetml/2006/main">
  <c r="K18" i="2" l="1"/>
  <c r="J28" i="2"/>
  <c r="J19" i="2"/>
  <c r="L19" i="2"/>
  <c r="K20" i="2"/>
  <c r="J20" i="2"/>
  <c r="L18" i="2"/>
  <c r="D19" i="2"/>
  <c r="D23" i="2"/>
  <c r="D28" i="2"/>
  <c r="E19" i="2"/>
  <c r="E24" i="2"/>
  <c r="E29" i="2"/>
  <c r="F19" i="2"/>
  <c r="F24" i="2"/>
  <c r="F29" i="2"/>
  <c r="F23" i="2"/>
  <c r="F28" i="2"/>
  <c r="G19" i="2"/>
  <c r="G24" i="2"/>
  <c r="G29" i="2"/>
  <c r="C19" i="2"/>
  <c r="C24" i="2"/>
  <c r="C29" i="2"/>
  <c r="F22" i="2"/>
  <c r="F27" i="2"/>
  <c r="C23" i="2"/>
  <c r="C28" i="2"/>
  <c r="D22" i="2"/>
  <c r="D27" i="2"/>
  <c r="D24" i="2"/>
  <c r="D29" i="2"/>
  <c r="G23" i="2"/>
  <c r="G28" i="2"/>
  <c r="G22" i="2"/>
  <c r="G27" i="2"/>
  <c r="L35" i="2"/>
  <c r="K35" i="2"/>
  <c r="J36" i="2"/>
  <c r="K37" i="2"/>
  <c r="J37" i="2"/>
  <c r="L36" i="2"/>
  <c r="E22" i="2"/>
  <c r="E27" i="2"/>
  <c r="J25" i="2"/>
  <c r="E23" i="2"/>
  <c r="E28" i="2"/>
  <c r="L24" i="2"/>
  <c r="C22" i="2"/>
  <c r="C27" i="2"/>
  <c r="K25" i="2"/>
  <c r="K23" i="2"/>
  <c r="L23" i="2"/>
  <c r="J24" i="2"/>
  <c r="J31" i="2"/>
  <c r="K43" i="2"/>
  <c r="K49" i="2"/>
  <c r="L41" i="2"/>
  <c r="L47" i="2"/>
  <c r="K41" i="2"/>
  <c r="K47" i="2"/>
  <c r="J43" i="2"/>
  <c r="J49" i="2"/>
  <c r="L42" i="2"/>
  <c r="L48" i="2"/>
  <c r="J42" i="2"/>
  <c r="J48" i="2"/>
</calcChain>
</file>

<file path=xl/sharedStrings.xml><?xml version="1.0" encoding="utf-8"?>
<sst xmlns="http://schemas.openxmlformats.org/spreadsheetml/2006/main" count="117" uniqueCount="55">
  <si>
    <t>Kriteria</t>
  </si>
  <si>
    <t>Alternatif</t>
  </si>
  <si>
    <t>Galaxy</t>
  </si>
  <si>
    <t>Iphone</t>
  </si>
  <si>
    <t>BB</t>
  </si>
  <si>
    <t>Harga</t>
  </si>
  <si>
    <t>Kualitas</t>
  </si>
  <si>
    <t>Fitur</t>
  </si>
  <si>
    <t>Populer</t>
  </si>
  <si>
    <t>Keawetan</t>
  </si>
  <si>
    <t>SPK Penentuan Alternatif Produk Terbaik dengan Metode ELECTRE (Elemination Et Choix Traduisant la Realite)</t>
  </si>
  <si>
    <t>Bobot Preferensi</t>
  </si>
  <si>
    <t>Nilai Rating Kecocokan</t>
  </si>
  <si>
    <t>Sangat Buruk</t>
  </si>
  <si>
    <t>Buruk</t>
  </si>
  <si>
    <t>Cukup</t>
  </si>
  <si>
    <t>Baik</t>
  </si>
  <si>
    <t>Sangat Baik</t>
  </si>
  <si>
    <t>Sangat Tinggi</t>
  </si>
  <si>
    <t>Sangat Rendah</t>
  </si>
  <si>
    <t>Rendah</t>
  </si>
  <si>
    <t>Tinggi</t>
  </si>
  <si>
    <t>R (normalisasi)</t>
  </si>
  <si>
    <t>X (data nilai)</t>
  </si>
  <si>
    <t>V (normalisasi * bobot) (R*W)</t>
  </si>
  <si>
    <t>1, 2, 3, 4, 5</t>
  </si>
  <si>
    <t>Concordance</t>
  </si>
  <si>
    <t>-</t>
  </si>
  <si>
    <t>2, 3, 4, 5</t>
  </si>
  <si>
    <t>3, 4, 5</t>
  </si>
  <si>
    <t>1, 2</t>
  </si>
  <si>
    <t>1, 2, 4</t>
  </si>
  <si>
    <t>Disordance</t>
  </si>
  <si>
    <t>3, 5</t>
  </si>
  <si>
    <t>1, 2, 3, 4</t>
  </si>
  <si>
    <t>Matriks Concordance</t>
  </si>
  <si>
    <t>Matriks Disordance</t>
  </si>
  <si>
    <t>Nilai Threshold Matrik Dominan Concordance</t>
  </si>
  <si>
    <t>Nilai Threshold Matrik Dominan Disordance</t>
  </si>
  <si>
    <t>c</t>
  </si>
  <si>
    <t>d</t>
  </si>
  <si>
    <t>Matriks Dominan Concordance (F)</t>
  </si>
  <si>
    <t>F</t>
  </si>
  <si>
    <t>Matriks Dominan Disordance (G)</t>
  </si>
  <si>
    <t>G</t>
  </si>
  <si>
    <t>Agregate Dominance Matrix E</t>
  </si>
  <si>
    <t>E</t>
  </si>
  <si>
    <t>Ranking</t>
  </si>
  <si>
    <t xml:space="preserve">Ranking ditentukan berdasarkan alternatif dengan  nilai 1 terbanyak, </t>
  </si>
  <si>
    <t>Alternatif dengan nilai 1 paling sedikit dapat dieleminasi.</t>
  </si>
  <si>
    <t>Nilai terbesar didapatkan oleh Alternatif Produk BB, dengan nilai 1 terbanyak</t>
  </si>
  <si>
    <t>Concordance jika Vkj &gt;= Vij</t>
  </si>
  <si>
    <t>Disordance jika Vkj &lt; Vij</t>
  </si>
  <si>
    <t>w (Bobot Preferensi)</t>
  </si>
  <si>
    <t>https://rumahsourcecode.com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</si>
</sst>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0" fontId="0" fillId="6" borderId="0" xfId="0" quotePrefix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quotePrefix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mahsource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tabSelected="1" zoomScaleNormal="100" workbookViewId="0">
      <selection activeCell="B4" sqref="B4"/>
    </sheetView>
  </sheetViews>
  <sheetFormatPr defaultRowHeight="14.4" x14ac:dyDescent="0.3"/>
  <cols>
    <col min="1" max="1" width="3.33203125" customWidth="1"/>
    <col min="2" max="2" width="15.6640625" customWidth="1"/>
    <col min="3" max="3" width="11.88671875" customWidth="1"/>
    <col min="4" max="4" width="10.33203125" bestFit="1" customWidth="1"/>
    <col min="5" max="5" width="9.5546875" bestFit="1" customWidth="1"/>
    <col min="8" max="8" width="4.109375" customWidth="1"/>
    <col min="9" max="9" width="17.44140625" customWidth="1"/>
    <col min="10" max="10" width="11.5546875" customWidth="1"/>
    <col min="11" max="11" width="12.6640625" customWidth="1"/>
    <col min="13" max="13" width="4.5546875" customWidth="1"/>
    <col min="14" max="16" width="9.109375" customWidth="1"/>
    <col min="17" max="17" width="4.5546875" customWidth="1"/>
  </cols>
  <sheetData>
    <row r="2" spans="2:20" ht="21" x14ac:dyDescent="0.4">
      <c r="B2" s="9" t="s">
        <v>10</v>
      </c>
    </row>
    <row r="3" spans="2:20" x14ac:dyDescent="0.3">
      <c r="B3" s="1" t="s">
        <v>54</v>
      </c>
    </row>
    <row r="7" spans="2:20" x14ac:dyDescent="0.3">
      <c r="B7" s="23" t="s">
        <v>1</v>
      </c>
      <c r="C7" s="24" t="s">
        <v>0</v>
      </c>
      <c r="D7" s="24"/>
      <c r="E7" s="24"/>
      <c r="F7" s="24"/>
      <c r="G7" s="24"/>
      <c r="I7" s="10" t="s">
        <v>26</v>
      </c>
      <c r="J7" s="10" t="s">
        <v>2</v>
      </c>
      <c r="K7" s="10" t="s">
        <v>3</v>
      </c>
      <c r="L7" s="10" t="s">
        <v>4</v>
      </c>
      <c r="M7" s="7"/>
      <c r="N7" s="10" t="s">
        <v>51</v>
      </c>
      <c r="O7" s="10"/>
      <c r="P7" s="10"/>
      <c r="R7" s="3" t="s">
        <v>12</v>
      </c>
      <c r="S7" s="3"/>
      <c r="T7" s="3"/>
    </row>
    <row r="8" spans="2:20" x14ac:dyDescent="0.3">
      <c r="B8" s="23"/>
      <c r="C8" s="3" t="s">
        <v>5</v>
      </c>
      <c r="D8" s="3" t="s">
        <v>6</v>
      </c>
      <c r="E8" s="3" t="s">
        <v>7</v>
      </c>
      <c r="F8" s="3" t="s">
        <v>8</v>
      </c>
      <c r="G8" s="6" t="s">
        <v>9</v>
      </c>
      <c r="I8" s="10" t="s">
        <v>2</v>
      </c>
      <c r="J8" s="11" t="s">
        <v>27</v>
      </c>
      <c r="K8" s="12" t="s">
        <v>25</v>
      </c>
      <c r="L8" s="12" t="s">
        <v>28</v>
      </c>
      <c r="M8" s="19"/>
      <c r="N8" s="10"/>
      <c r="O8" s="10"/>
      <c r="P8" s="10"/>
      <c r="R8" s="3">
        <v>1</v>
      </c>
      <c r="S8" s="3" t="s">
        <v>13</v>
      </c>
      <c r="T8" s="3"/>
    </row>
    <row r="9" spans="2:20" x14ac:dyDescent="0.3">
      <c r="B9" s="3" t="s">
        <v>2</v>
      </c>
      <c r="C9" s="3">
        <v>4</v>
      </c>
      <c r="D9" s="3">
        <v>4</v>
      </c>
      <c r="E9" s="3">
        <v>5</v>
      </c>
      <c r="F9" s="3">
        <v>3</v>
      </c>
      <c r="G9" s="3">
        <v>3</v>
      </c>
      <c r="I9" s="10" t="s">
        <v>3</v>
      </c>
      <c r="J9" s="12">
        <v>5</v>
      </c>
      <c r="K9" s="11" t="s">
        <v>27</v>
      </c>
      <c r="L9" s="12" t="s">
        <v>29</v>
      </c>
      <c r="M9" s="19"/>
      <c r="N9" s="10"/>
      <c r="O9" s="10"/>
      <c r="P9" s="10"/>
      <c r="R9" s="3">
        <v>2</v>
      </c>
      <c r="S9" s="3" t="s">
        <v>14</v>
      </c>
      <c r="T9" s="3"/>
    </row>
    <row r="10" spans="2:20" x14ac:dyDescent="0.3">
      <c r="B10" s="3" t="s">
        <v>3</v>
      </c>
      <c r="C10" s="3">
        <v>3</v>
      </c>
      <c r="D10" s="3">
        <v>3</v>
      </c>
      <c r="E10" s="3">
        <v>4</v>
      </c>
      <c r="F10" s="3">
        <v>2</v>
      </c>
      <c r="G10" s="3">
        <v>3</v>
      </c>
      <c r="I10" s="10" t="s">
        <v>4</v>
      </c>
      <c r="J10" s="12" t="s">
        <v>30</v>
      </c>
      <c r="K10" s="12" t="s">
        <v>31</v>
      </c>
      <c r="L10" s="11" t="s">
        <v>27</v>
      </c>
      <c r="M10" s="19"/>
      <c r="N10" s="10"/>
      <c r="O10" s="10"/>
      <c r="P10" s="10"/>
      <c r="R10" s="3">
        <v>3</v>
      </c>
      <c r="S10" s="3" t="s">
        <v>15</v>
      </c>
      <c r="T10" s="3"/>
    </row>
    <row r="11" spans="2:20" x14ac:dyDescent="0.3">
      <c r="B11" s="3" t="s">
        <v>4</v>
      </c>
      <c r="C11" s="3">
        <v>5</v>
      </c>
      <c r="D11" s="3">
        <v>4</v>
      </c>
      <c r="E11" s="3">
        <v>2</v>
      </c>
      <c r="F11" s="3">
        <v>2</v>
      </c>
      <c r="G11" s="3">
        <v>2</v>
      </c>
      <c r="M11" s="7"/>
      <c r="R11" s="3">
        <v>4</v>
      </c>
      <c r="S11" s="3" t="s">
        <v>16</v>
      </c>
      <c r="T11" s="3"/>
    </row>
    <row r="12" spans="2:20" x14ac:dyDescent="0.3">
      <c r="B12" s="3"/>
      <c r="C12" s="3"/>
      <c r="D12" s="3"/>
      <c r="E12" s="3"/>
      <c r="F12" s="3"/>
      <c r="G12" s="3"/>
      <c r="I12" s="13" t="s">
        <v>32</v>
      </c>
      <c r="J12" s="13" t="s">
        <v>2</v>
      </c>
      <c r="K12" s="13" t="s">
        <v>3</v>
      </c>
      <c r="L12" s="13" t="s">
        <v>4</v>
      </c>
      <c r="M12" s="7"/>
      <c r="N12" s="13" t="s">
        <v>52</v>
      </c>
      <c r="O12" s="13"/>
      <c r="P12" s="13"/>
      <c r="R12" s="3">
        <v>5</v>
      </c>
      <c r="S12" s="3" t="s">
        <v>17</v>
      </c>
      <c r="T12" s="3"/>
    </row>
    <row r="13" spans="2:20" x14ac:dyDescent="0.3">
      <c r="B13" s="3" t="s">
        <v>53</v>
      </c>
      <c r="C13" s="3">
        <v>5</v>
      </c>
      <c r="D13" s="3">
        <v>3</v>
      </c>
      <c r="E13" s="3">
        <v>4</v>
      </c>
      <c r="F13" s="3">
        <v>4</v>
      </c>
      <c r="G13" s="3">
        <v>2</v>
      </c>
      <c r="I13" s="13" t="s">
        <v>2</v>
      </c>
      <c r="J13" s="17" t="s">
        <v>27</v>
      </c>
      <c r="K13" s="18"/>
      <c r="L13" s="18">
        <v>1</v>
      </c>
      <c r="M13" s="7"/>
      <c r="N13" s="13"/>
      <c r="O13" s="13"/>
      <c r="P13" s="13"/>
    </row>
    <row r="14" spans="2:20" x14ac:dyDescent="0.3">
      <c r="B14" s="7"/>
      <c r="C14" s="7"/>
      <c r="D14" s="7"/>
      <c r="E14" s="7"/>
      <c r="F14" s="7"/>
      <c r="G14" s="7"/>
      <c r="I14" s="13" t="s">
        <v>3</v>
      </c>
      <c r="J14" s="18" t="s">
        <v>34</v>
      </c>
      <c r="K14" s="17" t="s">
        <v>27</v>
      </c>
      <c r="L14" s="18" t="s">
        <v>30</v>
      </c>
      <c r="M14" s="7"/>
      <c r="N14" s="13"/>
      <c r="O14" s="13"/>
      <c r="P14" s="13"/>
      <c r="R14" s="5" t="s">
        <v>11</v>
      </c>
      <c r="S14" s="5"/>
      <c r="T14" s="5"/>
    </row>
    <row r="15" spans="2:20" x14ac:dyDescent="0.3">
      <c r="C15" s="5" t="s">
        <v>23</v>
      </c>
      <c r="D15" s="5"/>
      <c r="E15" s="5"/>
      <c r="F15" s="5"/>
      <c r="G15" s="5"/>
      <c r="I15" s="13" t="s">
        <v>4</v>
      </c>
      <c r="J15" s="18" t="s">
        <v>29</v>
      </c>
      <c r="K15" s="18" t="s">
        <v>33</v>
      </c>
      <c r="L15" s="17" t="s">
        <v>27</v>
      </c>
      <c r="M15" s="7"/>
      <c r="N15" s="13"/>
      <c r="O15" s="13"/>
      <c r="P15" s="13"/>
      <c r="R15" s="5">
        <v>1</v>
      </c>
      <c r="S15" s="5" t="s">
        <v>19</v>
      </c>
      <c r="T15" s="5"/>
    </row>
    <row r="16" spans="2:20" x14ac:dyDescent="0.3">
      <c r="C16" s="5">
        <v>4</v>
      </c>
      <c r="D16" s="5">
        <v>4</v>
      </c>
      <c r="E16" s="5">
        <v>5</v>
      </c>
      <c r="F16" s="5">
        <v>3</v>
      </c>
      <c r="G16" s="5">
        <v>3</v>
      </c>
      <c r="M16" s="7"/>
      <c r="R16" s="5">
        <v>2</v>
      </c>
      <c r="S16" s="5" t="s">
        <v>20</v>
      </c>
      <c r="T16" s="5"/>
    </row>
    <row r="17" spans="3:20" x14ac:dyDescent="0.3">
      <c r="C17" s="5">
        <v>3</v>
      </c>
      <c r="D17" s="5">
        <v>3</v>
      </c>
      <c r="E17" s="5">
        <v>4</v>
      </c>
      <c r="F17" s="5">
        <v>2</v>
      </c>
      <c r="G17" s="5">
        <v>3</v>
      </c>
      <c r="I17" s="4" t="s">
        <v>35</v>
      </c>
      <c r="J17" s="4" t="s">
        <v>2</v>
      </c>
      <c r="K17" s="4" t="s">
        <v>3</v>
      </c>
      <c r="L17" s="4" t="s">
        <v>4</v>
      </c>
      <c r="M17" s="7"/>
      <c r="N17" s="7"/>
      <c r="R17" s="5">
        <v>3</v>
      </c>
      <c r="S17" s="5" t="s">
        <v>15</v>
      </c>
      <c r="T17" s="5"/>
    </row>
    <row r="18" spans="3:20" x14ac:dyDescent="0.3">
      <c r="C18" s="5">
        <v>5</v>
      </c>
      <c r="D18" s="5">
        <v>4</v>
      </c>
      <c r="E18" s="5">
        <v>2</v>
      </c>
      <c r="F18" s="5">
        <v>2</v>
      </c>
      <c r="G18" s="5">
        <v>2</v>
      </c>
      <c r="I18" s="4" t="s">
        <v>2</v>
      </c>
      <c r="J18" s="20" t="s">
        <v>27</v>
      </c>
      <c r="K18" s="21">
        <f>C13+D13+E13+F13+G13</f>
        <v>18</v>
      </c>
      <c r="L18" s="21">
        <f>D13+E13+F13+G13</f>
        <v>13</v>
      </c>
      <c r="M18" s="7"/>
      <c r="N18" s="7"/>
      <c r="R18" s="5">
        <v>4</v>
      </c>
      <c r="S18" s="5" t="s">
        <v>21</v>
      </c>
      <c r="T18" s="5"/>
    </row>
    <row r="19" spans="3:20" x14ac:dyDescent="0.3">
      <c r="C19" s="13">
        <f>SQRT((C16*C16) + (C17*C17)+(C18*C18))</f>
        <v>7.0710678118654755</v>
      </c>
      <c r="D19" s="13">
        <f>SQRT((D16*D16) + (D17*D17)+(D18*D18))</f>
        <v>6.4031242374328485</v>
      </c>
      <c r="E19" s="13">
        <f>SQRT((E16*E16) + (E17*E17)+(E18*E18))</f>
        <v>6.7082039324993694</v>
      </c>
      <c r="F19" s="13">
        <f>SQRT((F16*F16) + (F17*F17)+(F18*F18))</f>
        <v>4.1231056256176606</v>
      </c>
      <c r="G19" s="13">
        <f>SQRT((G16*G16) + (G17*G17)+(G18*G18))</f>
        <v>4.6904157598234297</v>
      </c>
      <c r="I19" s="4" t="s">
        <v>3</v>
      </c>
      <c r="J19" s="21">
        <f>G13</f>
        <v>2</v>
      </c>
      <c r="K19" s="20" t="s">
        <v>27</v>
      </c>
      <c r="L19" s="21">
        <f>E13+F13+G13</f>
        <v>10</v>
      </c>
      <c r="M19" s="7"/>
      <c r="N19" s="7"/>
      <c r="R19" s="5">
        <v>5</v>
      </c>
      <c r="S19" s="5" t="s">
        <v>18</v>
      </c>
      <c r="T19" s="5"/>
    </row>
    <row r="20" spans="3:20" x14ac:dyDescent="0.3">
      <c r="I20" s="4" t="s">
        <v>4</v>
      </c>
      <c r="J20" s="21">
        <f>C13+D13</f>
        <v>8</v>
      </c>
      <c r="K20" s="21">
        <f>C13+D13+F13</f>
        <v>12</v>
      </c>
      <c r="L20" s="20" t="s">
        <v>27</v>
      </c>
      <c r="M20" s="7"/>
      <c r="N20" s="7"/>
    </row>
    <row r="21" spans="3:20" x14ac:dyDescent="0.3">
      <c r="C21" s="14" t="s">
        <v>22</v>
      </c>
      <c r="D21" s="14"/>
      <c r="E21" s="14"/>
      <c r="F21" s="14"/>
      <c r="G21" s="14"/>
      <c r="M21" s="7"/>
      <c r="N21" s="7"/>
    </row>
    <row r="22" spans="3:20" x14ac:dyDescent="0.3">
      <c r="C22" s="14">
        <f t="shared" ref="C22:G24" si="0">C16/C$19</f>
        <v>0.56568542494923801</v>
      </c>
      <c r="D22" s="14">
        <f t="shared" si="0"/>
        <v>0.62469504755442429</v>
      </c>
      <c r="E22" s="14">
        <f t="shared" si="0"/>
        <v>0.7453559924999299</v>
      </c>
      <c r="F22" s="14">
        <f t="shared" si="0"/>
        <v>0.72760687510899891</v>
      </c>
      <c r="G22" s="14">
        <f t="shared" si="0"/>
        <v>0.63960214906683133</v>
      </c>
      <c r="I22" s="3" t="s">
        <v>36</v>
      </c>
      <c r="J22" s="3" t="s">
        <v>2</v>
      </c>
      <c r="K22" s="3" t="s">
        <v>3</v>
      </c>
      <c r="L22" s="3" t="s">
        <v>4</v>
      </c>
      <c r="M22" s="7"/>
      <c r="N22" s="7"/>
    </row>
    <row r="23" spans="3:20" x14ac:dyDescent="0.3">
      <c r="C23" s="14">
        <f t="shared" si="0"/>
        <v>0.42426406871192851</v>
      </c>
      <c r="D23" s="14">
        <f t="shared" si="0"/>
        <v>0.46852128566581819</v>
      </c>
      <c r="E23" s="14">
        <f t="shared" si="0"/>
        <v>0.59628479399994394</v>
      </c>
      <c r="F23" s="14">
        <f t="shared" si="0"/>
        <v>0.48507125007266594</v>
      </c>
      <c r="G23" s="14">
        <f t="shared" si="0"/>
        <v>0.63960214906683133</v>
      </c>
      <c r="I23" s="3" t="s">
        <v>2</v>
      </c>
      <c r="J23" s="15" t="s">
        <v>27</v>
      </c>
      <c r="K23" s="16">
        <f>MAX(0)/MAX(ABS(C27-C28),ABS(D27-D28),ABS(E27-E28),ABS(F27-F28),ABS(G27-G28))</f>
        <v>0</v>
      </c>
      <c r="L23" s="16">
        <f>MAX(ABS(C27-C29)) / MAX(ABS(C27-C29),ABS(D27-D29),ABS(E27-E29),ABS(F27-F29),ABS(G27-G29))</f>
        <v>0.39528470752104738</v>
      </c>
      <c r="M23" s="7"/>
      <c r="N23" s="7"/>
    </row>
    <row r="24" spans="3:20" x14ac:dyDescent="0.3">
      <c r="C24" s="14">
        <f t="shared" si="0"/>
        <v>0.70710678118654746</v>
      </c>
      <c r="D24" s="14">
        <f t="shared" si="0"/>
        <v>0.62469504755442429</v>
      </c>
      <c r="E24" s="14">
        <f t="shared" si="0"/>
        <v>0.29814239699997197</v>
      </c>
      <c r="F24" s="14">
        <f t="shared" si="0"/>
        <v>0.48507125007266594</v>
      </c>
      <c r="G24" s="14">
        <f t="shared" si="0"/>
        <v>0.42640143271122083</v>
      </c>
      <c r="I24" s="3" t="s">
        <v>3</v>
      </c>
      <c r="J24" s="16">
        <f>MAX(ABS(C28-C27),ABS(D28-D27),ABS(E28-E27),ABS(F28-F27))/MAX(ABS(C28-C27),ABS(D28-D27), ABS(E28-E27),ABS(F28-F27),ABS(G28-G27))</f>
        <v>1</v>
      </c>
      <c r="K24" s="15" t="s">
        <v>27</v>
      </c>
      <c r="L24" s="16">
        <f>MAX(ABS(C28-C29),ABS(D28-D29))/MAX(ABS(C28-C29),ABS(D28-D29),ABS(E28-E29), ABS(F28-F29), ABS(G28-G29))</f>
        <v>1</v>
      </c>
    </row>
    <row r="25" spans="3:20" x14ac:dyDescent="0.3">
      <c r="I25" s="3" t="s">
        <v>4</v>
      </c>
      <c r="J25" s="16">
        <f>MAX(ABS(E29-E27),ABS(F29-F27), ABS(G29-G27))/MAX(ABS(C29-C27),ABS(D29-D27),ABS(E29-E27),ABS(F29-F27),ABS(G29-G27))</f>
        <v>1</v>
      </c>
      <c r="K25" s="16">
        <f>MAX(ABS(E29-E28),ABS(G29-G28))/MAX(ABS(C29-C28),ABS(D29-D28),ABS(E29-E28),ABS(F29-F28),ABS(G29-G28))</f>
        <v>0.84327404271156792</v>
      </c>
      <c r="L25" s="15" t="s">
        <v>27</v>
      </c>
    </row>
    <row r="26" spans="3:20" x14ac:dyDescent="0.3">
      <c r="C26" s="4" t="s">
        <v>24</v>
      </c>
      <c r="D26" s="4"/>
      <c r="E26" s="4"/>
      <c r="F26" s="4"/>
      <c r="G26" s="4"/>
    </row>
    <row r="27" spans="3:20" x14ac:dyDescent="0.3">
      <c r="C27" s="4">
        <f t="shared" ref="C27:G29" si="1">C22*C$13</f>
        <v>2.8284271247461898</v>
      </c>
      <c r="D27" s="4">
        <f t="shared" si="1"/>
        <v>1.8740851426632728</v>
      </c>
      <c r="E27" s="4">
        <f t="shared" si="1"/>
        <v>2.9814239699997196</v>
      </c>
      <c r="F27" s="4">
        <f t="shared" si="1"/>
        <v>2.9104275004359956</v>
      </c>
      <c r="G27" s="4">
        <f t="shared" si="1"/>
        <v>1.2792042981336627</v>
      </c>
      <c r="I27" s="5" t="s">
        <v>37</v>
      </c>
      <c r="J27" s="5"/>
      <c r="K27" s="5"/>
    </row>
    <row r="28" spans="3:20" x14ac:dyDescent="0.3">
      <c r="C28" s="4">
        <f t="shared" si="1"/>
        <v>2.1213203435596424</v>
      </c>
      <c r="D28" s="4">
        <f t="shared" si="1"/>
        <v>1.4055638569974547</v>
      </c>
      <c r="E28" s="4">
        <f t="shared" si="1"/>
        <v>2.3851391759997758</v>
      </c>
      <c r="F28" s="4">
        <f t="shared" si="1"/>
        <v>1.9402850002906638</v>
      </c>
      <c r="G28" s="4">
        <f t="shared" si="1"/>
        <v>1.2792042981336627</v>
      </c>
      <c r="I28" s="5" t="s">
        <v>39</v>
      </c>
      <c r="J28" s="5">
        <f>(K18+L18+J19+L19+J20+K20)/(COUNTA(B9:B11)*(COUNTA(B9:B11)-1))</f>
        <v>10.5</v>
      </c>
      <c r="K28" s="5"/>
    </row>
    <row r="29" spans="3:20" x14ac:dyDescent="0.3">
      <c r="C29" s="4">
        <f t="shared" si="1"/>
        <v>3.5355339059327373</v>
      </c>
      <c r="D29" s="4">
        <f t="shared" si="1"/>
        <v>1.8740851426632728</v>
      </c>
      <c r="E29" s="4">
        <f t="shared" si="1"/>
        <v>1.1925695879998879</v>
      </c>
      <c r="F29" s="4">
        <f t="shared" si="1"/>
        <v>1.9402850002906638</v>
      </c>
      <c r="G29" s="4">
        <f t="shared" si="1"/>
        <v>0.85280286542244166</v>
      </c>
    </row>
    <row r="30" spans="3:20" x14ac:dyDescent="0.3">
      <c r="I30" s="17" t="s">
        <v>38</v>
      </c>
      <c r="J30" s="17"/>
      <c r="K30" s="17"/>
    </row>
    <row r="31" spans="3:20" x14ac:dyDescent="0.3">
      <c r="I31" s="17" t="s">
        <v>40</v>
      </c>
      <c r="J31" s="17">
        <f>(K23+L23+J24+L24+J25+K25)/(COUNTA(B9:B11)*(COUNTA(B9:B11)-1))</f>
        <v>0.70642645837210249</v>
      </c>
      <c r="K31" s="17"/>
    </row>
    <row r="32" spans="3:20" x14ac:dyDescent="0.3">
      <c r="G32" s="22"/>
    </row>
    <row r="33" spans="7:22" x14ac:dyDescent="0.3">
      <c r="G33" s="8"/>
      <c r="I33" s="3" t="s">
        <v>41</v>
      </c>
      <c r="J33" s="3"/>
      <c r="K33" s="3"/>
      <c r="L33" s="3"/>
    </row>
    <row r="34" spans="7:22" x14ac:dyDescent="0.3">
      <c r="G34" s="8"/>
      <c r="I34" s="3" t="s">
        <v>42</v>
      </c>
      <c r="J34" s="3" t="s">
        <v>2</v>
      </c>
      <c r="K34" s="3" t="s">
        <v>3</v>
      </c>
      <c r="L34" s="3" t="s">
        <v>4</v>
      </c>
    </row>
    <row r="35" spans="7:22" x14ac:dyDescent="0.3">
      <c r="G35" s="8"/>
      <c r="I35" s="3" t="s">
        <v>2</v>
      </c>
      <c r="J35" s="3" t="s">
        <v>27</v>
      </c>
      <c r="K35" s="3">
        <f>IF(K18&gt;=$J$28, 1, 0)</f>
        <v>1</v>
      </c>
      <c r="L35" s="3">
        <f>IF(L18&gt;=$J$28, 1, 0)</f>
        <v>1</v>
      </c>
    </row>
    <row r="36" spans="7:22" x14ac:dyDescent="0.3">
      <c r="I36" s="3" t="s">
        <v>3</v>
      </c>
      <c r="J36" s="3">
        <f>IF(J19&gt;=$J$28, 1, 0)</f>
        <v>0</v>
      </c>
      <c r="K36" s="3" t="s">
        <v>27</v>
      </c>
      <c r="L36" s="3">
        <f>IF(L19&gt;=$J$28, 1, 0)</f>
        <v>0</v>
      </c>
    </row>
    <row r="37" spans="7:22" x14ac:dyDescent="0.3">
      <c r="I37" s="3" t="s">
        <v>4</v>
      </c>
      <c r="J37" s="3">
        <f>IF(J20&gt;=$J$28, 1, 0)</f>
        <v>0</v>
      </c>
      <c r="K37" s="3">
        <f>IF(K20&gt;=$J$28, 1, 0)</f>
        <v>1</v>
      </c>
      <c r="L37" s="3" t="s">
        <v>27</v>
      </c>
    </row>
    <row r="39" spans="7:22" x14ac:dyDescent="0.3">
      <c r="I39" s="4" t="s">
        <v>43</v>
      </c>
      <c r="J39" s="4"/>
      <c r="K39" s="4"/>
      <c r="L39" s="4"/>
    </row>
    <row r="40" spans="7:22" x14ac:dyDescent="0.3">
      <c r="I40" s="4" t="s">
        <v>44</v>
      </c>
      <c r="J40" s="4" t="s">
        <v>2</v>
      </c>
      <c r="K40" s="4" t="s">
        <v>3</v>
      </c>
      <c r="L40" s="4" t="s">
        <v>4</v>
      </c>
    </row>
    <row r="41" spans="7:22" x14ac:dyDescent="0.3">
      <c r="I41" s="4" t="s">
        <v>2</v>
      </c>
      <c r="J41" s="4" t="s">
        <v>27</v>
      </c>
      <c r="K41" s="4">
        <f>IF(K23&gt;=$J$31, 1, 0)</f>
        <v>0</v>
      </c>
      <c r="L41" s="4">
        <f>IF(L23&gt;=$J$31, 1, 0)</f>
        <v>0</v>
      </c>
    </row>
    <row r="42" spans="7:22" x14ac:dyDescent="0.3">
      <c r="I42" s="4" t="s">
        <v>3</v>
      </c>
      <c r="J42" s="4">
        <f>IF(J24&gt;=$J$31, 1, 0)</f>
        <v>1</v>
      </c>
      <c r="K42" s="4" t="s">
        <v>27</v>
      </c>
      <c r="L42" s="4">
        <f>IF(L24&gt;=$J$31, 1, 0)</f>
        <v>1</v>
      </c>
    </row>
    <row r="43" spans="7:22" x14ac:dyDescent="0.3">
      <c r="I43" s="4" t="s">
        <v>4</v>
      </c>
      <c r="J43" s="4">
        <f>IF(J25&gt;=$J$31, 1, 0)</f>
        <v>1</v>
      </c>
      <c r="K43" s="4">
        <f>IF(K25&gt;=$J$31, 1, 0)</f>
        <v>1</v>
      </c>
      <c r="L43" s="4" t="s">
        <v>27</v>
      </c>
    </row>
    <row r="45" spans="7:22" x14ac:dyDescent="0.3">
      <c r="I45" s="5" t="s">
        <v>45</v>
      </c>
      <c r="J45" s="5"/>
      <c r="K45" s="5"/>
      <c r="L45" s="5"/>
      <c r="M45" s="5"/>
      <c r="N45" s="5"/>
    </row>
    <row r="46" spans="7:22" x14ac:dyDescent="0.3">
      <c r="I46" s="5" t="s">
        <v>46</v>
      </c>
      <c r="J46" s="5"/>
      <c r="K46" s="5"/>
      <c r="L46" s="5"/>
      <c r="M46" s="5" t="s">
        <v>47</v>
      </c>
      <c r="N46" s="5"/>
      <c r="O46" s="2" t="s">
        <v>48</v>
      </c>
      <c r="P46" s="2"/>
      <c r="Q46" s="2"/>
      <c r="R46" s="2"/>
      <c r="S46" s="2"/>
      <c r="T46" s="2"/>
      <c r="U46" s="2"/>
      <c r="V46" s="2"/>
    </row>
    <row r="47" spans="7:22" x14ac:dyDescent="0.3">
      <c r="I47" s="5" t="s">
        <v>2</v>
      </c>
      <c r="J47" s="5" t="s">
        <v>27</v>
      </c>
      <c r="K47" s="5">
        <f>K35*K41</f>
        <v>0</v>
      </c>
      <c r="L47" s="5">
        <f>L35*L41</f>
        <v>0</v>
      </c>
      <c r="M47" s="5">
        <v>2</v>
      </c>
      <c r="N47" s="5"/>
      <c r="O47" s="2" t="s">
        <v>49</v>
      </c>
      <c r="P47" s="2"/>
      <c r="Q47" s="2"/>
      <c r="R47" s="2"/>
      <c r="S47" s="2"/>
      <c r="T47" s="2"/>
      <c r="U47" s="2"/>
      <c r="V47" s="2"/>
    </row>
    <row r="48" spans="7:22" x14ac:dyDescent="0.3">
      <c r="I48" s="5" t="s">
        <v>3</v>
      </c>
      <c r="J48" s="5">
        <f>J36*J42</f>
        <v>0</v>
      </c>
      <c r="K48" s="5" t="s">
        <v>27</v>
      </c>
      <c r="L48" s="5">
        <f>L36*L42</f>
        <v>0</v>
      </c>
      <c r="M48" s="5">
        <v>3</v>
      </c>
      <c r="N48" s="5"/>
      <c r="O48" s="2"/>
      <c r="P48" s="2"/>
      <c r="Q48" s="2"/>
      <c r="R48" s="2"/>
      <c r="S48" s="2"/>
      <c r="T48" s="2"/>
      <c r="U48" s="2"/>
      <c r="V48" s="2"/>
    </row>
    <row r="49" spans="9:22" x14ac:dyDescent="0.3">
      <c r="I49" s="5" t="s">
        <v>4</v>
      </c>
      <c r="J49" s="5">
        <f>J37*J43</f>
        <v>0</v>
      </c>
      <c r="K49" s="5">
        <f>K37*K43</f>
        <v>1</v>
      </c>
      <c r="L49" s="5" t="s">
        <v>27</v>
      </c>
      <c r="M49" s="5">
        <v>1</v>
      </c>
      <c r="N49" s="5"/>
      <c r="O49" s="2" t="s">
        <v>50</v>
      </c>
      <c r="P49" s="2"/>
      <c r="Q49" s="2"/>
      <c r="R49" s="2"/>
      <c r="S49" s="2"/>
      <c r="T49" s="2"/>
      <c r="U49" s="2"/>
      <c r="V49" s="2"/>
    </row>
  </sheetData>
  <mergeCells count="2">
    <mergeCell ref="B7:B8"/>
    <mergeCell ref="C7:G7"/>
  </mergeCells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ELECTRE</vt:lpstr>
    </vt:vector>
  </TitlesOfParts>
  <Company>ContohProgram.com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ContohProgram.com</dc:title>
  <dc:subject>ContohProgram.com</dc:subject>
  <dc:creator>ContohProgram.com</dc:creator>
  <cp:keywords>ContohProgram.com</cp:keywords>
  <cp:lastModifiedBy>HERDI</cp:lastModifiedBy>
  <dcterms:created xsi:type="dcterms:W3CDTF">2015-03-22T08:26:00Z</dcterms:created>
  <dcterms:modified xsi:type="dcterms:W3CDTF">2019-06-19T06:34:39Z</dcterms:modified>
</cp:coreProperties>
</file>