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erdarmetin/Documents/Ph.D/Project 2/Results/"/>
    </mc:Choice>
  </mc:AlternateContent>
  <xr:revisionPtr revIDLastSave="0" documentId="13_ncr:1_{98D406FE-6AB7-3D44-A1C0-ADA5FD99126E}" xr6:coauthVersionLast="46" xr6:coauthVersionMax="46" xr10:uidLastSave="{00000000-0000-0000-0000-000000000000}"/>
  <bookViews>
    <workbookView xWindow="0" yWindow="500" windowWidth="28800" windowHeight="15700" activeTab="4" xr2:uid="{52DFD184-0206-FF48-BF2D-DBA13BA4716E}"/>
  </bookViews>
  <sheets>
    <sheet name="tests" sheetId="5" r:id="rId1"/>
    <sheet name="all results" sheetId="1" r:id="rId2"/>
    <sheet name="demand means" sheetId="4" r:id="rId3"/>
    <sheet name="claim means" sheetId="3" r:id="rId4"/>
    <sheet name="update state maximums" sheetId="6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4" l="1"/>
  <c r="M7" i="4"/>
  <c r="N6" i="4"/>
  <c r="M6" i="4"/>
  <c r="L6" i="4"/>
  <c r="K6" i="4"/>
  <c r="J6" i="4"/>
  <c r="N5" i="4"/>
  <c r="M5" i="4"/>
  <c r="N4" i="4"/>
  <c r="M4" i="4"/>
  <c r="N3" i="4"/>
  <c r="M3" i="4"/>
  <c r="L3" i="4"/>
  <c r="K3" i="4"/>
  <c r="J3" i="4"/>
  <c r="N2" i="4"/>
  <c r="M2" i="4"/>
  <c r="W27" i="1" l="1"/>
  <c r="G6" i="4" s="1"/>
  <c r="X27" i="1"/>
  <c r="Y27" i="1"/>
  <c r="Z27" i="1"/>
  <c r="W28" i="1"/>
  <c r="X28" i="1"/>
  <c r="Y28" i="1"/>
  <c r="Z28" i="1"/>
  <c r="W29" i="1"/>
  <c r="X29" i="1"/>
  <c r="Y29" i="1"/>
  <c r="G6" i="6" s="1"/>
  <c r="Z29" i="1"/>
  <c r="C21" i="1"/>
  <c r="B5" i="4" s="1"/>
  <c r="D21" i="1"/>
  <c r="E21" i="1"/>
  <c r="F21" i="1"/>
  <c r="B5" i="3" s="1"/>
  <c r="G21" i="1"/>
  <c r="C5" i="4" s="1"/>
  <c r="H21" i="1"/>
  <c r="I21" i="1"/>
  <c r="J21" i="1"/>
  <c r="C5" i="3" s="1"/>
  <c r="K21" i="1"/>
  <c r="D5" i="4" s="1"/>
  <c r="L21" i="1"/>
  <c r="M21" i="1"/>
  <c r="N21" i="1"/>
  <c r="D5" i="3" s="1"/>
  <c r="O21" i="1"/>
  <c r="E5" i="4" s="1"/>
  <c r="P21" i="1"/>
  <c r="Q21" i="1"/>
  <c r="R21" i="1"/>
  <c r="E5" i="3" s="1"/>
  <c r="S21" i="1"/>
  <c r="F5" i="4" s="1"/>
  <c r="T21" i="1"/>
  <c r="U21" i="1"/>
  <c r="V21" i="1"/>
  <c r="F5" i="3" s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C23" i="1"/>
  <c r="D23" i="1"/>
  <c r="E23" i="1"/>
  <c r="B5" i="6" s="1"/>
  <c r="F23" i="1"/>
  <c r="G23" i="1"/>
  <c r="H23" i="1"/>
  <c r="I23" i="1"/>
  <c r="C5" i="6" s="1"/>
  <c r="J23" i="1"/>
  <c r="K23" i="1"/>
  <c r="J7" i="4" s="1"/>
  <c r="L23" i="1"/>
  <c r="M23" i="1"/>
  <c r="D5" i="6" s="1"/>
  <c r="N23" i="1"/>
  <c r="O23" i="1"/>
  <c r="P23" i="1"/>
  <c r="Q23" i="1"/>
  <c r="K7" i="4" s="1"/>
  <c r="R23" i="1"/>
  <c r="S23" i="1"/>
  <c r="T23" i="1"/>
  <c r="U23" i="1"/>
  <c r="F5" i="6" s="1"/>
  <c r="V23" i="1"/>
  <c r="C15" i="1"/>
  <c r="B4" i="4" s="1"/>
  <c r="D15" i="1"/>
  <c r="E15" i="1"/>
  <c r="F15" i="1"/>
  <c r="B4" i="3" s="1"/>
  <c r="G15" i="1"/>
  <c r="C4" i="4" s="1"/>
  <c r="H15" i="1"/>
  <c r="I15" i="1"/>
  <c r="J15" i="1"/>
  <c r="C4" i="3" s="1"/>
  <c r="K15" i="1"/>
  <c r="J5" i="4" s="1"/>
  <c r="L15" i="1"/>
  <c r="M15" i="1"/>
  <c r="N15" i="1"/>
  <c r="D4" i="3" s="1"/>
  <c r="O15" i="1"/>
  <c r="E4" i="4" s="1"/>
  <c r="P15" i="1"/>
  <c r="Q15" i="1"/>
  <c r="K5" i="4" s="1"/>
  <c r="R15" i="1"/>
  <c r="E4" i="3" s="1"/>
  <c r="S15" i="1"/>
  <c r="F4" i="4" s="1"/>
  <c r="T15" i="1"/>
  <c r="U15" i="1"/>
  <c r="V15" i="1"/>
  <c r="F4" i="3" s="1"/>
  <c r="W15" i="1"/>
  <c r="L5" i="4" s="1"/>
  <c r="X15" i="1"/>
  <c r="Y15" i="1"/>
  <c r="Z15" i="1"/>
  <c r="G4" i="3" s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E17" i="1"/>
  <c r="B4" i="6" s="1"/>
  <c r="F17" i="1"/>
  <c r="G17" i="1"/>
  <c r="H17" i="1"/>
  <c r="I17" i="1"/>
  <c r="C4" i="6" s="1"/>
  <c r="J17" i="1"/>
  <c r="K17" i="1"/>
  <c r="L17" i="1"/>
  <c r="M17" i="1"/>
  <c r="D4" i="6" s="1"/>
  <c r="N17" i="1"/>
  <c r="O17" i="1"/>
  <c r="P17" i="1"/>
  <c r="Q17" i="1"/>
  <c r="E4" i="6" s="1"/>
  <c r="R17" i="1"/>
  <c r="S17" i="1"/>
  <c r="T17" i="1"/>
  <c r="U17" i="1"/>
  <c r="F4" i="6" s="1"/>
  <c r="V17" i="1"/>
  <c r="W17" i="1"/>
  <c r="X17" i="1"/>
  <c r="Y17" i="1"/>
  <c r="G4" i="6" s="1"/>
  <c r="Z17" i="1"/>
  <c r="Z23" i="1"/>
  <c r="Y23" i="1"/>
  <c r="G5" i="6" s="1"/>
  <c r="X23" i="1"/>
  <c r="W23" i="1"/>
  <c r="L7" i="4" s="1"/>
  <c r="Z22" i="1"/>
  <c r="Y22" i="1"/>
  <c r="X22" i="1"/>
  <c r="W22" i="1"/>
  <c r="Z21" i="1"/>
  <c r="Y21" i="1"/>
  <c r="X21" i="1"/>
  <c r="W21" i="1"/>
  <c r="G5" i="4" s="1"/>
  <c r="C9" i="1"/>
  <c r="B3" i="4" s="1"/>
  <c r="D9" i="1"/>
  <c r="E9" i="1"/>
  <c r="F9" i="1"/>
  <c r="B3" i="3" s="1"/>
  <c r="G9" i="1"/>
  <c r="C3" i="4" s="1"/>
  <c r="H9" i="1"/>
  <c r="I9" i="1"/>
  <c r="J9" i="1"/>
  <c r="C3" i="3" s="1"/>
  <c r="K9" i="1"/>
  <c r="D3" i="4" s="1"/>
  <c r="L9" i="1"/>
  <c r="M9" i="1"/>
  <c r="N9" i="1"/>
  <c r="D3" i="3" s="1"/>
  <c r="O9" i="1"/>
  <c r="E3" i="4" s="1"/>
  <c r="P9" i="1"/>
  <c r="Q9" i="1"/>
  <c r="R9" i="1"/>
  <c r="E3" i="3" s="1"/>
  <c r="S9" i="1"/>
  <c r="F3" i="4" s="1"/>
  <c r="T9" i="1"/>
  <c r="U9" i="1"/>
  <c r="V9" i="1"/>
  <c r="F3" i="3" s="1"/>
  <c r="W9" i="1"/>
  <c r="G3" i="4" s="1"/>
  <c r="X9" i="1"/>
  <c r="Y9" i="1"/>
  <c r="Z9" i="1"/>
  <c r="G3" i="3" s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C11" i="1"/>
  <c r="D11" i="1"/>
  <c r="E11" i="1"/>
  <c r="B3" i="6" s="1"/>
  <c r="F11" i="1"/>
  <c r="G11" i="1"/>
  <c r="H11" i="1"/>
  <c r="I11" i="1"/>
  <c r="C3" i="6" s="1"/>
  <c r="J11" i="1"/>
  <c r="K11" i="1"/>
  <c r="J4" i="4" s="1"/>
  <c r="L11" i="1"/>
  <c r="M11" i="1"/>
  <c r="D3" i="6" s="1"/>
  <c r="N11" i="1"/>
  <c r="O11" i="1"/>
  <c r="P11" i="1"/>
  <c r="Q11" i="1"/>
  <c r="K4" i="4" s="1"/>
  <c r="R11" i="1"/>
  <c r="S11" i="1"/>
  <c r="T11" i="1"/>
  <c r="U11" i="1"/>
  <c r="F3" i="6" s="1"/>
  <c r="V11" i="1"/>
  <c r="W11" i="1"/>
  <c r="L4" i="4" s="1"/>
  <c r="X11" i="1"/>
  <c r="Y11" i="1"/>
  <c r="G3" i="6" s="1"/>
  <c r="Z11" i="1"/>
  <c r="D4" i="4" l="1"/>
  <c r="G4" i="4"/>
  <c r="E5" i="6"/>
  <c r="E3" i="6"/>
  <c r="C3" i="1"/>
  <c r="B2" i="4" s="1"/>
  <c r="D3" i="1"/>
  <c r="E3" i="1"/>
  <c r="F3" i="1"/>
  <c r="B2" i="3" s="1"/>
  <c r="G3" i="1"/>
  <c r="C2" i="4" s="1"/>
  <c r="H3" i="1"/>
  <c r="I3" i="1"/>
  <c r="J3" i="1"/>
  <c r="C2" i="3" s="1"/>
  <c r="K3" i="1"/>
  <c r="L3" i="1"/>
  <c r="M3" i="1"/>
  <c r="N3" i="1"/>
  <c r="D2" i="3" s="1"/>
  <c r="O3" i="1"/>
  <c r="E2" i="4" s="1"/>
  <c r="P3" i="1"/>
  <c r="Q3" i="1"/>
  <c r="K2" i="4" s="1"/>
  <c r="R3" i="1"/>
  <c r="E2" i="3" s="1"/>
  <c r="S3" i="1"/>
  <c r="F2" i="4" s="1"/>
  <c r="T3" i="1"/>
  <c r="U3" i="1"/>
  <c r="V3" i="1"/>
  <c r="F2" i="3" s="1"/>
  <c r="W3" i="1"/>
  <c r="X3" i="1"/>
  <c r="Y3" i="1"/>
  <c r="Z3" i="1"/>
  <c r="G2" i="3" s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5" i="1"/>
  <c r="D5" i="1"/>
  <c r="E5" i="1"/>
  <c r="B2" i="6" s="1"/>
  <c r="F5" i="1"/>
  <c r="G5" i="1"/>
  <c r="H5" i="1"/>
  <c r="I5" i="1"/>
  <c r="C2" i="6" s="1"/>
  <c r="J5" i="1"/>
  <c r="K5" i="1"/>
  <c r="L5" i="1"/>
  <c r="M5" i="1"/>
  <c r="D2" i="6" s="1"/>
  <c r="N5" i="1"/>
  <c r="O5" i="1"/>
  <c r="P5" i="1"/>
  <c r="Q5" i="1"/>
  <c r="E2" i="6" s="1"/>
  <c r="R5" i="1"/>
  <c r="S5" i="1"/>
  <c r="T5" i="1"/>
  <c r="U5" i="1"/>
  <c r="F2" i="6" s="1"/>
  <c r="V5" i="1"/>
  <c r="W5" i="1"/>
  <c r="X5" i="1"/>
  <c r="Y5" i="1"/>
  <c r="G2" i="6" s="1"/>
  <c r="Z5" i="1"/>
  <c r="G2" i="4" l="1"/>
  <c r="L2" i="4"/>
  <c r="D2" i="4"/>
  <c r="J2" i="4"/>
  <c r="C27" i="1"/>
  <c r="B6" i="4" s="1"/>
  <c r="D27" i="1"/>
  <c r="E27" i="1"/>
  <c r="F27" i="1"/>
  <c r="B6" i="3" s="1"/>
  <c r="G27" i="1"/>
  <c r="C6" i="4" s="1"/>
  <c r="H27" i="1"/>
  <c r="I27" i="1"/>
  <c r="J27" i="1"/>
  <c r="C6" i="3" s="1"/>
  <c r="K27" i="1"/>
  <c r="D6" i="4" s="1"/>
  <c r="L27" i="1"/>
  <c r="M27" i="1"/>
  <c r="N27" i="1"/>
  <c r="D6" i="3" s="1"/>
  <c r="O27" i="1"/>
  <c r="E6" i="4" s="1"/>
  <c r="P27" i="1"/>
  <c r="Q27" i="1"/>
  <c r="R27" i="1"/>
  <c r="E6" i="3" s="1"/>
  <c r="S27" i="1"/>
  <c r="F6" i="4" s="1"/>
  <c r="T27" i="1"/>
  <c r="U27" i="1"/>
  <c r="V27" i="1"/>
  <c r="F6" i="3" s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C29" i="1"/>
  <c r="D29" i="1"/>
  <c r="E29" i="1"/>
  <c r="B6" i="6" s="1"/>
  <c r="F29" i="1"/>
  <c r="G29" i="1"/>
  <c r="H29" i="1"/>
  <c r="I29" i="1"/>
  <c r="C6" i="6" s="1"/>
  <c r="J29" i="1"/>
  <c r="K29" i="1"/>
  <c r="L29" i="1"/>
  <c r="M29" i="1"/>
  <c r="D6" i="6" s="1"/>
  <c r="N29" i="1"/>
  <c r="O29" i="1"/>
  <c r="P29" i="1"/>
  <c r="Q29" i="1"/>
  <c r="E6" i="6" s="1"/>
  <c r="R29" i="1"/>
  <c r="S29" i="1"/>
  <c r="T29" i="1"/>
  <c r="U29" i="1"/>
  <c r="F6" i="6" s="1"/>
  <c r="V29" i="1"/>
</calcChain>
</file>

<file path=xl/sharedStrings.xml><?xml version="1.0" encoding="utf-8"?>
<sst xmlns="http://schemas.openxmlformats.org/spreadsheetml/2006/main" count="228" uniqueCount="37">
  <si>
    <t>q = 10</t>
  </si>
  <si>
    <t>q = 50</t>
  </si>
  <si>
    <t>q = 100</t>
  </si>
  <si>
    <t>q = 250</t>
  </si>
  <si>
    <t>q = 500</t>
  </si>
  <si>
    <t>q = 1000</t>
  </si>
  <si>
    <t>Demand</t>
  </si>
  <si>
    <t>Claim Gross</t>
  </si>
  <si>
    <t>Refund</t>
  </si>
  <si>
    <t>Claim Net</t>
  </si>
  <si>
    <t>Mean</t>
  </si>
  <si>
    <t>St.Dev.</t>
  </si>
  <si>
    <t>Max.</t>
  </si>
  <si>
    <t>QMF 2.2</t>
  </si>
  <si>
    <t>WQMF 1.1</t>
  </si>
  <si>
    <t>n = 10</t>
  </si>
  <si>
    <t>n = 50</t>
  </si>
  <si>
    <t>n = 100</t>
  </si>
  <si>
    <t>n = 250</t>
  </si>
  <si>
    <t>n = 500</t>
  </si>
  <si>
    <t>n = 1000</t>
  </si>
  <si>
    <t>SMF 1.6</t>
  </si>
  <si>
    <t>WSMF 1.6</t>
  </si>
  <si>
    <t>WSMF 2.2</t>
  </si>
  <si>
    <t>quanta/user</t>
  </si>
  <si>
    <t>QMF</t>
  </si>
  <si>
    <t>WQMF - C</t>
  </si>
  <si>
    <t>SMF</t>
  </si>
  <si>
    <t>WSMF - C</t>
  </si>
  <si>
    <t>WSMF - R</t>
  </si>
  <si>
    <t>✓</t>
  </si>
  <si>
    <t>not passed</t>
  </si>
  <si>
    <t>x</t>
  </si>
  <si>
    <t>-</t>
  </si>
  <si>
    <t>WQMF</t>
  </si>
  <si>
    <t>WSMF-C</t>
  </si>
  <si>
    <t>WSMF-R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</si>
</sst>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 wrapText="1"/>
    </xf>
    <xf numFmtId="2" fontId="0" fillId="0" borderId="2" xfId="0" applyNumberFormat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horizontal="right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2" fontId="0" fillId="0" borderId="0" xfId="0" applyNumberFormat="1" applyBorder="1"/>
    <xf numFmtId="2" fontId="0" fillId="0" borderId="0" xfId="0" applyNumberFormat="1" applyBorder="1" applyAlignment="1">
      <alignment horizontal="right"/>
    </xf>
    <xf numFmtId="0" fontId="1" fillId="0" borderId="0" xfId="0" applyFont="1"/>
    <xf numFmtId="2" fontId="1" fillId="0" borderId="0" xfId="0" applyNumberFormat="1" applyFont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State Maximum Cost</a:t>
            </a:r>
            <a:r>
              <a:rPr lang="en-US" baseline="0"/>
              <a:t>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 state maximums'!$A$2</c:f>
              <c:strCache>
                <c:ptCount val="1"/>
                <c:pt idx="0">
                  <c:v>QMF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'update state maximums'!$B$1:$G$1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'update state maximums'!$B$2:$G$2</c:f>
              <c:numCache>
                <c:formatCode>General</c:formatCode>
                <c:ptCount val="6"/>
                <c:pt idx="0" formatCode="0.00">
                  <c:v>61083</c:v>
                </c:pt>
                <c:pt idx="1">
                  <c:v>100353</c:v>
                </c:pt>
                <c:pt idx="2">
                  <c:v>163878</c:v>
                </c:pt>
                <c:pt idx="3">
                  <c:v>317493</c:v>
                </c:pt>
                <c:pt idx="4">
                  <c:v>602169</c:v>
                </c:pt>
                <c:pt idx="5">
                  <c:v>1087829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2-B348-A16A-4681035A7C34}"/>
            </c:ext>
          </c:extLst>
        </c:ser>
        <c:ser>
          <c:idx val="1"/>
          <c:order val="1"/>
          <c:tx>
            <c:strRef>
              <c:f>'update state maximums'!$A$3</c:f>
              <c:strCache>
                <c:ptCount val="1"/>
                <c:pt idx="0">
                  <c:v>WQMF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'update state maximums'!$B$1:$G$1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'update state maximums'!$B$3:$G$3</c:f>
              <c:numCache>
                <c:formatCode>General</c:formatCode>
                <c:ptCount val="6"/>
                <c:pt idx="0" formatCode="0.00">
                  <c:v>56528</c:v>
                </c:pt>
                <c:pt idx="1">
                  <c:v>109094</c:v>
                </c:pt>
                <c:pt idx="2">
                  <c:v>128952</c:v>
                </c:pt>
                <c:pt idx="3">
                  <c:v>404156</c:v>
                </c:pt>
                <c:pt idx="4">
                  <c:v>714624</c:v>
                </c:pt>
                <c:pt idx="5">
                  <c:v>1285120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2-B348-A16A-4681035A7C34}"/>
            </c:ext>
          </c:extLst>
        </c:ser>
        <c:ser>
          <c:idx val="2"/>
          <c:order val="2"/>
          <c:tx>
            <c:strRef>
              <c:f>'update state maximums'!$A$4</c:f>
              <c:strCache>
                <c:ptCount val="1"/>
                <c:pt idx="0">
                  <c:v>SMF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'update state maximums'!$B$1:$G$1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'update state maximums'!$B$4:$G$4</c:f>
              <c:numCache>
                <c:formatCode>General</c:formatCode>
                <c:ptCount val="6"/>
                <c:pt idx="0" formatCode="0.00">
                  <c:v>79859</c:v>
                </c:pt>
                <c:pt idx="1">
                  <c:v>237336</c:v>
                </c:pt>
                <c:pt idx="2">
                  <c:v>450576</c:v>
                </c:pt>
                <c:pt idx="3">
                  <c:v>1277618</c:v>
                </c:pt>
                <c:pt idx="4">
                  <c:v>2611722</c:v>
                </c:pt>
                <c:pt idx="5">
                  <c:v>5257236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12-B348-A16A-4681035A7C34}"/>
            </c:ext>
          </c:extLst>
        </c:ser>
        <c:ser>
          <c:idx val="3"/>
          <c:order val="3"/>
          <c:tx>
            <c:strRef>
              <c:f>'update state maximums'!$A$5</c:f>
              <c:strCache>
                <c:ptCount val="1"/>
                <c:pt idx="0">
                  <c:v>WSMF-C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'update state maximums'!$B$1:$G$1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'update state maximums'!$B$5:$E$5</c:f>
              <c:numCache>
                <c:formatCode>General</c:formatCode>
                <c:ptCount val="4"/>
                <c:pt idx="0" formatCode="0.00">
                  <c:v>141159</c:v>
                </c:pt>
                <c:pt idx="1">
                  <c:v>693835</c:v>
                </c:pt>
                <c:pt idx="2">
                  <c:v>1480234</c:v>
                </c:pt>
                <c:pt idx="3">
                  <c:v>5247693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12-B348-A16A-4681035A7C34}"/>
            </c:ext>
          </c:extLst>
        </c:ser>
        <c:ser>
          <c:idx val="4"/>
          <c:order val="4"/>
          <c:tx>
            <c:strRef>
              <c:f>'update state maximums'!$A$6</c:f>
              <c:strCache>
                <c:ptCount val="1"/>
                <c:pt idx="0">
                  <c:v>WSMF-R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'update state maximums'!$B$1:$G$1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'update state maximums'!$B$6:$E$6</c:f>
              <c:numCache>
                <c:formatCode>General</c:formatCode>
                <c:ptCount val="4"/>
                <c:pt idx="0" formatCode="0.00">
                  <c:v>114289</c:v>
                </c:pt>
                <c:pt idx="1">
                  <c:v>724976</c:v>
                </c:pt>
                <c:pt idx="2">
                  <c:v>1438054</c:v>
                </c:pt>
                <c:pt idx="3">
                  <c:v>4831477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12-B348-A16A-4681035A7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27391"/>
        <c:axId val="841905103"/>
      </c:scatterChart>
      <c:valAx>
        <c:axId val="83232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41905103"/>
        <c:crosses val="autoZero"/>
        <c:crossBetween val="midCat"/>
      </c:valAx>
      <c:valAx>
        <c:axId val="841905103"/>
        <c:scaling>
          <c:orientation val="minMax"/>
          <c:max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3232739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664797</xdr:colOff>
      <xdr:row>8</xdr:row>
      <xdr:rowOff>31261</xdr:rowOff>
    </xdr:from>
    <xdr:to>
      <xdr:col>11</xdr:col>
      <xdr:colOff>278912</xdr:colOff>
      <xdr:row>21</xdr:row>
      <xdr:rowOff>134815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25C23-C75F-CE40-9F6D-4463BBF20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MF_2.2_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QMF_1.1_Resul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F_1.6_Resul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WSMF_1.6_Resul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SMF_2.2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  <sheetName val="q = 10"/>
      <sheetName val="q = 50"/>
      <sheetName val="q = 100"/>
      <sheetName val="q = 250"/>
      <sheetName val="q = 500"/>
      <sheetName val="q = 1000"/>
    </sheetNames>
    <sheetDataSet>
      <sheetData sheetId="0">
        <row r="3">
          <cell r="B3">
            <v>66751.456666666665</v>
          </cell>
          <cell r="C3">
            <v>56693.299666666659</v>
          </cell>
          <cell r="D3">
            <v>570.553</v>
          </cell>
          <cell r="E3">
            <v>56122.746666666666</v>
          </cell>
          <cell r="F3">
            <v>67754.616666666654</v>
          </cell>
          <cell r="G3">
            <v>56732.539666666671</v>
          </cell>
          <cell r="H3">
            <v>611.36299999999994</v>
          </cell>
          <cell r="I3">
            <v>56121.176666666659</v>
          </cell>
          <cell r="J3">
            <v>69008.566666666666</v>
          </cell>
          <cell r="K3">
            <v>56791.609666666664</v>
          </cell>
          <cell r="L3">
            <v>671.43966666666665</v>
          </cell>
          <cell r="M3">
            <v>56120.170000000006</v>
          </cell>
          <cell r="N3">
            <v>72701.793666666679</v>
          </cell>
          <cell r="O3">
            <v>56937.887333333339</v>
          </cell>
          <cell r="P3">
            <v>817.12399999999991</v>
          </cell>
          <cell r="Q3">
            <v>56120.763333333336</v>
          </cell>
          <cell r="R3">
            <v>77743.73566666666</v>
          </cell>
          <cell r="S3">
            <v>57232.836333333333</v>
          </cell>
          <cell r="T3">
            <v>1113.1696666666667</v>
          </cell>
          <cell r="U3">
            <v>56119.666666666664</v>
          </cell>
          <cell r="V3">
            <v>84817.664666666664</v>
          </cell>
          <cell r="W3">
            <v>57683.876000000011</v>
          </cell>
          <cell r="X3">
            <v>1563.8826666666666</v>
          </cell>
          <cell r="Y3">
            <v>56119.993333333339</v>
          </cell>
        </row>
        <row r="4">
          <cell r="B4">
            <v>2710.993917412512</v>
          </cell>
          <cell r="C4">
            <v>966.19494759585234</v>
          </cell>
          <cell r="D4">
            <v>1282.3984595280829</v>
          </cell>
          <cell r="E4">
            <v>317.74933608994991</v>
          </cell>
          <cell r="F4">
            <v>5573.7181302543659</v>
          </cell>
          <cell r="G4">
            <v>2256.7568819226431</v>
          </cell>
          <cell r="H4">
            <v>2572.9239726427986</v>
          </cell>
          <cell r="I4">
            <v>317.42152846271921</v>
          </cell>
          <cell r="J4">
            <v>7602.6777389450099</v>
          </cell>
          <cell r="K4">
            <v>4156.4718877255018</v>
          </cell>
          <cell r="L4">
            <v>4472.7149816166211</v>
          </cell>
          <cell r="M4">
            <v>316.85651729954077</v>
          </cell>
          <cell r="N4">
            <v>10945.970991233005</v>
          </cell>
          <cell r="O4">
            <v>8763.3961995033806</v>
          </cell>
          <cell r="P4">
            <v>9079.6581089818592</v>
          </cell>
          <cell r="Q4">
            <v>317.15618779808398</v>
          </cell>
          <cell r="R4">
            <v>14475.860862875306</v>
          </cell>
          <cell r="S4">
            <v>18125.216323861565</v>
          </cell>
          <cell r="T4">
            <v>18441.444089878405</v>
          </cell>
          <cell r="U4">
            <v>316.22776601683796</v>
          </cell>
          <cell r="V4">
            <v>15896.091512872832</v>
          </cell>
          <cell r="W4">
            <v>32378.002543250161</v>
          </cell>
          <cell r="X4">
            <v>32694.24060035311</v>
          </cell>
          <cell r="Y4">
            <v>316.24121492021328</v>
          </cell>
        </row>
        <row r="5">
          <cell r="B5">
            <v>146548</v>
          </cell>
          <cell r="C5">
            <v>137196</v>
          </cell>
          <cell r="D5">
            <v>61083</v>
          </cell>
          <cell r="E5">
            <v>76123</v>
          </cell>
          <cell r="F5">
            <v>146548</v>
          </cell>
          <cell r="G5">
            <v>176466</v>
          </cell>
          <cell r="H5">
            <v>100353</v>
          </cell>
          <cell r="I5">
            <v>76123</v>
          </cell>
          <cell r="J5">
            <v>146548</v>
          </cell>
          <cell r="K5">
            <v>239991</v>
          </cell>
          <cell r="L5">
            <v>163878</v>
          </cell>
          <cell r="M5">
            <v>76123</v>
          </cell>
          <cell r="N5">
            <v>146548</v>
          </cell>
          <cell r="O5">
            <v>393606</v>
          </cell>
          <cell r="P5">
            <v>317493</v>
          </cell>
          <cell r="Q5">
            <v>76123</v>
          </cell>
          <cell r="R5">
            <v>146612</v>
          </cell>
          <cell r="S5">
            <v>678282</v>
          </cell>
          <cell r="T5">
            <v>602169</v>
          </cell>
          <cell r="U5">
            <v>76113</v>
          </cell>
          <cell r="V5">
            <v>146612</v>
          </cell>
          <cell r="W5">
            <v>1163942</v>
          </cell>
          <cell r="X5">
            <v>1087829</v>
          </cell>
          <cell r="Y5">
            <v>76113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  <sheetName val="q = 10"/>
      <sheetName val="q = 50"/>
      <sheetName val="q = 100"/>
      <sheetName val="q = 250"/>
      <sheetName val="q = 500"/>
      <sheetName val="q = 1000"/>
    </sheetNames>
    <sheetDataSet>
      <sheetData sheetId="0">
        <row r="3">
          <cell r="B3">
            <v>74544.24966666667</v>
          </cell>
          <cell r="C3">
            <v>57287.883333333331</v>
          </cell>
          <cell r="D3">
            <v>566.54666666666674</v>
          </cell>
          <cell r="E3">
            <v>56721.33666666667</v>
          </cell>
          <cell r="F3">
            <v>75878.419333333339</v>
          </cell>
          <cell r="G3">
            <v>57344.029333333332</v>
          </cell>
          <cell r="H3">
            <v>624.08600000000001</v>
          </cell>
          <cell r="I3">
            <v>56719.943333333336</v>
          </cell>
          <cell r="J3">
            <v>77150.542666666661</v>
          </cell>
          <cell r="K3">
            <v>57358.147999999994</v>
          </cell>
          <cell r="L3">
            <v>637.83800000000008</v>
          </cell>
          <cell r="M3">
            <v>56720.31</v>
          </cell>
          <cell r="N3">
            <v>79902.770999999993</v>
          </cell>
          <cell r="O3">
            <v>57631.929999999993</v>
          </cell>
          <cell r="P3">
            <v>912.26333333333332</v>
          </cell>
          <cell r="Q3">
            <v>56719.666666666664</v>
          </cell>
          <cell r="R3">
            <v>83066.051666666666</v>
          </cell>
          <cell r="S3">
            <v>57914.051999999996</v>
          </cell>
          <cell r="T3">
            <v>1194.3419999999999</v>
          </cell>
          <cell r="U3">
            <v>56719.71</v>
          </cell>
          <cell r="V3">
            <v>88440.228333333333</v>
          </cell>
          <cell r="W3">
            <v>58284.435999999994</v>
          </cell>
          <cell r="X3">
            <v>1564.4926666666668</v>
          </cell>
          <cell r="Y3">
            <v>56719.943333333336</v>
          </cell>
        </row>
        <row r="4">
          <cell r="B4">
            <v>3679.8570990147796</v>
          </cell>
          <cell r="C4">
            <v>839.43957176049423</v>
          </cell>
          <cell r="D4">
            <v>1155.7070755362038</v>
          </cell>
          <cell r="E4">
            <v>317.59037226459998</v>
          </cell>
          <cell r="F4">
            <v>7809.7212585106363</v>
          </cell>
          <cell r="G4">
            <v>2659.0245389225943</v>
          </cell>
          <cell r="H4">
            <v>2975.2605593460212</v>
          </cell>
          <cell r="I4">
            <v>316.87956034349827</v>
          </cell>
          <cell r="J4">
            <v>10675.212847073997</v>
          </cell>
          <cell r="K4">
            <v>3093.8899166040151</v>
          </cell>
          <cell r="L4">
            <v>3410.1369831723769</v>
          </cell>
          <cell r="M4">
            <v>317.0381520383051</v>
          </cell>
          <cell r="N4">
            <v>15051.182175748543</v>
          </cell>
          <cell r="O4">
            <v>11772.000226998143</v>
          </cell>
          <cell r="P4">
            <v>12088.227993014987</v>
          </cell>
          <cell r="Q4">
            <v>316.22776601683796</v>
          </cell>
          <cell r="R4">
            <v>18031.828089422856</v>
          </cell>
          <cell r="S4">
            <v>20692.109526999546</v>
          </cell>
          <cell r="T4">
            <v>21008.338653115814</v>
          </cell>
          <cell r="U4">
            <v>316.22958898501111</v>
          </cell>
          <cell r="V4">
            <v>21355.284905176537</v>
          </cell>
          <cell r="W4">
            <v>32397.294021188532</v>
          </cell>
          <cell r="X4">
            <v>32713.53049408014</v>
          </cell>
          <cell r="Y4">
            <v>316.77608201207795</v>
          </cell>
        </row>
        <row r="5">
          <cell r="B5">
            <v>169027</v>
          </cell>
          <cell r="C5">
            <v>133241</v>
          </cell>
          <cell r="D5">
            <v>56528</v>
          </cell>
          <cell r="E5">
            <v>76723</v>
          </cell>
          <cell r="F5">
            <v>169027</v>
          </cell>
          <cell r="G5">
            <v>185807</v>
          </cell>
          <cell r="H5">
            <v>109094</v>
          </cell>
          <cell r="I5">
            <v>76723</v>
          </cell>
          <cell r="J5">
            <v>169027</v>
          </cell>
          <cell r="K5">
            <v>205665</v>
          </cell>
          <cell r="L5">
            <v>128952</v>
          </cell>
          <cell r="M5">
            <v>76723</v>
          </cell>
          <cell r="N5">
            <v>169008</v>
          </cell>
          <cell r="O5">
            <v>480869</v>
          </cell>
          <cell r="P5">
            <v>404156</v>
          </cell>
          <cell r="Q5">
            <v>76713</v>
          </cell>
          <cell r="R5">
            <v>169027</v>
          </cell>
          <cell r="S5">
            <v>791337</v>
          </cell>
          <cell r="T5">
            <v>714624</v>
          </cell>
          <cell r="U5">
            <v>76713</v>
          </cell>
          <cell r="V5">
            <v>169091</v>
          </cell>
          <cell r="W5">
            <v>1316833</v>
          </cell>
          <cell r="X5">
            <v>1285120</v>
          </cell>
          <cell r="Y5">
            <v>76723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  <sheetName val="n = 10"/>
      <sheetName val="n = 50"/>
      <sheetName val="n = 100"/>
      <sheetName val="n = 250"/>
      <sheetName val="n = 500"/>
      <sheetName val="n = 1000"/>
    </sheetNames>
    <sheetDataSet>
      <sheetData sheetId="0">
        <row r="3">
          <cell r="B3">
            <v>65101</v>
          </cell>
          <cell r="C3">
            <v>62600.666666666664</v>
          </cell>
          <cell r="D3">
            <v>6458.333333333333</v>
          </cell>
          <cell r="E3">
            <v>56142.333333333336</v>
          </cell>
          <cell r="F3">
            <v>65101</v>
          </cell>
          <cell r="G3">
            <v>60991.793333333335</v>
          </cell>
          <cell r="H3">
            <v>4849.3933333333334</v>
          </cell>
          <cell r="I3">
            <v>56142.400000000001</v>
          </cell>
          <cell r="J3">
            <v>65101</v>
          </cell>
          <cell r="K3">
            <v>61020.513333333336</v>
          </cell>
          <cell r="L3">
            <v>4877.78</v>
          </cell>
          <cell r="M3">
            <v>56142.73333333333</v>
          </cell>
          <cell r="N3">
            <v>65101</v>
          </cell>
          <cell r="O3">
            <v>61449.585333333329</v>
          </cell>
          <cell r="P3">
            <v>5307.1853333333329</v>
          </cell>
          <cell r="Q3">
            <v>56142.400000000001</v>
          </cell>
          <cell r="R3">
            <v>65101</v>
          </cell>
          <cell r="S3">
            <v>61508.010666666662</v>
          </cell>
          <cell r="T3">
            <v>5365.5839999999998</v>
          </cell>
          <cell r="U3">
            <v>56142.426666666666</v>
          </cell>
          <cell r="V3">
            <v>65101</v>
          </cell>
          <cell r="W3">
            <v>61824.904000000002</v>
          </cell>
          <cell r="X3">
            <v>5682.4973333333328</v>
          </cell>
          <cell r="Y3">
            <v>56142.406666666669</v>
          </cell>
        </row>
        <row r="4">
          <cell r="B4">
            <v>0</v>
          </cell>
          <cell r="C4">
            <v>18871.653869870588</v>
          </cell>
          <cell r="D4">
            <v>18870.36489077811</v>
          </cell>
          <cell r="E4">
            <v>4.9771268659134194</v>
          </cell>
          <cell r="F4">
            <v>0</v>
          </cell>
          <cell r="G4">
            <v>30817.571587069542</v>
          </cell>
          <cell r="H4">
            <v>30818.494810782406</v>
          </cell>
          <cell r="I4">
            <v>4.7022319902805867</v>
          </cell>
          <cell r="J4">
            <v>0</v>
          </cell>
          <cell r="K4">
            <v>43867.456813173099</v>
          </cell>
          <cell r="L4">
            <v>43867.799999999996</v>
          </cell>
          <cell r="M4">
            <v>4.6992474658271961</v>
          </cell>
          <cell r="N4">
            <v>0</v>
          </cell>
          <cell r="O4">
            <v>76150.593516909881</v>
          </cell>
          <cell r="P4">
            <v>76150.576434153001</v>
          </cell>
          <cell r="Q4">
            <v>4.7792821255587237</v>
          </cell>
          <cell r="R4">
            <v>0</v>
          </cell>
          <cell r="S4">
            <v>108999.02271980117</v>
          </cell>
          <cell r="T4">
            <v>108999.01186032833</v>
          </cell>
          <cell r="U4">
            <v>4.7818509238287756</v>
          </cell>
          <cell r="V4">
            <v>0</v>
          </cell>
          <cell r="W4">
            <v>164169.56870047704</v>
          </cell>
          <cell r="X4">
            <v>164169.56040023715</v>
          </cell>
          <cell r="Y4">
            <v>4.7990662100980748</v>
          </cell>
        </row>
        <row r="5">
          <cell r="B5">
            <v>85101</v>
          </cell>
          <cell r="C5">
            <v>156005</v>
          </cell>
          <cell r="D5">
            <v>79859</v>
          </cell>
          <cell r="E5">
            <v>76146</v>
          </cell>
          <cell r="F5">
            <v>85101</v>
          </cell>
          <cell r="G5">
            <v>285950</v>
          </cell>
          <cell r="H5">
            <v>237336</v>
          </cell>
          <cell r="I5">
            <v>76146</v>
          </cell>
          <cell r="J5">
            <v>85101</v>
          </cell>
          <cell r="K5">
            <v>505935</v>
          </cell>
          <cell r="L5">
            <v>450576</v>
          </cell>
          <cell r="M5">
            <v>76146</v>
          </cell>
          <cell r="N5">
            <v>85101</v>
          </cell>
          <cell r="O5">
            <v>1340378</v>
          </cell>
          <cell r="P5">
            <v>1277618</v>
          </cell>
          <cell r="Q5">
            <v>76146</v>
          </cell>
          <cell r="R5">
            <v>85101</v>
          </cell>
          <cell r="S5">
            <v>2657858</v>
          </cell>
          <cell r="T5">
            <v>2611722</v>
          </cell>
          <cell r="U5">
            <v>76146</v>
          </cell>
          <cell r="V5">
            <v>85101</v>
          </cell>
          <cell r="W5">
            <v>5333382</v>
          </cell>
          <cell r="X5">
            <v>5257236</v>
          </cell>
          <cell r="Y5">
            <v>76146</v>
          </cell>
        </row>
      </sheetData>
      <sheetData sheetId="1"/>
      <sheetData sheetId="2"/>
      <sheetData sheetId="3"/>
      <sheetData sheetId="4"/>
      <sheetData sheetId="5"/>
      <sheetData sheetId="6">
        <row r="20">
          <cell r="B20">
            <v>20</v>
          </cell>
          <cell r="C20">
            <v>85101</v>
          </cell>
          <cell r="D20">
            <v>20</v>
          </cell>
          <cell r="E20">
            <v>76627</v>
          </cell>
        </row>
        <row r="21">
          <cell r="B21">
            <v>30</v>
          </cell>
          <cell r="C21">
            <v>85101</v>
          </cell>
          <cell r="D21">
            <v>21</v>
          </cell>
          <cell r="E21">
            <v>76637</v>
          </cell>
        </row>
        <row r="22">
          <cell r="B22">
            <v>20</v>
          </cell>
          <cell r="C22">
            <v>85101</v>
          </cell>
          <cell r="D22">
            <v>20</v>
          </cell>
          <cell r="E22">
            <v>76627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  <sheetName val="n = 10"/>
      <sheetName val="n = 50"/>
      <sheetName val="n = 100"/>
      <sheetName val="n = 250"/>
      <sheetName val="n = 500"/>
    </sheetNames>
    <sheetDataSet>
      <sheetData sheetId="0">
        <row r="3">
          <cell r="B3">
            <v>60161</v>
          </cell>
          <cell r="C3">
            <v>68766.466666666674</v>
          </cell>
          <cell r="D3">
            <v>12124.800000000001</v>
          </cell>
          <cell r="E3">
            <v>56641.666666666664</v>
          </cell>
          <cell r="F3">
            <v>60161</v>
          </cell>
          <cell r="G3">
            <v>70732.86</v>
          </cell>
          <cell r="H3">
            <v>14093.26</v>
          </cell>
          <cell r="I3">
            <v>56639.6</v>
          </cell>
          <cell r="J3">
            <v>60161</v>
          </cell>
          <cell r="K3">
            <v>70958.713333333333</v>
          </cell>
          <cell r="L3">
            <v>14317.88</v>
          </cell>
          <cell r="M3">
            <v>56640.833333333336</v>
          </cell>
          <cell r="N3">
            <v>60161</v>
          </cell>
          <cell r="O3">
            <v>76801.631999999998</v>
          </cell>
          <cell r="P3">
            <v>20160.445333333337</v>
          </cell>
          <cell r="Q3">
            <v>56641.186666666668</v>
          </cell>
          <cell r="R3">
            <v>575490.3446666667</v>
          </cell>
          <cell r="S3">
            <v>2897591.7533333334</v>
          </cell>
          <cell r="T3">
            <v>4679.086666666667</v>
          </cell>
          <cell r="U3">
            <v>2892912.6666666665</v>
          </cell>
        </row>
        <row r="4">
          <cell r="B4">
            <v>0</v>
          </cell>
          <cell r="C4">
            <v>36857.23658421258</v>
          </cell>
          <cell r="D4">
            <v>36858.875951390597</v>
          </cell>
          <cell r="E4">
            <v>5.1639777949432224</v>
          </cell>
          <cell r="F4">
            <v>0</v>
          </cell>
          <cell r="G4">
            <v>96337.691247787865</v>
          </cell>
          <cell r="H4">
            <v>96338.066346486332</v>
          </cell>
          <cell r="I4">
            <v>4.4191609035335864</v>
          </cell>
          <cell r="J4">
            <v>0</v>
          </cell>
          <cell r="K4">
            <v>138488.4128783601</v>
          </cell>
          <cell r="L4">
            <v>138488.80000000002</v>
          </cell>
          <cell r="M4">
            <v>4.7950084135741973</v>
          </cell>
          <cell r="N4">
            <v>0</v>
          </cell>
          <cell r="O4">
            <v>311348.82255769777</v>
          </cell>
          <cell r="P4">
            <v>311349.08837013441</v>
          </cell>
          <cell r="Q4">
            <v>4.9272852398324671</v>
          </cell>
          <cell r="R4">
            <v>8564.3937748616445</v>
          </cell>
          <cell r="S4">
            <v>94140.399778321662</v>
          </cell>
          <cell r="T4">
            <v>94140.399778321662</v>
          </cell>
          <cell r="U4">
            <v>0</v>
          </cell>
        </row>
        <row r="5">
          <cell r="B5">
            <v>85161</v>
          </cell>
          <cell r="C5">
            <v>217796</v>
          </cell>
          <cell r="D5">
            <v>141159</v>
          </cell>
          <cell r="E5">
            <v>76647</v>
          </cell>
          <cell r="F5">
            <v>85161</v>
          </cell>
          <cell r="G5">
            <v>755911</v>
          </cell>
          <cell r="H5">
            <v>693835</v>
          </cell>
          <cell r="I5">
            <v>76647</v>
          </cell>
          <cell r="J5">
            <v>85161</v>
          </cell>
          <cell r="K5">
            <v>1556871</v>
          </cell>
          <cell r="L5">
            <v>1480234</v>
          </cell>
          <cell r="M5">
            <v>76647</v>
          </cell>
          <cell r="N5">
            <v>85161</v>
          </cell>
          <cell r="O5">
            <v>5294330</v>
          </cell>
          <cell r="P5">
            <v>5247693</v>
          </cell>
          <cell r="Q5">
            <v>76647</v>
          </cell>
          <cell r="R5">
            <v>1600000</v>
          </cell>
          <cell r="S5">
            <v>8000000</v>
          </cell>
          <cell r="T5">
            <v>6315599</v>
          </cell>
          <cell r="U5">
            <v>7999531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  <sheetName val="n = 10"/>
      <sheetName val="n = 50"/>
      <sheetName val="n = 100"/>
      <sheetName val="n = 250"/>
      <sheetName val="n = 500"/>
    </sheetNames>
    <sheetDataSet>
      <sheetData sheetId="0">
        <row r="3">
          <cell r="B3">
            <v>75837</v>
          </cell>
          <cell r="C3">
            <v>67530.833333333328</v>
          </cell>
          <cell r="D3">
            <v>10189.190909090908</v>
          </cell>
          <cell r="E3">
            <v>57031.666666666664</v>
          </cell>
          <cell r="F3">
            <v>75837</v>
          </cell>
          <cell r="G3">
            <v>71669.273333333331</v>
          </cell>
          <cell r="H3">
            <v>14136.14</v>
          </cell>
          <cell r="I3">
            <v>57533.133333333331</v>
          </cell>
          <cell r="J3">
            <v>75837</v>
          </cell>
          <cell r="K3">
            <v>71939.526666666658</v>
          </cell>
          <cell r="L3">
            <v>14407.326666666666</v>
          </cell>
          <cell r="M3">
            <v>57532.200000000004</v>
          </cell>
          <cell r="N3">
            <v>75837</v>
          </cell>
          <cell r="O3">
            <v>76084.830666666661</v>
          </cell>
          <cell r="P3">
            <v>18552.950666666668</v>
          </cell>
          <cell r="Q3">
            <v>57531.880000000005</v>
          </cell>
          <cell r="R3">
            <v>584283.36066666665</v>
          </cell>
          <cell r="S3">
            <v>2901758.3126666662</v>
          </cell>
          <cell r="T3">
            <v>3957.9793333333332</v>
          </cell>
          <cell r="U3">
            <v>2897800.3333333335</v>
          </cell>
        </row>
        <row r="4">
          <cell r="B4">
            <v>0</v>
          </cell>
          <cell r="C4">
            <v>32021.51190739081</v>
          </cell>
          <cell r="D4">
            <v>31242.247606340621</v>
          </cell>
          <cell r="E4">
            <v>1584.5877773830705</v>
          </cell>
          <cell r="F4">
            <v>0</v>
          </cell>
          <cell r="G4">
            <v>96641.350818310209</v>
          </cell>
          <cell r="H4">
            <v>96641.273734259114</v>
          </cell>
          <cell r="I4">
            <v>4.8298266378839756</v>
          </cell>
          <cell r="J4">
            <v>0</v>
          </cell>
          <cell r="K4">
            <v>139383.07820400424</v>
          </cell>
          <cell r="L4">
            <v>139383.26666666666</v>
          </cell>
          <cell r="M4">
            <v>5.0191501785113877</v>
          </cell>
          <cell r="N4">
            <v>0</v>
          </cell>
          <cell r="O4">
            <v>285932.26783517492</v>
          </cell>
          <cell r="P4">
            <v>285932.36600393528</v>
          </cell>
          <cell r="Q4">
            <v>5.0052682598716203</v>
          </cell>
          <cell r="R4">
            <v>8765.9976637130258</v>
          </cell>
          <cell r="S4">
            <v>78015.949614252313</v>
          </cell>
          <cell r="T4">
            <v>78015.949614252313</v>
          </cell>
          <cell r="U4">
            <v>0</v>
          </cell>
        </row>
        <row r="5">
          <cell r="B5">
            <v>105837</v>
          </cell>
          <cell r="C5">
            <v>191826</v>
          </cell>
          <cell r="D5">
            <v>114289</v>
          </cell>
          <cell r="E5">
            <v>77537</v>
          </cell>
          <cell r="F5">
            <v>105837</v>
          </cell>
          <cell r="G5">
            <v>772513</v>
          </cell>
          <cell r="H5">
            <v>724976</v>
          </cell>
          <cell r="I5">
            <v>77537</v>
          </cell>
          <cell r="J5">
            <v>105837</v>
          </cell>
          <cell r="K5">
            <v>1485591</v>
          </cell>
          <cell r="L5">
            <v>1438054</v>
          </cell>
          <cell r="M5">
            <v>77537</v>
          </cell>
          <cell r="N5">
            <v>105837</v>
          </cell>
          <cell r="O5">
            <v>4879004</v>
          </cell>
          <cell r="P5">
            <v>4831477</v>
          </cell>
          <cell r="Q5">
            <v>77537</v>
          </cell>
          <cell r="R5">
            <v>1600000</v>
          </cell>
          <cell r="S5">
            <v>8000000</v>
          </cell>
          <cell r="T5">
            <v>5233938</v>
          </cell>
          <cell r="U5">
            <v>7999531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CEAA-479C-574C-AB17-2494229AF947}">
  <sheetPr codeName="Sheet1"/>
  <dimension ref="A1:F7"/>
  <sheetViews>
    <sheetView workbookViewId="0">
      <selection activeCell="G1" sqref="G1"/>
    </sheetView>
  </sheetViews>
  <sheetFormatPr baseColWidth="10" defaultRowHeight="16" x14ac:dyDescent="0.2"/>
  <sheetData>
    <row r="1" spans="1:6" x14ac:dyDescent="0.2">
      <c r="A1" s="7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</row>
    <row r="2" spans="1:6" x14ac:dyDescent="0.2">
      <c r="A2" s="9">
        <v>10</v>
      </c>
      <c r="B2" s="1" t="s">
        <v>30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6" x14ac:dyDescent="0.2">
      <c r="A3" s="9">
        <v>50</v>
      </c>
      <c r="B3" s="1" t="s">
        <v>30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6" x14ac:dyDescent="0.2">
      <c r="A4" s="9">
        <v>100</v>
      </c>
      <c r="B4" s="1" t="s">
        <v>30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6" x14ac:dyDescent="0.2">
      <c r="A5" s="9">
        <v>250</v>
      </c>
      <c r="B5" s="1" t="s">
        <v>30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6" x14ac:dyDescent="0.2">
      <c r="A6" s="9">
        <v>500</v>
      </c>
      <c r="B6" s="1" t="s">
        <v>30</v>
      </c>
      <c r="C6" s="1" t="s">
        <v>30</v>
      </c>
      <c r="D6" s="1" t="s">
        <v>30</v>
      </c>
      <c r="E6" s="1" t="s">
        <v>31</v>
      </c>
      <c r="F6" s="1" t="s">
        <v>31</v>
      </c>
    </row>
    <row r="7" spans="1:6" x14ac:dyDescent="0.2">
      <c r="A7" s="10">
        <v>1000</v>
      </c>
      <c r="B7" s="11" t="s">
        <v>30</v>
      </c>
      <c r="C7" s="11" t="s">
        <v>30</v>
      </c>
      <c r="D7" s="11" t="s">
        <v>30</v>
      </c>
      <c r="E7" s="11" t="s">
        <v>32</v>
      </c>
      <c r="F7" s="1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A6DF-BC94-C144-9AF2-72E153FAFE0A}">
  <sheetPr codeName="Sheet2"/>
  <dimension ref="A1:Z29"/>
  <sheetViews>
    <sheetView workbookViewId="0">
      <selection activeCell="B1" sqref="B1:B2"/>
    </sheetView>
  </sheetViews>
  <sheetFormatPr baseColWidth="10" defaultRowHeight="16" x14ac:dyDescent="0.2"/>
  <sheetData>
    <row r="1" spans="1:26" x14ac:dyDescent="0.2">
      <c r="A1" s="28" t="s">
        <v>13</v>
      </c>
      <c r="B1" s="27"/>
      <c r="C1" s="27" t="s">
        <v>0</v>
      </c>
      <c r="D1" s="27"/>
      <c r="E1" s="27"/>
      <c r="F1" s="27"/>
      <c r="G1" s="27" t="s">
        <v>1</v>
      </c>
      <c r="H1" s="27"/>
      <c r="I1" s="27"/>
      <c r="J1" s="27"/>
      <c r="K1" s="27" t="s">
        <v>2</v>
      </c>
      <c r="L1" s="27"/>
      <c r="M1" s="27"/>
      <c r="N1" s="27"/>
      <c r="O1" s="27" t="s">
        <v>3</v>
      </c>
      <c r="P1" s="27"/>
      <c r="Q1" s="27"/>
      <c r="R1" s="27"/>
      <c r="S1" s="27" t="s">
        <v>4</v>
      </c>
      <c r="T1" s="27"/>
      <c r="U1" s="27"/>
      <c r="V1" s="27"/>
      <c r="W1" s="27" t="s">
        <v>5</v>
      </c>
      <c r="X1" s="27"/>
      <c r="Y1" s="27"/>
      <c r="Z1" s="27"/>
    </row>
    <row r="2" spans="1:26" s="1" customFormat="1" x14ac:dyDescent="0.2">
      <c r="A2" s="28"/>
      <c r="B2" s="27"/>
      <c r="C2" s="1" t="s">
        <v>6</v>
      </c>
      <c r="D2" s="1" t="s">
        <v>7</v>
      </c>
      <c r="E2" s="1" t="s">
        <v>8</v>
      </c>
      <c r="F2" s="1" t="s">
        <v>9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6</v>
      </c>
      <c r="X2" s="1" t="s">
        <v>7</v>
      </c>
      <c r="Y2" s="1" t="s">
        <v>8</v>
      </c>
      <c r="Z2" s="1" t="s">
        <v>9</v>
      </c>
    </row>
    <row r="3" spans="1:26" x14ac:dyDescent="0.2">
      <c r="A3" s="28"/>
      <c r="B3" s="3" t="s">
        <v>10</v>
      </c>
      <c r="C3" s="2">
        <f>[1]overall!B3</f>
        <v>66751.456666666665</v>
      </c>
      <c r="D3" s="2">
        <f>[1]overall!C3</f>
        <v>56693.299666666659</v>
      </c>
      <c r="E3" s="2">
        <f>[1]overall!D3</f>
        <v>570.553</v>
      </c>
      <c r="F3" s="2">
        <f>[1]overall!E3</f>
        <v>56122.746666666666</v>
      </c>
      <c r="G3" s="2">
        <f>[1]overall!F3</f>
        <v>67754.616666666654</v>
      </c>
      <c r="H3" s="2">
        <f>[1]overall!G3</f>
        <v>56732.539666666671</v>
      </c>
      <c r="I3" s="2">
        <f>[1]overall!H3</f>
        <v>611.36299999999994</v>
      </c>
      <c r="J3" s="2">
        <f>[1]overall!I3</f>
        <v>56121.176666666659</v>
      </c>
      <c r="K3" s="2">
        <f>[1]overall!J3</f>
        <v>69008.566666666666</v>
      </c>
      <c r="L3" s="2">
        <f>[1]overall!K3</f>
        <v>56791.609666666664</v>
      </c>
      <c r="M3" s="2">
        <f>[1]overall!L3</f>
        <v>671.43966666666665</v>
      </c>
      <c r="N3" s="2">
        <f>[1]overall!M3</f>
        <v>56120.170000000006</v>
      </c>
      <c r="O3" s="2">
        <f>[1]overall!N3</f>
        <v>72701.793666666679</v>
      </c>
      <c r="P3" s="2">
        <f>[1]overall!O3</f>
        <v>56937.887333333339</v>
      </c>
      <c r="Q3" s="2">
        <f>[1]overall!P3</f>
        <v>817.12399999999991</v>
      </c>
      <c r="R3" s="2">
        <f>[1]overall!Q3</f>
        <v>56120.763333333336</v>
      </c>
      <c r="S3" s="2">
        <f>[1]overall!R3</f>
        <v>77743.73566666666</v>
      </c>
      <c r="T3" s="2">
        <f>[1]overall!S3</f>
        <v>57232.836333333333</v>
      </c>
      <c r="U3" s="2">
        <f>[1]overall!T3</f>
        <v>1113.1696666666667</v>
      </c>
      <c r="V3" s="2">
        <f>[1]overall!U3</f>
        <v>56119.666666666664</v>
      </c>
      <c r="W3" s="2">
        <f>[1]overall!V3</f>
        <v>84817.664666666664</v>
      </c>
      <c r="X3" s="2">
        <f>[1]overall!W3</f>
        <v>57683.876000000011</v>
      </c>
      <c r="Y3" s="2">
        <f>[1]overall!X3</f>
        <v>1563.8826666666666</v>
      </c>
      <c r="Z3" s="2">
        <f>[1]overall!Y3</f>
        <v>56119.993333333339</v>
      </c>
    </row>
    <row r="4" spans="1:26" x14ac:dyDescent="0.2">
      <c r="A4" s="28"/>
      <c r="B4" s="3" t="s">
        <v>11</v>
      </c>
      <c r="C4" s="2">
        <f>[1]overall!B4</f>
        <v>2710.993917412512</v>
      </c>
      <c r="D4" s="2">
        <f>[1]overall!C4</f>
        <v>966.19494759585234</v>
      </c>
      <c r="E4" s="2">
        <f>[1]overall!D4</f>
        <v>1282.3984595280829</v>
      </c>
      <c r="F4" s="2">
        <f>[1]overall!E4</f>
        <v>317.74933608994991</v>
      </c>
      <c r="G4" s="2">
        <f>[1]overall!F4</f>
        <v>5573.7181302543659</v>
      </c>
      <c r="H4" s="2">
        <f>[1]overall!G4</f>
        <v>2256.7568819226431</v>
      </c>
      <c r="I4" s="2">
        <f>[1]overall!H4</f>
        <v>2572.9239726427986</v>
      </c>
      <c r="J4" s="2">
        <f>[1]overall!I4</f>
        <v>317.42152846271921</v>
      </c>
      <c r="K4" s="2">
        <f>[1]overall!J4</f>
        <v>7602.6777389450099</v>
      </c>
      <c r="L4" s="2">
        <f>[1]overall!K4</f>
        <v>4156.4718877255018</v>
      </c>
      <c r="M4" s="2">
        <f>[1]overall!L4</f>
        <v>4472.7149816166211</v>
      </c>
      <c r="N4" s="2">
        <f>[1]overall!M4</f>
        <v>316.85651729954077</v>
      </c>
      <c r="O4" s="2">
        <f>[1]overall!N4</f>
        <v>10945.970991233005</v>
      </c>
      <c r="P4" s="2">
        <f>[1]overall!O4</f>
        <v>8763.3961995033806</v>
      </c>
      <c r="Q4" s="2">
        <f>[1]overall!P4</f>
        <v>9079.6581089818592</v>
      </c>
      <c r="R4" s="2">
        <f>[1]overall!Q4</f>
        <v>317.15618779808398</v>
      </c>
      <c r="S4" s="2">
        <f>[1]overall!R4</f>
        <v>14475.860862875306</v>
      </c>
      <c r="T4" s="2">
        <f>[1]overall!S4</f>
        <v>18125.216323861565</v>
      </c>
      <c r="U4" s="2">
        <f>[1]overall!T4</f>
        <v>18441.444089878405</v>
      </c>
      <c r="V4" s="2">
        <f>[1]overall!U4</f>
        <v>316.22776601683796</v>
      </c>
      <c r="W4" s="2">
        <f>[1]overall!V4</f>
        <v>15896.091512872832</v>
      </c>
      <c r="X4" s="2">
        <f>[1]overall!W4</f>
        <v>32378.002543250161</v>
      </c>
      <c r="Y4" s="2">
        <f>[1]overall!X4</f>
        <v>32694.24060035311</v>
      </c>
      <c r="Z4" s="2">
        <f>[1]overall!Y4</f>
        <v>316.24121492021328</v>
      </c>
    </row>
    <row r="5" spans="1:26" x14ac:dyDescent="0.2">
      <c r="A5" s="28"/>
      <c r="B5" s="3" t="s">
        <v>12</v>
      </c>
      <c r="C5" s="2">
        <f>[1]overall!B5</f>
        <v>146548</v>
      </c>
      <c r="D5" s="2">
        <f>[1]overall!C5</f>
        <v>137196</v>
      </c>
      <c r="E5" s="2">
        <f>[1]overall!D5</f>
        <v>61083</v>
      </c>
      <c r="F5" s="2">
        <f>[1]overall!E5</f>
        <v>76123</v>
      </c>
      <c r="G5" s="2">
        <f>[1]overall!F5</f>
        <v>146548</v>
      </c>
      <c r="H5" s="2">
        <f>[1]overall!G5</f>
        <v>176466</v>
      </c>
      <c r="I5" s="2">
        <f>[1]overall!H5</f>
        <v>100353</v>
      </c>
      <c r="J5" s="2">
        <f>[1]overall!I5</f>
        <v>76123</v>
      </c>
      <c r="K5" s="2">
        <f>[1]overall!J5</f>
        <v>146548</v>
      </c>
      <c r="L5" s="2">
        <f>[1]overall!K5</f>
        <v>239991</v>
      </c>
      <c r="M5" s="2">
        <f>[1]overall!L5</f>
        <v>163878</v>
      </c>
      <c r="N5" s="2">
        <f>[1]overall!M5</f>
        <v>76123</v>
      </c>
      <c r="O5" s="2">
        <f>[1]overall!N5</f>
        <v>146548</v>
      </c>
      <c r="P5" s="2">
        <f>[1]overall!O5</f>
        <v>393606</v>
      </c>
      <c r="Q5" s="2">
        <f>[1]overall!P5</f>
        <v>317493</v>
      </c>
      <c r="R5" s="2">
        <f>[1]overall!Q5</f>
        <v>76123</v>
      </c>
      <c r="S5" s="2">
        <f>[1]overall!R5</f>
        <v>146612</v>
      </c>
      <c r="T5" s="2">
        <f>[1]overall!S5</f>
        <v>678282</v>
      </c>
      <c r="U5" s="2">
        <f>[1]overall!T5</f>
        <v>602169</v>
      </c>
      <c r="V5" s="2">
        <f>[1]overall!U5</f>
        <v>76113</v>
      </c>
      <c r="W5" s="2">
        <f>[1]overall!V5</f>
        <v>146612</v>
      </c>
      <c r="X5" s="2">
        <f>[1]overall!W5</f>
        <v>1163942</v>
      </c>
      <c r="Y5" s="2">
        <f>[1]overall!X5</f>
        <v>1087829</v>
      </c>
      <c r="Z5" s="2">
        <f>[1]overall!Y5</f>
        <v>76113</v>
      </c>
    </row>
    <row r="7" spans="1:26" x14ac:dyDescent="0.2">
      <c r="A7" s="28" t="s">
        <v>14</v>
      </c>
      <c r="B7" s="27"/>
      <c r="C7" s="27" t="s">
        <v>0</v>
      </c>
      <c r="D7" s="27"/>
      <c r="E7" s="27"/>
      <c r="F7" s="27"/>
      <c r="G7" s="27" t="s">
        <v>1</v>
      </c>
      <c r="H7" s="27"/>
      <c r="I7" s="27"/>
      <c r="J7" s="27"/>
      <c r="K7" s="27" t="s">
        <v>2</v>
      </c>
      <c r="L7" s="27"/>
      <c r="M7" s="27"/>
      <c r="N7" s="27"/>
      <c r="O7" s="27" t="s">
        <v>3</v>
      </c>
      <c r="P7" s="27"/>
      <c r="Q7" s="27"/>
      <c r="R7" s="27"/>
      <c r="S7" s="27" t="s">
        <v>4</v>
      </c>
      <c r="T7" s="27"/>
      <c r="U7" s="27"/>
      <c r="V7" s="27"/>
      <c r="W7" s="27" t="s">
        <v>5</v>
      </c>
      <c r="X7" s="27"/>
      <c r="Y7" s="27"/>
      <c r="Z7" s="27"/>
    </row>
    <row r="8" spans="1:26" s="1" customFormat="1" x14ac:dyDescent="0.2">
      <c r="A8" s="28"/>
      <c r="B8" s="27"/>
      <c r="C8" s="1" t="s">
        <v>6</v>
      </c>
      <c r="D8" s="1" t="s">
        <v>7</v>
      </c>
      <c r="E8" s="1" t="s">
        <v>8</v>
      </c>
      <c r="F8" s="1" t="s">
        <v>9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</v>
      </c>
      <c r="L8" s="1" t="s">
        <v>7</v>
      </c>
      <c r="M8" s="1" t="s">
        <v>8</v>
      </c>
      <c r="N8" s="1" t="s">
        <v>9</v>
      </c>
      <c r="O8" s="1" t="s">
        <v>6</v>
      </c>
      <c r="P8" s="1" t="s">
        <v>7</v>
      </c>
      <c r="Q8" s="1" t="s">
        <v>8</v>
      </c>
      <c r="R8" s="1" t="s">
        <v>9</v>
      </c>
      <c r="S8" s="1" t="s">
        <v>6</v>
      </c>
      <c r="T8" s="1" t="s">
        <v>7</v>
      </c>
      <c r="U8" s="1" t="s">
        <v>8</v>
      </c>
      <c r="V8" s="1" t="s">
        <v>9</v>
      </c>
      <c r="W8" s="1" t="s">
        <v>6</v>
      </c>
      <c r="X8" s="1" t="s">
        <v>7</v>
      </c>
      <c r="Y8" s="1" t="s">
        <v>8</v>
      </c>
      <c r="Z8" s="1" t="s">
        <v>9</v>
      </c>
    </row>
    <row r="9" spans="1:26" x14ac:dyDescent="0.2">
      <c r="A9" s="28"/>
      <c r="B9" s="3" t="s">
        <v>10</v>
      </c>
      <c r="C9" s="2">
        <f>[2]overall!B3</f>
        <v>74544.24966666667</v>
      </c>
      <c r="D9" s="2">
        <f>[2]overall!C3</f>
        <v>57287.883333333331</v>
      </c>
      <c r="E9" s="2">
        <f>[2]overall!D3</f>
        <v>566.54666666666674</v>
      </c>
      <c r="F9" s="2">
        <f>[2]overall!E3</f>
        <v>56721.33666666667</v>
      </c>
      <c r="G9" s="2">
        <f>[2]overall!F3</f>
        <v>75878.419333333339</v>
      </c>
      <c r="H9" s="2">
        <f>[2]overall!G3</f>
        <v>57344.029333333332</v>
      </c>
      <c r="I9" s="2">
        <f>[2]overall!H3</f>
        <v>624.08600000000001</v>
      </c>
      <c r="J9" s="2">
        <f>[2]overall!I3</f>
        <v>56719.943333333336</v>
      </c>
      <c r="K9" s="2">
        <f>[2]overall!J3</f>
        <v>77150.542666666661</v>
      </c>
      <c r="L9" s="2">
        <f>[2]overall!K3</f>
        <v>57358.147999999994</v>
      </c>
      <c r="M9" s="2">
        <f>[2]overall!L3</f>
        <v>637.83800000000008</v>
      </c>
      <c r="N9" s="2">
        <f>[2]overall!M3</f>
        <v>56720.31</v>
      </c>
      <c r="O9" s="2">
        <f>[2]overall!N3</f>
        <v>79902.770999999993</v>
      </c>
      <c r="P9" s="2">
        <f>[2]overall!O3</f>
        <v>57631.929999999993</v>
      </c>
      <c r="Q9" s="2">
        <f>[2]overall!P3</f>
        <v>912.26333333333332</v>
      </c>
      <c r="R9" s="2">
        <f>[2]overall!Q3</f>
        <v>56719.666666666664</v>
      </c>
      <c r="S9" s="2">
        <f>[2]overall!R3</f>
        <v>83066.051666666666</v>
      </c>
      <c r="T9" s="2">
        <f>[2]overall!S3</f>
        <v>57914.051999999996</v>
      </c>
      <c r="U9" s="2">
        <f>[2]overall!T3</f>
        <v>1194.3419999999999</v>
      </c>
      <c r="V9" s="2">
        <f>[2]overall!U3</f>
        <v>56719.71</v>
      </c>
      <c r="W9" s="2">
        <f>[2]overall!V3</f>
        <v>88440.228333333333</v>
      </c>
      <c r="X9" s="2">
        <f>[2]overall!W3</f>
        <v>58284.435999999994</v>
      </c>
      <c r="Y9" s="2">
        <f>[2]overall!X3</f>
        <v>1564.4926666666668</v>
      </c>
      <c r="Z9" s="2">
        <f>[2]overall!Y3</f>
        <v>56719.943333333336</v>
      </c>
    </row>
    <row r="10" spans="1:26" x14ac:dyDescent="0.2">
      <c r="A10" s="28"/>
      <c r="B10" s="3" t="s">
        <v>11</v>
      </c>
      <c r="C10" s="2">
        <f>[2]overall!B4</f>
        <v>3679.8570990147796</v>
      </c>
      <c r="D10" s="2">
        <f>[2]overall!C4</f>
        <v>839.43957176049423</v>
      </c>
      <c r="E10" s="2">
        <f>[2]overall!D4</f>
        <v>1155.7070755362038</v>
      </c>
      <c r="F10" s="2">
        <f>[2]overall!E4</f>
        <v>317.59037226459998</v>
      </c>
      <c r="G10" s="2">
        <f>[2]overall!F4</f>
        <v>7809.7212585106363</v>
      </c>
      <c r="H10" s="2">
        <f>[2]overall!G4</f>
        <v>2659.0245389225943</v>
      </c>
      <c r="I10" s="2">
        <f>[2]overall!H4</f>
        <v>2975.2605593460212</v>
      </c>
      <c r="J10" s="2">
        <f>[2]overall!I4</f>
        <v>316.87956034349827</v>
      </c>
      <c r="K10" s="2">
        <f>[2]overall!J4</f>
        <v>10675.212847073997</v>
      </c>
      <c r="L10" s="2">
        <f>[2]overall!K4</f>
        <v>3093.8899166040151</v>
      </c>
      <c r="M10" s="2">
        <f>[2]overall!L4</f>
        <v>3410.1369831723769</v>
      </c>
      <c r="N10" s="2">
        <f>[2]overall!M4</f>
        <v>317.0381520383051</v>
      </c>
      <c r="O10" s="2">
        <f>[2]overall!N4</f>
        <v>15051.182175748543</v>
      </c>
      <c r="P10" s="2">
        <f>[2]overall!O4</f>
        <v>11772.000226998143</v>
      </c>
      <c r="Q10" s="2">
        <f>[2]overall!P4</f>
        <v>12088.227993014987</v>
      </c>
      <c r="R10" s="2">
        <f>[2]overall!Q4</f>
        <v>316.22776601683796</v>
      </c>
      <c r="S10" s="2">
        <f>[2]overall!R4</f>
        <v>18031.828089422856</v>
      </c>
      <c r="T10" s="2">
        <f>[2]overall!S4</f>
        <v>20692.109526999546</v>
      </c>
      <c r="U10" s="2">
        <f>[2]overall!T4</f>
        <v>21008.338653115814</v>
      </c>
      <c r="V10" s="2">
        <f>[2]overall!U4</f>
        <v>316.22958898501111</v>
      </c>
      <c r="W10" s="2">
        <f>[2]overall!V4</f>
        <v>21355.284905176537</v>
      </c>
      <c r="X10" s="2">
        <f>[2]overall!W4</f>
        <v>32397.294021188532</v>
      </c>
      <c r="Y10" s="2">
        <f>[2]overall!X4</f>
        <v>32713.53049408014</v>
      </c>
      <c r="Z10" s="2">
        <f>[2]overall!Y4</f>
        <v>316.77608201207795</v>
      </c>
    </row>
    <row r="11" spans="1:26" x14ac:dyDescent="0.2">
      <c r="A11" s="28"/>
      <c r="B11" s="3" t="s">
        <v>12</v>
      </c>
      <c r="C11" s="2">
        <f>[2]overall!B5</f>
        <v>169027</v>
      </c>
      <c r="D11" s="2">
        <f>[2]overall!C5</f>
        <v>133241</v>
      </c>
      <c r="E11" s="2">
        <f>[2]overall!D5</f>
        <v>56528</v>
      </c>
      <c r="F11" s="2">
        <f>[2]overall!E5</f>
        <v>76723</v>
      </c>
      <c r="G11" s="2">
        <f>[2]overall!F5</f>
        <v>169027</v>
      </c>
      <c r="H11" s="2">
        <f>[2]overall!G5</f>
        <v>185807</v>
      </c>
      <c r="I11" s="2">
        <f>[2]overall!H5</f>
        <v>109094</v>
      </c>
      <c r="J11" s="2">
        <f>[2]overall!I5</f>
        <v>76723</v>
      </c>
      <c r="K11" s="2">
        <f>[2]overall!J5</f>
        <v>169027</v>
      </c>
      <c r="L11" s="2">
        <f>[2]overall!K5</f>
        <v>205665</v>
      </c>
      <c r="M11" s="2">
        <f>[2]overall!L5</f>
        <v>128952</v>
      </c>
      <c r="N11" s="2">
        <f>[2]overall!M5</f>
        <v>76723</v>
      </c>
      <c r="O11" s="2">
        <f>[2]overall!N5</f>
        <v>169008</v>
      </c>
      <c r="P11" s="2">
        <f>[2]overall!O5</f>
        <v>480869</v>
      </c>
      <c r="Q11" s="2">
        <f>[2]overall!P5</f>
        <v>404156</v>
      </c>
      <c r="R11" s="2">
        <f>[2]overall!Q5</f>
        <v>76713</v>
      </c>
      <c r="S11" s="2">
        <f>[2]overall!R5</f>
        <v>169027</v>
      </c>
      <c r="T11" s="2">
        <f>[2]overall!S5</f>
        <v>791337</v>
      </c>
      <c r="U11" s="2">
        <f>[2]overall!T5</f>
        <v>714624</v>
      </c>
      <c r="V11" s="2">
        <f>[2]overall!U5</f>
        <v>76713</v>
      </c>
      <c r="W11" s="2">
        <f>[2]overall!V5</f>
        <v>169091</v>
      </c>
      <c r="X11" s="2">
        <f>[2]overall!W5</f>
        <v>1316833</v>
      </c>
      <c r="Y11" s="2">
        <f>[2]overall!X5</f>
        <v>1285120</v>
      </c>
      <c r="Z11" s="2">
        <f>[2]overall!Y5</f>
        <v>76723</v>
      </c>
    </row>
    <row r="13" spans="1:26" x14ac:dyDescent="0.2">
      <c r="A13" s="28" t="s">
        <v>21</v>
      </c>
      <c r="B13" s="27"/>
      <c r="C13" s="27" t="s">
        <v>15</v>
      </c>
      <c r="D13" s="27"/>
      <c r="E13" s="27"/>
      <c r="F13" s="27"/>
      <c r="G13" s="27" t="s">
        <v>16</v>
      </c>
      <c r="H13" s="27"/>
      <c r="I13" s="27"/>
      <c r="J13" s="27"/>
      <c r="K13" s="27" t="s">
        <v>17</v>
      </c>
      <c r="L13" s="27"/>
      <c r="M13" s="27"/>
      <c r="N13" s="27"/>
      <c r="O13" s="27" t="s">
        <v>18</v>
      </c>
      <c r="P13" s="27"/>
      <c r="Q13" s="27"/>
      <c r="R13" s="27"/>
      <c r="S13" s="27" t="s">
        <v>19</v>
      </c>
      <c r="T13" s="27"/>
      <c r="U13" s="27"/>
      <c r="V13" s="27"/>
      <c r="W13" s="27" t="s">
        <v>20</v>
      </c>
      <c r="X13" s="27"/>
      <c r="Y13" s="27"/>
      <c r="Z13" s="27"/>
    </row>
    <row r="14" spans="1:26" s="1" customFormat="1" x14ac:dyDescent="0.2">
      <c r="A14" s="28"/>
      <c r="B14" s="27"/>
      <c r="C14" s="1" t="s">
        <v>6</v>
      </c>
      <c r="D14" s="1" t="s">
        <v>7</v>
      </c>
      <c r="E14" s="1" t="s">
        <v>8</v>
      </c>
      <c r="F14" s="1" t="s">
        <v>9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6</v>
      </c>
      <c r="L14" s="1" t="s">
        <v>7</v>
      </c>
      <c r="M14" s="1" t="s">
        <v>8</v>
      </c>
      <c r="N14" s="1" t="s">
        <v>9</v>
      </c>
      <c r="O14" s="1" t="s">
        <v>6</v>
      </c>
      <c r="P14" s="1" t="s">
        <v>7</v>
      </c>
      <c r="Q14" s="1" t="s">
        <v>8</v>
      </c>
      <c r="R14" s="1" t="s">
        <v>9</v>
      </c>
      <c r="S14" s="1" t="s">
        <v>6</v>
      </c>
      <c r="T14" s="1" t="s">
        <v>7</v>
      </c>
      <c r="U14" s="1" t="s">
        <v>8</v>
      </c>
      <c r="V14" s="1" t="s">
        <v>9</v>
      </c>
      <c r="W14" s="1" t="s">
        <v>6</v>
      </c>
      <c r="X14" s="1" t="s">
        <v>7</v>
      </c>
      <c r="Y14" s="1" t="s">
        <v>8</v>
      </c>
      <c r="Z14" s="1" t="s">
        <v>9</v>
      </c>
    </row>
    <row r="15" spans="1:26" x14ac:dyDescent="0.2">
      <c r="A15" s="28"/>
      <c r="B15" s="3" t="s">
        <v>10</v>
      </c>
      <c r="C15" s="4">
        <f>[3]overall!B3</f>
        <v>65101</v>
      </c>
      <c r="D15" s="4">
        <f>[3]overall!C3</f>
        <v>62600.666666666664</v>
      </c>
      <c r="E15" s="4">
        <f>[3]overall!D3</f>
        <v>6458.333333333333</v>
      </c>
      <c r="F15" s="4">
        <f>[3]overall!E3</f>
        <v>56142.333333333336</v>
      </c>
      <c r="G15" s="4">
        <f>[3]overall!F3</f>
        <v>65101</v>
      </c>
      <c r="H15" s="4">
        <f>[3]overall!G3</f>
        <v>60991.793333333335</v>
      </c>
      <c r="I15" s="4">
        <f>[3]overall!H3</f>
        <v>4849.3933333333334</v>
      </c>
      <c r="J15" s="4">
        <f>[3]overall!I3</f>
        <v>56142.400000000001</v>
      </c>
      <c r="K15" s="4">
        <f>[3]overall!J3</f>
        <v>65101</v>
      </c>
      <c r="L15" s="4">
        <f>[3]overall!K3</f>
        <v>61020.513333333336</v>
      </c>
      <c r="M15" s="2">
        <f>[3]overall!L3</f>
        <v>4877.78</v>
      </c>
      <c r="N15" s="2">
        <f>[3]overall!M3</f>
        <v>56142.73333333333</v>
      </c>
      <c r="O15" s="2">
        <f>[3]overall!N3</f>
        <v>65101</v>
      </c>
      <c r="P15" s="2">
        <f>[3]overall!O3</f>
        <v>61449.585333333329</v>
      </c>
      <c r="Q15" s="2">
        <f>[3]overall!P3</f>
        <v>5307.1853333333329</v>
      </c>
      <c r="R15" s="2">
        <f>[3]overall!Q3</f>
        <v>56142.400000000001</v>
      </c>
      <c r="S15" s="2">
        <f>[3]overall!R3</f>
        <v>65101</v>
      </c>
      <c r="T15" s="2">
        <f>[3]overall!S3</f>
        <v>61508.010666666662</v>
      </c>
      <c r="U15" s="2">
        <f>[3]overall!T3</f>
        <v>5365.5839999999998</v>
      </c>
      <c r="V15" s="2">
        <f>[3]overall!U3</f>
        <v>56142.426666666666</v>
      </c>
      <c r="W15" s="2">
        <f>[3]overall!V3</f>
        <v>65101</v>
      </c>
      <c r="X15" s="2">
        <f>[3]overall!W3</f>
        <v>61824.904000000002</v>
      </c>
      <c r="Y15" s="2">
        <f>[3]overall!X3</f>
        <v>5682.4973333333328</v>
      </c>
      <c r="Z15" s="2">
        <f>[3]overall!Y3</f>
        <v>56142.406666666669</v>
      </c>
    </row>
    <row r="16" spans="1:26" x14ac:dyDescent="0.2">
      <c r="A16" s="28"/>
      <c r="B16" s="3" t="s">
        <v>11</v>
      </c>
      <c r="C16" s="4">
        <f>[3]overall!B4</f>
        <v>0</v>
      </c>
      <c r="D16" s="4">
        <f>[3]overall!C4</f>
        <v>18871.653869870588</v>
      </c>
      <c r="E16" s="4">
        <f>[3]overall!D4</f>
        <v>18870.36489077811</v>
      </c>
      <c r="F16" s="4">
        <f>[3]overall!E4</f>
        <v>4.9771268659134194</v>
      </c>
      <c r="G16" s="4">
        <f>[3]overall!F4</f>
        <v>0</v>
      </c>
      <c r="H16" s="4">
        <f>[3]overall!G4</f>
        <v>30817.571587069542</v>
      </c>
      <c r="I16" s="4">
        <f>[3]overall!H4</f>
        <v>30818.494810782406</v>
      </c>
      <c r="J16" s="4">
        <f>[3]overall!I4</f>
        <v>4.7022319902805867</v>
      </c>
      <c r="K16" s="4">
        <f>[3]overall!J4</f>
        <v>0</v>
      </c>
      <c r="L16" s="4">
        <f>[3]overall!K4</f>
        <v>43867.456813173099</v>
      </c>
      <c r="M16" s="2">
        <f>[3]overall!L4</f>
        <v>43867.799999999996</v>
      </c>
      <c r="N16" s="2">
        <f>[3]overall!M4</f>
        <v>4.6992474658271961</v>
      </c>
      <c r="O16" s="2">
        <f>[3]overall!N4</f>
        <v>0</v>
      </c>
      <c r="P16" s="2">
        <f>[3]overall!O4</f>
        <v>76150.593516909881</v>
      </c>
      <c r="Q16" s="2">
        <f>[3]overall!P4</f>
        <v>76150.576434153001</v>
      </c>
      <c r="R16" s="2">
        <f>[3]overall!Q4</f>
        <v>4.7792821255587237</v>
      </c>
      <c r="S16" s="2">
        <f>[3]overall!R4</f>
        <v>0</v>
      </c>
      <c r="T16" s="2">
        <f>[3]overall!S4</f>
        <v>108999.02271980117</v>
      </c>
      <c r="U16" s="2">
        <f>[3]overall!T4</f>
        <v>108999.01186032833</v>
      </c>
      <c r="V16" s="2">
        <f>[3]overall!U4</f>
        <v>4.7818509238287756</v>
      </c>
      <c r="W16" s="2">
        <f>[3]overall!V4</f>
        <v>0</v>
      </c>
      <c r="X16" s="2">
        <f>[3]overall!W4</f>
        <v>164169.56870047704</v>
      </c>
      <c r="Y16" s="2">
        <f>[3]overall!X4</f>
        <v>164169.56040023715</v>
      </c>
      <c r="Z16" s="2">
        <f>[3]overall!Y4</f>
        <v>4.7990662100980748</v>
      </c>
    </row>
    <row r="17" spans="1:26" x14ac:dyDescent="0.2">
      <c r="A17" s="28"/>
      <c r="B17" s="3" t="s">
        <v>12</v>
      </c>
      <c r="C17" s="4">
        <f>[3]overall!B5</f>
        <v>85101</v>
      </c>
      <c r="D17" s="4">
        <f>[3]overall!C5</f>
        <v>156005</v>
      </c>
      <c r="E17" s="4">
        <f>[3]overall!D5</f>
        <v>79859</v>
      </c>
      <c r="F17" s="4">
        <f>[3]overall!E5</f>
        <v>76146</v>
      </c>
      <c r="G17" s="4">
        <f>[3]overall!F5</f>
        <v>85101</v>
      </c>
      <c r="H17" s="4">
        <f>[3]overall!G5</f>
        <v>285950</v>
      </c>
      <c r="I17" s="4">
        <f>[3]overall!H5</f>
        <v>237336</v>
      </c>
      <c r="J17" s="4">
        <f>[3]overall!I5</f>
        <v>76146</v>
      </c>
      <c r="K17" s="4">
        <f>[3]overall!J5</f>
        <v>85101</v>
      </c>
      <c r="L17" s="4">
        <f>[3]overall!K5</f>
        <v>505935</v>
      </c>
      <c r="M17" s="2">
        <f>[3]overall!L5</f>
        <v>450576</v>
      </c>
      <c r="N17" s="2">
        <f>[3]overall!M5</f>
        <v>76146</v>
      </c>
      <c r="O17" s="2">
        <f>[3]overall!N5</f>
        <v>85101</v>
      </c>
      <c r="P17" s="2">
        <f>[3]overall!O5</f>
        <v>1340378</v>
      </c>
      <c r="Q17" s="2">
        <f>[3]overall!P5</f>
        <v>1277618</v>
      </c>
      <c r="R17" s="2">
        <f>[3]overall!Q5</f>
        <v>76146</v>
      </c>
      <c r="S17" s="2">
        <f>[3]overall!R5</f>
        <v>85101</v>
      </c>
      <c r="T17" s="2">
        <f>[3]overall!S5</f>
        <v>2657858</v>
      </c>
      <c r="U17" s="2">
        <f>[3]overall!T5</f>
        <v>2611722</v>
      </c>
      <c r="V17" s="2">
        <f>[3]overall!U5</f>
        <v>76146</v>
      </c>
      <c r="W17" s="2">
        <f>[3]overall!V5</f>
        <v>85101</v>
      </c>
      <c r="X17" s="2">
        <f>[3]overall!W5</f>
        <v>5333382</v>
      </c>
      <c r="Y17" s="2">
        <f>[3]overall!X5</f>
        <v>5257236</v>
      </c>
      <c r="Z17" s="2">
        <f>[3]overall!Y5</f>
        <v>76146</v>
      </c>
    </row>
    <row r="19" spans="1:26" x14ac:dyDescent="0.2">
      <c r="A19" s="28" t="s">
        <v>22</v>
      </c>
      <c r="B19" s="27"/>
      <c r="C19" s="27" t="s">
        <v>15</v>
      </c>
      <c r="D19" s="27"/>
      <c r="E19" s="27"/>
      <c r="F19" s="27"/>
      <c r="G19" s="27" t="s">
        <v>16</v>
      </c>
      <c r="H19" s="27"/>
      <c r="I19" s="27"/>
      <c r="J19" s="27"/>
      <c r="K19" s="27" t="s">
        <v>17</v>
      </c>
      <c r="L19" s="27"/>
      <c r="M19" s="27"/>
      <c r="N19" s="27"/>
      <c r="O19" s="27" t="s">
        <v>18</v>
      </c>
      <c r="P19" s="27"/>
      <c r="Q19" s="27"/>
      <c r="R19" s="27"/>
      <c r="S19" s="27" t="s">
        <v>19</v>
      </c>
      <c r="T19" s="27"/>
      <c r="U19" s="27"/>
      <c r="V19" s="27"/>
      <c r="W19" s="27" t="s">
        <v>20</v>
      </c>
      <c r="X19" s="27"/>
      <c r="Y19" s="27"/>
      <c r="Z19" s="27"/>
    </row>
    <row r="20" spans="1:26" s="1" customFormat="1" x14ac:dyDescent="0.2">
      <c r="A20" s="28"/>
      <c r="B20" s="27"/>
      <c r="C20" s="1" t="s">
        <v>6</v>
      </c>
      <c r="D20" s="1" t="s">
        <v>7</v>
      </c>
      <c r="E20" s="1" t="s">
        <v>8</v>
      </c>
      <c r="F20" s="1" t="s">
        <v>9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6</v>
      </c>
      <c r="L20" s="1" t="s">
        <v>7</v>
      </c>
      <c r="M20" s="1" t="s">
        <v>8</v>
      </c>
      <c r="N20" s="1" t="s">
        <v>9</v>
      </c>
      <c r="O20" s="1" t="s">
        <v>6</v>
      </c>
      <c r="P20" s="1" t="s">
        <v>7</v>
      </c>
      <c r="Q20" s="1" t="s">
        <v>8</v>
      </c>
      <c r="R20" s="1" t="s">
        <v>9</v>
      </c>
      <c r="S20" s="1" t="s">
        <v>6</v>
      </c>
      <c r="T20" s="1" t="s">
        <v>7</v>
      </c>
      <c r="U20" s="1" t="s">
        <v>8</v>
      </c>
      <c r="V20" s="1" t="s">
        <v>9</v>
      </c>
      <c r="W20" s="1" t="s">
        <v>6</v>
      </c>
      <c r="X20" s="1" t="s">
        <v>7</v>
      </c>
      <c r="Y20" s="1" t="s">
        <v>8</v>
      </c>
      <c r="Z20" s="1" t="s">
        <v>9</v>
      </c>
    </row>
    <row r="21" spans="1:26" x14ac:dyDescent="0.2">
      <c r="A21" s="28"/>
      <c r="B21" s="3" t="s">
        <v>10</v>
      </c>
      <c r="C21" s="4">
        <f>[4]overall!B3</f>
        <v>60161</v>
      </c>
      <c r="D21" s="4">
        <f>[4]overall!C3</f>
        <v>68766.466666666674</v>
      </c>
      <c r="E21" s="4">
        <f>[4]overall!D3</f>
        <v>12124.800000000001</v>
      </c>
      <c r="F21" s="4">
        <f>[4]overall!E3</f>
        <v>56641.666666666664</v>
      </c>
      <c r="G21" s="4">
        <f>[4]overall!F3</f>
        <v>60161</v>
      </c>
      <c r="H21" s="4">
        <f>[4]overall!G3</f>
        <v>70732.86</v>
      </c>
      <c r="I21" s="4">
        <f>[4]overall!H3</f>
        <v>14093.26</v>
      </c>
      <c r="J21" s="4">
        <f>[4]overall!I3</f>
        <v>56639.6</v>
      </c>
      <c r="K21" s="4">
        <f>[4]overall!J3</f>
        <v>60161</v>
      </c>
      <c r="L21" s="4">
        <f>[4]overall!K3</f>
        <v>70958.713333333333</v>
      </c>
      <c r="M21" s="2">
        <f>[4]overall!L3</f>
        <v>14317.88</v>
      </c>
      <c r="N21" s="2">
        <f>[4]overall!M3</f>
        <v>56640.833333333336</v>
      </c>
      <c r="O21" s="2">
        <f>[4]overall!N3</f>
        <v>60161</v>
      </c>
      <c r="P21" s="2">
        <f>[4]overall!O3</f>
        <v>76801.631999999998</v>
      </c>
      <c r="Q21" s="2">
        <f>[4]overall!P3</f>
        <v>20160.445333333337</v>
      </c>
      <c r="R21" s="2">
        <f>[4]overall!Q3</f>
        <v>56641.186666666668</v>
      </c>
      <c r="S21" s="22">
        <f>[4]overall!R3</f>
        <v>575490.3446666667</v>
      </c>
      <c r="T21" s="22">
        <f>[4]overall!S3</f>
        <v>2897591.7533333334</v>
      </c>
      <c r="U21" s="22">
        <f>[4]overall!T3</f>
        <v>4679.086666666667</v>
      </c>
      <c r="V21" s="22">
        <f>[4]overall!U3</f>
        <v>2892912.6666666665</v>
      </c>
      <c r="W21" s="22">
        <f>'[3]n = 1000'!B20</f>
        <v>20</v>
      </c>
      <c r="X21" s="22">
        <f>'[3]n = 1000'!C20</f>
        <v>85101</v>
      </c>
      <c r="Y21" s="22">
        <f>'[3]n = 1000'!D20</f>
        <v>20</v>
      </c>
      <c r="Z21" s="22">
        <f>'[3]n = 1000'!E20</f>
        <v>76627</v>
      </c>
    </row>
    <row r="22" spans="1:26" x14ac:dyDescent="0.2">
      <c r="A22" s="28"/>
      <c r="B22" s="3" t="s">
        <v>11</v>
      </c>
      <c r="C22" s="4">
        <f>[4]overall!B4</f>
        <v>0</v>
      </c>
      <c r="D22" s="4">
        <f>[4]overall!C4</f>
        <v>36857.23658421258</v>
      </c>
      <c r="E22" s="4">
        <f>[4]overall!D4</f>
        <v>36858.875951390597</v>
      </c>
      <c r="F22" s="4">
        <f>[4]overall!E4</f>
        <v>5.1639777949432224</v>
      </c>
      <c r="G22" s="4">
        <f>[4]overall!F4</f>
        <v>0</v>
      </c>
      <c r="H22" s="4">
        <f>[4]overall!G4</f>
        <v>96337.691247787865</v>
      </c>
      <c r="I22" s="4">
        <f>[4]overall!H4</f>
        <v>96338.066346486332</v>
      </c>
      <c r="J22" s="4">
        <f>[4]overall!I4</f>
        <v>4.4191609035335864</v>
      </c>
      <c r="K22" s="4">
        <f>[4]overall!J4</f>
        <v>0</v>
      </c>
      <c r="L22" s="4">
        <f>[4]overall!K4</f>
        <v>138488.4128783601</v>
      </c>
      <c r="M22" s="2">
        <f>[4]overall!L4</f>
        <v>138488.80000000002</v>
      </c>
      <c r="N22" s="2">
        <f>[4]overall!M4</f>
        <v>4.7950084135741973</v>
      </c>
      <c r="O22" s="2">
        <f>[4]overall!N4</f>
        <v>0</v>
      </c>
      <c r="P22" s="2">
        <f>[4]overall!O4</f>
        <v>311348.82255769777</v>
      </c>
      <c r="Q22" s="2">
        <f>[4]overall!P4</f>
        <v>311349.08837013441</v>
      </c>
      <c r="R22" s="2">
        <f>[4]overall!Q4</f>
        <v>4.9272852398324671</v>
      </c>
      <c r="S22" s="22">
        <f>[4]overall!R4</f>
        <v>8564.3937748616445</v>
      </c>
      <c r="T22" s="22">
        <f>[4]overall!S4</f>
        <v>94140.399778321662</v>
      </c>
      <c r="U22" s="22">
        <f>[4]overall!T4</f>
        <v>94140.399778321662</v>
      </c>
      <c r="V22" s="22">
        <f>[4]overall!U4</f>
        <v>0</v>
      </c>
      <c r="W22" s="22">
        <f>'[3]n = 1000'!B21</f>
        <v>30</v>
      </c>
      <c r="X22" s="22">
        <f>'[3]n = 1000'!C21</f>
        <v>85101</v>
      </c>
      <c r="Y22" s="22">
        <f>'[3]n = 1000'!D21</f>
        <v>21</v>
      </c>
      <c r="Z22" s="22">
        <f>'[3]n = 1000'!E21</f>
        <v>76637</v>
      </c>
    </row>
    <row r="23" spans="1:26" x14ac:dyDescent="0.2">
      <c r="A23" s="28"/>
      <c r="B23" s="3" t="s">
        <v>12</v>
      </c>
      <c r="C23" s="4">
        <f>[4]overall!B5</f>
        <v>85161</v>
      </c>
      <c r="D23" s="4">
        <f>[4]overall!C5</f>
        <v>217796</v>
      </c>
      <c r="E23" s="4">
        <f>[4]overall!D5</f>
        <v>141159</v>
      </c>
      <c r="F23" s="4">
        <f>[4]overall!E5</f>
        <v>76647</v>
      </c>
      <c r="G23" s="4">
        <f>[4]overall!F5</f>
        <v>85161</v>
      </c>
      <c r="H23" s="4">
        <f>[4]overall!G5</f>
        <v>755911</v>
      </c>
      <c r="I23" s="4">
        <f>[4]overall!H5</f>
        <v>693835</v>
      </c>
      <c r="J23" s="4">
        <f>[4]overall!I5</f>
        <v>76647</v>
      </c>
      <c r="K23" s="4">
        <f>[4]overall!J5</f>
        <v>85161</v>
      </c>
      <c r="L23" s="4">
        <f>[4]overall!K5</f>
        <v>1556871</v>
      </c>
      <c r="M23" s="2">
        <f>[4]overall!L5</f>
        <v>1480234</v>
      </c>
      <c r="N23" s="2">
        <f>[4]overall!M5</f>
        <v>76647</v>
      </c>
      <c r="O23" s="2">
        <f>[4]overall!N5</f>
        <v>85161</v>
      </c>
      <c r="P23" s="2">
        <f>[4]overall!O5</f>
        <v>5294330</v>
      </c>
      <c r="Q23" s="2">
        <f>[4]overall!P5</f>
        <v>5247693</v>
      </c>
      <c r="R23" s="2">
        <f>[4]overall!Q5</f>
        <v>76647</v>
      </c>
      <c r="S23" s="22">
        <f>[4]overall!R5</f>
        <v>1600000</v>
      </c>
      <c r="T23" s="22">
        <f>[4]overall!S5</f>
        <v>8000000</v>
      </c>
      <c r="U23" s="22">
        <f>[4]overall!T5</f>
        <v>6315599</v>
      </c>
      <c r="V23" s="22">
        <f>[4]overall!U5</f>
        <v>7999531</v>
      </c>
      <c r="W23" s="22">
        <f>'[3]n = 1000'!B22</f>
        <v>20</v>
      </c>
      <c r="X23" s="22">
        <f>'[3]n = 1000'!C22</f>
        <v>85101</v>
      </c>
      <c r="Y23" s="22">
        <f>'[3]n = 1000'!D22</f>
        <v>20</v>
      </c>
      <c r="Z23" s="22">
        <f>'[3]n = 1000'!E22</f>
        <v>76627</v>
      </c>
    </row>
    <row r="25" spans="1:26" x14ac:dyDescent="0.2">
      <c r="A25" s="28" t="s">
        <v>23</v>
      </c>
      <c r="B25" s="27"/>
      <c r="C25" s="27" t="s">
        <v>15</v>
      </c>
      <c r="D25" s="27"/>
      <c r="E25" s="27"/>
      <c r="F25" s="27"/>
      <c r="G25" s="27" t="s">
        <v>16</v>
      </c>
      <c r="H25" s="27"/>
      <c r="I25" s="27"/>
      <c r="J25" s="27"/>
      <c r="K25" s="27" t="s">
        <v>17</v>
      </c>
      <c r="L25" s="27"/>
      <c r="M25" s="27"/>
      <c r="N25" s="27"/>
      <c r="O25" s="27" t="s">
        <v>18</v>
      </c>
      <c r="P25" s="27"/>
      <c r="Q25" s="27"/>
      <c r="R25" s="27"/>
      <c r="S25" s="27" t="s">
        <v>19</v>
      </c>
      <c r="T25" s="27"/>
      <c r="U25" s="27"/>
      <c r="V25" s="27"/>
      <c r="W25" s="27" t="s">
        <v>20</v>
      </c>
      <c r="X25" s="27"/>
      <c r="Y25" s="27"/>
      <c r="Z25" s="27"/>
    </row>
    <row r="26" spans="1:26" s="1" customFormat="1" x14ac:dyDescent="0.2">
      <c r="A26" s="28"/>
      <c r="B26" s="27"/>
      <c r="C26" s="1" t="s">
        <v>6</v>
      </c>
      <c r="D26" s="1" t="s">
        <v>7</v>
      </c>
      <c r="E26" s="1" t="s">
        <v>8</v>
      </c>
      <c r="F26" s="1" t="s">
        <v>9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6</v>
      </c>
      <c r="L26" s="1" t="s">
        <v>7</v>
      </c>
      <c r="M26" s="1" t="s">
        <v>8</v>
      </c>
      <c r="N26" s="1" t="s">
        <v>9</v>
      </c>
      <c r="O26" s="1" t="s">
        <v>6</v>
      </c>
      <c r="P26" s="1" t="s">
        <v>7</v>
      </c>
      <c r="Q26" s="1" t="s">
        <v>8</v>
      </c>
      <c r="R26" s="1" t="s">
        <v>9</v>
      </c>
      <c r="S26" s="1" t="s">
        <v>6</v>
      </c>
      <c r="T26" s="1" t="s">
        <v>7</v>
      </c>
      <c r="U26" s="1" t="s">
        <v>8</v>
      </c>
      <c r="V26" s="1" t="s">
        <v>9</v>
      </c>
      <c r="W26" s="1" t="s">
        <v>6</v>
      </c>
      <c r="X26" s="1" t="s">
        <v>7</v>
      </c>
      <c r="Y26" s="1" t="s">
        <v>8</v>
      </c>
      <c r="Z26" s="1" t="s">
        <v>9</v>
      </c>
    </row>
    <row r="27" spans="1:26" x14ac:dyDescent="0.2">
      <c r="A27" s="28"/>
      <c r="B27" s="3" t="s">
        <v>10</v>
      </c>
      <c r="C27" s="4">
        <f>[5]overall!B3</f>
        <v>75837</v>
      </c>
      <c r="D27" s="4">
        <f>[5]overall!C3</f>
        <v>67530.833333333328</v>
      </c>
      <c r="E27" s="4">
        <f>[5]overall!D3</f>
        <v>10189.190909090908</v>
      </c>
      <c r="F27" s="4">
        <f>[5]overall!E3</f>
        <v>57031.666666666664</v>
      </c>
      <c r="G27" s="4">
        <f>[5]overall!F3</f>
        <v>75837</v>
      </c>
      <c r="H27" s="4">
        <f>[5]overall!G3</f>
        <v>71669.273333333331</v>
      </c>
      <c r="I27" s="4">
        <f>[5]overall!H3</f>
        <v>14136.14</v>
      </c>
      <c r="J27" s="4">
        <f>[5]overall!I3</f>
        <v>57533.133333333331</v>
      </c>
      <c r="K27" s="4">
        <f>[5]overall!J3</f>
        <v>75837</v>
      </c>
      <c r="L27" s="4">
        <f>[5]overall!K3</f>
        <v>71939.526666666658</v>
      </c>
      <c r="M27" s="2">
        <f>[5]overall!L3</f>
        <v>14407.326666666666</v>
      </c>
      <c r="N27" s="2">
        <f>[5]overall!M3</f>
        <v>57532.200000000004</v>
      </c>
      <c r="O27" s="2">
        <f>[5]overall!N3</f>
        <v>75837</v>
      </c>
      <c r="P27" s="2">
        <f>[5]overall!O3</f>
        <v>76084.830666666661</v>
      </c>
      <c r="Q27" s="2">
        <f>[5]overall!P3</f>
        <v>18552.950666666668</v>
      </c>
      <c r="R27" s="2">
        <f>[5]overall!Q3</f>
        <v>57531.880000000005</v>
      </c>
      <c r="S27" s="22">
        <f>[5]overall!R3</f>
        <v>584283.36066666665</v>
      </c>
      <c r="T27" s="22">
        <f>[5]overall!S3</f>
        <v>2901758.3126666662</v>
      </c>
      <c r="U27" s="22">
        <f>[5]overall!T3</f>
        <v>3957.9793333333332</v>
      </c>
      <c r="V27" s="22">
        <f>[5]overall!U3</f>
        <v>2897800.3333333335</v>
      </c>
      <c r="W27" s="22" t="e">
        <f>[5]overall!#REF!</f>
        <v>#REF!</v>
      </c>
      <c r="X27" s="22" t="e">
        <f>[5]overall!#REF!</f>
        <v>#REF!</v>
      </c>
      <c r="Y27" s="22" t="e">
        <f>[5]overall!#REF!</f>
        <v>#REF!</v>
      </c>
      <c r="Z27" s="22" t="e">
        <f>[5]overall!#REF!</f>
        <v>#REF!</v>
      </c>
    </row>
    <row r="28" spans="1:26" x14ac:dyDescent="0.2">
      <c r="A28" s="28"/>
      <c r="B28" s="3" t="s">
        <v>11</v>
      </c>
      <c r="C28" s="4">
        <f>[5]overall!B4</f>
        <v>0</v>
      </c>
      <c r="D28" s="4">
        <f>[5]overall!C4</f>
        <v>32021.51190739081</v>
      </c>
      <c r="E28" s="4">
        <f>[5]overall!D4</f>
        <v>31242.247606340621</v>
      </c>
      <c r="F28" s="4">
        <f>[5]overall!E4</f>
        <v>1584.5877773830705</v>
      </c>
      <c r="G28" s="4">
        <f>[5]overall!F4</f>
        <v>0</v>
      </c>
      <c r="H28" s="4">
        <f>[5]overall!G4</f>
        <v>96641.350818310209</v>
      </c>
      <c r="I28" s="4">
        <f>[5]overall!H4</f>
        <v>96641.273734259114</v>
      </c>
      <c r="J28" s="4">
        <f>[5]overall!I4</f>
        <v>4.8298266378839756</v>
      </c>
      <c r="K28" s="4">
        <f>[5]overall!J4</f>
        <v>0</v>
      </c>
      <c r="L28" s="4">
        <f>[5]overall!K4</f>
        <v>139383.07820400424</v>
      </c>
      <c r="M28" s="2">
        <f>[5]overall!L4</f>
        <v>139383.26666666666</v>
      </c>
      <c r="N28" s="2">
        <f>[5]overall!M4</f>
        <v>5.0191501785113877</v>
      </c>
      <c r="O28" s="2">
        <f>[5]overall!N4</f>
        <v>0</v>
      </c>
      <c r="P28" s="2">
        <f>[5]overall!O4</f>
        <v>285932.26783517492</v>
      </c>
      <c r="Q28" s="2">
        <f>[5]overall!P4</f>
        <v>285932.36600393528</v>
      </c>
      <c r="R28" s="2">
        <f>[5]overall!Q4</f>
        <v>5.0052682598716203</v>
      </c>
      <c r="S28" s="22">
        <f>[5]overall!R4</f>
        <v>8765.9976637130258</v>
      </c>
      <c r="T28" s="22">
        <f>[5]overall!S4</f>
        <v>78015.949614252313</v>
      </c>
      <c r="U28" s="22">
        <f>[5]overall!T4</f>
        <v>78015.949614252313</v>
      </c>
      <c r="V28" s="22">
        <f>[5]overall!U4</f>
        <v>0</v>
      </c>
      <c r="W28" s="22" t="e">
        <f>[5]overall!#REF!</f>
        <v>#REF!</v>
      </c>
      <c r="X28" s="22" t="e">
        <f>[5]overall!#REF!</f>
        <v>#REF!</v>
      </c>
      <c r="Y28" s="22" t="e">
        <f>[5]overall!#REF!</f>
        <v>#REF!</v>
      </c>
      <c r="Z28" s="22" t="e">
        <f>[5]overall!#REF!</f>
        <v>#REF!</v>
      </c>
    </row>
    <row r="29" spans="1:26" x14ac:dyDescent="0.2">
      <c r="A29" s="28"/>
      <c r="B29" s="3" t="s">
        <v>12</v>
      </c>
      <c r="C29" s="4">
        <f>[5]overall!B5</f>
        <v>105837</v>
      </c>
      <c r="D29" s="4">
        <f>[5]overall!C5</f>
        <v>191826</v>
      </c>
      <c r="E29" s="4">
        <f>[5]overall!D5</f>
        <v>114289</v>
      </c>
      <c r="F29" s="4">
        <f>[5]overall!E5</f>
        <v>77537</v>
      </c>
      <c r="G29" s="4">
        <f>[5]overall!F5</f>
        <v>105837</v>
      </c>
      <c r="H29" s="4">
        <f>[5]overall!G5</f>
        <v>772513</v>
      </c>
      <c r="I29" s="4">
        <f>[5]overall!H5</f>
        <v>724976</v>
      </c>
      <c r="J29" s="4">
        <f>[5]overall!I5</f>
        <v>77537</v>
      </c>
      <c r="K29" s="4">
        <f>[5]overall!J5</f>
        <v>105837</v>
      </c>
      <c r="L29" s="4">
        <f>[5]overall!K5</f>
        <v>1485591</v>
      </c>
      <c r="M29" s="2">
        <f>[5]overall!L5</f>
        <v>1438054</v>
      </c>
      <c r="N29" s="2">
        <f>[5]overall!M5</f>
        <v>77537</v>
      </c>
      <c r="O29" s="2">
        <f>[5]overall!N5</f>
        <v>105837</v>
      </c>
      <c r="P29" s="2">
        <f>[5]overall!O5</f>
        <v>4879004</v>
      </c>
      <c r="Q29" s="2">
        <f>[5]overall!P5</f>
        <v>4831477</v>
      </c>
      <c r="R29" s="2">
        <f>[5]overall!Q5</f>
        <v>77537</v>
      </c>
      <c r="S29" s="22">
        <f>[5]overall!R5</f>
        <v>1600000</v>
      </c>
      <c r="T29" s="22">
        <f>[5]overall!S5</f>
        <v>8000000</v>
      </c>
      <c r="U29" s="22">
        <f>[5]overall!T5</f>
        <v>5233938</v>
      </c>
      <c r="V29" s="22">
        <f>[5]overall!U5</f>
        <v>7999531</v>
      </c>
      <c r="W29" s="22" t="e">
        <f>[5]overall!#REF!</f>
        <v>#REF!</v>
      </c>
      <c r="X29" s="22" t="e">
        <f>[5]overall!#REF!</f>
        <v>#REF!</v>
      </c>
      <c r="Y29" s="22" t="e">
        <f>[5]overall!#REF!</f>
        <v>#REF!</v>
      </c>
      <c r="Z29" s="22" t="e">
        <f>[5]overall!#REF!</f>
        <v>#REF!</v>
      </c>
    </row>
  </sheetData>
  <mergeCells count="40">
    <mergeCell ref="W25:Z25"/>
    <mergeCell ref="A13:A17"/>
    <mergeCell ref="A19:A23"/>
    <mergeCell ref="A25:A29"/>
    <mergeCell ref="B25:B26"/>
    <mergeCell ref="C25:F25"/>
    <mergeCell ref="G25:J25"/>
    <mergeCell ref="K25:N25"/>
    <mergeCell ref="O25:R25"/>
    <mergeCell ref="S25:V25"/>
    <mergeCell ref="W13:Z13"/>
    <mergeCell ref="B19:B20"/>
    <mergeCell ref="C19:F19"/>
    <mergeCell ref="G19:J19"/>
    <mergeCell ref="K19:N19"/>
    <mergeCell ref="O19:R19"/>
    <mergeCell ref="S19:V19"/>
    <mergeCell ref="W19:Z19"/>
    <mergeCell ref="B13:B14"/>
    <mergeCell ref="C13:F13"/>
    <mergeCell ref="G13:J13"/>
    <mergeCell ref="K13:N13"/>
    <mergeCell ref="O13:R13"/>
    <mergeCell ref="S13:V13"/>
    <mergeCell ref="W1:Z1"/>
    <mergeCell ref="A1:A5"/>
    <mergeCell ref="B7:B8"/>
    <mergeCell ref="C7:F7"/>
    <mergeCell ref="G7:J7"/>
    <mergeCell ref="K7:N7"/>
    <mergeCell ref="O7:R7"/>
    <mergeCell ref="S7:V7"/>
    <mergeCell ref="W7:Z7"/>
    <mergeCell ref="A7:A11"/>
    <mergeCell ref="B1:B2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2F6F-0BE2-3F48-B852-3DFF45890B6A}">
  <sheetPr codeName="Sheet3"/>
  <dimension ref="A1:N7"/>
  <sheetViews>
    <sheetView workbookViewId="0"/>
  </sheetViews>
  <sheetFormatPr baseColWidth="10" defaultRowHeight="16" x14ac:dyDescent="0.2"/>
  <sheetData>
    <row r="1" spans="1:14" x14ac:dyDescent="0.2">
      <c r="A1" s="5"/>
      <c r="B1" s="11">
        <v>10</v>
      </c>
      <c r="C1" s="11">
        <v>50</v>
      </c>
      <c r="D1" s="11">
        <v>100</v>
      </c>
      <c r="E1" s="11">
        <v>250</v>
      </c>
      <c r="F1" s="11">
        <v>500</v>
      </c>
      <c r="G1" s="11">
        <v>1000</v>
      </c>
      <c r="I1" s="17"/>
      <c r="J1" s="18" t="s">
        <v>13</v>
      </c>
      <c r="K1" s="18" t="s">
        <v>14</v>
      </c>
      <c r="L1" s="18" t="s">
        <v>21</v>
      </c>
      <c r="M1" s="18" t="s">
        <v>22</v>
      </c>
      <c r="N1" s="18" t="s">
        <v>23</v>
      </c>
    </row>
    <row r="2" spans="1:14" x14ac:dyDescent="0.2">
      <c r="A2" s="12" t="s">
        <v>13</v>
      </c>
      <c r="B2" s="2">
        <f>'all results'!C3</f>
        <v>66751.456666666665</v>
      </c>
      <c r="C2" s="2">
        <f>'all results'!G3</f>
        <v>67754.616666666654</v>
      </c>
      <c r="D2" s="2">
        <f>'all results'!K3</f>
        <v>69008.566666666666</v>
      </c>
      <c r="E2" s="2">
        <f>'all results'!O3</f>
        <v>72701.793666666679</v>
      </c>
      <c r="F2" s="2">
        <f>'all results'!S3</f>
        <v>77743.73566666666</v>
      </c>
      <c r="G2" s="2">
        <f>'all results'!W3</f>
        <v>84817.664666666664</v>
      </c>
      <c r="I2" s="16">
        <v>10</v>
      </c>
      <c r="J2" s="19">
        <f>'all results'!K3</f>
        <v>69008.566666666666</v>
      </c>
      <c r="K2" s="19">
        <f>'all results'!Q3</f>
        <v>817.12399999999991</v>
      </c>
      <c r="L2" s="20">
        <f>'all results'!W3</f>
        <v>84817.664666666664</v>
      </c>
      <c r="M2" s="20">
        <f>'all results'!AC3</f>
        <v>0</v>
      </c>
      <c r="N2" s="20">
        <f>'all results'!AI3</f>
        <v>0</v>
      </c>
    </row>
    <row r="3" spans="1:14" x14ac:dyDescent="0.2">
      <c r="A3" s="12" t="s">
        <v>14</v>
      </c>
      <c r="B3" s="2">
        <f>'all results'!C9</f>
        <v>74544.24966666667</v>
      </c>
      <c r="C3" s="2">
        <f>'all results'!G9</f>
        <v>75878.419333333339</v>
      </c>
      <c r="D3" s="2">
        <f>'all results'!K9</f>
        <v>77150.542666666661</v>
      </c>
      <c r="E3" s="2">
        <f>'all results'!O9</f>
        <v>79902.770999999993</v>
      </c>
      <c r="F3" s="2">
        <f>'all results'!S9</f>
        <v>83066.051666666666</v>
      </c>
      <c r="G3" s="2">
        <f>'all results'!W9</f>
        <v>88440.228333333333</v>
      </c>
      <c r="I3" s="16">
        <v>50</v>
      </c>
      <c r="J3" s="19" t="str">
        <f>'all results'!K7</f>
        <v>q = 100</v>
      </c>
      <c r="K3" s="19">
        <f>'all results'!Q7</f>
        <v>0</v>
      </c>
      <c r="L3" s="20" t="str">
        <f>'all results'!W7</f>
        <v>q = 1000</v>
      </c>
      <c r="M3" s="20">
        <f>'all results'!AC7</f>
        <v>0</v>
      </c>
      <c r="N3" s="20">
        <f>'all results'!AI7</f>
        <v>0</v>
      </c>
    </row>
    <row r="4" spans="1:14" x14ac:dyDescent="0.2">
      <c r="A4" s="12" t="s">
        <v>21</v>
      </c>
      <c r="B4" s="4">
        <f>'all results'!C15</f>
        <v>65101</v>
      </c>
      <c r="C4" s="4">
        <f>'all results'!G15</f>
        <v>65101</v>
      </c>
      <c r="D4" s="4">
        <f>'all results'!K15</f>
        <v>65101</v>
      </c>
      <c r="E4" s="2">
        <f>'all results'!O15</f>
        <v>65101</v>
      </c>
      <c r="F4" s="2">
        <f>'all results'!S15</f>
        <v>65101</v>
      </c>
      <c r="G4" s="2">
        <f>'all results'!W15</f>
        <v>65101</v>
      </c>
      <c r="I4" s="16">
        <v>100</v>
      </c>
      <c r="J4" s="19">
        <f>'all results'!K11</f>
        <v>169027</v>
      </c>
      <c r="K4" s="19">
        <f>'all results'!Q11</f>
        <v>404156</v>
      </c>
      <c r="L4" s="20">
        <f>'all results'!W11</f>
        <v>169091</v>
      </c>
      <c r="M4" s="20">
        <f>'all results'!AC11</f>
        <v>0</v>
      </c>
      <c r="N4" s="20">
        <f>'all results'!AI11</f>
        <v>0</v>
      </c>
    </row>
    <row r="5" spans="1:14" x14ac:dyDescent="0.2">
      <c r="A5" s="12" t="s">
        <v>22</v>
      </c>
      <c r="B5" s="4">
        <f>'all results'!C21</f>
        <v>60161</v>
      </c>
      <c r="C5" s="4">
        <f>'all results'!G21</f>
        <v>60161</v>
      </c>
      <c r="D5" s="4">
        <f>'all results'!K21</f>
        <v>60161</v>
      </c>
      <c r="E5" s="2">
        <f>'all results'!O21</f>
        <v>60161</v>
      </c>
      <c r="F5" s="22">
        <f>'all results'!S21</f>
        <v>575490.3446666667</v>
      </c>
      <c r="G5" s="22">
        <f>'all results'!W21</f>
        <v>20</v>
      </c>
      <c r="I5" s="16">
        <v>250</v>
      </c>
      <c r="J5" s="19">
        <f>'all results'!K15</f>
        <v>65101</v>
      </c>
      <c r="K5" s="19">
        <f>'all results'!Q15</f>
        <v>5307.1853333333329</v>
      </c>
      <c r="L5" s="19">
        <f>'all results'!W15</f>
        <v>65101</v>
      </c>
      <c r="M5" s="19">
        <f>'all results'!AC15</f>
        <v>0</v>
      </c>
      <c r="N5" s="19">
        <f>'all results'!AI15</f>
        <v>0</v>
      </c>
    </row>
    <row r="6" spans="1:14" x14ac:dyDescent="0.2">
      <c r="A6" s="13" t="s">
        <v>23</v>
      </c>
      <c r="B6" s="14">
        <f>'all results'!C27</f>
        <v>75837</v>
      </c>
      <c r="C6" s="14">
        <f>'all results'!G27</f>
        <v>75837</v>
      </c>
      <c r="D6" s="14">
        <f>'all results'!K27</f>
        <v>75837</v>
      </c>
      <c r="E6" s="6">
        <f>'all results'!O27</f>
        <v>75837</v>
      </c>
      <c r="F6" s="26">
        <f>'all results'!S27</f>
        <v>584283.36066666665</v>
      </c>
      <c r="G6" s="26" t="e">
        <f>'all results'!W27</f>
        <v>#REF!</v>
      </c>
      <c r="I6" s="16">
        <v>500</v>
      </c>
      <c r="J6" s="19" t="str">
        <f>'all results'!K19</f>
        <v>n = 100</v>
      </c>
      <c r="K6" s="19">
        <f>'all results'!Q19</f>
        <v>0</v>
      </c>
      <c r="L6" s="19" t="str">
        <f>'all results'!W19</f>
        <v>n = 1000</v>
      </c>
      <c r="M6" s="19">
        <f>'all results'!AC19</f>
        <v>0</v>
      </c>
      <c r="N6" s="19">
        <f>'all results'!AI19</f>
        <v>0</v>
      </c>
    </row>
    <row r="7" spans="1:14" x14ac:dyDescent="0.2">
      <c r="I7" s="16">
        <v>1000</v>
      </c>
      <c r="J7" s="19">
        <f>'all results'!K23</f>
        <v>85161</v>
      </c>
      <c r="K7" s="19">
        <f>'all results'!Q23</f>
        <v>5247693</v>
      </c>
      <c r="L7" s="19">
        <f>'all results'!W23</f>
        <v>20</v>
      </c>
      <c r="M7" s="19">
        <f>'all results'!AC23</f>
        <v>0</v>
      </c>
      <c r="N7" s="19">
        <f>'all results'!AI23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4015-3C7E-9744-9DD4-88F77F492A6A}">
  <sheetPr codeName="Sheet4"/>
  <dimension ref="A1:G6"/>
  <sheetViews>
    <sheetView workbookViewId="0"/>
  </sheetViews>
  <sheetFormatPr baseColWidth="10" defaultRowHeight="16" x14ac:dyDescent="0.2"/>
  <sheetData>
    <row r="1" spans="1:7" x14ac:dyDescent="0.2">
      <c r="A1" s="5"/>
      <c r="B1" s="11">
        <v>10</v>
      </c>
      <c r="C1" s="11">
        <v>50</v>
      </c>
      <c r="D1" s="11">
        <v>100</v>
      </c>
      <c r="E1" s="11">
        <v>250</v>
      </c>
      <c r="F1" s="11">
        <v>500</v>
      </c>
      <c r="G1" s="11">
        <v>1000</v>
      </c>
    </row>
    <row r="2" spans="1:7" x14ac:dyDescent="0.2">
      <c r="A2" s="12" t="s">
        <v>13</v>
      </c>
      <c r="B2">
        <f>'all results'!F3</f>
        <v>56122.746666666666</v>
      </c>
      <c r="C2">
        <f>'all results'!J3</f>
        <v>56121.176666666659</v>
      </c>
      <c r="D2">
        <f>'all results'!N3</f>
        <v>56120.170000000006</v>
      </c>
      <c r="E2">
        <f>'all results'!R3</f>
        <v>56120.763333333336</v>
      </c>
      <c r="F2">
        <f>'all results'!V3</f>
        <v>56119.666666666664</v>
      </c>
      <c r="G2">
        <f>'all results'!Z3</f>
        <v>56119.993333333339</v>
      </c>
    </row>
    <row r="3" spans="1:7" x14ac:dyDescent="0.2">
      <c r="A3" s="12" t="s">
        <v>14</v>
      </c>
      <c r="B3">
        <f>'all results'!F9</f>
        <v>56721.33666666667</v>
      </c>
      <c r="C3">
        <f>'all results'!J9</f>
        <v>56719.943333333336</v>
      </c>
      <c r="D3">
        <f>'all results'!N9</f>
        <v>56720.31</v>
      </c>
      <c r="E3">
        <f>'all results'!R9</f>
        <v>56719.666666666664</v>
      </c>
      <c r="F3">
        <f>'all results'!V9</f>
        <v>56719.71</v>
      </c>
      <c r="G3">
        <f>'all results'!Z9</f>
        <v>56719.943333333336</v>
      </c>
    </row>
    <row r="4" spans="1:7" x14ac:dyDescent="0.2">
      <c r="A4" s="12" t="s">
        <v>21</v>
      </c>
      <c r="B4">
        <f>'all results'!F15</f>
        <v>56142.333333333336</v>
      </c>
      <c r="C4">
        <f>'all results'!J15</f>
        <v>56142.400000000001</v>
      </c>
      <c r="D4">
        <f>'all results'!N15</f>
        <v>56142.73333333333</v>
      </c>
      <c r="E4">
        <f>'all results'!R15</f>
        <v>56142.400000000001</v>
      </c>
      <c r="F4">
        <f>'all results'!V15</f>
        <v>56142.426666666666</v>
      </c>
      <c r="G4">
        <f>'all results'!Z15</f>
        <v>56142.406666666669</v>
      </c>
    </row>
    <row r="5" spans="1:7" x14ac:dyDescent="0.2">
      <c r="A5" s="12" t="s">
        <v>22</v>
      </c>
      <c r="B5">
        <f>'all results'!F21</f>
        <v>56641.666666666664</v>
      </c>
      <c r="C5">
        <f>'all results'!J21</f>
        <v>56639.6</v>
      </c>
      <c r="D5">
        <f>'all results'!N21</f>
        <v>56640.833333333336</v>
      </c>
      <c r="E5">
        <f>'all results'!R21</f>
        <v>56641.186666666668</v>
      </c>
      <c r="F5" s="21">
        <f>'all results'!V21</f>
        <v>2892912.6666666665</v>
      </c>
      <c r="G5" s="24" t="s">
        <v>33</v>
      </c>
    </row>
    <row r="6" spans="1:7" x14ac:dyDescent="0.2">
      <c r="A6" s="13" t="s">
        <v>23</v>
      </c>
      <c r="B6" s="15">
        <f>'all results'!F27</f>
        <v>57031.666666666664</v>
      </c>
      <c r="C6" s="15">
        <f>'all results'!J27</f>
        <v>57533.133333333331</v>
      </c>
      <c r="D6" s="15">
        <f>'all results'!N27</f>
        <v>57532.200000000004</v>
      </c>
      <c r="E6" s="15">
        <f>'all results'!R27</f>
        <v>57531.880000000005</v>
      </c>
      <c r="F6" s="23">
        <f>'all results'!V27</f>
        <v>2897800.3333333335</v>
      </c>
      <c r="G6" s="25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FD63-7F1E-4749-B309-E5757DF2F465}">
  <sheetPr codeName="Sheet5"/>
  <dimension ref="A1:O19"/>
  <sheetViews>
    <sheetView tabSelected="1" zoomScaleNormal="100" workbookViewId="0">
      <selection activeCell="P21" sqref="P21"/>
    </sheetView>
  </sheetViews>
  <sheetFormatPr baseColWidth="10" defaultRowHeight="16" x14ac:dyDescent="0.2"/>
  <sheetData>
    <row r="1" spans="1:15" x14ac:dyDescent="0.2">
      <c r="A1" s="5"/>
      <c r="B1" s="11">
        <v>10</v>
      </c>
      <c r="C1" s="11">
        <v>50</v>
      </c>
      <c r="D1" s="11">
        <v>100</v>
      </c>
      <c r="E1" s="11">
        <v>250</v>
      </c>
      <c r="F1" s="11">
        <v>500</v>
      </c>
      <c r="G1" s="11">
        <v>1000</v>
      </c>
      <c r="J1" s="2"/>
      <c r="K1" s="2"/>
      <c r="L1" s="2"/>
      <c r="M1" s="2"/>
      <c r="N1" s="2"/>
      <c r="O1" s="2"/>
    </row>
    <row r="2" spans="1:15" x14ac:dyDescent="0.2">
      <c r="A2" s="12" t="s">
        <v>25</v>
      </c>
      <c r="B2" s="2">
        <f>'all results'!E5</f>
        <v>61083</v>
      </c>
      <c r="C2">
        <f>'all results'!I5</f>
        <v>100353</v>
      </c>
      <c r="D2">
        <f>'all results'!M5</f>
        <v>163878</v>
      </c>
      <c r="E2">
        <f>'all results'!Q5</f>
        <v>317493</v>
      </c>
      <c r="F2">
        <f>'all results'!U5</f>
        <v>602169</v>
      </c>
      <c r="G2">
        <f>'all results'!Y5</f>
        <v>1087829</v>
      </c>
    </row>
    <row r="3" spans="1:15" x14ac:dyDescent="0.2">
      <c r="A3" s="12" t="s">
        <v>34</v>
      </c>
      <c r="B3" s="2">
        <f>'all results'!E11</f>
        <v>56528</v>
      </c>
      <c r="C3">
        <f>'all results'!I11</f>
        <v>109094</v>
      </c>
      <c r="D3">
        <f>'all results'!M11</f>
        <v>128952</v>
      </c>
      <c r="E3">
        <f>'all results'!Q11</f>
        <v>404156</v>
      </c>
      <c r="F3">
        <f>'all results'!U11</f>
        <v>714624</v>
      </c>
      <c r="G3">
        <f>'all results'!Y11</f>
        <v>1285120</v>
      </c>
    </row>
    <row r="4" spans="1:15" x14ac:dyDescent="0.2">
      <c r="A4" s="12" t="s">
        <v>27</v>
      </c>
      <c r="B4" s="2">
        <f>'all results'!E17</f>
        <v>79859</v>
      </c>
      <c r="C4">
        <f>'all results'!I17</f>
        <v>237336</v>
      </c>
      <c r="D4">
        <f>'all results'!M17</f>
        <v>450576</v>
      </c>
      <c r="E4">
        <f>'all results'!Q17</f>
        <v>1277618</v>
      </c>
      <c r="F4">
        <f>'all results'!U17</f>
        <v>2611722</v>
      </c>
      <c r="G4">
        <f>'all results'!Y17</f>
        <v>5257236</v>
      </c>
    </row>
    <row r="5" spans="1:15" x14ac:dyDescent="0.2">
      <c r="A5" s="12" t="s">
        <v>35</v>
      </c>
      <c r="B5" s="2">
        <f>'all results'!E23</f>
        <v>141159</v>
      </c>
      <c r="C5">
        <f>'all results'!I23</f>
        <v>693835</v>
      </c>
      <c r="D5">
        <f>'all results'!M23</f>
        <v>1480234</v>
      </c>
      <c r="E5">
        <f>'all results'!Q23</f>
        <v>5247693</v>
      </c>
      <c r="F5" s="21">
        <f>'all results'!U23</f>
        <v>6315599</v>
      </c>
      <c r="G5" s="22">
        <f>'all results'!Y23</f>
        <v>20</v>
      </c>
    </row>
    <row r="6" spans="1:15" x14ac:dyDescent="0.2">
      <c r="A6" s="13" t="s">
        <v>36</v>
      </c>
      <c r="B6" s="6">
        <f>'all results'!E29</f>
        <v>114289</v>
      </c>
      <c r="C6" s="15">
        <f>'all results'!I29</f>
        <v>724976</v>
      </c>
      <c r="D6" s="15">
        <f>'all results'!M29</f>
        <v>1438054</v>
      </c>
      <c r="E6" s="15">
        <f>'all results'!Q29</f>
        <v>4831477</v>
      </c>
      <c r="F6" s="23">
        <f>'all results'!U29</f>
        <v>5233938</v>
      </c>
      <c r="G6" s="22" t="e">
        <f>'all results'!Y29</f>
        <v>#REF!</v>
      </c>
    </row>
    <row r="7" spans="1:15" x14ac:dyDescent="0.2">
      <c r="A7" s="12"/>
    </row>
    <row r="11" spans="1:15" x14ac:dyDescent="0.2">
      <c r="A11" s="3"/>
    </row>
    <row r="12" spans="1:15" x14ac:dyDescent="0.2">
      <c r="A12" s="3"/>
    </row>
    <row r="13" spans="1:15" x14ac:dyDescent="0.2">
      <c r="A13" s="3"/>
    </row>
    <row r="16" spans="1:15" x14ac:dyDescent="0.2">
      <c r="A16" s="12"/>
    </row>
    <row r="17" spans="1:1" x14ac:dyDescent="0.2">
      <c r="A17" s="12"/>
    </row>
    <row r="18" spans="1:1" x14ac:dyDescent="0.2">
      <c r="A18" s="12"/>
    </row>
    <row r="19" spans="1:1" x14ac:dyDescent="0.2">
      <c r="A1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tests</vt:lpstr>
      <vt:lpstr>all results</vt:lpstr>
      <vt:lpstr>demand means</vt:lpstr>
      <vt:lpstr>claim means</vt:lpstr>
      <vt:lpstr>update state maximums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2020-12-24T18:22:14Z</dcterms:created>
  <dcterms:modified xsi:type="dcterms:W3CDTF">2021-06-27T23:40:16Z</dcterms:modified>
</cp:coreProperties>
</file>