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autoCompressPictures="0"/>
  <mc:AlternateContent xmlns:mc="http://schemas.openxmlformats.org/markup-compatibility/2006">
    <mc:Choice Requires="x15">
      <x15ac:absPath xmlns:x15ac="http://schemas.microsoft.com/office/spreadsheetml/2010/11/ac" url="/Users/serdar/Documents/GitHub/papers/"/>
    </mc:Choice>
  </mc:AlternateContent>
  <xr:revisionPtr revIDLastSave="0" documentId="13_ncr:1_{AF205E4B-9935-6F4C-9FE0-3E4C615BE1D3}" xr6:coauthVersionLast="45" xr6:coauthVersionMax="45" xr10:uidLastSave="{00000000-0000-0000-0000-000000000000}"/>
  <bookViews>
    <workbookView xWindow="780" yWindow="460" windowWidth="24820" windowHeight="15540" xr2:uid="{00000000-000D-0000-FFFF-FFFF00000000}"/>
  </bookViews>
  <sheets>
    <sheet name="A.1" sheetId="1" r:id="rId1"/>
    <sheet name="A.2" sheetId="2" r:id="rId2"/>
    <sheet name="A.3" sheetId="3" r:id="rId3"/>
    <sheet name="A.4" sheetId="4" r:id="rId4"/>
    <sheet name="A.5" sheetId="5" r:id="rId5"/>
    <sheet name="A.6" sheetId="6" r:id="rId6"/>
    <sheet name="A.7" sheetId="7" r:id="rId7"/>
    <sheet name="A.8" sheetId="8" r:id="rId8"/>
    <sheet name="A.9" sheetId="9" r:id="rId9"/>
    <sheet name="A.10" sheetId="10" r:id="rId10"/>
    <sheet name="B.1" sheetId="11" r:id="rId11"/>
    <sheet name="B.2" sheetId="12" r:id="rId12"/>
    <sheet name="C.1" sheetId="13" r:id="rId13"/>
    <sheet name="Add.1" sheetId="14" r:id="rId14"/>
    <sheet name="Add.2" sheetId="15" r:id="rId15"/>
    <sheet name="Add.3" sheetId="16" r:id="rId16"/>
    <sheet name="Fig 7" sheetId="18" r:id="rId17"/>
    <sheet name="Fig 8" sheetId="17" r:id="rId18"/>
    <sheet name="Fig 11" sheetId="19"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7" i="16" l="1"/>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6" i="16"/>
  <c r="D5" i="12" l="1"/>
  <c r="G5" i="12"/>
  <c r="D6" i="12"/>
  <c r="G6" i="12"/>
  <c r="D7" i="12"/>
  <c r="G7" i="12"/>
  <c r="D8" i="12"/>
  <c r="G8" i="12"/>
  <c r="D9" i="12"/>
  <c r="G9" i="12"/>
  <c r="D10" i="12"/>
  <c r="G10" i="12"/>
  <c r="D11" i="12"/>
  <c r="G11" i="1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4" i="1"/>
  <c r="D5" i="1"/>
  <c r="E5" i="1"/>
  <c r="D7" i="1"/>
  <c r="E7" i="1"/>
  <c r="D8" i="1"/>
  <c r="D14" i="1"/>
  <c r="D15" i="1"/>
  <c r="D16" i="1"/>
  <c r="E16" i="1"/>
  <c r="D19" i="1"/>
  <c r="D26" i="1"/>
  <c r="D27" i="1"/>
  <c r="E27" i="1"/>
  <c r="D33" i="1"/>
  <c r="E33" i="1"/>
  <c r="D34" i="1"/>
  <c r="E34" i="1"/>
  <c r="D36" i="1"/>
</calcChain>
</file>

<file path=xl/sharedStrings.xml><?xml version="1.0" encoding="utf-8"?>
<sst xmlns="http://schemas.openxmlformats.org/spreadsheetml/2006/main" count="2278" uniqueCount="114">
  <si>
    <t>Year</t>
  </si>
  <si>
    <t>---</t>
  </si>
  <si>
    <t>Median earnings</t>
  </si>
  <si>
    <t>Mean Earnings</t>
  </si>
  <si>
    <t>Change in log average earnings per person X 100</t>
  </si>
  <si>
    <t>Change in log earnings averaged over workers x100</t>
  </si>
  <si>
    <t>Average age</t>
  </si>
  <si>
    <t>Number of observations</t>
  </si>
  <si>
    <t>Year:</t>
  </si>
  <si>
    <t>Mean (log)</t>
  </si>
  <si>
    <t>Std. Dev. (log)</t>
  </si>
  <si>
    <t>Skewness (log)</t>
  </si>
  <si>
    <t>Max. Earnings</t>
  </si>
  <si>
    <r>
      <t>Note:</t>
    </r>
    <r>
      <rPr>
        <sz val="10"/>
        <color theme="1"/>
        <rFont val="Calibri"/>
        <family val="2"/>
        <scheme val="minor"/>
      </rPr>
      <t xml:space="preserve"> All statistics are computed for the base sample with the exception of column 3, which is computed by averaging wage earnings over all non-self-employed (male) persons (including those with zero earnings) and then taking the log difference of this average. </t>
    </r>
  </si>
  <si>
    <t>min</t>
  </si>
  <si>
    <t>max</t>
  </si>
  <si>
    <t>P1</t>
  </si>
  <si>
    <t>P5</t>
  </si>
  <si>
    <t>P10</t>
  </si>
  <si>
    <t>P25</t>
  </si>
  <si>
    <t>P50</t>
  </si>
  <si>
    <t>P75</t>
  </si>
  <si>
    <t>P90</t>
  </si>
  <si>
    <t>P95</t>
  </si>
  <si>
    <t>P99</t>
  </si>
  <si>
    <t>1-yr</t>
  </si>
  <si>
    <t>5-yr</t>
  </si>
  <si>
    <t>1979--83</t>
  </si>
  <si>
    <t>1990--92</t>
  </si>
  <si>
    <t>2000--02</t>
  </si>
  <si>
    <t>2007--10</t>
  </si>
  <si>
    <t>1983--1990</t>
  </si>
  <si>
    <t>1992--2000</t>
  </si>
  <si>
    <t>2002--2007</t>
  </si>
  <si>
    <t>x&gt;13</t>
  </si>
  <si>
    <t>x&gt;26</t>
  </si>
  <si>
    <t>1979-83</t>
  </si>
  <si>
    <t>1983-90</t>
  </si>
  <si>
    <t>1990-92</t>
  </si>
  <si>
    <t>1992-00</t>
  </si>
  <si>
    <t>2000-02</t>
  </si>
  <si>
    <t>2002-07</t>
  </si>
  <si>
    <t>2007-10</t>
  </si>
  <si>
    <t>avg. t</t>
  </si>
  <si>
    <t>Expansion</t>
  </si>
  <si>
    <t>avg. t+5</t>
  </si>
  <si>
    <t>Recession</t>
  </si>
  <si>
    <t>1978-2009</t>
  </si>
  <si>
    <t>GDP</t>
  </si>
  <si>
    <t>P99.9</t>
  </si>
  <si>
    <t>std. dev.(x)</t>
  </si>
  <si>
    <r>
      <t>Note:</t>
    </r>
    <r>
      <rPr>
        <sz val="10"/>
        <color theme="1"/>
        <rFont val="Calibri"/>
        <family val="2"/>
        <scheme val="minor"/>
      </rPr>
      <t xml:space="preserve"> Each cell reports the β j estimated for individuals in earnings group j and for business cycle variable x . R t,t+1 s is the annual realized return on the S&amp;P500 index (data obtained from Robert Shiller's website at Yale University). All regression coefficients are significant at 0.1 percent level when the regressor is the GDP growth or change in unemployment rate and are significant at 1 percent for stock returns.</t>
    </r>
  </si>
  <si>
    <t>Mean</t>
  </si>
  <si>
    <t>Skewness</t>
  </si>
  <si>
    <t>3-yr</t>
  </si>
  <si>
    <t>Year \ k</t>
  </si>
  <si>
    <r>
      <t>Note:</t>
    </r>
    <r>
      <rPr>
        <sz val="10"/>
        <color theme="1"/>
        <rFont val="Calibri"/>
        <family val="2"/>
        <scheme val="minor"/>
      </rPr>
      <t xml:space="preserve"> Entries for Mean, P10, P50, and P90 have been multiplied by 100. </t>
    </r>
  </si>
  <si>
    <t>Table A.1 - Summary Statistics of the Base Sample</t>
  </si>
  <si>
    <t>Table A.2 - Summary Statistics of the Base Sample</t>
  </si>
  <si>
    <t>Annual Wage and Salary Earnings</t>
  </si>
  <si>
    <r>
      <t>Note:</t>
    </r>
    <r>
      <rPr>
        <sz val="10"/>
        <color theme="1"/>
        <rFont val="Calibri"/>
        <family val="2"/>
        <scheme val="minor"/>
      </rPr>
      <t xml:space="preserve"> The sample is winsorized at the 99.999th percentile. This condition eliminates about 37 to 54 individuals per year (corresponding to 370 to 540 males in the U.S. economy). </t>
    </r>
  </si>
  <si>
    <t>† The maximum earnings reported in the last column corresponds to the truncation point.</t>
  </si>
  <si>
    <t>Table A.3 - Percentiles of the Base Sample</t>
  </si>
  <si>
    <t>Wage Earnings Percentiles</t>
  </si>
  <si>
    <t>Table A.4 - Percentiles of the Base Sample (Age = 25)</t>
  </si>
  <si>
    <t>Table A.5 - Percentiles of the Base Sample (Age = 35)</t>
  </si>
  <si>
    <t>Table A.6 - Percentiles of the Base Sample (Age = 45)</t>
  </si>
  <si>
    <t>Table A.7 - Percentiles of the Base Sample (Age = 55)</t>
  </si>
  <si>
    <t>Table A.8 - Data for Figures 4, 5, and 6</t>
  </si>
  <si>
    <t>Statistics for Earnings Growth</t>
  </si>
  <si>
    <t>Std. Dev</t>
  </si>
  <si>
    <t>Yr</t>
  </si>
  <si>
    <t>Note: Entries for P10, P50, and P90 are multiplied by 100</t>
  </si>
  <si>
    <t>Table A.9: Data for Figure 13: Growth in Log Average Earnings during Recessions, Prime-Age Males</t>
  </si>
  <si>
    <t>Percentiles of Y(t-1)</t>
  </si>
  <si>
    <t>Table A.10: Data for Figure 14: Growth in Log Average Earnings during Recessions, Prime-Age Males</t>
  </si>
  <si>
    <t>CPS Data</t>
  </si>
  <si>
    <t>SSA Data</t>
  </si>
  <si>
    <t>x&gt;0 (wks)</t>
  </si>
  <si>
    <t>E-&gt;N</t>
  </si>
  <si>
    <t>N-&gt;E</t>
  </si>
  <si>
    <r>
      <t>Note:</t>
    </r>
    <r>
      <rPr>
        <sz val="10"/>
        <color theme="1"/>
        <rFont val="Calibri"/>
        <family val="2"/>
        <scheme val="minor"/>
      </rPr>
      <t xml:space="preserve"> The left panel reports the incidence of unemployment with duration exceeding x weeks. </t>
    </r>
  </si>
  <si>
    <t xml:space="preserve">The first column in the right panel reports the fraction of individuals who are full year non-employed in t+1 (denoted N ) conditional on being employed in t (denoted E). </t>
  </si>
  <si>
    <t xml:space="preserve">The last column shows the opposite transition. </t>
  </si>
  <si>
    <t>Dependent Variable:</t>
  </si>
  <si>
    <t>1985-2009</t>
  </si>
  <si>
    <t>R</t>
  </si>
  <si>
    <t>U</t>
  </si>
  <si>
    <t>Table C.1 : Data Used for Estimation in Section 7</t>
  </si>
  <si>
    <t>Table B.1: Incidence of Unemployment over the Business Cycle, Prime-Age Males</t>
  </si>
  <si>
    <t>Table B.2: Cyclicality of Earnings Growth, Prime-Age Males</t>
  </si>
  <si>
    <t>income percentile</t>
  </si>
  <si>
    <t>1979-80</t>
  </si>
  <si>
    <t>1980-81</t>
  </si>
  <si>
    <t>Change in Log Average Earnings by RE (f_2), year by year</t>
  </si>
  <si>
    <t>Additional Tables: Add.1</t>
  </si>
  <si>
    <t>Additional Tables: Add.2</t>
  </si>
  <si>
    <t>Change in Log Aggregate Earnings for the RE sample (f_2), year by year (Column 3 of Table A.1 is for the whole sample including those not in the labor market)</t>
  </si>
  <si>
    <t>d_h</t>
  </si>
  <si>
    <t>Age</t>
  </si>
  <si>
    <t>For details see pg 633-634 of Guvenen, Ozkan and Song 2014 JPE</t>
  </si>
  <si>
    <t>exp(d_h)</t>
  </si>
  <si>
    <t xml:space="preserve">Additional Table: Add.3 </t>
  </si>
  <si>
    <t xml:space="preserve">Age dummies from a pooled regression of log earnings on age and cohort dummies. </t>
  </si>
  <si>
    <t>Cross-sectional moments of log earnings growth in recessions and expansions</t>
  </si>
  <si>
    <t>1-Yr Log Earnings Growth</t>
  </si>
  <si>
    <t>St. Deviation</t>
  </si>
  <si>
    <t>Past Income Percentile</t>
  </si>
  <si>
    <t>Kelly Skewness</t>
  </si>
  <si>
    <t>5-Yr Log Earnings Growth</t>
  </si>
  <si>
    <t>Alt. Recession</t>
  </si>
  <si>
    <t>Data from Figure 8</t>
  </si>
  <si>
    <t>Data from Figure 11</t>
  </si>
  <si>
    <t>Data from Figure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</si>
</sst>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2"/>
      <color theme="1"/>
      <name val="Calibri"/>
      <family val="2"/>
      <scheme val="minor"/>
    </font>
    <font>
      <i/>
      <sz val="10"/>
      <color theme="1"/>
      <name val="Calibri"/>
      <family val="2"/>
      <scheme val="minor"/>
    </font>
    <font>
      <sz val="10"/>
      <color theme="1"/>
      <name val="Calibri"/>
      <family val="2"/>
      <scheme val="minor"/>
    </font>
    <font>
      <sz val="12"/>
      <color theme="1"/>
      <name val="SFRM1200"/>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3" fontId="0" fillId="0" borderId="0" xfId="0" applyNumberFormat="1"/>
    <xf numFmtId="0" fontId="2" fillId="0" borderId="0" xfId="0" applyFont="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xf numFmtId="0" fontId="0" fillId="0" borderId="0" xfId="0" applyAlignment="1">
      <alignment horizontal="center" wrapText="1"/>
    </xf>
    <xf numFmtId="0" fontId="4" fillId="0" borderId="0" xfId="0" applyFont="1"/>
    <xf numFmtId="11" fontId="0" fillId="0" borderId="0" xfId="0" applyNumberFormat="1"/>
    <xf numFmtId="0" fontId="1" fillId="0" borderId="0" xfId="0" applyFont="1"/>
    <xf numFmtId="0" fontId="0" fillId="0" borderId="0" xfId="0" applyAlignment="1">
      <alignment horizontal="center"/>
    </xf>
    <xf numFmtId="0" fontId="2" fillId="0" borderId="0" xfId="0" applyFont="1" applyAlignment="1">
      <alignment horizontal="center" vertical="center" wrapText="1"/>
    </xf>
    <xf numFmtId="0" fontId="0" fillId="0" borderId="0" xfId="0" applyAlignment="1">
      <alignment horizontal="center" wrapText="1"/>
    </xf>
    <xf numFmtId="0" fontId="2" fillId="0" borderId="0" xfId="0" applyFont="1" applyAlignment="1">
      <alignment vertical="center" wrapText="1"/>
    </xf>
    <xf numFmtId="0" fontId="5" fillId="0" borderId="0" xfId="0" applyFont="1"/>
    <xf numFmtId="0" fontId="5"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8"/>
  <sheetViews>
    <sheetView tabSelected="1" workbookViewId="0">
      <selection activeCell="D28" sqref="D28"/>
    </sheetView>
  </sheetViews>
  <sheetFormatPr baseColWidth="10" defaultColWidth="8.83203125" defaultRowHeight="15"/>
  <cols>
    <col min="2" max="2" width="15.83203125" bestFit="1" customWidth="1"/>
    <col min="3" max="3" width="14" bestFit="1" customWidth="1"/>
    <col min="4" max="4" width="12.83203125" customWidth="1"/>
    <col min="5" max="5" width="15.83203125" customWidth="1"/>
    <col min="6" max="7" width="12.5" customWidth="1"/>
  </cols>
  <sheetData>
    <row r="1" spans="1:7">
      <c r="A1" s="10" t="s">
        <v>57</v>
      </c>
      <c r="B1" s="10"/>
      <c r="C1" s="10"/>
      <c r="D1" s="10"/>
      <c r="E1" s="10"/>
      <c r="F1" s="10"/>
      <c r="G1" s="10"/>
    </row>
    <row r="2" spans="1:7" s="4" customFormat="1" ht="64">
      <c r="A2" s="4" t="s">
        <v>0</v>
      </c>
      <c r="B2" s="4" t="s">
        <v>2</v>
      </c>
      <c r="C2" s="4" t="s">
        <v>3</v>
      </c>
      <c r="D2" s="4" t="s">
        <v>4</v>
      </c>
      <c r="E2" s="4" t="s">
        <v>5</v>
      </c>
      <c r="F2" s="4" t="s">
        <v>6</v>
      </c>
      <c r="G2" s="4" t="s">
        <v>7</v>
      </c>
    </row>
    <row r="3" spans="1:7">
      <c r="A3">
        <v>1978</v>
      </c>
      <c r="B3" s="1">
        <v>39489</v>
      </c>
      <c r="C3" s="1">
        <v>47939</v>
      </c>
      <c r="D3" t="s">
        <v>1</v>
      </c>
      <c r="E3" t="s">
        <v>1</v>
      </c>
      <c r="F3">
        <v>39.299999999999997</v>
      </c>
      <c r="G3" s="1">
        <v>3640646</v>
      </c>
    </row>
    <row r="4" spans="1:7">
      <c r="A4">
        <v>1979</v>
      </c>
      <c r="B4" s="1">
        <v>38972</v>
      </c>
      <c r="C4" s="1">
        <v>46209</v>
      </c>
      <c r="D4">
        <f>--1.37</f>
        <v>1.37</v>
      </c>
      <c r="E4">
        <v>1.1000000000000001</v>
      </c>
      <c r="F4">
        <v>39.299999999999997</v>
      </c>
      <c r="G4" s="1">
        <v>3797110</v>
      </c>
    </row>
    <row r="5" spans="1:7">
      <c r="A5">
        <v>1980</v>
      </c>
      <c r="B5" s="1">
        <v>37572</v>
      </c>
      <c r="C5" s="1">
        <v>44637</v>
      </c>
      <c r="D5">
        <f>--3.16</f>
        <v>3.16</v>
      </c>
      <c r="E5">
        <f>--3.12</f>
        <v>3.12</v>
      </c>
      <c r="F5">
        <v>39.200000000000003</v>
      </c>
      <c r="G5" s="1">
        <v>3901639</v>
      </c>
    </row>
    <row r="6" spans="1:7">
      <c r="A6">
        <v>1981</v>
      </c>
      <c r="B6" s="1">
        <v>37908</v>
      </c>
      <c r="C6" s="1">
        <v>44786</v>
      </c>
      <c r="D6">
        <v>0.81</v>
      </c>
      <c r="E6">
        <v>2</v>
      </c>
      <c r="F6">
        <v>39.1</v>
      </c>
      <c r="G6" s="1">
        <v>4010851</v>
      </c>
    </row>
    <row r="7" spans="1:7">
      <c r="A7">
        <v>1982</v>
      </c>
      <c r="B7" s="1">
        <v>36645</v>
      </c>
      <c r="C7" s="1">
        <v>44161</v>
      </c>
      <c r="D7">
        <f>--4.39</f>
        <v>4.3899999999999997</v>
      </c>
      <c r="E7">
        <f>--3.26</f>
        <v>3.26</v>
      </c>
      <c r="F7">
        <v>39.1</v>
      </c>
      <c r="G7" s="1">
        <v>3977141</v>
      </c>
    </row>
    <row r="8" spans="1:7">
      <c r="A8">
        <v>1983</v>
      </c>
      <c r="B8" s="1">
        <v>36432</v>
      </c>
      <c r="C8" s="1">
        <v>44277</v>
      </c>
      <c r="D8">
        <f>--0.37</f>
        <v>0.37</v>
      </c>
      <c r="E8">
        <v>0.57999999999999996</v>
      </c>
      <c r="F8">
        <v>39</v>
      </c>
      <c r="G8" s="1">
        <v>4020277</v>
      </c>
    </row>
    <row r="9" spans="1:7">
      <c r="A9">
        <v>1984</v>
      </c>
      <c r="B9" s="1">
        <v>36848</v>
      </c>
      <c r="C9" s="1">
        <v>45761</v>
      </c>
      <c r="D9">
        <v>3.17</v>
      </c>
      <c r="E9">
        <v>6.53</v>
      </c>
      <c r="F9">
        <v>38.9</v>
      </c>
      <c r="G9" s="1">
        <v>4090227</v>
      </c>
    </row>
    <row r="10" spans="1:7">
      <c r="A10">
        <v>1985</v>
      </c>
      <c r="B10" s="1">
        <v>37010</v>
      </c>
      <c r="C10" s="1">
        <v>46772</v>
      </c>
      <c r="D10">
        <v>3.9</v>
      </c>
      <c r="E10">
        <v>4.4000000000000004</v>
      </c>
      <c r="F10">
        <v>38.9</v>
      </c>
      <c r="G10" s="1">
        <v>4242948</v>
      </c>
    </row>
    <row r="11" spans="1:7">
      <c r="A11">
        <v>1986</v>
      </c>
      <c r="B11" s="1">
        <v>37101</v>
      </c>
      <c r="C11" s="1">
        <v>48063</v>
      </c>
      <c r="D11">
        <v>2.72</v>
      </c>
      <c r="E11">
        <v>3.68</v>
      </c>
      <c r="F11">
        <v>38.9</v>
      </c>
      <c r="G11" s="1">
        <v>4311002</v>
      </c>
    </row>
    <row r="12" spans="1:7">
      <c r="A12">
        <v>1987</v>
      </c>
      <c r="B12" s="1">
        <v>36789</v>
      </c>
      <c r="C12" s="1">
        <v>47662</v>
      </c>
      <c r="D12">
        <v>0.04</v>
      </c>
      <c r="E12">
        <v>1.78</v>
      </c>
      <c r="F12">
        <v>38.9</v>
      </c>
      <c r="G12" s="1">
        <v>4423380</v>
      </c>
    </row>
    <row r="13" spans="1:7">
      <c r="A13">
        <v>1988</v>
      </c>
      <c r="B13" s="1">
        <v>36330</v>
      </c>
      <c r="C13" s="1">
        <v>48481</v>
      </c>
      <c r="D13">
        <v>2.83</v>
      </c>
      <c r="E13">
        <v>3.85</v>
      </c>
      <c r="F13">
        <v>38.9</v>
      </c>
      <c r="G13" s="1">
        <v>4552404</v>
      </c>
    </row>
    <row r="14" spans="1:7">
      <c r="A14">
        <v>1989</v>
      </c>
      <c r="B14" s="1">
        <v>35615</v>
      </c>
      <c r="C14" s="1">
        <v>46573</v>
      </c>
      <c r="D14">
        <f>--3.29</f>
        <v>3.29</v>
      </c>
      <c r="E14">
        <v>0.62</v>
      </c>
      <c r="F14">
        <v>39</v>
      </c>
      <c r="G14" s="1">
        <v>4670368</v>
      </c>
    </row>
    <row r="15" spans="1:7">
      <c r="A15">
        <v>1990</v>
      </c>
      <c r="B15" s="1">
        <v>35207</v>
      </c>
      <c r="C15" s="1">
        <v>46263</v>
      </c>
      <c r="D15">
        <f>--1.37</f>
        <v>1.37</v>
      </c>
      <c r="E15">
        <v>1.06</v>
      </c>
      <c r="F15">
        <v>39.1</v>
      </c>
      <c r="G15" s="1">
        <v>4722995</v>
      </c>
    </row>
    <row r="16" spans="1:7">
      <c r="A16">
        <v>1991</v>
      </c>
      <c r="B16" s="1">
        <v>34452</v>
      </c>
      <c r="C16" s="1">
        <v>45766</v>
      </c>
      <c r="D16">
        <f>--1.67</f>
        <v>1.67</v>
      </c>
      <c r="E16">
        <f>--1.3</f>
        <v>1.3</v>
      </c>
      <c r="F16">
        <v>39.299999999999997</v>
      </c>
      <c r="G16" s="1">
        <v>4768322</v>
      </c>
    </row>
    <row r="17" spans="1:7">
      <c r="A17">
        <v>1992</v>
      </c>
      <c r="B17" s="1">
        <v>34688</v>
      </c>
      <c r="C17" s="1">
        <v>47194</v>
      </c>
      <c r="D17">
        <v>1.89</v>
      </c>
      <c r="E17">
        <v>2.98</v>
      </c>
      <c r="F17">
        <v>39.4</v>
      </c>
      <c r="G17" s="1">
        <v>4772586</v>
      </c>
    </row>
    <row r="18" spans="1:7">
      <c r="A18">
        <v>1993</v>
      </c>
      <c r="B18" s="1">
        <v>34661</v>
      </c>
      <c r="C18" s="1">
        <v>47471</v>
      </c>
      <c r="D18">
        <v>0.35</v>
      </c>
      <c r="E18">
        <v>3.33</v>
      </c>
      <c r="F18">
        <v>39.6</v>
      </c>
      <c r="G18" s="1">
        <v>4829843</v>
      </c>
    </row>
    <row r="19" spans="1:7">
      <c r="A19">
        <v>1994</v>
      </c>
      <c r="B19" s="1">
        <v>34231</v>
      </c>
      <c r="C19" s="1">
        <v>44816</v>
      </c>
      <c r="D19">
        <f>--5.54</f>
        <v>5.54</v>
      </c>
      <c r="E19">
        <v>2</v>
      </c>
      <c r="F19">
        <v>39.700000000000003</v>
      </c>
      <c r="G19" s="1">
        <v>4904678</v>
      </c>
    </row>
    <row r="20" spans="1:7">
      <c r="A20">
        <v>1995</v>
      </c>
      <c r="B20" s="1">
        <v>34281</v>
      </c>
      <c r="C20" s="1">
        <v>45645</v>
      </c>
      <c r="D20">
        <v>2.5499999999999998</v>
      </c>
      <c r="E20">
        <v>3.85</v>
      </c>
      <c r="F20">
        <v>39.9</v>
      </c>
      <c r="G20" s="1">
        <v>5000567</v>
      </c>
    </row>
    <row r="21" spans="1:7">
      <c r="A21">
        <v>1996</v>
      </c>
      <c r="B21" s="1">
        <v>34864</v>
      </c>
      <c r="C21" s="1">
        <v>46731</v>
      </c>
      <c r="D21">
        <v>2.21</v>
      </c>
      <c r="E21">
        <v>3.88</v>
      </c>
      <c r="F21">
        <v>40.1</v>
      </c>
      <c r="G21" s="1">
        <v>5045729</v>
      </c>
    </row>
    <row r="22" spans="1:7">
      <c r="A22">
        <v>1997</v>
      </c>
      <c r="B22" s="1">
        <v>35874</v>
      </c>
      <c r="C22" s="1">
        <v>48898</v>
      </c>
      <c r="D22">
        <v>5.07</v>
      </c>
      <c r="E22">
        <v>6.38</v>
      </c>
      <c r="F22">
        <v>40.299999999999997</v>
      </c>
      <c r="G22" s="1">
        <v>5134047</v>
      </c>
    </row>
    <row r="23" spans="1:7">
      <c r="A23">
        <v>1998</v>
      </c>
      <c r="B23" s="1">
        <v>37351</v>
      </c>
      <c r="C23" s="1">
        <v>51349</v>
      </c>
      <c r="D23">
        <v>5.09</v>
      </c>
      <c r="E23">
        <v>7.06</v>
      </c>
      <c r="F23">
        <v>40.6</v>
      </c>
      <c r="G23" s="1">
        <v>5198878</v>
      </c>
    </row>
    <row r="24" spans="1:7">
      <c r="A24">
        <v>1999</v>
      </c>
      <c r="B24" s="1">
        <v>37900</v>
      </c>
      <c r="C24" s="1">
        <v>52846</v>
      </c>
      <c r="D24">
        <v>3.66</v>
      </c>
      <c r="E24">
        <v>4.43</v>
      </c>
      <c r="F24">
        <v>40.799999999999997</v>
      </c>
      <c r="G24" s="1">
        <v>5284067</v>
      </c>
    </row>
    <row r="25" spans="1:7">
      <c r="A25">
        <v>2000</v>
      </c>
      <c r="B25" s="1">
        <v>38526</v>
      </c>
      <c r="C25" s="1">
        <v>55030</v>
      </c>
      <c r="D25">
        <v>4.75</v>
      </c>
      <c r="E25">
        <v>4.3499999999999996</v>
      </c>
      <c r="F25">
        <v>41</v>
      </c>
      <c r="G25" s="1">
        <v>5366874</v>
      </c>
    </row>
    <row r="26" spans="1:7">
      <c r="A26">
        <v>2001</v>
      </c>
      <c r="B26" s="1">
        <v>39011</v>
      </c>
      <c r="C26" s="1">
        <v>55283</v>
      </c>
      <c r="D26">
        <f>--0.2</f>
        <v>0.2</v>
      </c>
      <c r="E26">
        <v>1.93</v>
      </c>
      <c r="F26">
        <v>41.2</v>
      </c>
      <c r="G26" s="1">
        <v>5376382</v>
      </c>
    </row>
    <row r="27" spans="1:7">
      <c r="A27">
        <v>2002</v>
      </c>
      <c r="B27" s="1">
        <v>38412</v>
      </c>
      <c r="C27" s="1">
        <v>52894</v>
      </c>
      <c r="D27">
        <f>--6.01</f>
        <v>6.01</v>
      </c>
      <c r="E27">
        <f>--2.36</f>
        <v>2.36</v>
      </c>
      <c r="F27">
        <v>41.3</v>
      </c>
      <c r="G27" s="1">
        <v>5316315</v>
      </c>
    </row>
    <row r="28" spans="1:7">
      <c r="A28">
        <v>2003</v>
      </c>
      <c r="B28" s="1">
        <v>38187</v>
      </c>
      <c r="C28" s="1">
        <v>53146</v>
      </c>
      <c r="D28">
        <v>0</v>
      </c>
      <c r="E28">
        <v>0.55000000000000004</v>
      </c>
      <c r="F28">
        <v>41.5</v>
      </c>
      <c r="G28" s="1">
        <v>5302976</v>
      </c>
    </row>
    <row r="29" spans="1:7">
      <c r="A29">
        <v>2004</v>
      </c>
      <c r="B29" s="1">
        <v>38372</v>
      </c>
      <c r="C29" s="1">
        <v>53366</v>
      </c>
      <c r="D29">
        <v>0.35</v>
      </c>
      <c r="E29">
        <v>2.16</v>
      </c>
      <c r="F29">
        <v>41.6</v>
      </c>
      <c r="G29" s="1">
        <v>5329828</v>
      </c>
    </row>
    <row r="30" spans="1:7">
      <c r="A30">
        <v>2005</v>
      </c>
      <c r="B30" s="1">
        <v>38196</v>
      </c>
      <c r="C30" s="1">
        <v>53586</v>
      </c>
      <c r="D30">
        <v>0.5</v>
      </c>
      <c r="E30">
        <v>2.12</v>
      </c>
      <c r="F30">
        <v>41.7</v>
      </c>
      <c r="G30" s="1">
        <v>5359742</v>
      </c>
    </row>
    <row r="31" spans="1:7">
      <c r="A31">
        <v>2006</v>
      </c>
      <c r="B31" s="1">
        <v>38456</v>
      </c>
      <c r="C31" s="1">
        <v>54536</v>
      </c>
      <c r="D31">
        <v>2.11</v>
      </c>
      <c r="E31">
        <v>3.3</v>
      </c>
      <c r="F31">
        <v>41.8</v>
      </c>
      <c r="G31" s="1">
        <v>5389889</v>
      </c>
    </row>
    <row r="32" spans="1:7">
      <c r="A32">
        <v>2007</v>
      </c>
      <c r="B32" s="1">
        <v>38526</v>
      </c>
      <c r="C32" s="1">
        <v>55322</v>
      </c>
      <c r="D32">
        <v>1.52</v>
      </c>
      <c r="E32">
        <v>2.44</v>
      </c>
      <c r="F32">
        <v>41.8</v>
      </c>
      <c r="G32" s="1">
        <v>5404929</v>
      </c>
    </row>
    <row r="33" spans="1:7">
      <c r="A33">
        <v>2008</v>
      </c>
      <c r="B33" s="1">
        <v>37932</v>
      </c>
      <c r="C33" s="1">
        <v>53891</v>
      </c>
      <c r="D33">
        <f>--3.87</f>
        <v>3.87</v>
      </c>
      <c r="E33">
        <f>--1.03</f>
        <v>1.03</v>
      </c>
      <c r="F33">
        <v>41.9</v>
      </c>
      <c r="G33" s="1">
        <v>5399739</v>
      </c>
    </row>
    <row r="34" spans="1:7">
      <c r="A34">
        <v>2009</v>
      </c>
      <c r="B34" s="1">
        <v>37015</v>
      </c>
      <c r="C34" s="1">
        <v>51989</v>
      </c>
      <c r="D34">
        <f>--8.64</f>
        <v>8.64</v>
      </c>
      <c r="E34">
        <f>--6.51</f>
        <v>6.51</v>
      </c>
      <c r="F34">
        <v>42</v>
      </c>
      <c r="G34" s="1">
        <v>5230315</v>
      </c>
    </row>
    <row r="35" spans="1:7">
      <c r="A35">
        <v>2010</v>
      </c>
      <c r="B35" s="1">
        <v>36970</v>
      </c>
      <c r="C35" s="1">
        <v>52610</v>
      </c>
      <c r="D35">
        <v>0.2</v>
      </c>
      <c r="E35">
        <v>1.37</v>
      </c>
      <c r="F35">
        <v>42.1</v>
      </c>
      <c r="G35" s="1">
        <v>5153986</v>
      </c>
    </row>
    <row r="36" spans="1:7">
      <c r="A36">
        <v>2011</v>
      </c>
      <c r="B36" s="1">
        <v>36593</v>
      </c>
      <c r="C36" s="1">
        <v>52713</v>
      </c>
      <c r="D36">
        <f>--2.17</f>
        <v>2.17</v>
      </c>
      <c r="E36">
        <v>3.34</v>
      </c>
      <c r="F36">
        <v>42</v>
      </c>
      <c r="G36" s="1">
        <v>5228171</v>
      </c>
    </row>
    <row r="38" spans="1:7" ht="40.5" customHeight="1">
      <c r="A38" s="11" t="s">
        <v>13</v>
      </c>
      <c r="B38" s="11"/>
      <c r="C38" s="11"/>
      <c r="D38" s="11"/>
      <c r="E38" s="11"/>
      <c r="F38" s="11"/>
      <c r="G38" s="11"/>
    </row>
  </sheetData>
  <mergeCells count="2">
    <mergeCell ref="A1:G1"/>
    <mergeCell ref="A38:G38"/>
  </mergeCell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8"/>
  <sheetViews>
    <sheetView workbookViewId="0">
      <selection activeCell="A2" sqref="A2"/>
    </sheetView>
  </sheetViews>
  <sheetFormatPr baseColWidth="10" defaultColWidth="8.83203125" defaultRowHeight="15"/>
  <cols>
    <col min="1" max="1" width="14.1640625" customWidth="1"/>
    <col min="2" max="2" width="12" customWidth="1"/>
    <col min="3" max="3" width="11.5" customWidth="1"/>
    <col min="4" max="4" width="12.33203125" customWidth="1"/>
  </cols>
  <sheetData>
    <row r="1" spans="1:4" ht="31.5" customHeight="1">
      <c r="A1" s="12" t="s">
        <v>75</v>
      </c>
      <c r="B1" s="12"/>
      <c r="C1" s="12"/>
      <c r="D1" s="12"/>
    </row>
    <row r="2" spans="1:4" ht="36" customHeight="1">
      <c r="A2" s="6" t="s">
        <v>74</v>
      </c>
      <c r="B2" t="s">
        <v>31</v>
      </c>
      <c r="C2" t="s">
        <v>32</v>
      </c>
      <c r="D2" t="s">
        <v>33</v>
      </c>
    </row>
    <row r="3" spans="1:4">
      <c r="A3">
        <v>1</v>
      </c>
      <c r="B3">
        <v>19.899999999999999</v>
      </c>
      <c r="C3">
        <v>44.7</v>
      </c>
      <c r="D3">
        <v>11.4</v>
      </c>
    </row>
    <row r="4" spans="1:4">
      <c r="A4">
        <v>2</v>
      </c>
      <c r="B4">
        <v>8.6</v>
      </c>
      <c r="C4">
        <v>30.8</v>
      </c>
      <c r="D4">
        <v>3.6</v>
      </c>
    </row>
    <row r="5" spans="1:4">
      <c r="A5">
        <v>3</v>
      </c>
      <c r="B5">
        <v>6.1</v>
      </c>
      <c r="C5">
        <v>24.9</v>
      </c>
      <c r="D5">
        <v>-0.8</v>
      </c>
    </row>
    <row r="6" spans="1:4">
      <c r="A6">
        <v>4</v>
      </c>
      <c r="B6">
        <v>3</v>
      </c>
      <c r="C6">
        <v>20.2</v>
      </c>
      <c r="D6">
        <v>-0.8</v>
      </c>
    </row>
    <row r="7" spans="1:4">
      <c r="A7">
        <v>5</v>
      </c>
      <c r="B7">
        <v>2</v>
      </c>
      <c r="C7">
        <v>24</v>
      </c>
      <c r="D7">
        <v>-2.2000000000000002</v>
      </c>
    </row>
    <row r="8" spans="1:4">
      <c r="A8">
        <v>6</v>
      </c>
      <c r="B8">
        <v>1.7</v>
      </c>
      <c r="C8">
        <v>16.3</v>
      </c>
      <c r="D8">
        <v>-1.8</v>
      </c>
    </row>
    <row r="9" spans="1:4">
      <c r="A9">
        <v>7</v>
      </c>
      <c r="B9">
        <v>1.1000000000000001</v>
      </c>
      <c r="C9">
        <v>13.7</v>
      </c>
      <c r="D9">
        <v>-2.6</v>
      </c>
    </row>
    <row r="10" spans="1:4">
      <c r="A10">
        <v>8</v>
      </c>
      <c r="B10">
        <v>1.4</v>
      </c>
      <c r="C10">
        <v>14.7</v>
      </c>
      <c r="D10">
        <v>-2.2999999999999998</v>
      </c>
    </row>
    <row r="11" spans="1:4">
      <c r="A11">
        <v>9</v>
      </c>
      <c r="B11">
        <v>1.3</v>
      </c>
      <c r="C11">
        <v>14.3</v>
      </c>
      <c r="D11">
        <v>-2.2999999999999998</v>
      </c>
    </row>
    <row r="12" spans="1:4">
      <c r="A12">
        <v>10</v>
      </c>
      <c r="B12">
        <v>0.8</v>
      </c>
      <c r="C12">
        <v>12.3</v>
      </c>
      <c r="D12">
        <v>-4.2</v>
      </c>
    </row>
    <row r="13" spans="1:4">
      <c r="A13">
        <v>15</v>
      </c>
      <c r="B13">
        <v>-0.7</v>
      </c>
      <c r="C13">
        <v>8.9</v>
      </c>
      <c r="D13">
        <v>-3.3</v>
      </c>
    </row>
    <row r="14" spans="1:4">
      <c r="A14">
        <v>20</v>
      </c>
      <c r="B14">
        <v>-0.8</v>
      </c>
      <c r="C14">
        <v>6.4</v>
      </c>
      <c r="D14">
        <v>-2.9</v>
      </c>
    </row>
    <row r="15" spans="1:4">
      <c r="A15">
        <v>25</v>
      </c>
      <c r="B15">
        <v>-1.4</v>
      </c>
      <c r="C15">
        <v>4.2</v>
      </c>
      <c r="D15">
        <v>-3.4</v>
      </c>
    </row>
    <row r="16" spans="1:4">
      <c r="A16">
        <v>30</v>
      </c>
      <c r="B16">
        <v>-3.2</v>
      </c>
      <c r="C16">
        <v>2.4</v>
      </c>
      <c r="D16">
        <v>-3</v>
      </c>
    </row>
    <row r="17" spans="1:4">
      <c r="A17">
        <v>35</v>
      </c>
      <c r="B17">
        <v>-3.9</v>
      </c>
      <c r="C17">
        <v>1.2</v>
      </c>
      <c r="D17">
        <v>-3.2</v>
      </c>
    </row>
    <row r="18" spans="1:4">
      <c r="A18">
        <v>40</v>
      </c>
      <c r="B18">
        <v>-3.6</v>
      </c>
      <c r="C18">
        <v>0.5</v>
      </c>
      <c r="D18">
        <v>-3.8</v>
      </c>
    </row>
    <row r="19" spans="1:4">
      <c r="A19">
        <v>45</v>
      </c>
      <c r="B19">
        <v>-5.2</v>
      </c>
      <c r="C19">
        <v>-0.8</v>
      </c>
      <c r="D19">
        <v>-4.9000000000000004</v>
      </c>
    </row>
    <row r="20" spans="1:4">
      <c r="A20">
        <v>50</v>
      </c>
      <c r="B20">
        <v>-4.7</v>
      </c>
      <c r="C20">
        <v>-3.7</v>
      </c>
      <c r="D20">
        <v>-6</v>
      </c>
    </row>
    <row r="21" spans="1:4">
      <c r="A21">
        <v>55</v>
      </c>
      <c r="B21">
        <v>-4.8</v>
      </c>
      <c r="C21">
        <v>-4.9000000000000004</v>
      </c>
      <c r="D21">
        <v>-5.8</v>
      </c>
    </row>
    <row r="22" spans="1:4">
      <c r="A22">
        <v>60</v>
      </c>
      <c r="B22">
        <v>-4.8</v>
      </c>
      <c r="C22">
        <v>-4.2</v>
      </c>
      <c r="D22">
        <v>-5.4</v>
      </c>
    </row>
    <row r="23" spans="1:4">
      <c r="A23">
        <v>65</v>
      </c>
      <c r="B23">
        <v>-5.8</v>
      </c>
      <c r="C23">
        <v>-1.3</v>
      </c>
      <c r="D23">
        <v>-4.9000000000000004</v>
      </c>
    </row>
    <row r="24" spans="1:4">
      <c r="A24">
        <v>70</v>
      </c>
      <c r="B24">
        <v>-4.3</v>
      </c>
      <c r="C24">
        <v>-1.4</v>
      </c>
      <c r="D24">
        <v>-4.5</v>
      </c>
    </row>
    <row r="25" spans="1:4">
      <c r="A25">
        <v>75</v>
      </c>
      <c r="B25">
        <v>-5.2</v>
      </c>
      <c r="C25">
        <v>-1.9</v>
      </c>
      <c r="D25">
        <v>-3.9</v>
      </c>
    </row>
    <row r="26" spans="1:4">
      <c r="A26">
        <v>80</v>
      </c>
      <c r="B26">
        <v>-5.5</v>
      </c>
      <c r="C26">
        <v>-1.2</v>
      </c>
      <c r="D26">
        <v>-3</v>
      </c>
    </row>
    <row r="27" spans="1:4">
      <c r="A27">
        <v>85</v>
      </c>
      <c r="B27">
        <v>-1.7</v>
      </c>
      <c r="C27">
        <v>2.6</v>
      </c>
      <c r="D27">
        <v>-0.8</v>
      </c>
    </row>
    <row r="28" spans="1:4">
      <c r="A28">
        <v>90</v>
      </c>
      <c r="B28">
        <v>1.6</v>
      </c>
      <c r="C28">
        <v>6.5</v>
      </c>
      <c r="D28">
        <v>0.8</v>
      </c>
    </row>
    <row r="29" spans="1:4">
      <c r="A29">
        <v>91</v>
      </c>
      <c r="B29">
        <v>3.9</v>
      </c>
      <c r="C29">
        <v>9.8000000000000007</v>
      </c>
      <c r="D29">
        <v>1.2</v>
      </c>
    </row>
    <row r="30" spans="1:4">
      <c r="A30">
        <v>92</v>
      </c>
      <c r="B30">
        <v>4.9000000000000004</v>
      </c>
      <c r="C30">
        <v>11.5</v>
      </c>
      <c r="D30">
        <v>1.7</v>
      </c>
    </row>
    <row r="31" spans="1:4">
      <c r="A31">
        <v>93</v>
      </c>
      <c r="B31">
        <v>6.5</v>
      </c>
      <c r="C31">
        <v>12.9</v>
      </c>
      <c r="D31">
        <v>3</v>
      </c>
    </row>
    <row r="32" spans="1:4">
      <c r="A32">
        <v>94</v>
      </c>
      <c r="B32">
        <v>6.2</v>
      </c>
      <c r="C32">
        <v>16.899999999999999</v>
      </c>
      <c r="D32">
        <v>4.5</v>
      </c>
    </row>
    <row r="33" spans="1:4">
      <c r="A33">
        <v>95</v>
      </c>
      <c r="B33">
        <v>11.2</v>
      </c>
      <c r="C33">
        <v>16.8</v>
      </c>
      <c r="D33">
        <v>5.5</v>
      </c>
    </row>
    <row r="34" spans="1:4">
      <c r="A34">
        <v>96</v>
      </c>
      <c r="B34">
        <v>9.9</v>
      </c>
      <c r="C34">
        <v>18.7</v>
      </c>
      <c r="D34">
        <v>7.3</v>
      </c>
    </row>
    <row r="35" spans="1:4">
      <c r="A35">
        <v>97</v>
      </c>
      <c r="B35">
        <v>15</v>
      </c>
      <c r="C35">
        <v>24.1</v>
      </c>
      <c r="D35">
        <v>8.9</v>
      </c>
    </row>
    <row r="36" spans="1:4">
      <c r="A36">
        <v>98</v>
      </c>
      <c r="B36">
        <v>14.8</v>
      </c>
      <c r="C36">
        <v>26.5</v>
      </c>
      <c r="D36">
        <v>12.2</v>
      </c>
    </row>
    <row r="37" spans="1:4">
      <c r="A37">
        <v>99</v>
      </c>
      <c r="B37">
        <v>18.8</v>
      </c>
      <c r="C37">
        <v>26.2</v>
      </c>
      <c r="D37">
        <v>15.2</v>
      </c>
    </row>
    <row r="38" spans="1:4">
      <c r="A38">
        <v>100</v>
      </c>
      <c r="B38">
        <v>19.100000000000001</v>
      </c>
      <c r="C38">
        <v>5.5</v>
      </c>
      <c r="D38">
        <v>15.8</v>
      </c>
    </row>
  </sheetData>
  <mergeCells count="1">
    <mergeCell ref="A1:D1"/>
  </mergeCell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8"/>
  <sheetViews>
    <sheetView workbookViewId="0">
      <selection activeCell="N78" sqref="N78"/>
    </sheetView>
  </sheetViews>
  <sheetFormatPr baseColWidth="10" defaultColWidth="8.83203125" defaultRowHeight="15"/>
  <cols>
    <col min="6" max="6" width="11.5" customWidth="1"/>
  </cols>
  <sheetData>
    <row r="1" spans="1:8" ht="19.5" customHeight="1">
      <c r="A1" s="10" t="s">
        <v>89</v>
      </c>
      <c r="B1" s="10"/>
      <c r="C1" s="10"/>
      <c r="D1" s="10"/>
      <c r="E1" s="10"/>
      <c r="F1" s="10"/>
      <c r="G1" s="10"/>
      <c r="H1" s="10"/>
    </row>
    <row r="2" spans="1:8">
      <c r="B2" s="10" t="s">
        <v>76</v>
      </c>
      <c r="C2" s="10"/>
      <c r="D2" s="10"/>
      <c r="G2" s="10" t="s">
        <v>77</v>
      </c>
      <c r="H2" s="10"/>
    </row>
    <row r="3" spans="1:8">
      <c r="A3" t="s">
        <v>0</v>
      </c>
      <c r="B3" t="s">
        <v>78</v>
      </c>
      <c r="C3" t="s">
        <v>34</v>
      </c>
      <c r="D3" t="s">
        <v>35</v>
      </c>
      <c r="F3" t="s">
        <v>0</v>
      </c>
      <c r="G3" t="s">
        <v>79</v>
      </c>
      <c r="H3" t="s">
        <v>80</v>
      </c>
    </row>
    <row r="4" spans="1:8">
      <c r="A4">
        <v>1979</v>
      </c>
      <c r="B4">
        <v>10.5</v>
      </c>
      <c r="C4">
        <v>4.4000000000000004</v>
      </c>
      <c r="D4">
        <v>1.5</v>
      </c>
      <c r="F4" t="s">
        <v>36</v>
      </c>
      <c r="G4">
        <v>5.0999999999999996</v>
      </c>
      <c r="H4">
        <v>4.4000000000000004</v>
      </c>
    </row>
    <row r="5" spans="1:8">
      <c r="A5">
        <v>1984</v>
      </c>
      <c r="B5">
        <v>11.4</v>
      </c>
      <c r="C5">
        <v>6.3</v>
      </c>
      <c r="D5">
        <v>2.8</v>
      </c>
      <c r="F5" t="s">
        <v>37</v>
      </c>
      <c r="G5">
        <v>4.0999999999999996</v>
      </c>
      <c r="H5">
        <v>3.8</v>
      </c>
    </row>
    <row r="6" spans="1:8">
      <c r="A6">
        <v>1989</v>
      </c>
      <c r="B6">
        <v>10</v>
      </c>
      <c r="C6">
        <v>4.7</v>
      </c>
      <c r="D6">
        <v>1.8</v>
      </c>
      <c r="F6" t="s">
        <v>38</v>
      </c>
      <c r="G6">
        <v>3.8</v>
      </c>
      <c r="H6">
        <v>2.7</v>
      </c>
    </row>
    <row r="7" spans="1:8">
      <c r="A7">
        <v>1994</v>
      </c>
      <c r="B7">
        <v>9.5</v>
      </c>
      <c r="C7">
        <v>5.2</v>
      </c>
      <c r="D7">
        <v>2.2999999999999998</v>
      </c>
      <c r="F7" t="s">
        <v>39</v>
      </c>
      <c r="G7">
        <v>3.1</v>
      </c>
      <c r="H7">
        <v>2.8</v>
      </c>
    </row>
    <row r="8" spans="1:8">
      <c r="A8">
        <v>1999</v>
      </c>
      <c r="B8">
        <v>6</v>
      </c>
      <c r="C8">
        <v>3</v>
      </c>
      <c r="D8">
        <v>1.1000000000000001</v>
      </c>
      <c r="F8" t="s">
        <v>40</v>
      </c>
      <c r="G8">
        <v>3.7</v>
      </c>
      <c r="H8">
        <v>2.2999999999999998</v>
      </c>
    </row>
    <row r="9" spans="1:8">
      <c r="A9">
        <v>2004</v>
      </c>
      <c r="B9">
        <v>6.5</v>
      </c>
      <c r="C9">
        <v>3.6</v>
      </c>
      <c r="D9">
        <v>1.4</v>
      </c>
      <c r="F9" t="s">
        <v>41</v>
      </c>
      <c r="G9">
        <v>3.2</v>
      </c>
      <c r="H9">
        <v>2.7</v>
      </c>
    </row>
    <row r="10" spans="1:8">
      <c r="A10">
        <v>2005</v>
      </c>
      <c r="B10">
        <v>6.7</v>
      </c>
      <c r="C10">
        <v>3.6</v>
      </c>
      <c r="D10">
        <v>1.4</v>
      </c>
      <c r="F10" t="s">
        <v>42</v>
      </c>
      <c r="G10">
        <v>4.5</v>
      </c>
      <c r="H10">
        <v>2.2999999999999998</v>
      </c>
    </row>
    <row r="11" spans="1:8">
      <c r="A11">
        <v>2010</v>
      </c>
      <c r="B11">
        <v>10.4</v>
      </c>
      <c r="C11">
        <v>6.6</v>
      </c>
      <c r="D11">
        <v>3.2</v>
      </c>
    </row>
    <row r="12" spans="1:8">
      <c r="A12" t="s">
        <v>43</v>
      </c>
      <c r="B12">
        <v>8.3000000000000007</v>
      </c>
      <c r="C12">
        <v>3.9</v>
      </c>
      <c r="D12">
        <v>1.5</v>
      </c>
      <c r="F12" t="s">
        <v>44</v>
      </c>
      <c r="G12">
        <v>3.5</v>
      </c>
      <c r="H12">
        <v>3.1</v>
      </c>
    </row>
    <row r="13" spans="1:8">
      <c r="A13" t="s">
        <v>45</v>
      </c>
      <c r="B13">
        <v>9.4</v>
      </c>
      <c r="C13">
        <v>5.4</v>
      </c>
      <c r="D13">
        <v>2.4</v>
      </c>
      <c r="F13" t="s">
        <v>46</v>
      </c>
      <c r="G13">
        <v>4.3</v>
      </c>
      <c r="H13">
        <v>2.9</v>
      </c>
    </row>
    <row r="16" spans="1:8">
      <c r="A16" s="2" t="s">
        <v>81</v>
      </c>
    </row>
    <row r="17" spans="1:1">
      <c r="A17" t="s">
        <v>82</v>
      </c>
    </row>
    <row r="18" spans="1:1">
      <c r="A18" t="s">
        <v>83</v>
      </c>
    </row>
  </sheetData>
  <mergeCells count="3">
    <mergeCell ref="A1:H1"/>
    <mergeCell ref="B2:D2"/>
    <mergeCell ref="G2:H2"/>
  </mergeCells>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5"/>
  <sheetViews>
    <sheetView workbookViewId="0">
      <selection activeCell="N79" sqref="N79"/>
    </sheetView>
  </sheetViews>
  <sheetFormatPr baseColWidth="10" defaultColWidth="8.83203125" defaultRowHeight="15"/>
  <cols>
    <col min="1" max="1" width="10.33203125" customWidth="1"/>
  </cols>
  <sheetData>
    <row r="1" spans="1:7">
      <c r="A1" s="10" t="s">
        <v>90</v>
      </c>
      <c r="B1" s="10"/>
      <c r="C1" s="10"/>
      <c r="D1" s="10"/>
      <c r="E1" s="10"/>
      <c r="F1" s="10"/>
      <c r="G1" s="10"/>
    </row>
    <row r="2" spans="1:7">
      <c r="B2" s="10" t="s">
        <v>84</v>
      </c>
      <c r="C2" s="10"/>
      <c r="D2" s="10"/>
      <c r="E2" s="10"/>
      <c r="F2" s="10"/>
      <c r="G2" s="10"/>
    </row>
    <row r="3" spans="1:7">
      <c r="B3" s="10" t="s">
        <v>47</v>
      </c>
      <c r="C3" s="10"/>
      <c r="D3" s="10"/>
      <c r="E3" s="10" t="s">
        <v>85</v>
      </c>
      <c r="F3" s="10"/>
      <c r="G3" s="10"/>
    </row>
    <row r="4" spans="1:7">
      <c r="B4" t="s">
        <v>48</v>
      </c>
      <c r="C4" t="s">
        <v>86</v>
      </c>
      <c r="D4" t="s">
        <v>87</v>
      </c>
      <c r="E4" t="s">
        <v>48</v>
      </c>
      <c r="F4" t="s">
        <v>86</v>
      </c>
      <c r="G4" t="s">
        <v>87</v>
      </c>
    </row>
    <row r="5" spans="1:7">
      <c r="A5" t="s">
        <v>49</v>
      </c>
      <c r="B5">
        <v>3.07</v>
      </c>
      <c r="C5">
        <v>0.43</v>
      </c>
      <c r="D5">
        <f>--4.76</f>
        <v>4.76</v>
      </c>
      <c r="E5">
        <v>4.55</v>
      </c>
      <c r="F5">
        <v>0.46</v>
      </c>
      <c r="G5">
        <f>--6.87</f>
        <v>6.87</v>
      </c>
    </row>
    <row r="6" spans="1:7">
      <c r="A6" t="s">
        <v>24</v>
      </c>
      <c r="B6">
        <v>1.45</v>
      </c>
      <c r="C6">
        <v>0.2</v>
      </c>
      <c r="D6">
        <f>--2.42</f>
        <v>2.42</v>
      </c>
      <c r="E6">
        <v>2.09</v>
      </c>
      <c r="F6">
        <v>0.22</v>
      </c>
      <c r="G6">
        <f>--3.34</f>
        <v>3.34</v>
      </c>
    </row>
    <row r="7" spans="1:7">
      <c r="A7" t="s">
        <v>22</v>
      </c>
      <c r="B7">
        <v>1.48</v>
      </c>
      <c r="C7">
        <v>0.06</v>
      </c>
      <c r="D7">
        <f>--1.17</f>
        <v>1.17</v>
      </c>
      <c r="E7">
        <v>1.7</v>
      </c>
      <c r="F7">
        <v>0.06</v>
      </c>
      <c r="G7">
        <f>--1.21</f>
        <v>1.21</v>
      </c>
    </row>
    <row r="8" spans="1:7">
      <c r="A8" t="s">
        <v>21</v>
      </c>
      <c r="B8">
        <v>0.75</v>
      </c>
      <c r="C8">
        <v>0.06</v>
      </c>
      <c r="D8">
        <f>--1.22</f>
        <v>1.22</v>
      </c>
      <c r="E8">
        <v>0.75</v>
      </c>
      <c r="F8">
        <v>0.05</v>
      </c>
      <c r="G8">
        <f>--1.13</f>
        <v>1.1299999999999999</v>
      </c>
    </row>
    <row r="9" spans="1:7">
      <c r="A9" t="s">
        <v>20</v>
      </c>
      <c r="B9">
        <v>1.04</v>
      </c>
      <c r="C9">
        <v>0.09</v>
      </c>
      <c r="D9">
        <f>--1.77</f>
        <v>1.77</v>
      </c>
      <c r="E9">
        <v>1.0900000000000001</v>
      </c>
      <c r="F9">
        <v>0.08</v>
      </c>
      <c r="G9">
        <f>--1.74</f>
        <v>1.74</v>
      </c>
    </row>
    <row r="10" spans="1:7">
      <c r="A10" t="s">
        <v>19</v>
      </c>
      <c r="B10">
        <v>1.63</v>
      </c>
      <c r="C10">
        <v>0.14000000000000001</v>
      </c>
      <c r="D10">
        <f>--2.8</f>
        <v>2.8</v>
      </c>
      <c r="E10">
        <v>1.78</v>
      </c>
      <c r="F10">
        <v>0.14000000000000001</v>
      </c>
      <c r="G10">
        <f>--2.86</f>
        <v>2.86</v>
      </c>
    </row>
    <row r="11" spans="1:7">
      <c r="A11" t="s">
        <v>18</v>
      </c>
      <c r="B11">
        <v>1.85</v>
      </c>
      <c r="C11">
        <v>0.17</v>
      </c>
      <c r="D11">
        <f>--3.22</f>
        <v>3.22</v>
      </c>
      <c r="E11">
        <v>2.06</v>
      </c>
      <c r="F11">
        <v>0.16</v>
      </c>
      <c r="G11">
        <f>--3.34</f>
        <v>3.34</v>
      </c>
    </row>
    <row r="12" spans="1:7">
      <c r="A12" t="s">
        <v>50</v>
      </c>
      <c r="B12">
        <v>2.1</v>
      </c>
      <c r="C12">
        <v>16.8</v>
      </c>
      <c r="D12">
        <v>1.23</v>
      </c>
      <c r="E12">
        <v>1.81</v>
      </c>
      <c r="F12">
        <v>17.78</v>
      </c>
      <c r="G12">
        <v>1.1000000000000001</v>
      </c>
    </row>
    <row r="14" spans="1:7" ht="17.25" customHeight="1"/>
    <row r="15" spans="1:7" ht="88.5" customHeight="1">
      <c r="A15" s="13" t="s">
        <v>51</v>
      </c>
      <c r="B15" s="13"/>
      <c r="C15" s="13"/>
      <c r="D15" s="13"/>
      <c r="E15" s="13"/>
      <c r="F15" s="13"/>
      <c r="G15" s="13"/>
    </row>
  </sheetData>
  <mergeCells count="5">
    <mergeCell ref="B2:G2"/>
    <mergeCell ref="A1:G1"/>
    <mergeCell ref="B3:D3"/>
    <mergeCell ref="E3:G3"/>
    <mergeCell ref="A15:G15"/>
  </mergeCells>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38"/>
  <sheetViews>
    <sheetView workbookViewId="0">
      <selection activeCell="F69" sqref="F69"/>
    </sheetView>
  </sheetViews>
  <sheetFormatPr baseColWidth="10" defaultColWidth="8.83203125" defaultRowHeight="15"/>
  <sheetData>
    <row r="1" spans="1:16">
      <c r="A1" s="10" t="s">
        <v>88</v>
      </c>
      <c r="B1" s="10"/>
      <c r="C1" s="10"/>
      <c r="D1" s="10"/>
      <c r="E1" s="10"/>
      <c r="F1" s="10"/>
      <c r="G1" s="10"/>
      <c r="H1" s="10"/>
      <c r="I1" s="10"/>
      <c r="J1" s="10"/>
      <c r="K1" s="10"/>
      <c r="L1" s="10"/>
      <c r="M1" s="10"/>
      <c r="N1" s="10"/>
      <c r="O1" s="10"/>
      <c r="P1" s="10"/>
    </row>
    <row r="2" spans="1:16">
      <c r="B2" s="10" t="s">
        <v>52</v>
      </c>
      <c r="C2" s="10"/>
      <c r="D2" s="10"/>
      <c r="E2" s="10" t="s">
        <v>53</v>
      </c>
      <c r="F2" s="10"/>
      <c r="G2" s="10"/>
      <c r="H2" s="10" t="s">
        <v>18</v>
      </c>
      <c r="I2" s="10"/>
      <c r="J2" s="10"/>
      <c r="K2" s="10" t="s">
        <v>20</v>
      </c>
      <c r="L2" s="10"/>
      <c r="M2" s="10"/>
      <c r="N2" s="10" t="s">
        <v>22</v>
      </c>
      <c r="O2" s="10"/>
      <c r="P2" s="10"/>
    </row>
    <row r="3" spans="1:16">
      <c r="A3" t="s">
        <v>55</v>
      </c>
      <c r="B3" t="s">
        <v>25</v>
      </c>
      <c r="C3" t="s">
        <v>54</v>
      </c>
      <c r="D3" t="s">
        <v>26</v>
      </c>
      <c r="E3" t="s">
        <v>25</v>
      </c>
      <c r="F3" t="s">
        <v>54</v>
      </c>
      <c r="G3" t="s">
        <v>26</v>
      </c>
      <c r="H3" t="s">
        <v>25</v>
      </c>
      <c r="I3" t="s">
        <v>54</v>
      </c>
      <c r="J3" t="s">
        <v>26</v>
      </c>
      <c r="K3" t="s">
        <v>25</v>
      </c>
      <c r="L3" t="s">
        <v>54</v>
      </c>
      <c r="M3" t="s">
        <v>26</v>
      </c>
      <c r="N3" t="s">
        <v>25</v>
      </c>
      <c r="O3" t="s">
        <v>54</v>
      </c>
      <c r="P3" t="s">
        <v>26</v>
      </c>
    </row>
    <row r="4" spans="1:16">
      <c r="A4">
        <v>1978</v>
      </c>
      <c r="B4">
        <v>0.98</v>
      </c>
      <c r="C4">
        <v>-0.15</v>
      </c>
      <c r="D4">
        <v>-1.54</v>
      </c>
      <c r="E4">
        <v>-0.16</v>
      </c>
      <c r="F4">
        <v>-0.24</v>
      </c>
      <c r="G4">
        <v>-0.36</v>
      </c>
      <c r="H4">
        <v>-46.39</v>
      </c>
      <c r="I4">
        <v>-69.59</v>
      </c>
      <c r="J4">
        <v>-87.52</v>
      </c>
      <c r="K4">
        <v>0.77</v>
      </c>
      <c r="L4">
        <v>1.46</v>
      </c>
      <c r="M4">
        <v>3.36</v>
      </c>
      <c r="N4">
        <v>46.31</v>
      </c>
      <c r="O4">
        <v>62.73</v>
      </c>
      <c r="P4">
        <v>68.72</v>
      </c>
    </row>
    <row r="5" spans="1:16">
      <c r="A5">
        <v>1979</v>
      </c>
      <c r="B5">
        <v>-3.23</v>
      </c>
      <c r="C5">
        <v>-3.66</v>
      </c>
      <c r="D5">
        <v>2.76</v>
      </c>
      <c r="E5">
        <v>-0.37</v>
      </c>
      <c r="F5">
        <v>-0.45</v>
      </c>
      <c r="G5">
        <v>-0.42</v>
      </c>
      <c r="H5">
        <v>-49.1</v>
      </c>
      <c r="I5">
        <v>-73.650000000000006</v>
      </c>
      <c r="J5">
        <v>-73.22</v>
      </c>
      <c r="K5">
        <v>-0.78</v>
      </c>
      <c r="L5">
        <v>1.1299999999999999</v>
      </c>
      <c r="M5">
        <v>6.04</v>
      </c>
      <c r="N5">
        <v>34.880000000000003</v>
      </c>
      <c r="O5">
        <v>54.41</v>
      </c>
      <c r="P5">
        <v>70.72</v>
      </c>
    </row>
    <row r="6" spans="1:16">
      <c r="A6">
        <v>1980</v>
      </c>
      <c r="B6">
        <v>1.9</v>
      </c>
      <c r="C6">
        <v>-0.14000000000000001</v>
      </c>
      <c r="D6">
        <v>9.32</v>
      </c>
      <c r="E6">
        <v>-0.32</v>
      </c>
      <c r="F6">
        <v>-0.56000000000000005</v>
      </c>
      <c r="G6">
        <v>-0.32</v>
      </c>
      <c r="H6">
        <v>-38.880000000000003</v>
      </c>
      <c r="I6">
        <v>-67.760000000000005</v>
      </c>
      <c r="J6">
        <v>-62.34</v>
      </c>
      <c r="K6">
        <v>1.62</v>
      </c>
      <c r="L6">
        <v>4.26</v>
      </c>
      <c r="M6">
        <v>10.08</v>
      </c>
      <c r="N6">
        <v>48.43</v>
      </c>
      <c r="O6">
        <v>58.8</v>
      </c>
      <c r="P6">
        <v>79.97</v>
      </c>
    </row>
    <row r="7" spans="1:16">
      <c r="A7">
        <v>1981</v>
      </c>
      <c r="B7">
        <v>-3.36</v>
      </c>
      <c r="C7">
        <v>3.35</v>
      </c>
      <c r="D7">
        <v>10.64</v>
      </c>
      <c r="E7">
        <v>-0.6</v>
      </c>
      <c r="F7">
        <v>-0.47</v>
      </c>
      <c r="G7">
        <v>-0.3</v>
      </c>
      <c r="H7">
        <v>-57.07</v>
      </c>
      <c r="I7">
        <v>-62.33</v>
      </c>
      <c r="J7">
        <v>-64.87</v>
      </c>
      <c r="K7">
        <v>1.23</v>
      </c>
      <c r="L7">
        <v>6.03</v>
      </c>
      <c r="M7">
        <v>11.45</v>
      </c>
      <c r="N7">
        <v>37.18</v>
      </c>
      <c r="O7">
        <v>64.27</v>
      </c>
      <c r="P7">
        <v>86.6</v>
      </c>
    </row>
    <row r="8" spans="1:16">
      <c r="A8">
        <v>1982</v>
      </c>
      <c r="B8">
        <v>0.49</v>
      </c>
      <c r="C8">
        <v>10.23</v>
      </c>
      <c r="D8">
        <v>14.72</v>
      </c>
      <c r="E8">
        <v>-0.53</v>
      </c>
      <c r="F8">
        <v>-0.18</v>
      </c>
      <c r="G8">
        <v>-0.17</v>
      </c>
      <c r="H8">
        <v>-45.22</v>
      </c>
      <c r="I8">
        <v>-50.52</v>
      </c>
      <c r="J8">
        <v>-56.77</v>
      </c>
      <c r="K8">
        <v>2</v>
      </c>
      <c r="L8">
        <v>8.27</v>
      </c>
      <c r="M8">
        <v>12.87</v>
      </c>
      <c r="N8">
        <v>42.79</v>
      </c>
      <c r="O8">
        <v>75.64</v>
      </c>
      <c r="P8">
        <v>90.46</v>
      </c>
    </row>
    <row r="9" spans="1:16">
      <c r="A9">
        <v>1983</v>
      </c>
      <c r="B9">
        <v>6.44</v>
      </c>
      <c r="C9">
        <v>13.46</v>
      </c>
      <c r="D9">
        <v>17.850000000000001</v>
      </c>
      <c r="E9">
        <v>-0.17</v>
      </c>
      <c r="F9">
        <v>-0.09</v>
      </c>
      <c r="G9">
        <v>-7.0000000000000007E-2</v>
      </c>
      <c r="H9">
        <v>-33.51</v>
      </c>
      <c r="I9">
        <v>-48.73</v>
      </c>
      <c r="J9">
        <v>-52.54</v>
      </c>
      <c r="K9">
        <v>3.42</v>
      </c>
      <c r="L9">
        <v>9.6</v>
      </c>
      <c r="M9">
        <v>13.21</v>
      </c>
      <c r="N9">
        <v>57.64</v>
      </c>
      <c r="O9">
        <v>86.17</v>
      </c>
      <c r="P9">
        <v>100.85</v>
      </c>
    </row>
    <row r="10" spans="1:16">
      <c r="A10">
        <v>1984</v>
      </c>
      <c r="B10">
        <v>4.33</v>
      </c>
      <c r="C10">
        <v>8.9700000000000006</v>
      </c>
      <c r="D10">
        <v>11.7</v>
      </c>
      <c r="E10">
        <v>-0.09</v>
      </c>
      <c r="F10">
        <v>-0.14000000000000001</v>
      </c>
      <c r="G10">
        <v>-0.12</v>
      </c>
      <c r="H10">
        <v>-39.520000000000003</v>
      </c>
      <c r="I10">
        <v>-55.11</v>
      </c>
      <c r="J10">
        <v>-59.04</v>
      </c>
      <c r="K10">
        <v>2.99</v>
      </c>
      <c r="L10">
        <v>7.51</v>
      </c>
      <c r="M10">
        <v>9.4</v>
      </c>
      <c r="N10">
        <v>53.15</v>
      </c>
      <c r="O10">
        <v>74.97</v>
      </c>
      <c r="P10">
        <v>87.01</v>
      </c>
    </row>
    <row r="11" spans="1:16">
      <c r="A11">
        <v>1985</v>
      </c>
      <c r="B11">
        <v>3.61</v>
      </c>
      <c r="C11">
        <v>8.43</v>
      </c>
      <c r="D11">
        <v>8.86</v>
      </c>
      <c r="E11">
        <v>-0.3</v>
      </c>
      <c r="F11">
        <v>-0.2</v>
      </c>
      <c r="G11">
        <v>-0.28999999999999998</v>
      </c>
      <c r="H11">
        <v>-43.58</v>
      </c>
      <c r="I11">
        <v>-55.45</v>
      </c>
      <c r="J11">
        <v>-63.33</v>
      </c>
      <c r="K11">
        <v>3.09</v>
      </c>
      <c r="L11">
        <v>6.35</v>
      </c>
      <c r="M11">
        <v>8.5399999999999991</v>
      </c>
      <c r="N11">
        <v>52.97</v>
      </c>
      <c r="O11">
        <v>77.72</v>
      </c>
      <c r="P11">
        <v>81.91</v>
      </c>
    </row>
    <row r="12" spans="1:16">
      <c r="A12">
        <v>1986</v>
      </c>
      <c r="B12">
        <v>1.72</v>
      </c>
      <c r="C12">
        <v>4.97</v>
      </c>
      <c r="D12">
        <v>5.0599999999999996</v>
      </c>
      <c r="E12">
        <v>-0.25</v>
      </c>
      <c r="F12">
        <v>-0.21</v>
      </c>
      <c r="G12">
        <v>-0.27</v>
      </c>
      <c r="H12">
        <v>-46.88</v>
      </c>
      <c r="I12">
        <v>-60.98</v>
      </c>
      <c r="J12">
        <v>-72.87</v>
      </c>
      <c r="K12">
        <v>1.9</v>
      </c>
      <c r="L12">
        <v>3.97</v>
      </c>
      <c r="M12">
        <v>6.09</v>
      </c>
      <c r="N12">
        <v>48.5</v>
      </c>
      <c r="O12">
        <v>70.37</v>
      </c>
      <c r="P12">
        <v>79.45</v>
      </c>
    </row>
    <row r="13" spans="1:16">
      <c r="A13">
        <v>1987</v>
      </c>
      <c r="B13">
        <v>3.8</v>
      </c>
      <c r="C13">
        <v>4.5599999999999996</v>
      </c>
      <c r="D13">
        <v>6.92</v>
      </c>
      <c r="E13">
        <v>-0.2</v>
      </c>
      <c r="F13">
        <v>-0.36</v>
      </c>
      <c r="G13">
        <v>-0.26</v>
      </c>
      <c r="H13">
        <v>-39.25</v>
      </c>
      <c r="I13">
        <v>-58.33</v>
      </c>
      <c r="J13">
        <v>-67.349999999999994</v>
      </c>
      <c r="K13">
        <v>1.6</v>
      </c>
      <c r="L13">
        <v>4.51</v>
      </c>
      <c r="M13">
        <v>7.46</v>
      </c>
      <c r="N13">
        <v>54.53</v>
      </c>
      <c r="O13">
        <v>67.599999999999994</v>
      </c>
      <c r="P13">
        <v>81.09</v>
      </c>
    </row>
    <row r="14" spans="1:16">
      <c r="A14">
        <v>1988</v>
      </c>
      <c r="B14">
        <v>0.56999999999999995</v>
      </c>
      <c r="C14">
        <v>0.62</v>
      </c>
      <c r="D14">
        <v>6.37</v>
      </c>
      <c r="E14">
        <v>-0.3</v>
      </c>
      <c r="F14">
        <v>-0.39</v>
      </c>
      <c r="G14">
        <v>-0.28000000000000003</v>
      </c>
      <c r="H14">
        <v>-46.23</v>
      </c>
      <c r="I14">
        <v>-69.290000000000006</v>
      </c>
      <c r="J14">
        <v>-72.78</v>
      </c>
      <c r="K14">
        <v>0.99</v>
      </c>
      <c r="L14">
        <v>3.31</v>
      </c>
      <c r="M14">
        <v>7.49</v>
      </c>
      <c r="N14">
        <v>45.38</v>
      </c>
      <c r="O14">
        <v>62.97</v>
      </c>
      <c r="P14">
        <v>83.4</v>
      </c>
    </row>
    <row r="15" spans="1:16">
      <c r="A15">
        <v>1989</v>
      </c>
      <c r="B15">
        <v>1.02</v>
      </c>
      <c r="C15">
        <v>3.31</v>
      </c>
      <c r="D15">
        <v>7.19</v>
      </c>
      <c r="E15">
        <v>-0.53</v>
      </c>
      <c r="F15">
        <v>-0.37</v>
      </c>
      <c r="G15">
        <v>-0.36</v>
      </c>
      <c r="H15">
        <v>-43.42</v>
      </c>
      <c r="I15">
        <v>-62.57</v>
      </c>
      <c r="J15">
        <v>-64.599999999999994</v>
      </c>
      <c r="K15">
        <v>2.08</v>
      </c>
      <c r="L15">
        <v>5.3</v>
      </c>
      <c r="M15">
        <v>9.14</v>
      </c>
      <c r="N15">
        <v>43.15</v>
      </c>
      <c r="O15">
        <v>65.12</v>
      </c>
      <c r="P15">
        <v>74.95</v>
      </c>
    </row>
    <row r="16" spans="1:16">
      <c r="A16">
        <v>1990</v>
      </c>
      <c r="B16">
        <v>-1.33</v>
      </c>
      <c r="C16">
        <v>5.13</v>
      </c>
      <c r="D16">
        <v>9.6</v>
      </c>
      <c r="E16">
        <v>-0.37</v>
      </c>
      <c r="F16">
        <v>-0.22</v>
      </c>
      <c r="G16">
        <v>-0.21</v>
      </c>
      <c r="H16">
        <v>-49.13</v>
      </c>
      <c r="I16">
        <v>-60.22</v>
      </c>
      <c r="J16">
        <v>-60.62</v>
      </c>
      <c r="K16">
        <v>0.72</v>
      </c>
      <c r="L16">
        <v>5.1100000000000003</v>
      </c>
      <c r="M16">
        <v>9.58</v>
      </c>
      <c r="N16">
        <v>40.58</v>
      </c>
      <c r="O16">
        <v>71.87</v>
      </c>
      <c r="P16">
        <v>79.67</v>
      </c>
    </row>
    <row r="17" spans="1:16">
      <c r="A17">
        <v>1991</v>
      </c>
      <c r="B17">
        <v>2.96</v>
      </c>
      <c r="C17">
        <v>7.75</v>
      </c>
      <c r="D17">
        <v>14.14</v>
      </c>
      <c r="E17">
        <v>-0.31</v>
      </c>
      <c r="F17">
        <v>-0.28999999999999998</v>
      </c>
      <c r="G17">
        <v>-0.18</v>
      </c>
      <c r="H17">
        <v>-41.98</v>
      </c>
      <c r="I17">
        <v>-53.99</v>
      </c>
      <c r="J17">
        <v>-55.27</v>
      </c>
      <c r="K17">
        <v>2.74</v>
      </c>
      <c r="L17">
        <v>7.2</v>
      </c>
      <c r="M17">
        <v>12.3</v>
      </c>
      <c r="N17">
        <v>49.34</v>
      </c>
      <c r="O17">
        <v>70.16</v>
      </c>
      <c r="P17">
        <v>87.56</v>
      </c>
    </row>
    <row r="18" spans="1:16">
      <c r="A18">
        <v>1992</v>
      </c>
      <c r="B18">
        <v>3.32</v>
      </c>
      <c r="C18">
        <v>8.34</v>
      </c>
      <c r="D18">
        <v>17.14</v>
      </c>
      <c r="E18">
        <v>-0.28000000000000003</v>
      </c>
      <c r="F18">
        <v>-0.26</v>
      </c>
      <c r="G18">
        <v>-0.08</v>
      </c>
      <c r="H18">
        <v>-43.32</v>
      </c>
      <c r="I18">
        <v>-53.75</v>
      </c>
      <c r="J18">
        <v>-52.67</v>
      </c>
      <c r="K18">
        <v>2</v>
      </c>
      <c r="L18">
        <v>7.07</v>
      </c>
      <c r="M18">
        <v>13.76</v>
      </c>
      <c r="N18">
        <v>56.02</v>
      </c>
      <c r="O18">
        <v>73.03</v>
      </c>
      <c r="P18">
        <v>94.84</v>
      </c>
    </row>
    <row r="19" spans="1:16">
      <c r="A19">
        <v>1993</v>
      </c>
      <c r="B19">
        <v>2</v>
      </c>
      <c r="C19">
        <v>8.9700000000000006</v>
      </c>
      <c r="D19">
        <v>20.79</v>
      </c>
      <c r="E19">
        <v>-0.38</v>
      </c>
      <c r="F19">
        <v>-0.22</v>
      </c>
      <c r="G19">
        <v>0</v>
      </c>
      <c r="H19">
        <v>-47.38</v>
      </c>
      <c r="I19">
        <v>-57.41</v>
      </c>
      <c r="J19">
        <v>-51.86</v>
      </c>
      <c r="K19">
        <v>2.67</v>
      </c>
      <c r="L19">
        <v>7.91</v>
      </c>
      <c r="M19">
        <v>16.71</v>
      </c>
      <c r="N19">
        <v>47.37</v>
      </c>
      <c r="O19">
        <v>74.94</v>
      </c>
      <c r="P19">
        <v>100.87</v>
      </c>
    </row>
    <row r="20" spans="1:16">
      <c r="A20">
        <v>1994</v>
      </c>
      <c r="B20">
        <v>3.85</v>
      </c>
      <c r="C20">
        <v>13.55</v>
      </c>
      <c r="D20">
        <v>23.52</v>
      </c>
      <c r="E20">
        <v>-0.22</v>
      </c>
      <c r="F20">
        <v>-0.02</v>
      </c>
      <c r="G20">
        <v>0.06</v>
      </c>
      <c r="H20">
        <v>-36.43</v>
      </c>
      <c r="I20">
        <v>-43.24</v>
      </c>
      <c r="J20">
        <v>-41.27</v>
      </c>
      <c r="K20">
        <v>2.6</v>
      </c>
      <c r="L20">
        <v>9.64</v>
      </c>
      <c r="M20">
        <v>18.079999999999998</v>
      </c>
      <c r="N20">
        <v>48.12</v>
      </c>
      <c r="O20">
        <v>80.05</v>
      </c>
      <c r="P20">
        <v>101.18</v>
      </c>
    </row>
    <row r="21" spans="1:16">
      <c r="A21">
        <v>1995</v>
      </c>
      <c r="B21">
        <v>3.89</v>
      </c>
      <c r="C21">
        <v>16.739999999999998</v>
      </c>
      <c r="D21">
        <v>24.18</v>
      </c>
      <c r="E21">
        <v>-0.27</v>
      </c>
      <c r="F21">
        <v>0.04</v>
      </c>
      <c r="G21">
        <v>0.04</v>
      </c>
      <c r="H21">
        <v>-36.380000000000003</v>
      </c>
      <c r="I21">
        <v>-39.19</v>
      </c>
      <c r="J21">
        <v>-41.43</v>
      </c>
      <c r="K21">
        <v>2.89</v>
      </c>
      <c r="L21">
        <v>12.1</v>
      </c>
      <c r="M21">
        <v>18.93</v>
      </c>
      <c r="N21">
        <v>47.26</v>
      </c>
      <c r="O21">
        <v>83.81</v>
      </c>
      <c r="P21">
        <v>101.94</v>
      </c>
    </row>
    <row r="22" spans="1:16">
      <c r="A22">
        <v>1996</v>
      </c>
      <c r="B22">
        <v>6.39</v>
      </c>
      <c r="C22">
        <v>17.37</v>
      </c>
      <c r="D22">
        <v>23.11</v>
      </c>
      <c r="E22">
        <v>-0.05</v>
      </c>
      <c r="F22">
        <v>0.04</v>
      </c>
      <c r="G22">
        <v>-0.02</v>
      </c>
      <c r="H22">
        <v>-33.35</v>
      </c>
      <c r="I22">
        <v>-38.83</v>
      </c>
      <c r="J22">
        <v>-45.68</v>
      </c>
      <c r="K22">
        <v>4.0199999999999996</v>
      </c>
      <c r="L22">
        <v>12.76</v>
      </c>
      <c r="M22">
        <v>18.47</v>
      </c>
      <c r="N22">
        <v>52.51</v>
      </c>
      <c r="O22">
        <v>84.25</v>
      </c>
      <c r="P22">
        <v>104.04</v>
      </c>
    </row>
    <row r="23" spans="1:16">
      <c r="A23">
        <v>1997</v>
      </c>
      <c r="B23">
        <v>7.08</v>
      </c>
      <c r="C23">
        <v>15.43</v>
      </c>
      <c r="D23">
        <v>15.58</v>
      </c>
      <c r="E23">
        <v>-0.1</v>
      </c>
      <c r="F23">
        <v>-7.0000000000000007E-2</v>
      </c>
      <c r="G23">
        <v>-0.33</v>
      </c>
      <c r="H23">
        <v>-34.01</v>
      </c>
      <c r="I23">
        <v>-43.28</v>
      </c>
      <c r="J23">
        <v>-59.54</v>
      </c>
      <c r="K23">
        <v>4.97</v>
      </c>
      <c r="L23">
        <v>12.02</v>
      </c>
      <c r="M23">
        <v>15.43</v>
      </c>
      <c r="N23">
        <v>53.98</v>
      </c>
      <c r="O23">
        <v>81.62</v>
      </c>
      <c r="P23">
        <v>91.43</v>
      </c>
    </row>
    <row r="24" spans="1:16">
      <c r="A24">
        <v>1998</v>
      </c>
      <c r="B24">
        <v>4.46</v>
      </c>
      <c r="C24">
        <v>10.96</v>
      </c>
      <c r="D24">
        <v>10.23</v>
      </c>
      <c r="E24">
        <v>-0.21</v>
      </c>
      <c r="F24">
        <v>-0.22</v>
      </c>
      <c r="G24">
        <v>-0.44</v>
      </c>
      <c r="H24">
        <v>-38.4</v>
      </c>
      <c r="I24">
        <v>-53.03</v>
      </c>
      <c r="J24">
        <v>-68.05</v>
      </c>
      <c r="K24">
        <v>3.61</v>
      </c>
      <c r="L24">
        <v>9.32</v>
      </c>
      <c r="M24">
        <v>11.96</v>
      </c>
      <c r="N24">
        <v>49.28</v>
      </c>
      <c r="O24">
        <v>79.55</v>
      </c>
      <c r="P24">
        <v>85.59</v>
      </c>
    </row>
    <row r="25" spans="1:16">
      <c r="A25">
        <v>1999</v>
      </c>
      <c r="B25">
        <v>4.38</v>
      </c>
      <c r="C25">
        <v>5.0199999999999996</v>
      </c>
      <c r="D25">
        <v>8.0299999999999994</v>
      </c>
      <c r="E25">
        <v>-0.2</v>
      </c>
      <c r="F25">
        <v>-0.52</v>
      </c>
      <c r="G25">
        <v>-0.48</v>
      </c>
      <c r="H25">
        <v>-37.79</v>
      </c>
      <c r="I25">
        <v>-62.62</v>
      </c>
      <c r="J25">
        <v>-67.08</v>
      </c>
      <c r="K25">
        <v>3.32</v>
      </c>
      <c r="L25">
        <v>7.13</v>
      </c>
      <c r="M25">
        <v>10.43</v>
      </c>
      <c r="N25">
        <v>49.22</v>
      </c>
      <c r="O25">
        <v>68.16</v>
      </c>
      <c r="P25">
        <v>78.09</v>
      </c>
    </row>
    <row r="26" spans="1:16">
      <c r="A26">
        <v>2000</v>
      </c>
      <c r="B26">
        <v>1.98</v>
      </c>
      <c r="C26">
        <v>1.8</v>
      </c>
      <c r="D26">
        <v>5.55</v>
      </c>
      <c r="E26">
        <v>-0.39</v>
      </c>
      <c r="F26">
        <v>-0.63</v>
      </c>
      <c r="G26">
        <v>-0.49</v>
      </c>
      <c r="H26">
        <v>-45.24</v>
      </c>
      <c r="I26">
        <v>-68.25</v>
      </c>
      <c r="J26">
        <v>-67.900000000000006</v>
      </c>
      <c r="K26">
        <v>2.37</v>
      </c>
      <c r="L26">
        <v>5.46</v>
      </c>
      <c r="M26">
        <v>7.98</v>
      </c>
      <c r="N26">
        <v>49.58</v>
      </c>
      <c r="O26">
        <v>64.760000000000005</v>
      </c>
      <c r="P26">
        <v>74.099999999999994</v>
      </c>
    </row>
    <row r="27" spans="1:16">
      <c r="A27">
        <v>2001</v>
      </c>
      <c r="B27">
        <v>-2.31</v>
      </c>
      <c r="C27">
        <v>1.68</v>
      </c>
      <c r="D27">
        <v>6.46</v>
      </c>
      <c r="E27">
        <v>-0.74</v>
      </c>
      <c r="F27">
        <v>-0.53</v>
      </c>
      <c r="G27">
        <v>-0.37</v>
      </c>
      <c r="H27">
        <v>-57.81</v>
      </c>
      <c r="I27">
        <v>-69.97</v>
      </c>
      <c r="J27">
        <v>-69.739999999999995</v>
      </c>
      <c r="K27">
        <v>1.85</v>
      </c>
      <c r="L27">
        <v>5.33</v>
      </c>
      <c r="M27">
        <v>8.1</v>
      </c>
      <c r="N27">
        <v>41.02</v>
      </c>
      <c r="O27">
        <v>62.49</v>
      </c>
      <c r="P27">
        <v>77.55</v>
      </c>
    </row>
    <row r="28" spans="1:16">
      <c r="A28">
        <v>2002</v>
      </c>
      <c r="B28">
        <v>0.61</v>
      </c>
      <c r="C28">
        <v>5.55</v>
      </c>
      <c r="D28">
        <v>10.84</v>
      </c>
      <c r="E28">
        <v>-0.39</v>
      </c>
      <c r="F28">
        <v>-0.2</v>
      </c>
      <c r="G28">
        <v>-0.14000000000000001</v>
      </c>
      <c r="H28">
        <v>-48.4</v>
      </c>
      <c r="I28">
        <v>-58.48</v>
      </c>
      <c r="J28">
        <v>-61.26</v>
      </c>
      <c r="K28">
        <v>1.68</v>
      </c>
      <c r="L28">
        <v>4.97</v>
      </c>
      <c r="M28">
        <v>9.14</v>
      </c>
      <c r="N28">
        <v>47.38</v>
      </c>
      <c r="O28">
        <v>69.87</v>
      </c>
      <c r="P28">
        <v>86.55</v>
      </c>
    </row>
    <row r="29" spans="1:16">
      <c r="A29">
        <v>2003</v>
      </c>
      <c r="B29">
        <v>2.23</v>
      </c>
      <c r="C29">
        <v>8.1</v>
      </c>
      <c r="D29">
        <v>9.64</v>
      </c>
      <c r="E29">
        <v>-0.27</v>
      </c>
      <c r="F29">
        <v>-0.09</v>
      </c>
      <c r="G29">
        <v>-0.1</v>
      </c>
      <c r="H29">
        <v>-45.38</v>
      </c>
      <c r="I29">
        <v>-55.43</v>
      </c>
      <c r="J29">
        <v>-65.42</v>
      </c>
      <c r="K29">
        <v>2.31</v>
      </c>
      <c r="L29">
        <v>5.8</v>
      </c>
      <c r="M29">
        <v>8.14</v>
      </c>
      <c r="N29">
        <v>48.91</v>
      </c>
      <c r="O29">
        <v>75.69</v>
      </c>
      <c r="P29">
        <v>86.63</v>
      </c>
    </row>
    <row r="30" spans="1:16">
      <c r="A30">
        <v>2004</v>
      </c>
      <c r="B30">
        <v>2.2000000000000002</v>
      </c>
      <c r="C30">
        <v>8.48</v>
      </c>
      <c r="D30">
        <v>2.81</v>
      </c>
      <c r="E30">
        <v>-0.21</v>
      </c>
      <c r="F30">
        <v>-0.11</v>
      </c>
      <c r="G30">
        <v>-0.31</v>
      </c>
      <c r="H30">
        <v>-40.229999999999997</v>
      </c>
      <c r="I30">
        <v>-51.78</v>
      </c>
      <c r="J30">
        <v>-76.88</v>
      </c>
      <c r="K30">
        <v>1.1000000000000001</v>
      </c>
      <c r="L30">
        <v>5.69</v>
      </c>
      <c r="M30">
        <v>5.29</v>
      </c>
      <c r="N30">
        <v>48.16</v>
      </c>
      <c r="O30">
        <v>75.709999999999994</v>
      </c>
      <c r="P30">
        <v>76.569999999999993</v>
      </c>
    </row>
    <row r="31" spans="1:16">
      <c r="A31">
        <v>2005</v>
      </c>
      <c r="B31">
        <v>3.39</v>
      </c>
      <c r="C31">
        <v>5.8</v>
      </c>
      <c r="D31">
        <v>3</v>
      </c>
      <c r="E31">
        <v>-0.17</v>
      </c>
      <c r="F31">
        <v>-0.18</v>
      </c>
      <c r="G31">
        <v>-0.31</v>
      </c>
      <c r="H31">
        <v>-38.85</v>
      </c>
      <c r="I31">
        <v>-57</v>
      </c>
      <c r="J31">
        <v>-74.61</v>
      </c>
      <c r="K31">
        <v>2.1800000000000002</v>
      </c>
      <c r="L31">
        <v>4.9800000000000004</v>
      </c>
      <c r="M31">
        <v>5.45</v>
      </c>
      <c r="N31">
        <v>48.9</v>
      </c>
      <c r="O31">
        <v>70.55</v>
      </c>
      <c r="P31">
        <v>74.62</v>
      </c>
    </row>
    <row r="32" spans="1:16">
      <c r="A32">
        <v>2006</v>
      </c>
      <c r="B32">
        <v>2.5299999999999998</v>
      </c>
      <c r="C32">
        <v>-2.4900000000000002</v>
      </c>
      <c r="D32">
        <v>2.4300000000000002</v>
      </c>
      <c r="E32">
        <v>-0.24</v>
      </c>
      <c r="F32">
        <v>-0.48</v>
      </c>
      <c r="G32">
        <v>-0.26</v>
      </c>
      <c r="H32">
        <v>-41.27</v>
      </c>
      <c r="I32">
        <v>-75.75</v>
      </c>
      <c r="J32">
        <v>-72.69</v>
      </c>
      <c r="K32">
        <v>2.0299999999999998</v>
      </c>
      <c r="L32">
        <v>2.4300000000000002</v>
      </c>
      <c r="M32">
        <v>4.3</v>
      </c>
      <c r="N32">
        <v>47.96</v>
      </c>
      <c r="O32">
        <v>59.49</v>
      </c>
      <c r="P32">
        <v>73.010000000000005</v>
      </c>
    </row>
    <row r="33" spans="1:15">
      <c r="A33">
        <v>2007</v>
      </c>
      <c r="B33">
        <v>-0.93</v>
      </c>
      <c r="C33">
        <v>-2.97</v>
      </c>
      <c r="E33">
        <v>-0.34</v>
      </c>
      <c r="F33">
        <v>-0.46</v>
      </c>
      <c r="H33">
        <v>-48.03</v>
      </c>
      <c r="I33">
        <v>-74.010000000000005</v>
      </c>
      <c r="K33">
        <v>0.53</v>
      </c>
      <c r="L33">
        <v>1.44</v>
      </c>
      <c r="N33">
        <v>42.8</v>
      </c>
      <c r="O33">
        <v>57.07</v>
      </c>
    </row>
    <row r="34" spans="1:15">
      <c r="A34">
        <v>2008</v>
      </c>
      <c r="B34">
        <v>-6.41</v>
      </c>
      <c r="C34">
        <v>0.41</v>
      </c>
      <c r="E34">
        <v>-0.89</v>
      </c>
      <c r="F34">
        <v>-0.36</v>
      </c>
      <c r="H34">
        <v>-62.53</v>
      </c>
      <c r="I34">
        <v>-63.86</v>
      </c>
      <c r="K34">
        <v>0.12</v>
      </c>
      <c r="L34">
        <v>2.2000000000000002</v>
      </c>
      <c r="N34">
        <v>35.119999999999997</v>
      </c>
      <c r="O34">
        <v>60.45</v>
      </c>
    </row>
    <row r="35" spans="1:15">
      <c r="A35">
        <v>2009</v>
      </c>
      <c r="B35">
        <v>1.48</v>
      </c>
      <c r="E35">
        <v>-0.25</v>
      </c>
      <c r="H35">
        <v>-42.15</v>
      </c>
      <c r="K35">
        <v>1.02</v>
      </c>
      <c r="N35">
        <v>46.58</v>
      </c>
    </row>
    <row r="36" spans="1:15">
      <c r="A36">
        <v>2010</v>
      </c>
      <c r="B36">
        <v>3.46</v>
      </c>
      <c r="E36">
        <v>-0.03</v>
      </c>
      <c r="H36">
        <v>-36.76</v>
      </c>
      <c r="K36">
        <v>1.1000000000000001</v>
      </c>
      <c r="N36">
        <v>50.36</v>
      </c>
    </row>
    <row r="38" spans="1:15">
      <c r="A38" s="2" t="s">
        <v>56</v>
      </c>
    </row>
  </sheetData>
  <mergeCells count="6">
    <mergeCell ref="N2:P2"/>
    <mergeCell ref="A1:P1"/>
    <mergeCell ref="B2:D2"/>
    <mergeCell ref="E2:G2"/>
    <mergeCell ref="H2:J2"/>
    <mergeCell ref="K2:M2"/>
  </mergeCells>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BDAE7-1E55-8748-AD30-BE33D2489CCD}">
  <dimension ref="A1:AG105"/>
  <sheetViews>
    <sheetView topLeftCell="N28" workbookViewId="0">
      <selection activeCell="A3" sqref="A3:D3"/>
    </sheetView>
  </sheetViews>
  <sheetFormatPr baseColWidth="10" defaultRowHeight="15"/>
  <cols>
    <col min="1" max="1" width="14.33203125" customWidth="1"/>
  </cols>
  <sheetData>
    <row r="1" spans="1:33">
      <c r="A1" t="s">
        <v>95</v>
      </c>
    </row>
    <row r="3" spans="1:33" ht="16">
      <c r="A3" s="7" t="s">
        <v>94</v>
      </c>
    </row>
    <row r="5" spans="1:33">
      <c r="A5" t="s">
        <v>91</v>
      </c>
      <c r="B5" t="s">
        <v>92</v>
      </c>
      <c r="C5" t="s">
        <v>93</v>
      </c>
      <c r="D5">
        <v>1981</v>
      </c>
      <c r="E5">
        <v>1982</v>
      </c>
      <c r="F5">
        <v>1983</v>
      </c>
      <c r="G5">
        <v>1984</v>
      </c>
      <c r="H5">
        <v>1985</v>
      </c>
      <c r="I5">
        <v>1986</v>
      </c>
      <c r="J5">
        <v>1987</v>
      </c>
      <c r="K5">
        <v>1988</v>
      </c>
      <c r="L5">
        <v>1989</v>
      </c>
      <c r="M5">
        <v>1990</v>
      </c>
      <c r="N5">
        <v>1991</v>
      </c>
      <c r="O5">
        <v>1992</v>
      </c>
      <c r="P5">
        <v>1993</v>
      </c>
      <c r="Q5">
        <v>1994</v>
      </c>
      <c r="R5">
        <v>1995</v>
      </c>
      <c r="S5">
        <v>1996</v>
      </c>
      <c r="T5">
        <v>1997</v>
      </c>
      <c r="U5">
        <v>1998</v>
      </c>
      <c r="V5">
        <v>1999</v>
      </c>
      <c r="W5">
        <v>2000</v>
      </c>
      <c r="X5">
        <v>2001</v>
      </c>
      <c r="Y5">
        <v>2002</v>
      </c>
      <c r="Z5">
        <v>2003</v>
      </c>
      <c r="AA5">
        <v>2004</v>
      </c>
      <c r="AB5">
        <v>2005</v>
      </c>
      <c r="AC5">
        <v>2006</v>
      </c>
      <c r="AD5">
        <v>2007</v>
      </c>
      <c r="AE5">
        <v>2008</v>
      </c>
      <c r="AF5">
        <v>2009</v>
      </c>
      <c r="AG5">
        <v>2010</v>
      </c>
    </row>
    <row r="6" spans="1:33">
      <c r="A6">
        <v>1</v>
      </c>
      <c r="B6">
        <v>3.6539099999999998E-2</v>
      </c>
      <c r="C6">
        <v>0.18414749999999999</v>
      </c>
      <c r="D6">
        <v>-4.6354399999999997E-2</v>
      </c>
      <c r="E6">
        <v>2.6794399999999999E-2</v>
      </c>
      <c r="F6">
        <v>0.12230770000000001</v>
      </c>
      <c r="G6">
        <v>8.7954699999999997E-2</v>
      </c>
      <c r="H6">
        <v>0.1060092</v>
      </c>
      <c r="I6">
        <v>7.3680899999999994E-2</v>
      </c>
      <c r="J6">
        <v>0.1147792</v>
      </c>
      <c r="K6">
        <v>7.2772400000000001E-2</v>
      </c>
      <c r="L6">
        <v>-1.6088000000000001E-3</v>
      </c>
      <c r="M6">
        <v>-2.8113699999999998E-2</v>
      </c>
      <c r="N6">
        <v>3.7178700000000002E-2</v>
      </c>
      <c r="O6">
        <v>6.2009599999999998E-2</v>
      </c>
      <c r="P6">
        <v>4.6349700000000001E-2</v>
      </c>
      <c r="Q6">
        <v>8.2680400000000001E-2</v>
      </c>
      <c r="R6">
        <v>5.4463200000000003E-2</v>
      </c>
      <c r="S6">
        <v>0.15005540000000001</v>
      </c>
      <c r="T6">
        <v>0.152781</v>
      </c>
      <c r="U6">
        <v>0.1209032</v>
      </c>
      <c r="V6">
        <v>0.1101559</v>
      </c>
      <c r="W6">
        <v>3.81202E-2</v>
      </c>
      <c r="X6">
        <v>-7.2306999999999996E-2</v>
      </c>
      <c r="Y6">
        <v>8.5362000000000007E-3</v>
      </c>
      <c r="Z6">
        <v>5.5893400000000003E-2</v>
      </c>
      <c r="AA6">
        <v>4.1259799999999999E-2</v>
      </c>
      <c r="AB6">
        <v>7.2955900000000004E-2</v>
      </c>
      <c r="AC6">
        <v>5.48849E-2</v>
      </c>
      <c r="AD6">
        <v>-2.3708199999999999E-2</v>
      </c>
      <c r="AE6">
        <v>-0.15922559999999999</v>
      </c>
      <c r="AF6">
        <v>2.8849400000000001E-2</v>
      </c>
      <c r="AG6">
        <v>2.6225499999999999E-2</v>
      </c>
    </row>
    <row r="7" spans="1:33">
      <c r="A7">
        <v>2</v>
      </c>
      <c r="B7">
        <v>4.2822100000000002E-2</v>
      </c>
      <c r="C7">
        <v>0.13250300000000001</v>
      </c>
      <c r="D7">
        <v>-4.6274500000000003E-2</v>
      </c>
      <c r="E7">
        <v>2.6805099999999998E-2</v>
      </c>
      <c r="F7">
        <v>9.9032899999999993E-2</v>
      </c>
      <c r="G7">
        <v>6.9117899999999996E-2</v>
      </c>
      <c r="H7">
        <v>6.1020100000000001E-2</v>
      </c>
      <c r="I7">
        <v>6.5736799999999998E-2</v>
      </c>
      <c r="J7">
        <v>7.1316400000000002E-2</v>
      </c>
      <c r="K7">
        <v>2.74433E-2</v>
      </c>
      <c r="L7">
        <v>2.8024999999999999E-3</v>
      </c>
      <c r="M7">
        <v>-3.0414799999999999E-2</v>
      </c>
      <c r="N7">
        <v>1.6572799999999999E-2</v>
      </c>
      <c r="O7">
        <v>3.7995800000000003E-2</v>
      </c>
      <c r="P7">
        <v>1.29891E-2</v>
      </c>
      <c r="Q7">
        <v>6.0976500000000003E-2</v>
      </c>
      <c r="R7">
        <v>4.5904500000000001E-2</v>
      </c>
      <c r="S7">
        <v>0.1156997</v>
      </c>
      <c r="T7">
        <v>0.13272030000000001</v>
      </c>
      <c r="U7">
        <v>7.1167800000000003E-2</v>
      </c>
      <c r="V7">
        <v>7.0492200000000005E-2</v>
      </c>
      <c r="W7">
        <v>2.22469E-2</v>
      </c>
      <c r="X7">
        <v>-7.8326300000000001E-2</v>
      </c>
      <c r="Y7">
        <v>-2.2425899999999999E-2</v>
      </c>
      <c r="Z7">
        <v>1.96186E-2</v>
      </c>
      <c r="AA7">
        <v>4.8689499999999997E-2</v>
      </c>
      <c r="AB7">
        <v>5.0003499999999999E-2</v>
      </c>
      <c r="AC7">
        <v>2.2751799999999999E-2</v>
      </c>
      <c r="AD7">
        <v>-4.0336400000000001E-2</v>
      </c>
      <c r="AE7">
        <v>-0.20129540000000001</v>
      </c>
      <c r="AF7">
        <v>-1.46474E-2</v>
      </c>
      <c r="AG7">
        <v>1.7434700000000001E-2</v>
      </c>
    </row>
    <row r="8" spans="1:33">
      <c r="A8">
        <v>3</v>
      </c>
      <c r="B8">
        <v>2.9443E-2</v>
      </c>
      <c r="C8">
        <v>9.2926999999999996E-2</v>
      </c>
      <c r="D8">
        <v>-5.7044600000000001E-2</v>
      </c>
      <c r="E8">
        <v>5.3762000000000002E-3</v>
      </c>
      <c r="F8">
        <v>7.5928399999999993E-2</v>
      </c>
      <c r="G8">
        <v>5.9114199999999999E-2</v>
      </c>
      <c r="H8">
        <v>5.3945100000000003E-2</v>
      </c>
      <c r="I8">
        <v>4.7990199999999997E-2</v>
      </c>
      <c r="J8">
        <v>6.8572800000000003E-2</v>
      </c>
      <c r="K8">
        <v>3.4153299999999998E-2</v>
      </c>
      <c r="L8">
        <v>-2.3923E-3</v>
      </c>
      <c r="M8">
        <v>-3.4446600000000001E-2</v>
      </c>
      <c r="N8">
        <v>5.3629000000000003E-3</v>
      </c>
      <c r="O8">
        <v>3.8199299999999999E-2</v>
      </c>
      <c r="P8">
        <v>3.5701999999999999E-3</v>
      </c>
      <c r="Q8">
        <v>5.1544899999999998E-2</v>
      </c>
      <c r="R8">
        <v>4.1820400000000001E-2</v>
      </c>
      <c r="S8">
        <v>8.9561699999999994E-2</v>
      </c>
      <c r="T8">
        <v>0.111272</v>
      </c>
      <c r="U8">
        <v>6.1314599999999997E-2</v>
      </c>
      <c r="V8">
        <v>6.7877999999999994E-2</v>
      </c>
      <c r="W8">
        <v>1.0499E-2</v>
      </c>
      <c r="X8">
        <v>-7.2376099999999999E-2</v>
      </c>
      <c r="Y8">
        <v>-1.7711299999999999E-2</v>
      </c>
      <c r="Z8">
        <v>1.9504500000000001E-2</v>
      </c>
      <c r="AA8">
        <v>2.3347099999999999E-2</v>
      </c>
      <c r="AB8">
        <v>3.2564500000000003E-2</v>
      </c>
      <c r="AC8">
        <v>2.2533299999999999E-2</v>
      </c>
      <c r="AD8">
        <v>-3.06349E-2</v>
      </c>
      <c r="AE8">
        <v>-0.1578524</v>
      </c>
      <c r="AF8">
        <v>-2.8742E-2</v>
      </c>
      <c r="AG8">
        <v>9.8140999999999992E-3</v>
      </c>
    </row>
    <row r="9" spans="1:33">
      <c r="A9">
        <v>4</v>
      </c>
      <c r="B9">
        <v>9.0077999999999998E-3</v>
      </c>
      <c r="C9">
        <v>7.4309100000000003E-2</v>
      </c>
      <c r="D9">
        <v>-5.6525199999999998E-2</v>
      </c>
      <c r="E9">
        <v>-8.0990000000000001E-4</v>
      </c>
      <c r="F9">
        <v>5.3937699999999998E-2</v>
      </c>
      <c r="G9">
        <v>5.4646100000000003E-2</v>
      </c>
      <c r="H9">
        <v>5.9715499999999998E-2</v>
      </c>
      <c r="I9">
        <v>4.3623200000000001E-2</v>
      </c>
      <c r="J9">
        <v>5.07646E-2</v>
      </c>
      <c r="K9">
        <v>1.4799400000000001E-2</v>
      </c>
      <c r="L9">
        <v>-1.6258700000000001E-2</v>
      </c>
      <c r="M9">
        <v>-3.4405999999999999E-2</v>
      </c>
      <c r="N9">
        <v>-1.2692000000000001E-3</v>
      </c>
      <c r="O9">
        <v>2.7564100000000001E-2</v>
      </c>
      <c r="P9">
        <v>5.3150000000000003E-3</v>
      </c>
      <c r="Q9">
        <v>4.4575299999999998E-2</v>
      </c>
      <c r="R9">
        <v>3.4632299999999998E-2</v>
      </c>
      <c r="S9">
        <v>8.4846400000000002E-2</v>
      </c>
      <c r="T9">
        <v>0.1012948</v>
      </c>
      <c r="U9">
        <v>4.7033899999999997E-2</v>
      </c>
      <c r="V9">
        <v>6.6577800000000006E-2</v>
      </c>
      <c r="W9">
        <v>2.30332E-2</v>
      </c>
      <c r="X9">
        <v>-7.9386399999999996E-2</v>
      </c>
      <c r="Y9">
        <v>-1.9169100000000001E-2</v>
      </c>
      <c r="Z9">
        <v>1.6079099999999999E-2</v>
      </c>
      <c r="AA9">
        <v>2.7122500000000001E-2</v>
      </c>
      <c r="AB9">
        <v>3.3404499999999997E-2</v>
      </c>
      <c r="AC9">
        <v>1.5094E-2</v>
      </c>
      <c r="AD9">
        <v>-3.71837E-2</v>
      </c>
      <c r="AE9">
        <v>-0.18382270000000001</v>
      </c>
      <c r="AF9">
        <v>-2.0669699999999999E-2</v>
      </c>
      <c r="AG9">
        <v>8.7156000000000004E-3</v>
      </c>
    </row>
    <row r="10" spans="1:33">
      <c r="A10">
        <v>5</v>
      </c>
      <c r="B10">
        <v>8.4635000000000005E-3</v>
      </c>
      <c r="C10">
        <v>3.7181199999999998E-2</v>
      </c>
      <c r="D10">
        <v>-6.2171299999999999E-2</v>
      </c>
      <c r="E10">
        <v>-7.9936999999999994E-3</v>
      </c>
      <c r="F10">
        <v>5.8043600000000001E-2</v>
      </c>
      <c r="G10">
        <v>5.0462300000000002E-2</v>
      </c>
      <c r="H10">
        <v>4.1535200000000001E-2</v>
      </c>
      <c r="I10">
        <v>4.1424900000000001E-2</v>
      </c>
      <c r="J10">
        <v>4.5652199999999997E-2</v>
      </c>
      <c r="K10">
        <v>1.4915899999999999E-2</v>
      </c>
      <c r="L10">
        <v>-8.8984000000000008E-3</v>
      </c>
      <c r="M10">
        <v>-4.7638600000000003E-2</v>
      </c>
      <c r="N10">
        <v>3.9841E-3</v>
      </c>
      <c r="O10">
        <v>2.4647499999999999E-2</v>
      </c>
      <c r="P10">
        <v>2.6202999999999999E-3</v>
      </c>
      <c r="Q10">
        <v>4.5692999999999998E-2</v>
      </c>
      <c r="R10">
        <v>2.4984200000000002E-2</v>
      </c>
      <c r="S10">
        <v>7.6645500000000005E-2</v>
      </c>
      <c r="T10">
        <v>8.3433999999999994E-2</v>
      </c>
      <c r="U10">
        <v>4.67336E-2</v>
      </c>
      <c r="V10">
        <v>6.2163499999999997E-2</v>
      </c>
      <c r="W10">
        <v>2.7030599999999998E-2</v>
      </c>
      <c r="X10">
        <v>-6.7624500000000004E-2</v>
      </c>
      <c r="Y10">
        <v>-2.0693799999999998E-2</v>
      </c>
      <c r="Z10">
        <v>9.3500000000000007E-3</v>
      </c>
      <c r="AA10">
        <v>2.6904500000000001E-2</v>
      </c>
      <c r="AB10">
        <v>2.9694499999999999E-2</v>
      </c>
      <c r="AC10">
        <v>1.4405899999999999E-2</v>
      </c>
      <c r="AD10">
        <v>-3.7070800000000001E-2</v>
      </c>
      <c r="AE10">
        <v>-0.14818690000000001</v>
      </c>
      <c r="AF10">
        <v>-2.8539100000000001E-2</v>
      </c>
      <c r="AG10">
        <v>5.3090999999999998E-3</v>
      </c>
    </row>
    <row r="11" spans="1:33">
      <c r="A11">
        <v>6</v>
      </c>
      <c r="B11">
        <v>1.7080600000000001E-2</v>
      </c>
      <c r="C11">
        <v>4.0525600000000002E-2</v>
      </c>
      <c r="D11">
        <v>-7.03902E-2</v>
      </c>
      <c r="E11">
        <v>-1.2867099999999999E-2</v>
      </c>
      <c r="F11">
        <v>5.0590299999999998E-2</v>
      </c>
      <c r="G11">
        <v>4.1818300000000003E-2</v>
      </c>
      <c r="H11">
        <v>3.7388900000000003E-2</v>
      </c>
      <c r="I11">
        <v>3.8645400000000003E-2</v>
      </c>
      <c r="J11">
        <v>4.4369199999999998E-2</v>
      </c>
      <c r="K11">
        <v>1.3997E-3</v>
      </c>
      <c r="L11">
        <v>-1.40302E-2</v>
      </c>
      <c r="M11">
        <v>-3.16455E-2</v>
      </c>
      <c r="N11">
        <v>-5.0117E-3</v>
      </c>
      <c r="O11">
        <v>1.91267E-2</v>
      </c>
      <c r="P11">
        <v>-4.3225E-3</v>
      </c>
      <c r="Q11">
        <v>3.6649800000000003E-2</v>
      </c>
      <c r="R11">
        <v>2.7972199999999999E-2</v>
      </c>
      <c r="S11">
        <v>7.5295399999999998E-2</v>
      </c>
      <c r="T11">
        <v>7.5757599999999994E-2</v>
      </c>
      <c r="U11">
        <v>4.3279900000000003E-2</v>
      </c>
      <c r="V11">
        <v>6.2498999999999999E-2</v>
      </c>
      <c r="W11">
        <v>5.1516000000000001E-3</v>
      </c>
      <c r="X11">
        <v>-7.0478600000000002E-2</v>
      </c>
      <c r="Y11">
        <v>-2.1328400000000001E-2</v>
      </c>
      <c r="Z11">
        <v>1.4837899999999999E-2</v>
      </c>
      <c r="AA11">
        <v>1.6142199999999999E-2</v>
      </c>
      <c r="AB11">
        <v>2.61202E-2</v>
      </c>
      <c r="AC11">
        <v>1.5526699999999999E-2</v>
      </c>
      <c r="AD11">
        <v>-5.2136399999999999E-2</v>
      </c>
      <c r="AE11">
        <v>-0.1498149</v>
      </c>
      <c r="AF11">
        <v>-2.3319800000000002E-2</v>
      </c>
      <c r="AG11">
        <v>3.4975000000000002E-3</v>
      </c>
    </row>
    <row r="12" spans="1:33">
      <c r="A12">
        <v>7</v>
      </c>
      <c r="B12">
        <v>1.22285E-2</v>
      </c>
      <c r="C12">
        <v>3.5270299999999997E-2</v>
      </c>
      <c r="D12">
        <v>-6.3600400000000001E-2</v>
      </c>
      <c r="E12">
        <v>-1.5695199999999999E-2</v>
      </c>
      <c r="F12">
        <v>5.0009699999999997E-2</v>
      </c>
      <c r="G12">
        <v>3.75973E-2</v>
      </c>
      <c r="H12">
        <v>2.9752199999999999E-2</v>
      </c>
      <c r="I12">
        <v>2.7831399999999999E-2</v>
      </c>
      <c r="J12">
        <v>2.71764E-2</v>
      </c>
      <c r="K12">
        <v>4.2817999999999997E-3</v>
      </c>
      <c r="L12">
        <v>-1.3860900000000001E-2</v>
      </c>
      <c r="M12">
        <v>-3.90111E-2</v>
      </c>
      <c r="N12">
        <v>-5.1725E-3</v>
      </c>
      <c r="O12">
        <v>2.3133999999999998E-2</v>
      </c>
      <c r="P12">
        <v>5.0642999999999999E-3</v>
      </c>
      <c r="Q12">
        <v>3.8766099999999998E-2</v>
      </c>
      <c r="R12">
        <v>2.58088E-2</v>
      </c>
      <c r="S12">
        <v>7.3225299999999993E-2</v>
      </c>
      <c r="T12">
        <v>8.0662399999999995E-2</v>
      </c>
      <c r="U12">
        <v>4.23165E-2</v>
      </c>
      <c r="V12">
        <v>5.68894E-2</v>
      </c>
      <c r="W12">
        <v>2.6640500000000001E-2</v>
      </c>
      <c r="X12">
        <v>-7.2766999999999998E-2</v>
      </c>
      <c r="Y12">
        <v>-1.05433E-2</v>
      </c>
      <c r="Z12">
        <v>8.9970999999999992E-3</v>
      </c>
      <c r="AA12">
        <v>1.83077E-2</v>
      </c>
      <c r="AB12">
        <v>2.8806399999999999E-2</v>
      </c>
      <c r="AC12">
        <v>1.6254000000000001E-2</v>
      </c>
      <c r="AD12">
        <v>-4.9519100000000003E-2</v>
      </c>
      <c r="AE12">
        <v>-0.1428286</v>
      </c>
      <c r="AF12">
        <v>-2.3204700000000002E-2</v>
      </c>
      <c r="AG12">
        <v>3.2561000000000001E-3</v>
      </c>
    </row>
    <row r="13" spans="1:33">
      <c r="A13">
        <v>8</v>
      </c>
      <c r="B13">
        <v>-5.7346000000000003E-3</v>
      </c>
      <c r="C13">
        <v>1.1340899999999999E-2</v>
      </c>
      <c r="D13">
        <v>-7.9525100000000001E-2</v>
      </c>
      <c r="E13">
        <v>-9.4386000000000001E-3</v>
      </c>
      <c r="F13">
        <v>4.7538900000000002E-2</v>
      </c>
      <c r="G13">
        <v>4.1935699999999999E-2</v>
      </c>
      <c r="H13">
        <v>2.80053E-2</v>
      </c>
      <c r="I13">
        <v>3.1326E-2</v>
      </c>
      <c r="J13">
        <v>3.7943600000000001E-2</v>
      </c>
      <c r="K13">
        <v>2.0037000000000002E-3</v>
      </c>
      <c r="L13">
        <v>-1.4763099999999999E-2</v>
      </c>
      <c r="M13">
        <v>-4.3869900000000003E-2</v>
      </c>
      <c r="N13">
        <v>9.2233000000000002E-3</v>
      </c>
      <c r="O13">
        <v>1.8261300000000001E-2</v>
      </c>
      <c r="P13">
        <v>-5.9227999999999998E-3</v>
      </c>
      <c r="Q13">
        <v>2.7404000000000001E-2</v>
      </c>
      <c r="R13">
        <v>2.0627E-2</v>
      </c>
      <c r="S13">
        <v>6.2472E-2</v>
      </c>
      <c r="T13">
        <v>7.3609999999999995E-2</v>
      </c>
      <c r="U13">
        <v>3.9527899999999998E-2</v>
      </c>
      <c r="V13">
        <v>5.4842000000000002E-2</v>
      </c>
      <c r="W13">
        <v>1.7776500000000001E-2</v>
      </c>
      <c r="X13">
        <v>-7.0950700000000005E-2</v>
      </c>
      <c r="Y13">
        <v>-2.0105000000000001E-2</v>
      </c>
      <c r="Z13">
        <v>8.7828000000000003E-3</v>
      </c>
      <c r="AA13">
        <v>1.72613E-2</v>
      </c>
      <c r="AB13">
        <v>2.77571E-2</v>
      </c>
      <c r="AC13">
        <v>3.3259000000000001E-3</v>
      </c>
      <c r="AD13">
        <v>-5.0276399999999999E-2</v>
      </c>
      <c r="AE13">
        <v>-0.14340069999999999</v>
      </c>
      <c r="AF13">
        <v>-2.82729E-2</v>
      </c>
      <c r="AG13">
        <v>8.4536999999999998E-3</v>
      </c>
    </row>
    <row r="14" spans="1:33">
      <c r="A14">
        <v>9</v>
      </c>
      <c r="B14">
        <v>-2.3088600000000001E-2</v>
      </c>
      <c r="C14">
        <v>-3.9668999999999998E-3</v>
      </c>
      <c r="D14">
        <v>-6.72204E-2</v>
      </c>
      <c r="E14">
        <v>-1.5070699999999999E-2</v>
      </c>
      <c r="F14">
        <v>4.6096900000000003E-2</v>
      </c>
      <c r="G14">
        <v>4.2247300000000002E-2</v>
      </c>
      <c r="H14">
        <v>3.5022600000000001E-2</v>
      </c>
      <c r="I14">
        <v>2.39867E-2</v>
      </c>
      <c r="J14">
        <v>2.5960899999999999E-2</v>
      </c>
      <c r="K14">
        <v>-4.3927000000000003E-3</v>
      </c>
      <c r="L14">
        <v>-1.99025E-2</v>
      </c>
      <c r="M14">
        <v>-3.8406299999999997E-2</v>
      </c>
      <c r="N14" s="8">
        <v>7.8700000000000002E-5</v>
      </c>
      <c r="O14">
        <v>1.95309E-2</v>
      </c>
      <c r="P14">
        <v>-2.5309E-3</v>
      </c>
      <c r="Q14">
        <v>2.9185599999999999E-2</v>
      </c>
      <c r="R14">
        <v>2.27675E-2</v>
      </c>
      <c r="S14">
        <v>6.2384700000000001E-2</v>
      </c>
      <c r="T14">
        <v>7.3781399999999997E-2</v>
      </c>
      <c r="U14">
        <v>3.0340800000000001E-2</v>
      </c>
      <c r="V14">
        <v>5.3323200000000001E-2</v>
      </c>
      <c r="W14">
        <v>2.14641E-2</v>
      </c>
      <c r="X14">
        <v>-5.7675900000000002E-2</v>
      </c>
      <c r="Y14">
        <v>-1.5810299999999999E-2</v>
      </c>
      <c r="Z14">
        <v>6.7813999999999999E-3</v>
      </c>
      <c r="AA14">
        <v>1.47686E-2</v>
      </c>
      <c r="AB14">
        <v>1.6666E-2</v>
      </c>
      <c r="AC14">
        <v>4.6804000000000004E-3</v>
      </c>
      <c r="AD14">
        <v>-4.5897399999999998E-2</v>
      </c>
      <c r="AE14">
        <v>-0.1354716</v>
      </c>
      <c r="AF14">
        <v>-2.5907599999999999E-2</v>
      </c>
      <c r="AG14">
        <v>4.1736999999999998E-3</v>
      </c>
    </row>
    <row r="15" spans="1:33">
      <c r="A15">
        <v>10</v>
      </c>
      <c r="B15">
        <v>-2.98842E-2</v>
      </c>
      <c r="C15">
        <v>1.6157399999999999E-2</v>
      </c>
      <c r="D15">
        <v>-6.62663E-2</v>
      </c>
      <c r="E15" s="8">
        <v>-1.87078E-2</v>
      </c>
      <c r="F15">
        <v>3.3937599999999998E-2</v>
      </c>
      <c r="G15">
        <v>3.8012999999999998E-2</v>
      </c>
      <c r="H15">
        <v>3.2636699999999998E-2</v>
      </c>
      <c r="I15">
        <v>2.55721E-2</v>
      </c>
      <c r="J15">
        <v>3.3882500000000003E-2</v>
      </c>
      <c r="K15">
        <v>-9.4725999999999994E-3</v>
      </c>
      <c r="L15">
        <v>-2.4728199999999999E-2</v>
      </c>
      <c r="M15">
        <v>-4.0340599999999997E-2</v>
      </c>
      <c r="N15">
        <v>-8.3925000000000007E-3</v>
      </c>
      <c r="O15">
        <v>8.1338999999999995E-3</v>
      </c>
      <c r="P15">
        <v>-1.03272E-2</v>
      </c>
      <c r="Q15">
        <v>3.2705900000000003E-2</v>
      </c>
      <c r="R15">
        <v>1.92815E-2</v>
      </c>
      <c r="S15">
        <v>5.6820900000000001E-2</v>
      </c>
      <c r="T15">
        <v>7.4232199999999998E-2</v>
      </c>
      <c r="U15">
        <v>3.0402999999999999E-2</v>
      </c>
      <c r="V15">
        <v>4.5675500000000001E-2</v>
      </c>
      <c r="W15">
        <v>1.8724399999999999E-2</v>
      </c>
      <c r="X15">
        <v>-7.3017799999999994E-2</v>
      </c>
      <c r="Y15">
        <v>-1.8724000000000001E-2</v>
      </c>
      <c r="Z15">
        <v>6.3636999999999999E-3</v>
      </c>
      <c r="AA15">
        <v>6.0603000000000002E-3</v>
      </c>
      <c r="AB15">
        <v>2.1429799999999999E-2</v>
      </c>
      <c r="AC15">
        <v>-2.748E-3</v>
      </c>
      <c r="AD15">
        <v>-4.5049499999999999E-2</v>
      </c>
      <c r="AE15">
        <v>-0.1353673</v>
      </c>
      <c r="AF15">
        <v>-2.4207099999999999E-2</v>
      </c>
      <c r="AG15">
        <v>6.6245999999999996E-3</v>
      </c>
    </row>
    <row r="16" spans="1:33">
      <c r="A16">
        <v>11</v>
      </c>
      <c r="B16">
        <v>-2.2062999999999999E-2</v>
      </c>
      <c r="C16">
        <v>1.1537499999999999E-2</v>
      </c>
      <c r="D16">
        <v>-6.9278999999999993E-2</v>
      </c>
      <c r="E16">
        <v>-1.23946E-2</v>
      </c>
      <c r="F16">
        <v>2.7844399999999998E-2</v>
      </c>
      <c r="G16">
        <v>2.9695900000000001E-2</v>
      </c>
      <c r="H16">
        <v>3.6895400000000002E-2</v>
      </c>
      <c r="I16">
        <v>1.42133E-2</v>
      </c>
      <c r="J16">
        <v>2.2822599999999998E-2</v>
      </c>
      <c r="K16">
        <v>-1.1110500000000001E-2</v>
      </c>
      <c r="L16">
        <v>-2.0882299999999999E-2</v>
      </c>
      <c r="M16">
        <v>-2.7715199999999999E-2</v>
      </c>
      <c r="N16">
        <v>-2.6564299999999999E-2</v>
      </c>
      <c r="O16">
        <v>2.1634199999999999E-2</v>
      </c>
      <c r="P16">
        <v>-1.0911799999999999E-2</v>
      </c>
      <c r="Q16">
        <v>1.90945E-2</v>
      </c>
      <c r="R16">
        <v>1.9483400000000001E-2</v>
      </c>
      <c r="S16">
        <v>5.25563E-2</v>
      </c>
      <c r="T16">
        <v>7.4132900000000002E-2</v>
      </c>
      <c r="U16">
        <v>2.97329E-2</v>
      </c>
      <c r="V16">
        <v>4.2509400000000003E-2</v>
      </c>
      <c r="W16">
        <v>1.1250899999999999E-2</v>
      </c>
      <c r="X16">
        <v>-6.9117300000000007E-2</v>
      </c>
      <c r="Y16">
        <v>-1.3860000000000001E-2</v>
      </c>
      <c r="Z16">
        <v>7.8591000000000008E-3</v>
      </c>
      <c r="AA16">
        <v>1.03734E-2</v>
      </c>
      <c r="AB16">
        <v>1.8981100000000001E-2</v>
      </c>
      <c r="AC16">
        <v>4.3467000000000002E-3</v>
      </c>
      <c r="AD16">
        <v>-4.0213600000000002E-2</v>
      </c>
      <c r="AE16">
        <v>-0.11263529999999999</v>
      </c>
      <c r="AF16">
        <v>-2.4077500000000002E-2</v>
      </c>
      <c r="AG16">
        <v>5.5389999999999997E-4</v>
      </c>
    </row>
    <row r="17" spans="1:33">
      <c r="A17">
        <v>12</v>
      </c>
      <c r="B17">
        <v>-3.6059899999999999E-2</v>
      </c>
      <c r="C17">
        <v>-5.2912000000000002E-3</v>
      </c>
      <c r="D17">
        <v>-7.2014400000000006E-2</v>
      </c>
      <c r="E17">
        <v>-2.3728599999999999E-2</v>
      </c>
      <c r="F17">
        <v>3.22162E-2</v>
      </c>
      <c r="G17">
        <v>3.54726E-2</v>
      </c>
      <c r="H17">
        <v>3.3918700000000003E-2</v>
      </c>
      <c r="I17">
        <v>1.90828E-2</v>
      </c>
      <c r="J17">
        <v>2.2473400000000001E-2</v>
      </c>
      <c r="K17">
        <v>-1.0770800000000001E-2</v>
      </c>
      <c r="L17">
        <v>-1.96782E-2</v>
      </c>
      <c r="M17">
        <v>-4.0075100000000002E-2</v>
      </c>
      <c r="N17">
        <v>3.9394E-3</v>
      </c>
      <c r="O17">
        <v>1.80979E-2</v>
      </c>
      <c r="P17">
        <v>-5.9934000000000003E-3</v>
      </c>
      <c r="Q17">
        <v>1.90367E-2</v>
      </c>
      <c r="R17">
        <v>1.7641799999999999E-2</v>
      </c>
      <c r="S17">
        <v>6.1407299999999998E-2</v>
      </c>
      <c r="T17">
        <v>6.5325300000000003E-2</v>
      </c>
      <c r="U17">
        <v>2.8388400000000001E-2</v>
      </c>
      <c r="V17">
        <v>3.7594099999999998E-2</v>
      </c>
      <c r="W17">
        <v>1.0373800000000001E-2</v>
      </c>
      <c r="X17">
        <v>-5.96391E-2</v>
      </c>
      <c r="Y17">
        <v>-1.84227E-2</v>
      </c>
      <c r="Z17">
        <v>1.1847699999999999E-2</v>
      </c>
      <c r="AA17">
        <v>1.0720800000000001E-2</v>
      </c>
      <c r="AB17">
        <v>1.95116E-2</v>
      </c>
      <c r="AC17">
        <v>-6.3809999999999995E-4</v>
      </c>
      <c r="AD17">
        <v>-4.4555999999999998E-2</v>
      </c>
      <c r="AE17">
        <v>-0.12314749999999999</v>
      </c>
      <c r="AF17">
        <v>-3.3571700000000003E-2</v>
      </c>
      <c r="AG17">
        <v>1.8374000000000001E-3</v>
      </c>
    </row>
    <row r="18" spans="1:33">
      <c r="A18">
        <v>13</v>
      </c>
      <c r="B18">
        <v>-1.7486399999999999E-2</v>
      </c>
      <c r="C18">
        <v>1.6389399999999998E-2</v>
      </c>
      <c r="D18">
        <v>-5.9938699999999998E-2</v>
      </c>
      <c r="E18">
        <v>-2.1624899999999999E-2</v>
      </c>
      <c r="F18">
        <v>2.3868400000000001E-2</v>
      </c>
      <c r="G18">
        <v>3.11636E-2</v>
      </c>
      <c r="H18">
        <v>2.6418199999999999E-2</v>
      </c>
      <c r="I18">
        <v>1.8172899999999999E-2</v>
      </c>
      <c r="J18">
        <v>2.4507999999999999E-2</v>
      </c>
      <c r="K18">
        <v>-5.4689999999999999E-3</v>
      </c>
      <c r="L18">
        <v>-1.6335700000000002E-2</v>
      </c>
      <c r="M18">
        <v>-3.7400700000000002E-2</v>
      </c>
      <c r="N18">
        <v>1.8251999999999999E-3</v>
      </c>
      <c r="O18">
        <v>1.1026899999999999E-2</v>
      </c>
      <c r="P18">
        <v>-1.9130000000000001E-2</v>
      </c>
      <c r="Q18">
        <v>2.84441E-2</v>
      </c>
      <c r="R18">
        <v>1.4987199999999999E-2</v>
      </c>
      <c r="S18">
        <v>4.0644100000000002E-2</v>
      </c>
      <c r="T18">
        <v>5.9669100000000003E-2</v>
      </c>
      <c r="U18">
        <v>2.9129100000000002E-2</v>
      </c>
      <c r="V18">
        <v>3.79146E-2</v>
      </c>
      <c r="W18">
        <v>1.8575899999999999E-2</v>
      </c>
      <c r="X18">
        <v>-5.7042700000000002E-2</v>
      </c>
      <c r="Y18">
        <v>-2.68937E-2</v>
      </c>
      <c r="Z18">
        <v>7.7602000000000001E-3</v>
      </c>
      <c r="AA18">
        <v>5.5383000000000003E-3</v>
      </c>
      <c r="AB18">
        <v>1.1173499999999999E-2</v>
      </c>
      <c r="AC18" s="8">
        <v>3.7000000000000002E-3</v>
      </c>
      <c r="AD18">
        <v>-4.4762200000000002E-2</v>
      </c>
      <c r="AE18">
        <v>-0.1304235</v>
      </c>
      <c r="AF18">
        <v>-2.65887E-2</v>
      </c>
      <c r="AG18">
        <v>4.9807000000000002E-3</v>
      </c>
    </row>
    <row r="19" spans="1:33">
      <c r="A19">
        <v>14</v>
      </c>
      <c r="B19">
        <v>-3.9429499999999999E-2</v>
      </c>
      <c r="C19">
        <v>1.6984300000000001E-2</v>
      </c>
      <c r="D19">
        <v>-5.9584699999999997E-2</v>
      </c>
      <c r="E19">
        <v>-1.74717E-2</v>
      </c>
      <c r="F19">
        <v>3.4930099999999999E-2</v>
      </c>
      <c r="G19">
        <v>3.5857399999999998E-2</v>
      </c>
      <c r="H19">
        <v>2.1271000000000002E-2</v>
      </c>
      <c r="I19">
        <v>2.5107899999999999E-2</v>
      </c>
      <c r="J19">
        <v>1.47285E-2</v>
      </c>
      <c r="K19">
        <v>-1.23281E-2</v>
      </c>
      <c r="L19">
        <v>-2.0550700000000002E-2</v>
      </c>
      <c r="M19">
        <v>-3.80331E-2</v>
      </c>
      <c r="N19">
        <v>6.3921000000000004E-3</v>
      </c>
      <c r="O19">
        <v>1.5748999999999999E-2</v>
      </c>
      <c r="P19">
        <v>-1.0069E-2</v>
      </c>
      <c r="Q19">
        <v>1.60614E-2</v>
      </c>
      <c r="R19">
        <v>1.3483200000000001E-2</v>
      </c>
      <c r="S19">
        <v>5.6654499999999997E-2</v>
      </c>
      <c r="T19">
        <v>6.4034599999999997E-2</v>
      </c>
      <c r="U19">
        <v>2.9276300000000002E-2</v>
      </c>
      <c r="V19">
        <v>3.8275999999999998E-2</v>
      </c>
      <c r="W19">
        <v>1.4430999999999999E-2</v>
      </c>
      <c r="X19">
        <v>-6.2071300000000003E-2</v>
      </c>
      <c r="Y19">
        <v>-2.27242E-2</v>
      </c>
      <c r="Z19">
        <v>3.6097999999999998E-3</v>
      </c>
      <c r="AA19">
        <v>2.4318999999999999E-3</v>
      </c>
      <c r="AB19">
        <v>1.53285E-2</v>
      </c>
      <c r="AC19">
        <v>1.0057200000000001E-2</v>
      </c>
      <c r="AD19">
        <v>-4.2933199999999998E-2</v>
      </c>
      <c r="AE19">
        <v>-0.12514829999999999</v>
      </c>
      <c r="AF19">
        <v>-2.5674099999999998E-2</v>
      </c>
      <c r="AG19">
        <v>6.6330000000000002E-4</v>
      </c>
    </row>
    <row r="20" spans="1:33">
      <c r="A20">
        <v>15</v>
      </c>
      <c r="B20">
        <v>-4.3211100000000002E-2</v>
      </c>
      <c r="C20">
        <v>2.0510799999999999E-2</v>
      </c>
      <c r="D20">
        <v>-6.8385299999999996E-2</v>
      </c>
      <c r="E20">
        <v>-2.6698400000000001E-2</v>
      </c>
      <c r="F20">
        <v>3.2244099999999998E-2</v>
      </c>
      <c r="G20">
        <v>2.63463E-2</v>
      </c>
      <c r="H20">
        <v>2.2270399999999999E-2</v>
      </c>
      <c r="I20">
        <v>-1.7771E-3</v>
      </c>
      <c r="J20">
        <v>1.33616E-2</v>
      </c>
      <c r="K20">
        <v>-9.8597000000000008E-3</v>
      </c>
      <c r="L20">
        <v>-1.80039E-2</v>
      </c>
      <c r="M20">
        <v>-3.7327300000000001E-2</v>
      </c>
      <c r="N20">
        <v>-2.4171000000000002E-3</v>
      </c>
      <c r="O20">
        <v>1.5358200000000001E-2</v>
      </c>
      <c r="P20">
        <v>-1.35639E-2</v>
      </c>
      <c r="Q20">
        <v>1.5769200000000001E-2</v>
      </c>
      <c r="R20">
        <v>1.5807000000000002E-2</v>
      </c>
      <c r="S20">
        <v>6.2602699999999997E-2</v>
      </c>
      <c r="T20">
        <v>5.3342899999999999E-2</v>
      </c>
      <c r="U20">
        <v>1.9792000000000001E-2</v>
      </c>
      <c r="V20">
        <v>3.2849099999999999E-2</v>
      </c>
      <c r="W20">
        <v>1.37795E-2</v>
      </c>
      <c r="X20">
        <v>-4.9821900000000002E-2</v>
      </c>
      <c r="Y20">
        <v>-1.7833399999999999E-2</v>
      </c>
      <c r="Z20">
        <v>9.9485000000000007E-3</v>
      </c>
      <c r="AA20">
        <v>9.1348999999999996E-3</v>
      </c>
      <c r="AB20">
        <v>1.21385E-2</v>
      </c>
      <c r="AC20" s="8">
        <v>2.9069999999999999E-3</v>
      </c>
      <c r="AD20">
        <v>-4.3805900000000002E-2</v>
      </c>
      <c r="AE20">
        <v>-0.13962359999999999</v>
      </c>
      <c r="AF20">
        <v>-2.7414399999999998E-2</v>
      </c>
      <c r="AG20">
        <v>2.5187999999999999E-3</v>
      </c>
    </row>
    <row r="21" spans="1:33">
      <c r="A21">
        <v>16</v>
      </c>
      <c r="B21">
        <v>-4.6290199999999997E-2</v>
      </c>
      <c r="C21">
        <v>1.44108E-2</v>
      </c>
      <c r="D21">
        <v>-6.1435499999999997E-2</v>
      </c>
      <c r="E21" s="8">
        <v>-1.0353299999999999E-2</v>
      </c>
      <c r="F21">
        <v>1.88884E-2</v>
      </c>
      <c r="G21">
        <v>2.4480100000000001E-2</v>
      </c>
      <c r="H21">
        <v>3.0540500000000002E-2</v>
      </c>
      <c r="I21">
        <v>7.8682000000000005E-3</v>
      </c>
      <c r="J21">
        <v>1.5766599999999999E-2</v>
      </c>
      <c r="K21">
        <v>-1.0285300000000001E-2</v>
      </c>
      <c r="L21">
        <v>-2.4459399999999999E-2</v>
      </c>
      <c r="M21">
        <v>-3.4808499999999999E-2</v>
      </c>
      <c r="N21">
        <v>5.9852000000000004E-3</v>
      </c>
      <c r="O21">
        <v>4.6360000000000004E-3</v>
      </c>
      <c r="P21">
        <v>-1.6183800000000002E-2</v>
      </c>
      <c r="Q21">
        <v>1.78192E-2</v>
      </c>
      <c r="R21">
        <v>1.52473E-2</v>
      </c>
      <c r="S21">
        <v>4.6033699999999997E-2</v>
      </c>
      <c r="T21">
        <v>5.4286300000000003E-2</v>
      </c>
      <c r="U21">
        <v>2.3892699999999999E-2</v>
      </c>
      <c r="V21">
        <v>3.5072399999999997E-2</v>
      </c>
      <c r="W21">
        <v>6.7678E-3</v>
      </c>
      <c r="X21">
        <v>-4.8897000000000003E-2</v>
      </c>
      <c r="Y21">
        <v>-1.9100700000000002E-2</v>
      </c>
      <c r="Z21">
        <v>8.8485000000000005E-3</v>
      </c>
      <c r="AA21">
        <v>6.7397000000000004E-3</v>
      </c>
      <c r="AB21">
        <v>1.33548E-2</v>
      </c>
      <c r="AC21">
        <v>7.7059999999999997E-4</v>
      </c>
      <c r="AD21">
        <v>-5.0845099999999997E-2</v>
      </c>
      <c r="AE21">
        <v>-0.1106567</v>
      </c>
      <c r="AF21">
        <v>-2.6946399999999999E-2</v>
      </c>
      <c r="AG21">
        <v>5.3128000000000003E-3</v>
      </c>
    </row>
    <row r="22" spans="1:33">
      <c r="A22">
        <v>17</v>
      </c>
      <c r="B22">
        <v>-3.3396700000000001E-2</v>
      </c>
      <c r="C22">
        <v>1.80518E-2</v>
      </c>
      <c r="D22">
        <v>-6.8194699999999997E-2</v>
      </c>
      <c r="E22">
        <v>-1.90765E-2</v>
      </c>
      <c r="F22">
        <v>3.52161E-2</v>
      </c>
      <c r="G22">
        <v>3.0494500000000001E-2</v>
      </c>
      <c r="H22">
        <v>1.9224100000000001E-2</v>
      </c>
      <c r="I22">
        <v>8.1291000000000002E-3</v>
      </c>
      <c r="J22">
        <v>-8.2680000000000004E-4</v>
      </c>
      <c r="K22">
        <v>-1.41543E-2</v>
      </c>
      <c r="L22">
        <v>-2.1810400000000001E-2</v>
      </c>
      <c r="M22">
        <v>-4.0208099999999997E-2</v>
      </c>
      <c r="N22">
        <v>6.9204999999999996E-3</v>
      </c>
      <c r="O22">
        <v>7.9737999999999996E-3</v>
      </c>
      <c r="P22">
        <v>-8.6359999999999996E-3</v>
      </c>
      <c r="Q22">
        <v>1.124E-2</v>
      </c>
      <c r="R22">
        <v>1.20812E-2</v>
      </c>
      <c r="S22">
        <v>4.6757300000000002E-2</v>
      </c>
      <c r="T22">
        <v>5.3953800000000003E-2</v>
      </c>
      <c r="U22">
        <v>2.3753699999999999E-2</v>
      </c>
      <c r="V22">
        <v>3.4102199999999999E-2</v>
      </c>
      <c r="W22">
        <v>5.1135E-3</v>
      </c>
      <c r="X22">
        <v>-6.0181999999999999E-2</v>
      </c>
      <c r="Y22">
        <v>-2.1120199999999999E-2</v>
      </c>
      <c r="Z22">
        <v>4.1336999999999997E-3</v>
      </c>
      <c r="AA22">
        <v>-1.0092E-3</v>
      </c>
      <c r="AB22">
        <v>9.5650000000000006E-3</v>
      </c>
      <c r="AC22">
        <v>-1.9413E-3</v>
      </c>
      <c r="AD22">
        <v>-4.0619000000000002E-2</v>
      </c>
      <c r="AE22">
        <v>-0.1192821</v>
      </c>
      <c r="AF22">
        <v>-2.45119E-2</v>
      </c>
      <c r="AG22">
        <v>1.5717999999999999E-3</v>
      </c>
    </row>
    <row r="23" spans="1:33">
      <c r="A23">
        <v>18</v>
      </c>
      <c r="B23">
        <v>-3.7222600000000002E-2</v>
      </c>
      <c r="C23">
        <v>8.7407000000000006E-3</v>
      </c>
      <c r="D23">
        <v>-5.1092100000000001E-2</v>
      </c>
      <c r="E23">
        <v>-2.3886999999999999E-2</v>
      </c>
      <c r="F23">
        <v>3.0960100000000001E-2</v>
      </c>
      <c r="G23">
        <v>2.6511300000000002E-2</v>
      </c>
      <c r="H23">
        <v>2.00807E-2</v>
      </c>
      <c r="I23">
        <v>1.03497E-2</v>
      </c>
      <c r="J23">
        <v>7.0124999999999996E-3</v>
      </c>
      <c r="K23">
        <v>-1.5309400000000001E-2</v>
      </c>
      <c r="L23">
        <v>-2.1017999999999998E-2</v>
      </c>
      <c r="M23">
        <v>-2.84236E-2</v>
      </c>
      <c r="N23">
        <v>5.2211999999999996E-3</v>
      </c>
      <c r="O23">
        <v>7.3664000000000004E-3</v>
      </c>
      <c r="P23">
        <v>-1.7738500000000001E-2</v>
      </c>
      <c r="Q23">
        <v>1.53708E-2</v>
      </c>
      <c r="R23">
        <v>1.6062699999999999E-2</v>
      </c>
      <c r="S23">
        <v>4.32086E-2</v>
      </c>
      <c r="T23">
        <v>5.2652999999999998E-2</v>
      </c>
      <c r="U23">
        <v>1.99848E-2</v>
      </c>
      <c r="V23">
        <v>3.3914100000000003E-2</v>
      </c>
      <c r="W23">
        <v>1.62034E-2</v>
      </c>
      <c r="X23">
        <v>-5.6866899999999998E-2</v>
      </c>
      <c r="Y23">
        <v>-1.4697699999999999E-2</v>
      </c>
      <c r="Z23">
        <v>-7.7709999999999997E-4</v>
      </c>
      <c r="AA23">
        <v>4.3138999999999999E-3</v>
      </c>
      <c r="AB23">
        <v>1.4277E-2</v>
      </c>
      <c r="AC23">
        <v>-2.1995000000000001E-3</v>
      </c>
      <c r="AD23">
        <v>-2.6303699999999999E-2</v>
      </c>
      <c r="AE23">
        <v>-0.1118282</v>
      </c>
      <c r="AF23">
        <v>-2.6070900000000001E-2</v>
      </c>
      <c r="AG23">
        <v>2.5955000000000002E-3</v>
      </c>
    </row>
    <row r="24" spans="1:33">
      <c r="A24">
        <v>19</v>
      </c>
      <c r="B24">
        <v>-4.0114400000000001E-2</v>
      </c>
      <c r="C24">
        <v>1.76598E-2</v>
      </c>
      <c r="D24">
        <v>-6.55554E-2</v>
      </c>
      <c r="E24">
        <v>-2.7886999999999999E-2</v>
      </c>
      <c r="F24">
        <v>2.7679200000000001E-2</v>
      </c>
      <c r="G24">
        <v>2.98239E-2</v>
      </c>
      <c r="H24">
        <v>1.41726E-2</v>
      </c>
      <c r="I24">
        <v>2.1187399999999999E-2</v>
      </c>
      <c r="J24">
        <v>1.6801199999999999E-2</v>
      </c>
      <c r="K24">
        <v>-1.75576E-2</v>
      </c>
      <c r="L24">
        <v>-1.96519E-2</v>
      </c>
      <c r="M24">
        <v>-4.3061099999999998E-2</v>
      </c>
      <c r="N24">
        <v>4.3007000000000002E-3</v>
      </c>
      <c r="O24">
        <v>9.3051999999999996E-3</v>
      </c>
      <c r="P24">
        <v>-2.3516100000000002E-2</v>
      </c>
      <c r="Q24">
        <v>1.32622E-2</v>
      </c>
      <c r="R24">
        <v>1.04146E-2</v>
      </c>
      <c r="S24">
        <v>4.1784500000000002E-2</v>
      </c>
      <c r="T24">
        <v>5.4058200000000001E-2</v>
      </c>
      <c r="U24">
        <v>1.8306200000000002E-2</v>
      </c>
      <c r="V24">
        <v>3.2852600000000003E-2</v>
      </c>
      <c r="W24">
        <v>1.0830299999999999E-2</v>
      </c>
      <c r="X24">
        <v>-5.7339599999999998E-2</v>
      </c>
      <c r="Y24">
        <v>-1.31205E-2</v>
      </c>
      <c r="Z24">
        <v>8.5777000000000006E-3</v>
      </c>
      <c r="AA24">
        <v>-1.3848E-3</v>
      </c>
      <c r="AB24">
        <v>1.1302400000000001E-2</v>
      </c>
      <c r="AC24">
        <v>2.2950000000000002E-3</v>
      </c>
      <c r="AD24">
        <v>-3.5014900000000002E-2</v>
      </c>
      <c r="AE24">
        <v>-0.1173858</v>
      </c>
      <c r="AF24">
        <v>-2.5679400000000002E-2</v>
      </c>
      <c r="AG24">
        <v>4.7908999999999998E-3</v>
      </c>
    </row>
    <row r="25" spans="1:33">
      <c r="A25">
        <v>20</v>
      </c>
      <c r="B25">
        <v>-4.4170899999999999E-2</v>
      </c>
      <c r="C25">
        <v>1.2288200000000001E-2</v>
      </c>
      <c r="D25">
        <v>-6.0497700000000001E-2</v>
      </c>
      <c r="E25">
        <v>-3.55971E-2</v>
      </c>
      <c r="F25">
        <v>2.24239E-2</v>
      </c>
      <c r="G25">
        <v>2.0410999999999999E-2</v>
      </c>
      <c r="H25">
        <v>2.0876599999999999E-2</v>
      </c>
      <c r="I25">
        <v>6.1140000000000001E-4</v>
      </c>
      <c r="J25" s="8">
        <v>5.5500000000000001E-5</v>
      </c>
      <c r="K25">
        <v>-1.7069399999999998E-2</v>
      </c>
      <c r="L25">
        <v>-1.90501E-2</v>
      </c>
      <c r="M25">
        <v>-4.18807E-2</v>
      </c>
      <c r="N25">
        <v>3.0828000000000001E-3</v>
      </c>
      <c r="O25">
        <v>7.2665999999999998E-3</v>
      </c>
      <c r="P25">
        <v>-2.2917400000000001E-2</v>
      </c>
      <c r="Q25">
        <v>8.5608000000000004E-3</v>
      </c>
      <c r="R25">
        <v>1.17161E-2</v>
      </c>
      <c r="S25">
        <v>4.6837799999999999E-2</v>
      </c>
      <c r="T25">
        <v>5.2806400000000003E-2</v>
      </c>
      <c r="U25">
        <v>1.6227499999999999E-2</v>
      </c>
      <c r="V25">
        <v>3.5191100000000003E-2</v>
      </c>
      <c r="W25">
        <v>1.9289199999999999E-2</v>
      </c>
      <c r="X25">
        <v>-5.4878900000000001E-2</v>
      </c>
      <c r="Y25">
        <v>-1.22614E-2</v>
      </c>
      <c r="Z25">
        <v>2.5317999999999998E-3</v>
      </c>
      <c r="AA25">
        <v>-2.6392E-3</v>
      </c>
      <c r="AB25">
        <v>1.07879E-2</v>
      </c>
      <c r="AC25">
        <v>-5.9642000000000002E-3</v>
      </c>
      <c r="AD25">
        <v>-4.1128100000000001E-2</v>
      </c>
      <c r="AE25">
        <v>-0.1124352</v>
      </c>
      <c r="AF25">
        <v>-2.5894500000000001E-2</v>
      </c>
      <c r="AG25">
        <v>-3.0753E-3</v>
      </c>
    </row>
    <row r="26" spans="1:33">
      <c r="A26">
        <v>21</v>
      </c>
      <c r="B26">
        <v>-4.3960300000000001E-2</v>
      </c>
      <c r="C26">
        <v>1.30229E-2</v>
      </c>
      <c r="D26">
        <v>-6.2555899999999998E-2</v>
      </c>
      <c r="E26">
        <v>-3.1554199999999998E-2</v>
      </c>
      <c r="F26">
        <v>2.4446699999999998E-2</v>
      </c>
      <c r="G26">
        <v>1.9240699999999999E-2</v>
      </c>
      <c r="H26">
        <v>2.1456599999999999E-2</v>
      </c>
      <c r="I26">
        <v>5.6154999999999998E-3</v>
      </c>
      <c r="J26">
        <v>7.7965999999999999E-3</v>
      </c>
      <c r="K26">
        <v>-1.2175800000000001E-2</v>
      </c>
      <c r="L26">
        <v>-3.1118900000000001E-2</v>
      </c>
      <c r="M26">
        <v>-3.73473E-2</v>
      </c>
      <c r="N26">
        <v>5.9299000000000001E-3</v>
      </c>
      <c r="O26">
        <v>1.86892E-2</v>
      </c>
      <c r="P26">
        <v>-3.2585999999999997E-2</v>
      </c>
      <c r="Q26">
        <v>5.2487999999999996E-3</v>
      </c>
      <c r="R26">
        <v>1.2034700000000001E-2</v>
      </c>
      <c r="S26">
        <v>4.0685699999999998E-2</v>
      </c>
      <c r="T26">
        <v>4.8655799999999999E-2</v>
      </c>
      <c r="U26">
        <v>2.2400799999999998E-2</v>
      </c>
      <c r="V26">
        <v>2.7491700000000001E-2</v>
      </c>
      <c r="W26">
        <v>9.1748000000000003E-3</v>
      </c>
      <c r="X26">
        <v>-5.25896E-2</v>
      </c>
      <c r="Y26">
        <v>-1.6725199999999999E-2</v>
      </c>
      <c r="Z26">
        <v>2.3048000000000001E-3</v>
      </c>
      <c r="AA26">
        <v>-4.7907999999999996E-3</v>
      </c>
      <c r="AB26">
        <v>7.7386E-3</v>
      </c>
      <c r="AC26">
        <v>4.0581999999999997E-3</v>
      </c>
      <c r="AD26">
        <v>-4.3244199999999997E-2</v>
      </c>
      <c r="AE26">
        <v>-0.11049920000000001</v>
      </c>
      <c r="AF26">
        <v>-2.4118299999999999E-2</v>
      </c>
      <c r="AG26">
        <v>1.9131E-3</v>
      </c>
    </row>
    <row r="27" spans="1:33">
      <c r="A27">
        <v>22</v>
      </c>
      <c r="B27">
        <v>-4.4585300000000001E-2</v>
      </c>
      <c r="C27">
        <v>1.4612200000000001E-2</v>
      </c>
      <c r="D27">
        <v>-6.1859499999999998E-2</v>
      </c>
      <c r="E27">
        <v>-2.9217E-2</v>
      </c>
      <c r="F27">
        <v>2.6926599999999998E-2</v>
      </c>
      <c r="G27">
        <v>3.05011E-2</v>
      </c>
      <c r="H27">
        <v>2.39294E-2</v>
      </c>
      <c r="I27">
        <v>-1.5271E-3</v>
      </c>
      <c r="J27">
        <v>1.65392E-2</v>
      </c>
      <c r="K27">
        <v>-2.2149200000000001E-2</v>
      </c>
      <c r="L27">
        <v>-1.47271E-2</v>
      </c>
      <c r="M27">
        <v>-3.3588800000000002E-2</v>
      </c>
      <c r="N27">
        <v>1.23465E-2</v>
      </c>
      <c r="O27">
        <v>9.1956999999999994E-3</v>
      </c>
      <c r="P27">
        <v>-2.8528899999999999E-2</v>
      </c>
      <c r="Q27">
        <v>4.2747000000000002E-3</v>
      </c>
      <c r="R27">
        <v>1.16828E-2</v>
      </c>
      <c r="S27">
        <v>4.1501499999999997E-2</v>
      </c>
      <c r="T27">
        <v>4.5806899999999998E-2</v>
      </c>
      <c r="U27">
        <v>1.5863700000000001E-2</v>
      </c>
      <c r="V27">
        <v>2.4220599999999998E-2</v>
      </c>
      <c r="W27">
        <v>9.1521999999999992E-3</v>
      </c>
      <c r="X27">
        <v>-4.67184E-2</v>
      </c>
      <c r="Y27">
        <v>-1.84063E-2</v>
      </c>
      <c r="Z27">
        <v>8.7750000000000002E-4</v>
      </c>
      <c r="AA27">
        <v>1.7324E-3</v>
      </c>
      <c r="AB27">
        <v>1.12496E-2</v>
      </c>
      <c r="AC27">
        <v>3.9097000000000003E-3</v>
      </c>
      <c r="AD27">
        <v>-4.3264499999999997E-2</v>
      </c>
      <c r="AE27">
        <v>-0.1120279</v>
      </c>
      <c r="AF27">
        <v>-2.3334799999999999E-2</v>
      </c>
      <c r="AG27">
        <v>-3.102E-4</v>
      </c>
    </row>
    <row r="28" spans="1:33">
      <c r="A28">
        <v>23</v>
      </c>
      <c r="B28">
        <v>-5.5576599999999997E-2</v>
      </c>
      <c r="C28">
        <v>1.6325300000000001E-2</v>
      </c>
      <c r="D28">
        <v>-5.7565100000000001E-2</v>
      </c>
      <c r="E28">
        <v>-2.54465E-2</v>
      </c>
      <c r="F28">
        <v>2.2365099999999999E-2</v>
      </c>
      <c r="G28">
        <v>2.5892399999999999E-2</v>
      </c>
      <c r="H28">
        <v>1.88024E-2</v>
      </c>
      <c r="I28">
        <v>-5.7666999999999996E-3</v>
      </c>
      <c r="J28">
        <v>2.8376999999999999E-3</v>
      </c>
      <c r="K28">
        <v>-2.13437E-2</v>
      </c>
      <c r="L28">
        <v>-2.6966299999999999E-2</v>
      </c>
      <c r="M28">
        <v>-3.0131100000000001E-2</v>
      </c>
      <c r="N28">
        <v>1.0878499999999999E-2</v>
      </c>
      <c r="O28">
        <v>5.8802999999999998E-3</v>
      </c>
      <c r="P28">
        <v>-2.8073299999999999E-2</v>
      </c>
      <c r="Q28">
        <v>9.7800999999999999E-3</v>
      </c>
      <c r="R28">
        <v>1.34149E-2</v>
      </c>
      <c r="S28">
        <v>4.6304199999999997E-2</v>
      </c>
      <c r="T28">
        <v>4.6566700000000003E-2</v>
      </c>
      <c r="U28">
        <v>1.5529100000000001E-2</v>
      </c>
      <c r="V28">
        <v>2.5259899999999998E-2</v>
      </c>
      <c r="W28">
        <v>1.18242E-2</v>
      </c>
      <c r="X28">
        <v>-4.5743800000000001E-2</v>
      </c>
      <c r="Y28">
        <v>-1.3100799999999999E-2</v>
      </c>
      <c r="Z28">
        <v>2.7139E-3</v>
      </c>
      <c r="AA28">
        <v>-8.7337999999999999E-3</v>
      </c>
      <c r="AB28">
        <v>6.6001999999999996E-3</v>
      </c>
      <c r="AC28">
        <v>-2.5623999999999998E-3</v>
      </c>
      <c r="AD28">
        <v>-3.8883300000000003E-2</v>
      </c>
      <c r="AE28">
        <v>-0.10401349999999999</v>
      </c>
      <c r="AF28">
        <v>-2.13286E-2</v>
      </c>
      <c r="AG28">
        <v>-3.6738000000000001E-3</v>
      </c>
    </row>
    <row r="29" spans="1:33">
      <c r="A29">
        <v>24</v>
      </c>
      <c r="B29">
        <v>-4.3379099999999997E-2</v>
      </c>
      <c r="C29">
        <v>1.11615E-2</v>
      </c>
      <c r="D29">
        <v>-5.9504700000000001E-2</v>
      </c>
      <c r="E29">
        <v>-2.4257500000000001E-2</v>
      </c>
      <c r="F29">
        <v>1.4164400000000001E-2</v>
      </c>
      <c r="G29">
        <v>2.2346299999999999E-2</v>
      </c>
      <c r="H29">
        <v>1.4251700000000001E-2</v>
      </c>
      <c r="I29">
        <v>1.2038999999999999E-3</v>
      </c>
      <c r="J29">
        <v>-1.8925000000000001E-3</v>
      </c>
      <c r="K29">
        <v>-2.0420199999999999E-2</v>
      </c>
      <c r="L29">
        <v>-2.5040900000000001E-2</v>
      </c>
      <c r="M29">
        <v>-3.5540599999999999E-2</v>
      </c>
      <c r="N29">
        <v>1.44254E-2</v>
      </c>
      <c r="O29">
        <v>9.2983000000000007E-3</v>
      </c>
      <c r="P29">
        <v>-2.82408E-2</v>
      </c>
      <c r="Q29">
        <v>7.8229000000000007E-3</v>
      </c>
      <c r="R29">
        <v>1.9921399999999999E-2</v>
      </c>
      <c r="S29">
        <v>3.9389199999999999E-2</v>
      </c>
      <c r="T29">
        <v>4.4959800000000001E-2</v>
      </c>
      <c r="U29">
        <v>1.5566999999999999E-2</v>
      </c>
      <c r="V29">
        <v>2.9205700000000001E-2</v>
      </c>
      <c r="W29">
        <v>1.01852E-2</v>
      </c>
      <c r="X29">
        <v>-5.0709700000000003E-2</v>
      </c>
      <c r="Y29">
        <v>-1.4415000000000001E-2</v>
      </c>
      <c r="Z29">
        <v>2.2330000000000001E-4</v>
      </c>
      <c r="AA29">
        <v>-3.6976000000000001E-3</v>
      </c>
      <c r="AB29">
        <v>7.0824E-3</v>
      </c>
      <c r="AC29">
        <v>1.004E-4</v>
      </c>
      <c r="AD29">
        <v>-3.9642700000000003E-2</v>
      </c>
      <c r="AE29">
        <v>-0.103724</v>
      </c>
      <c r="AF29">
        <v>-2.1780399999999998E-2</v>
      </c>
      <c r="AG29">
        <v>2.6587999999999998E-3</v>
      </c>
    </row>
    <row r="30" spans="1:33">
      <c r="A30">
        <v>25</v>
      </c>
      <c r="B30">
        <v>-5.1530699999999999E-2</v>
      </c>
      <c r="C30">
        <v>1.43707E-2</v>
      </c>
      <c r="D30">
        <v>-6.1046999999999997E-2</v>
      </c>
      <c r="E30">
        <v>-2.1917599999999999E-2</v>
      </c>
      <c r="F30">
        <v>1.80751E-2</v>
      </c>
      <c r="G30">
        <v>2.0068800000000001E-2</v>
      </c>
      <c r="H30">
        <v>9.4406999999999998E-3</v>
      </c>
      <c r="I30">
        <v>2.9532999999999998E-3</v>
      </c>
      <c r="J30">
        <v>6.1580000000000001E-4</v>
      </c>
      <c r="K30">
        <v>-1.7492199999999999E-2</v>
      </c>
      <c r="L30">
        <v>-2.0305299999999998E-2</v>
      </c>
      <c r="M30">
        <v>-3.2563000000000002E-2</v>
      </c>
      <c r="N30">
        <v>1.14425E-2</v>
      </c>
      <c r="O30">
        <v>7.4825999999999998E-3</v>
      </c>
      <c r="P30">
        <v>-3.7403800000000001E-2</v>
      </c>
      <c r="Q30">
        <v>9.3079999999999997E-4</v>
      </c>
      <c r="R30">
        <v>7.1008E-3</v>
      </c>
      <c r="S30">
        <v>3.8212599999999999E-2</v>
      </c>
      <c r="T30">
        <v>4.3360599999999999E-2</v>
      </c>
      <c r="U30">
        <v>1.26777E-2</v>
      </c>
      <c r="V30">
        <v>2.4082800000000001E-2</v>
      </c>
      <c r="W30">
        <v>4.0185000000000004E-3</v>
      </c>
      <c r="X30">
        <v>-4.70222E-2</v>
      </c>
      <c r="Y30">
        <v>-1.5799199999999999E-2</v>
      </c>
      <c r="Z30">
        <v>4.4882000000000003E-3</v>
      </c>
      <c r="AA30">
        <v>-8.4489999999999999E-3</v>
      </c>
      <c r="AB30">
        <v>5.1177999999999996E-3</v>
      </c>
      <c r="AC30">
        <v>1.015E-4</v>
      </c>
      <c r="AD30">
        <v>-3.9805800000000002E-2</v>
      </c>
      <c r="AE30">
        <v>-0.10166260000000001</v>
      </c>
      <c r="AF30">
        <v>-2.1147900000000001E-2</v>
      </c>
      <c r="AG30">
        <v>-4.9529999999999999E-3</v>
      </c>
    </row>
    <row r="31" spans="1:33">
      <c r="A31">
        <v>26</v>
      </c>
      <c r="B31">
        <v>-4.0452799999999997E-2</v>
      </c>
      <c r="C31">
        <v>1.23926E-2</v>
      </c>
      <c r="D31">
        <v>-5.8705599999999997E-2</v>
      </c>
      <c r="E31">
        <v>-2.5823800000000001E-2</v>
      </c>
      <c r="F31">
        <v>1.9792799999999999E-2</v>
      </c>
      <c r="G31">
        <v>2.3579699999999999E-2</v>
      </c>
      <c r="H31">
        <v>1.0124599999999999E-2</v>
      </c>
      <c r="I31">
        <v>-5.3952999999999996E-3</v>
      </c>
      <c r="J31">
        <v>-5.597E-4</v>
      </c>
      <c r="K31">
        <v>-2.0942700000000002E-2</v>
      </c>
      <c r="L31">
        <v>-2.6750300000000001E-2</v>
      </c>
      <c r="M31">
        <v>-3.8443699999999997E-2</v>
      </c>
      <c r="N31">
        <v>1.28539E-2</v>
      </c>
      <c r="O31">
        <v>8.9431000000000007E-3</v>
      </c>
      <c r="P31">
        <v>-3.7332299999999999E-2</v>
      </c>
      <c r="Q31">
        <v>-7.9851999999999996E-3</v>
      </c>
      <c r="R31">
        <v>1.02854E-2</v>
      </c>
      <c r="S31">
        <v>3.7916400000000003E-2</v>
      </c>
      <c r="T31">
        <v>4.4053000000000002E-2</v>
      </c>
      <c r="U31">
        <v>1.35164E-2</v>
      </c>
      <c r="V31">
        <v>2.39749E-2</v>
      </c>
      <c r="W31">
        <v>1.3442600000000001E-2</v>
      </c>
      <c r="X31">
        <v>-4.3198300000000002E-2</v>
      </c>
      <c r="Y31">
        <v>-1.31558E-2</v>
      </c>
      <c r="Z31">
        <v>3.7315999999999998E-3</v>
      </c>
      <c r="AA31">
        <v>-8.1013000000000005E-3</v>
      </c>
      <c r="AB31">
        <v>4.8421000000000002E-3</v>
      </c>
      <c r="AC31">
        <v>-1.9304999999999999E-3</v>
      </c>
      <c r="AD31">
        <v>-3.8725000000000002E-2</v>
      </c>
      <c r="AE31">
        <v>-0.10191459999999999</v>
      </c>
      <c r="AF31">
        <v>-2.3771799999999999E-2</v>
      </c>
      <c r="AG31">
        <v>-3.6086E-3</v>
      </c>
    </row>
    <row r="32" spans="1:33">
      <c r="A32">
        <v>27</v>
      </c>
      <c r="B32">
        <v>-4.6356599999999998E-2</v>
      </c>
      <c r="C32">
        <v>1.1757E-2</v>
      </c>
      <c r="D32">
        <v>-6.2432399999999999E-2</v>
      </c>
      <c r="E32">
        <v>-2.5399100000000001E-2</v>
      </c>
      <c r="F32">
        <v>1.7977400000000001E-2</v>
      </c>
      <c r="G32">
        <v>2.15073E-2</v>
      </c>
      <c r="H32">
        <v>1.50969E-2</v>
      </c>
      <c r="I32">
        <v>-7.7559999999999999E-4</v>
      </c>
      <c r="J32">
        <v>1.9809999999999999E-4</v>
      </c>
      <c r="K32">
        <v>-2.5612599999999999E-2</v>
      </c>
      <c r="L32">
        <v>-2.5609699999999999E-2</v>
      </c>
      <c r="M32">
        <v>-4.3076700000000002E-2</v>
      </c>
      <c r="N32">
        <v>1.48068E-2</v>
      </c>
      <c r="O32">
        <v>9.5855000000000003E-3</v>
      </c>
      <c r="P32">
        <v>-4.0990400000000003E-2</v>
      </c>
      <c r="Q32">
        <v>4.5859999999999998E-4</v>
      </c>
      <c r="R32">
        <v>8.2591000000000001E-3</v>
      </c>
      <c r="S32">
        <v>3.2368000000000001E-2</v>
      </c>
      <c r="T32">
        <v>4.26167E-2</v>
      </c>
      <c r="U32">
        <v>1.6256300000000001E-2</v>
      </c>
      <c r="V32">
        <v>2.07881E-2</v>
      </c>
      <c r="W32">
        <v>2.3176800000000001E-2</v>
      </c>
      <c r="X32">
        <v>-4.3419199999999998E-2</v>
      </c>
      <c r="Y32">
        <v>-2.03517E-2</v>
      </c>
      <c r="Z32">
        <v>1.0257E-3</v>
      </c>
      <c r="AA32">
        <v>-4.0752999999999996E-3</v>
      </c>
      <c r="AB32">
        <v>5.8868999999999996E-3</v>
      </c>
      <c r="AC32">
        <v>-4.7869000000000002E-3</v>
      </c>
      <c r="AD32">
        <v>-3.7453300000000002E-2</v>
      </c>
      <c r="AE32">
        <v>-9.9674299999999993E-2</v>
      </c>
      <c r="AF32">
        <v>-2.6256100000000001E-2</v>
      </c>
      <c r="AG32">
        <v>-4.8831999999999999E-3</v>
      </c>
    </row>
    <row r="33" spans="1:33">
      <c r="A33">
        <v>28</v>
      </c>
      <c r="B33">
        <v>-4.7531200000000003E-2</v>
      </c>
      <c r="C33">
        <v>8.0607999999999999E-3</v>
      </c>
      <c r="D33">
        <v>-5.6587899999999997E-2</v>
      </c>
      <c r="E33">
        <v>-2.1149999999999999E-2</v>
      </c>
      <c r="F33">
        <v>1.3979500000000001E-2</v>
      </c>
      <c r="G33">
        <v>1.9147399999999998E-2</v>
      </c>
      <c r="H33">
        <v>6.5823000000000001E-3</v>
      </c>
      <c r="I33">
        <v>7.5520000000000003E-4</v>
      </c>
      <c r="J33">
        <v>3.2071999999999999E-3</v>
      </c>
      <c r="K33">
        <v>-2.09243E-2</v>
      </c>
      <c r="L33">
        <v>-1.6245599999999999E-2</v>
      </c>
      <c r="M33">
        <v>-4.3294600000000003E-2</v>
      </c>
      <c r="N33">
        <v>1.0840499999999999E-2</v>
      </c>
      <c r="O33">
        <v>1.34615E-2</v>
      </c>
      <c r="P33">
        <v>-4.3180099999999999E-2</v>
      </c>
      <c r="Q33">
        <v>1.2791E-3</v>
      </c>
      <c r="R33">
        <v>7.9120000000000006E-3</v>
      </c>
      <c r="S33">
        <v>3.3134700000000003E-2</v>
      </c>
      <c r="T33">
        <v>4.2658700000000001E-2</v>
      </c>
      <c r="U33">
        <v>1.4209400000000001E-2</v>
      </c>
      <c r="V33">
        <v>2.47631E-2</v>
      </c>
      <c r="W33">
        <v>7.2779999999999997E-3</v>
      </c>
      <c r="X33">
        <v>-4.2412600000000002E-2</v>
      </c>
      <c r="Y33">
        <v>-1.5438800000000001E-2</v>
      </c>
      <c r="Z33">
        <v>-8.0780000000000001E-4</v>
      </c>
      <c r="AA33">
        <v>-1.19957E-2</v>
      </c>
      <c r="AB33">
        <v>7.1640999999999996E-3</v>
      </c>
      <c r="AC33">
        <v>-3.5011E-3</v>
      </c>
      <c r="AD33">
        <v>-4.2109500000000001E-2</v>
      </c>
      <c r="AE33">
        <v>-0.100092</v>
      </c>
      <c r="AF33">
        <v>-1.9120999999999999E-2</v>
      </c>
      <c r="AG33">
        <v>-4.2611999999999997E-3</v>
      </c>
    </row>
    <row r="34" spans="1:33">
      <c r="A34">
        <v>29</v>
      </c>
      <c r="B34">
        <v>-5.58793E-2</v>
      </c>
      <c r="C34">
        <v>8.9785000000000004E-3</v>
      </c>
      <c r="D34">
        <v>-5.8362799999999999E-2</v>
      </c>
      <c r="E34">
        <v>-3.18424E-2</v>
      </c>
      <c r="F34">
        <v>1.4054199999999999E-2</v>
      </c>
      <c r="G34">
        <v>2.28054E-2</v>
      </c>
      <c r="H34">
        <v>1.54542E-2</v>
      </c>
      <c r="I34">
        <v>-6.7936999999999997E-3</v>
      </c>
      <c r="J34">
        <v>-1.9873999999999998E-3</v>
      </c>
      <c r="K34">
        <v>-2.45557E-2</v>
      </c>
      <c r="L34">
        <v>-2.0564700000000002E-2</v>
      </c>
      <c r="M34">
        <v>-3.6948599999999998E-2</v>
      </c>
      <c r="N34">
        <v>9.0823999999999992E-3</v>
      </c>
      <c r="O34">
        <v>4.5427000000000002E-3</v>
      </c>
      <c r="P34">
        <v>-4.2967100000000001E-2</v>
      </c>
      <c r="Q34">
        <v>1.8860999999999999E-3</v>
      </c>
      <c r="R34">
        <v>3.7363000000000001E-3</v>
      </c>
      <c r="S34">
        <v>3.5631000000000003E-2</v>
      </c>
      <c r="T34">
        <v>3.7958100000000002E-2</v>
      </c>
      <c r="U34">
        <v>1.5179E-2</v>
      </c>
      <c r="V34">
        <v>2.7475300000000001E-2</v>
      </c>
      <c r="W34">
        <v>1.07435E-2</v>
      </c>
      <c r="X34">
        <v>-4.6893299999999999E-2</v>
      </c>
      <c r="Y34">
        <v>-2.1634899999999999E-2</v>
      </c>
      <c r="Z34">
        <v>-3.0420000000000002E-4</v>
      </c>
      <c r="AA34">
        <v>-9.9573000000000005E-3</v>
      </c>
      <c r="AB34">
        <v>5.3693999999999999E-3</v>
      </c>
      <c r="AC34">
        <v>-4.8396999999999997E-3</v>
      </c>
      <c r="AD34">
        <v>-3.7930800000000001E-2</v>
      </c>
      <c r="AE34">
        <v>-0.1002265</v>
      </c>
      <c r="AF34">
        <v>-2.3771199999999999E-2</v>
      </c>
      <c r="AG34">
        <v>-3.6023000000000001E-3</v>
      </c>
    </row>
    <row r="35" spans="1:33">
      <c r="A35">
        <v>30</v>
      </c>
      <c r="B35">
        <v>-4.1423799999999997E-2</v>
      </c>
      <c r="C35">
        <v>8.9011999999999997E-3</v>
      </c>
      <c r="D35">
        <v>-5.3725599999999998E-2</v>
      </c>
      <c r="E35">
        <v>-1.9139799999999998E-2</v>
      </c>
      <c r="F35">
        <v>1.33148E-2</v>
      </c>
      <c r="G35">
        <v>2.1491400000000001E-2</v>
      </c>
      <c r="H35">
        <v>7.6547999999999998E-3</v>
      </c>
      <c r="I35">
        <v>-4.0077999999999997E-3</v>
      </c>
      <c r="J35">
        <v>4.8059000000000001E-3</v>
      </c>
      <c r="K35">
        <v>-2.9024600000000001E-2</v>
      </c>
      <c r="L35">
        <v>-1.84041E-2</v>
      </c>
      <c r="M35">
        <v>-3.17471E-2</v>
      </c>
      <c r="N35">
        <v>6.7143000000000003E-3</v>
      </c>
      <c r="O35">
        <v>2.3552E-3</v>
      </c>
      <c r="P35">
        <v>-4.72524E-2</v>
      </c>
      <c r="Q35">
        <v>2.3077000000000002E-3</v>
      </c>
      <c r="R35">
        <v>5.9508E-3</v>
      </c>
      <c r="S35">
        <v>3.5499099999999999E-2</v>
      </c>
      <c r="T35">
        <v>3.8497000000000003E-2</v>
      </c>
      <c r="U35">
        <v>9.8522000000000002E-3</v>
      </c>
      <c r="V35">
        <v>2.3076900000000001E-2</v>
      </c>
      <c r="W35">
        <v>7.9267999999999995E-3</v>
      </c>
      <c r="X35">
        <v>-4.4329500000000001E-2</v>
      </c>
      <c r="Y35">
        <v>-1.7641799999999999E-2</v>
      </c>
      <c r="Z35">
        <v>-2.33E-4</v>
      </c>
      <c r="AA35">
        <v>-1.60812E-2</v>
      </c>
      <c r="AB35">
        <v>4.9566999999999996E-3</v>
      </c>
      <c r="AC35">
        <v>6.8919999999999995E-4</v>
      </c>
      <c r="AD35">
        <v>-4.5983099999999999E-2</v>
      </c>
      <c r="AE35">
        <v>-9.8230399999999995E-2</v>
      </c>
      <c r="AF35">
        <v>-2.0340799999999999E-2</v>
      </c>
      <c r="AG35">
        <v>-8.0964999999999995E-3</v>
      </c>
    </row>
    <row r="36" spans="1:33">
      <c r="A36">
        <v>31</v>
      </c>
      <c r="B36">
        <v>-4.6824600000000001E-2</v>
      </c>
      <c r="C36">
        <v>1.9407500000000001E-2</v>
      </c>
      <c r="D36">
        <v>-6.2578900000000007E-2</v>
      </c>
      <c r="E36">
        <v>-1.4699800000000001E-2</v>
      </c>
      <c r="F36">
        <v>1.4671500000000001E-2</v>
      </c>
      <c r="G36">
        <v>2.0642899999999999E-2</v>
      </c>
      <c r="H36">
        <v>5.7562999999999998E-3</v>
      </c>
      <c r="I36">
        <v>-1.23316E-2</v>
      </c>
      <c r="J36">
        <v>7.4158999999999996E-3</v>
      </c>
      <c r="K36">
        <v>-1.40091E-2</v>
      </c>
      <c r="L36">
        <v>-1.9111599999999999E-2</v>
      </c>
      <c r="M36">
        <v>-4.58555E-2</v>
      </c>
      <c r="N36">
        <v>1.44893E-2</v>
      </c>
      <c r="O36">
        <v>1.15113E-2</v>
      </c>
      <c r="P36">
        <v>-5.0069099999999998E-2</v>
      </c>
      <c r="Q36">
        <v>1.0985999999999999E-3</v>
      </c>
      <c r="R36">
        <v>4.4590000000000003E-3</v>
      </c>
      <c r="S36">
        <v>3.2926900000000002E-2</v>
      </c>
      <c r="T36">
        <v>3.4549900000000001E-2</v>
      </c>
      <c r="U36">
        <v>1.16109E-2</v>
      </c>
      <c r="V36">
        <v>2.3597E-2</v>
      </c>
      <c r="W36">
        <v>-5.5650000000000003E-4</v>
      </c>
      <c r="X36">
        <v>-3.7501199999999998E-2</v>
      </c>
      <c r="Y36">
        <v>-1.6628199999999999E-2</v>
      </c>
      <c r="Z36">
        <v>-6.0039999999999998E-3</v>
      </c>
      <c r="AA36">
        <v>-8.4857000000000005E-3</v>
      </c>
      <c r="AB36">
        <v>7.5261E-3</v>
      </c>
      <c r="AC36">
        <v>-2.5417E-3</v>
      </c>
      <c r="AD36">
        <v>-4.0385499999999998E-2</v>
      </c>
      <c r="AE36">
        <v>-9.9392599999999998E-2</v>
      </c>
      <c r="AF36">
        <v>-2.7824999999999999E-2</v>
      </c>
      <c r="AG36">
        <v>-1.9808999999999998E-3</v>
      </c>
    </row>
    <row r="37" spans="1:33">
      <c r="A37">
        <v>32</v>
      </c>
      <c r="B37">
        <v>-5.2622200000000001E-2</v>
      </c>
      <c r="C37">
        <v>1.3683600000000001E-2</v>
      </c>
      <c r="D37">
        <v>-5.6667500000000003E-2</v>
      </c>
      <c r="E37">
        <v>-2.17906E-2</v>
      </c>
      <c r="F37">
        <v>9.8242999999999994E-3</v>
      </c>
      <c r="G37">
        <v>1.7414300000000001E-2</v>
      </c>
      <c r="H37">
        <v>7.8922999999999997E-3</v>
      </c>
      <c r="I37">
        <v>-3.1351E-3</v>
      </c>
      <c r="J37">
        <v>8.7662999999999994E-3</v>
      </c>
      <c r="K37">
        <v>-2.44925E-2</v>
      </c>
      <c r="L37">
        <v>-1.8172899999999999E-2</v>
      </c>
      <c r="M37">
        <v>-3.5940300000000001E-2</v>
      </c>
      <c r="N37">
        <v>5.6214999999999998E-3</v>
      </c>
      <c r="O37">
        <v>7.803E-3</v>
      </c>
      <c r="P37">
        <v>-4.8378999999999998E-2</v>
      </c>
      <c r="Q37">
        <v>-1.9480000000000001E-3</v>
      </c>
      <c r="R37">
        <v>7.5066999999999998E-3</v>
      </c>
      <c r="S37">
        <v>3.5869100000000001E-2</v>
      </c>
      <c r="T37">
        <v>3.4894399999999999E-2</v>
      </c>
      <c r="U37">
        <v>1.1873999999999999E-2</v>
      </c>
      <c r="V37">
        <v>1.86908E-2</v>
      </c>
      <c r="W37">
        <v>9.6369000000000003E-3</v>
      </c>
      <c r="X37">
        <v>-5.3132400000000003E-2</v>
      </c>
      <c r="Y37">
        <v>-1.50052E-2</v>
      </c>
      <c r="Z37">
        <v>2.5929999999999998E-3</v>
      </c>
      <c r="AA37">
        <v>-1.13195E-2</v>
      </c>
      <c r="AB37">
        <v>5.8469999999999996E-4</v>
      </c>
      <c r="AC37">
        <v>-1.3121999999999999E-3</v>
      </c>
      <c r="AD37">
        <v>-4.3271299999999999E-2</v>
      </c>
      <c r="AE37">
        <v>-9.3565300000000004E-2</v>
      </c>
      <c r="AF37">
        <v>-2.14168E-2</v>
      </c>
      <c r="AG37">
        <v>-7.7689999999999999E-3</v>
      </c>
    </row>
    <row r="38" spans="1:33">
      <c r="A38">
        <v>33</v>
      </c>
      <c r="B38">
        <v>-4.9411200000000002E-2</v>
      </c>
      <c r="C38">
        <v>1.4533000000000001E-2</v>
      </c>
      <c r="D38">
        <v>-6.2741400000000003E-2</v>
      </c>
      <c r="E38">
        <v>-2.1565999999999998E-2</v>
      </c>
      <c r="F38">
        <v>8.3330999999999995E-3</v>
      </c>
      <c r="G38">
        <v>2.5023699999999999E-2</v>
      </c>
      <c r="H38">
        <v>1.2744999999999999E-2</v>
      </c>
      <c r="I38">
        <v>-7.6940999999999997E-3</v>
      </c>
      <c r="J38">
        <v>5.9287000000000003E-3</v>
      </c>
      <c r="K38">
        <v>-2.5243700000000001E-2</v>
      </c>
      <c r="L38">
        <v>-2.3550700000000001E-2</v>
      </c>
      <c r="M38">
        <v>-4.6222899999999997E-2</v>
      </c>
      <c r="N38">
        <v>1.48968E-2</v>
      </c>
      <c r="O38">
        <v>1.3613699999999999E-2</v>
      </c>
      <c r="P38">
        <v>-5.4005600000000001E-2</v>
      </c>
      <c r="Q38">
        <v>-4.4530999999999998E-3</v>
      </c>
      <c r="R38">
        <v>4.0350999999999998E-3</v>
      </c>
      <c r="S38">
        <v>3.0362699999999999E-2</v>
      </c>
      <c r="T38">
        <v>3.8661000000000001E-2</v>
      </c>
      <c r="U38">
        <v>8.9531000000000003E-3</v>
      </c>
      <c r="V38">
        <v>2.1009900000000001E-2</v>
      </c>
      <c r="W38">
        <v>7.8639000000000001E-3</v>
      </c>
      <c r="X38">
        <v>-3.95065E-2</v>
      </c>
      <c r="Y38">
        <v>-1.5117200000000001E-2</v>
      </c>
      <c r="Z38">
        <v>1.5303000000000001E-3</v>
      </c>
      <c r="AA38">
        <v>-1.0665900000000001E-2</v>
      </c>
      <c r="AB38">
        <v>5.7555000000000002E-3</v>
      </c>
      <c r="AC38">
        <v>1.1386E-3</v>
      </c>
      <c r="AD38">
        <v>-4.2994600000000001E-2</v>
      </c>
      <c r="AE38">
        <v>-8.9849100000000001E-2</v>
      </c>
      <c r="AF38">
        <v>-2.2416499999999999E-2</v>
      </c>
      <c r="AG38">
        <v>-3.9243000000000004E-3</v>
      </c>
    </row>
    <row r="39" spans="1:33">
      <c r="A39">
        <v>34</v>
      </c>
      <c r="B39">
        <v>-5.2402999999999998E-2</v>
      </c>
      <c r="C39">
        <v>4.9129000000000004E-3</v>
      </c>
      <c r="D39">
        <v>-5.5664199999999997E-2</v>
      </c>
      <c r="E39">
        <v>-1.8303199999999999E-2</v>
      </c>
      <c r="F39">
        <v>1.4660599999999999E-2</v>
      </c>
      <c r="G39">
        <v>2.5265300000000001E-2</v>
      </c>
      <c r="H39">
        <v>1.3080899999999999E-2</v>
      </c>
      <c r="I39">
        <v>-1.33426E-2</v>
      </c>
      <c r="J39">
        <v>1.50347E-2</v>
      </c>
      <c r="K39">
        <v>-2.9692300000000001E-2</v>
      </c>
      <c r="L39">
        <v>-1.9540100000000001E-2</v>
      </c>
      <c r="M39">
        <v>-4.4745500000000001E-2</v>
      </c>
      <c r="N39">
        <v>1.3051800000000001E-2</v>
      </c>
      <c r="O39">
        <v>1.6581499999999999E-2</v>
      </c>
      <c r="P39">
        <v>-5.4056199999999999E-2</v>
      </c>
      <c r="Q39">
        <v>-3.3408000000000001E-3</v>
      </c>
      <c r="R39">
        <v>6.6810000000000003E-3</v>
      </c>
      <c r="S39">
        <v>2.98982E-2</v>
      </c>
      <c r="T39">
        <v>3.2145699999999999E-2</v>
      </c>
      <c r="U39">
        <v>1.11962E-2</v>
      </c>
      <c r="V39">
        <v>1.6047499999999999E-2</v>
      </c>
      <c r="W39">
        <v>6.4082999999999996E-3</v>
      </c>
      <c r="X39">
        <v>-4.0610599999999997E-2</v>
      </c>
      <c r="Y39">
        <v>-1.8775799999999999E-2</v>
      </c>
      <c r="Z39">
        <v>-6.3885000000000001E-3</v>
      </c>
      <c r="AA39">
        <v>-1.1005600000000001E-2</v>
      </c>
      <c r="AB39">
        <v>4.3014999999999998E-3</v>
      </c>
      <c r="AC39">
        <v>1.8874E-3</v>
      </c>
      <c r="AD39">
        <v>-3.2597300000000003E-2</v>
      </c>
      <c r="AE39">
        <v>-9.1671799999999998E-2</v>
      </c>
      <c r="AF39">
        <v>-1.5954099999999999E-2</v>
      </c>
      <c r="AG39">
        <v>-7.695E-4</v>
      </c>
    </row>
    <row r="40" spans="1:33">
      <c r="A40">
        <v>35</v>
      </c>
      <c r="B40">
        <v>-5.2631200000000003E-2</v>
      </c>
      <c r="C40">
        <v>6.7831000000000002E-3</v>
      </c>
      <c r="D40">
        <v>-6.3872399999999996E-2</v>
      </c>
      <c r="E40">
        <v>-2.1520999999999998E-2</v>
      </c>
      <c r="F40">
        <v>6.0841999999999997E-3</v>
      </c>
      <c r="G40">
        <v>1.6790599999999999E-2</v>
      </c>
      <c r="H40">
        <v>1.2090800000000001E-2</v>
      </c>
      <c r="I40">
        <v>-1.27621E-2</v>
      </c>
      <c r="J40">
        <v>1.22232E-2</v>
      </c>
      <c r="K40">
        <v>-3.23494E-2</v>
      </c>
      <c r="L40">
        <v>-1.9732800000000002E-2</v>
      </c>
      <c r="M40">
        <v>-3.9552499999999997E-2</v>
      </c>
      <c r="N40">
        <v>1.52295E-2</v>
      </c>
      <c r="O40">
        <v>9.2662000000000005E-3</v>
      </c>
      <c r="P40">
        <v>-5.3320100000000002E-2</v>
      </c>
      <c r="Q40">
        <v>7.6959999999999995E-4</v>
      </c>
      <c r="R40">
        <v>2.2986E-3</v>
      </c>
      <c r="S40">
        <v>2.6746499999999999E-2</v>
      </c>
      <c r="T40">
        <v>3.5265900000000003E-2</v>
      </c>
      <c r="U40">
        <v>8.5980999999999991E-3</v>
      </c>
      <c r="V40">
        <v>1.89169E-2</v>
      </c>
      <c r="W40">
        <v>6.8125E-3</v>
      </c>
      <c r="X40">
        <v>-4.2306799999999999E-2</v>
      </c>
      <c r="Y40">
        <v>-1.7923700000000001E-2</v>
      </c>
      <c r="Z40">
        <v>-6.0625999999999996E-3</v>
      </c>
      <c r="AA40">
        <v>-1.2434799999999999E-2</v>
      </c>
      <c r="AB40">
        <v>1.7520000000000001E-3</v>
      </c>
      <c r="AC40">
        <v>-2.7185E-3</v>
      </c>
      <c r="AD40">
        <v>-4.3234099999999998E-2</v>
      </c>
      <c r="AE40">
        <v>-9.0605199999999997E-2</v>
      </c>
      <c r="AF40">
        <v>-2.1718000000000001E-2</v>
      </c>
      <c r="AG40">
        <v>-5.3273000000000001E-3</v>
      </c>
    </row>
    <row r="41" spans="1:33">
      <c r="A41">
        <v>36</v>
      </c>
      <c r="B41">
        <v>-4.11703E-2</v>
      </c>
      <c r="C41">
        <v>3.8243999999999999E-3</v>
      </c>
      <c r="D41">
        <v>-6.0737699999999999E-2</v>
      </c>
      <c r="E41">
        <v>-1.98108E-2</v>
      </c>
      <c r="F41">
        <v>1.2755600000000001E-2</v>
      </c>
      <c r="G41">
        <v>1.9845999999999999E-2</v>
      </c>
      <c r="H41">
        <v>8.0659000000000008E-3</v>
      </c>
      <c r="I41">
        <v>-1.2601899999999999E-2</v>
      </c>
      <c r="J41">
        <v>1.0322700000000001E-2</v>
      </c>
      <c r="K41">
        <v>-2.75654E-2</v>
      </c>
      <c r="L41">
        <v>-2.3300100000000001E-2</v>
      </c>
      <c r="M41">
        <v>-4.34096E-2</v>
      </c>
      <c r="N41">
        <v>2.0819000000000001E-2</v>
      </c>
      <c r="O41">
        <v>5.0556999999999998E-3</v>
      </c>
      <c r="P41">
        <v>-5.0146000000000003E-2</v>
      </c>
      <c r="Q41">
        <v>-4.0260000000000001E-3</v>
      </c>
      <c r="R41">
        <v>2.2024000000000002E-3</v>
      </c>
      <c r="S41">
        <v>2.91807E-2</v>
      </c>
      <c r="T41">
        <v>3.3410299999999997E-2</v>
      </c>
      <c r="U41">
        <v>1.1997000000000001E-2</v>
      </c>
      <c r="V41">
        <v>1.9416800000000001E-2</v>
      </c>
      <c r="W41">
        <v>9.7356000000000005E-3</v>
      </c>
      <c r="X41">
        <v>-3.5476000000000001E-2</v>
      </c>
      <c r="Y41">
        <v>-1.8281100000000002E-2</v>
      </c>
      <c r="Z41">
        <v>-2.0531999999999998E-3</v>
      </c>
      <c r="AA41">
        <v>-1.2803200000000001E-2</v>
      </c>
      <c r="AB41">
        <v>2.2799000000000001E-3</v>
      </c>
      <c r="AC41">
        <v>1.2668E-3</v>
      </c>
      <c r="AD41">
        <v>-4.1213399999999997E-2</v>
      </c>
      <c r="AE41">
        <v>-9.0531200000000006E-2</v>
      </c>
      <c r="AF41">
        <v>-1.89631E-2</v>
      </c>
      <c r="AG41">
        <v>-6.0096000000000004E-3</v>
      </c>
    </row>
    <row r="42" spans="1:33">
      <c r="A42">
        <v>37</v>
      </c>
      <c r="B42">
        <v>-4.3134800000000001E-2</v>
      </c>
      <c r="C42">
        <v>5.1127999999999998E-3</v>
      </c>
      <c r="D42">
        <v>-6.7151699999999995E-2</v>
      </c>
      <c r="E42">
        <v>-1.8194399999999999E-2</v>
      </c>
      <c r="F42">
        <v>1.16922E-2</v>
      </c>
      <c r="G42">
        <v>2.3895699999999999E-2</v>
      </c>
      <c r="H42">
        <v>1.0995100000000001E-2</v>
      </c>
      <c r="I42">
        <v>-1.44061E-2</v>
      </c>
      <c r="J42">
        <v>9.6225000000000008E-3</v>
      </c>
      <c r="K42">
        <v>-2.4315199999999999E-2</v>
      </c>
      <c r="L42">
        <v>-2.66254E-2</v>
      </c>
      <c r="M42">
        <v>-4.08438E-2</v>
      </c>
      <c r="N42">
        <v>1.43131E-2</v>
      </c>
      <c r="O42">
        <v>5.2322000000000002E-3</v>
      </c>
      <c r="P42">
        <v>-5.4645100000000002E-2</v>
      </c>
      <c r="Q42">
        <v>-8.2763999999999997E-3</v>
      </c>
      <c r="R42">
        <v>3.1690000000000001E-4</v>
      </c>
      <c r="S42">
        <v>3.06003E-2</v>
      </c>
      <c r="T42">
        <v>3.00132E-2</v>
      </c>
      <c r="U42">
        <v>9.4677000000000008E-3</v>
      </c>
      <c r="V42">
        <v>1.3422099999999999E-2</v>
      </c>
      <c r="W42">
        <v>1.18423E-2</v>
      </c>
      <c r="X42">
        <v>-4.3369600000000001E-2</v>
      </c>
      <c r="Y42">
        <v>-1.9863499999999999E-2</v>
      </c>
      <c r="Z42">
        <v>-1.7576E-3</v>
      </c>
      <c r="AA42">
        <v>-1.2936E-2</v>
      </c>
      <c r="AB42">
        <v>2.9250000000000001E-3</v>
      </c>
      <c r="AC42">
        <v>-1.1215999999999999E-3</v>
      </c>
      <c r="AD42">
        <v>-4.1611700000000001E-2</v>
      </c>
      <c r="AE42">
        <v>-8.6254200000000003E-2</v>
      </c>
      <c r="AF42">
        <v>-2.2335600000000001E-2</v>
      </c>
      <c r="AG42">
        <v>-6.9002000000000004E-3</v>
      </c>
    </row>
    <row r="43" spans="1:33">
      <c r="A43">
        <v>38</v>
      </c>
      <c r="B43">
        <v>-5.1617200000000002E-2</v>
      </c>
      <c r="C43">
        <v>8.3277000000000004E-3</v>
      </c>
      <c r="D43">
        <v>-6.7759600000000003E-2</v>
      </c>
      <c r="E43">
        <v>-3.08936E-2</v>
      </c>
      <c r="F43">
        <v>1.22656E-2</v>
      </c>
      <c r="G43">
        <v>1.67257E-2</v>
      </c>
      <c r="H43">
        <v>7.0241000000000001E-3</v>
      </c>
      <c r="I43">
        <v>-1.38923E-2</v>
      </c>
      <c r="J43">
        <v>9.9755999999999994E-3</v>
      </c>
      <c r="K43">
        <v>-3.7729699999999998E-2</v>
      </c>
      <c r="L43">
        <v>-2.59197E-2</v>
      </c>
      <c r="M43">
        <v>-3.1347800000000002E-2</v>
      </c>
      <c r="N43">
        <v>1.72602E-2</v>
      </c>
      <c r="O43">
        <v>8.8701000000000006E-3</v>
      </c>
      <c r="P43">
        <v>-5.4479600000000003E-2</v>
      </c>
      <c r="Q43">
        <v>5.1992999999999996E-3</v>
      </c>
      <c r="R43">
        <v>5.5415000000000004E-3</v>
      </c>
      <c r="S43">
        <v>3.0114100000000001E-2</v>
      </c>
      <c r="T43">
        <v>3.5198800000000002E-2</v>
      </c>
      <c r="U43">
        <v>9.8662999999999997E-3</v>
      </c>
      <c r="V43">
        <v>1.7116800000000001E-2</v>
      </c>
      <c r="W43">
        <v>9.6454999999999996E-3</v>
      </c>
      <c r="X43">
        <v>-4.3672599999999999E-2</v>
      </c>
      <c r="Y43">
        <v>-1.11182E-2</v>
      </c>
      <c r="Z43">
        <v>-4.9392999999999998E-3</v>
      </c>
      <c r="AA43">
        <v>-1.58569E-2</v>
      </c>
      <c r="AB43">
        <v>-1.0820000000000001E-3</v>
      </c>
      <c r="AC43">
        <v>-2.8704999999999998E-3</v>
      </c>
      <c r="AD43">
        <v>-3.7265199999999998E-2</v>
      </c>
      <c r="AE43">
        <v>-9.1514300000000007E-2</v>
      </c>
      <c r="AF43">
        <v>-2.2929600000000001E-2</v>
      </c>
      <c r="AG43">
        <v>-8.8552000000000006E-3</v>
      </c>
    </row>
    <row r="44" spans="1:33">
      <c r="A44">
        <v>39</v>
      </c>
      <c r="B44">
        <v>-5.1954800000000002E-2</v>
      </c>
      <c r="C44">
        <v>2.5106E-3</v>
      </c>
      <c r="D44">
        <v>-6.6739499999999993E-2</v>
      </c>
      <c r="E44">
        <v>-2.2456299999999998E-2</v>
      </c>
      <c r="F44">
        <v>7.1247000000000003E-3</v>
      </c>
      <c r="G44">
        <v>1.8915499999999998E-2</v>
      </c>
      <c r="H44">
        <v>1.0265099999999999E-2</v>
      </c>
      <c r="I44">
        <v>-1.36388E-2</v>
      </c>
      <c r="J44">
        <v>9.5644000000000007E-3</v>
      </c>
      <c r="K44">
        <v>-3.7665700000000003E-2</v>
      </c>
      <c r="L44">
        <v>-1.9935100000000001E-2</v>
      </c>
      <c r="M44">
        <v>-4.1269599999999997E-2</v>
      </c>
      <c r="N44">
        <v>1.71977E-2</v>
      </c>
      <c r="O44">
        <v>6.9224000000000004E-3</v>
      </c>
      <c r="P44">
        <v>-5.3034600000000001E-2</v>
      </c>
      <c r="Q44">
        <v>-7.2780000000000002E-4</v>
      </c>
      <c r="R44">
        <v>2.2485000000000001E-3</v>
      </c>
      <c r="S44">
        <v>2.6941699999999999E-2</v>
      </c>
      <c r="T44">
        <v>3.0605899999999998E-2</v>
      </c>
      <c r="U44">
        <v>1.1374799999999999E-2</v>
      </c>
      <c r="V44">
        <v>1.3072800000000001E-2</v>
      </c>
      <c r="W44">
        <v>6.7596000000000002E-3</v>
      </c>
      <c r="X44">
        <v>-3.9840599999999997E-2</v>
      </c>
      <c r="Y44">
        <v>-1.4156999999999999E-2</v>
      </c>
      <c r="Z44">
        <v>-6.6372000000000002E-3</v>
      </c>
      <c r="AA44">
        <v>-1.3436E-2</v>
      </c>
      <c r="AB44">
        <v>-4.1960000000000001E-4</v>
      </c>
      <c r="AC44">
        <v>-3.8806000000000001E-3</v>
      </c>
      <c r="AD44">
        <v>-3.9665699999999998E-2</v>
      </c>
      <c r="AE44">
        <v>-8.26239E-2</v>
      </c>
      <c r="AF44">
        <v>-2.3014099999999999E-2</v>
      </c>
      <c r="AG44">
        <v>-9.4414000000000008E-3</v>
      </c>
    </row>
    <row r="45" spans="1:33">
      <c r="A45">
        <v>40</v>
      </c>
      <c r="B45">
        <v>-5.0321400000000002E-2</v>
      </c>
      <c r="C45">
        <v>6.8903000000000002E-3</v>
      </c>
      <c r="D45">
        <v>-6.8581699999999995E-2</v>
      </c>
      <c r="E45">
        <v>-1.4524199999999999E-2</v>
      </c>
      <c r="F45">
        <v>8.5778999999999994E-3</v>
      </c>
      <c r="G45">
        <v>1.04013E-2</v>
      </c>
      <c r="H45">
        <v>1.00585E-2</v>
      </c>
      <c r="I45">
        <v>-1.8391000000000001E-2</v>
      </c>
      <c r="J45">
        <v>1.50625E-2</v>
      </c>
      <c r="K45">
        <v>-3.4988199999999997E-2</v>
      </c>
      <c r="L45">
        <v>-2.0231800000000001E-2</v>
      </c>
      <c r="M45">
        <v>-3.7381600000000001E-2</v>
      </c>
      <c r="N45">
        <v>1.55277E-2</v>
      </c>
      <c r="O45">
        <v>8.3184999999999995E-3</v>
      </c>
      <c r="P45">
        <v>-4.4935299999999997E-2</v>
      </c>
      <c r="Q45">
        <v>-3.5297000000000002E-3</v>
      </c>
      <c r="R45">
        <v>1.9656000000000001E-3</v>
      </c>
      <c r="S45">
        <v>2.8218900000000002E-2</v>
      </c>
      <c r="T45">
        <v>2.6478700000000001E-2</v>
      </c>
      <c r="U45">
        <v>9.5942000000000006E-3</v>
      </c>
      <c r="V45">
        <v>1.92879E-2</v>
      </c>
      <c r="W45">
        <v>1.2503999999999999E-2</v>
      </c>
      <c r="X45">
        <v>-4.1697199999999997E-2</v>
      </c>
      <c r="Y45">
        <v>-1.6223999999999999E-2</v>
      </c>
      <c r="Z45">
        <v>-5.3242000000000003E-3</v>
      </c>
      <c r="AA45">
        <v>-1.8301100000000001E-2</v>
      </c>
      <c r="AB45">
        <v>4.5954999999999998E-3</v>
      </c>
      <c r="AC45">
        <v>-2.3010999999999999E-3</v>
      </c>
      <c r="AD45">
        <v>-3.9874E-2</v>
      </c>
      <c r="AE45">
        <v>-9.0666700000000003E-2</v>
      </c>
      <c r="AF45">
        <v>-1.9900899999999999E-2</v>
      </c>
      <c r="AG45">
        <v>-1.0246999999999999E-3</v>
      </c>
    </row>
    <row r="46" spans="1:33">
      <c r="A46">
        <v>41</v>
      </c>
      <c r="B46">
        <v>-4.71508E-2</v>
      </c>
      <c r="C46">
        <v>1.6439E-3</v>
      </c>
      <c r="D46">
        <v>-6.5139900000000001E-2</v>
      </c>
      <c r="E46">
        <v>-1.24213E-2</v>
      </c>
      <c r="F46">
        <v>7.5900000000000004E-3</v>
      </c>
      <c r="G46">
        <v>2.26622E-2</v>
      </c>
      <c r="H46">
        <v>9.3007999999999997E-3</v>
      </c>
      <c r="I46">
        <v>-1.5145E-2</v>
      </c>
      <c r="J46">
        <v>1.4830899999999999E-2</v>
      </c>
      <c r="K46">
        <v>-4.11884E-2</v>
      </c>
      <c r="L46">
        <v>-2.1085199999999998E-2</v>
      </c>
      <c r="M46">
        <v>-3.7459899999999997E-2</v>
      </c>
      <c r="N46">
        <v>1.23534E-2</v>
      </c>
      <c r="O46">
        <v>-6.7239999999999997E-4</v>
      </c>
      <c r="P46">
        <v>-4.7000599999999997E-2</v>
      </c>
      <c r="Q46">
        <v>-1.7991999999999999E-3</v>
      </c>
      <c r="R46">
        <v>2.075E-3</v>
      </c>
      <c r="S46">
        <v>2.9765099999999999E-2</v>
      </c>
      <c r="T46">
        <v>3.1184400000000001E-2</v>
      </c>
      <c r="U46">
        <v>6.8563000000000001E-3</v>
      </c>
      <c r="V46">
        <v>1.6042399999999998E-2</v>
      </c>
      <c r="W46">
        <v>9.1468000000000001E-3</v>
      </c>
      <c r="X46">
        <v>-3.9838699999999998E-2</v>
      </c>
      <c r="Y46">
        <v>-8.9534000000000002E-3</v>
      </c>
      <c r="Z46">
        <v>-8.8004999999999993E-3</v>
      </c>
      <c r="AA46">
        <v>-1.8041100000000001E-2</v>
      </c>
      <c r="AB46">
        <v>-9.9529999999999996E-4</v>
      </c>
      <c r="AC46">
        <v>-1.1908000000000001E-3</v>
      </c>
      <c r="AD46">
        <v>-4.1275699999999999E-2</v>
      </c>
      <c r="AE46">
        <v>-8.4146600000000002E-2</v>
      </c>
      <c r="AF46">
        <v>-2.1740800000000001E-2</v>
      </c>
      <c r="AG46">
        <v>-2.8952000000000001E-3</v>
      </c>
    </row>
    <row r="47" spans="1:33">
      <c r="A47">
        <v>42</v>
      </c>
      <c r="B47">
        <v>-5.64319E-2</v>
      </c>
      <c r="C47">
        <v>3.4194E-3</v>
      </c>
      <c r="D47">
        <v>-6.43069E-2</v>
      </c>
      <c r="E47">
        <v>-1.87428E-2</v>
      </c>
      <c r="F47">
        <v>1.12274E-2</v>
      </c>
      <c r="G47">
        <v>1.68869E-2</v>
      </c>
      <c r="H47">
        <v>6.0140000000000002E-3</v>
      </c>
      <c r="I47">
        <v>-1.8430999999999999E-2</v>
      </c>
      <c r="J47">
        <v>1.4438299999999999E-2</v>
      </c>
      <c r="K47">
        <v>-4.3470500000000002E-2</v>
      </c>
      <c r="L47">
        <v>-2.4257500000000001E-2</v>
      </c>
      <c r="M47">
        <v>-3.7809500000000003E-2</v>
      </c>
      <c r="N47">
        <v>1.56086E-2</v>
      </c>
      <c r="O47">
        <v>4.0734999999999999E-3</v>
      </c>
      <c r="P47">
        <v>-4.9909000000000002E-2</v>
      </c>
      <c r="Q47">
        <v>-2.129E-4</v>
      </c>
      <c r="R47">
        <v>-4.0945E-3</v>
      </c>
      <c r="S47">
        <v>2.4571300000000001E-2</v>
      </c>
      <c r="T47">
        <v>2.9192099999999999E-2</v>
      </c>
      <c r="U47">
        <v>1.02191E-2</v>
      </c>
      <c r="V47">
        <v>1.3467099999999999E-2</v>
      </c>
      <c r="W47">
        <v>5.9106999999999996E-3</v>
      </c>
      <c r="X47">
        <v>-3.9502599999999999E-2</v>
      </c>
      <c r="Y47">
        <v>-1.3679E-2</v>
      </c>
      <c r="Z47">
        <v>-1.8749600000000002E-2</v>
      </c>
      <c r="AA47">
        <v>-1.8291600000000002E-2</v>
      </c>
      <c r="AB47">
        <v>2.5409E-3</v>
      </c>
      <c r="AC47">
        <v>-4.5202999999999997E-3</v>
      </c>
      <c r="AD47">
        <v>-4.1037299999999999E-2</v>
      </c>
      <c r="AE47">
        <v>-8.2258999999999999E-2</v>
      </c>
      <c r="AF47">
        <v>-2.2525699999999999E-2</v>
      </c>
      <c r="AG47">
        <v>-8.5161000000000004E-3</v>
      </c>
    </row>
    <row r="48" spans="1:33">
      <c r="A48">
        <v>43</v>
      </c>
      <c r="B48">
        <v>-5.4487000000000001E-2</v>
      </c>
      <c r="C48">
        <v>3.4375999999999999E-3</v>
      </c>
      <c r="D48">
        <v>-6.9494399999999998E-2</v>
      </c>
      <c r="E48">
        <v>-1.1672E-2</v>
      </c>
      <c r="F48">
        <v>1.1122999999999999E-2</v>
      </c>
      <c r="G48">
        <v>2.1869699999999999E-2</v>
      </c>
      <c r="H48">
        <v>4.2434999999999999E-3</v>
      </c>
      <c r="I48">
        <v>-1.4431599999999999E-2</v>
      </c>
      <c r="J48">
        <v>1.5453700000000001E-2</v>
      </c>
      <c r="K48">
        <v>-5.3564199999999999E-2</v>
      </c>
      <c r="L48">
        <v>-2.8059600000000001E-2</v>
      </c>
      <c r="M48">
        <v>-4.3729799999999999E-2</v>
      </c>
      <c r="N48">
        <v>9.4380000000000002E-3</v>
      </c>
      <c r="O48">
        <v>8.7560999999999993E-3</v>
      </c>
      <c r="P48">
        <v>-4.7760200000000003E-2</v>
      </c>
      <c r="Q48">
        <v>-5.5259000000000003E-3</v>
      </c>
      <c r="R48">
        <v>-4.6084999999999997E-3</v>
      </c>
      <c r="S48">
        <v>3.31855E-2</v>
      </c>
      <c r="T48">
        <v>3.0986199999999998E-2</v>
      </c>
      <c r="U48">
        <v>2.4516E-3</v>
      </c>
      <c r="V48">
        <v>1.25714E-2</v>
      </c>
      <c r="W48">
        <v>6.3400000000000001E-3</v>
      </c>
      <c r="X48">
        <v>-4.2624500000000003E-2</v>
      </c>
      <c r="Y48">
        <v>-7.7609000000000003E-3</v>
      </c>
      <c r="Z48">
        <v>-1.4393100000000001E-2</v>
      </c>
      <c r="AA48">
        <v>-2.0510500000000001E-2</v>
      </c>
      <c r="AB48">
        <v>-1.655E-3</v>
      </c>
      <c r="AC48">
        <v>1.5073E-3</v>
      </c>
      <c r="AD48">
        <v>-3.6295300000000003E-2</v>
      </c>
      <c r="AE48">
        <v>-8.4687299999999993E-2</v>
      </c>
      <c r="AF48">
        <v>-2.58608E-2</v>
      </c>
      <c r="AG48">
        <v>-3.3945999999999998E-3</v>
      </c>
    </row>
    <row r="49" spans="1:33">
      <c r="A49">
        <v>44</v>
      </c>
      <c r="B49">
        <v>-4.45686E-2</v>
      </c>
      <c r="C49">
        <v>6.9541000000000004E-3</v>
      </c>
      <c r="D49">
        <v>-7.6082899999999995E-2</v>
      </c>
      <c r="E49">
        <v>-1.5064900000000001E-2</v>
      </c>
      <c r="F49">
        <v>8.8447999999999999E-3</v>
      </c>
      <c r="G49">
        <v>2.1701100000000001E-2</v>
      </c>
      <c r="H49">
        <v>9.2149999999999992E-3</v>
      </c>
      <c r="I49">
        <v>-1.89065E-2</v>
      </c>
      <c r="J49">
        <v>2.03325E-2</v>
      </c>
      <c r="K49">
        <v>-5.20773E-2</v>
      </c>
      <c r="L49">
        <v>-2.11083E-2</v>
      </c>
      <c r="M49">
        <v>-3.6027200000000002E-2</v>
      </c>
      <c r="N49">
        <v>1.05246E-2</v>
      </c>
      <c r="O49">
        <v>7.6308000000000001E-3</v>
      </c>
      <c r="P49">
        <v>-4.8561300000000002E-2</v>
      </c>
      <c r="Q49">
        <v>-6.5068000000000001E-3</v>
      </c>
      <c r="R49">
        <v>-2.1413999999999999E-3</v>
      </c>
      <c r="S49">
        <v>2.9668799999999999E-2</v>
      </c>
      <c r="T49">
        <v>2.6956000000000001E-2</v>
      </c>
      <c r="U49">
        <v>6.6499999999999997E-3</v>
      </c>
      <c r="V49">
        <v>7.8082000000000004E-3</v>
      </c>
      <c r="W49">
        <v>1.3936499999999999E-2</v>
      </c>
      <c r="X49">
        <v>-4.2479099999999999E-2</v>
      </c>
      <c r="Y49">
        <v>-1.0699500000000001E-2</v>
      </c>
      <c r="Z49">
        <v>-1.7798399999999999E-2</v>
      </c>
      <c r="AA49">
        <v>-1.9807100000000001E-2</v>
      </c>
      <c r="AB49">
        <v>-8.2129999999999996E-4</v>
      </c>
      <c r="AC49">
        <v>8.6180000000000002E-4</v>
      </c>
      <c r="AD49">
        <v>-3.5852599999999998E-2</v>
      </c>
      <c r="AE49">
        <v>-8.2852599999999998E-2</v>
      </c>
      <c r="AF49">
        <v>-2.2085E-2</v>
      </c>
      <c r="AG49">
        <v>-9.7444999999999997E-3</v>
      </c>
    </row>
    <row r="50" spans="1:33">
      <c r="A50">
        <v>45</v>
      </c>
      <c r="B50">
        <v>-5.2568999999999998E-2</v>
      </c>
      <c r="C50">
        <v>3.6738999999999999E-3</v>
      </c>
      <c r="D50">
        <v>-7.3287500000000005E-2</v>
      </c>
      <c r="E50">
        <v>-1.1984399999999999E-2</v>
      </c>
      <c r="F50">
        <v>3.9056999999999998E-3</v>
      </c>
      <c r="G50">
        <v>2.0793800000000001E-2</v>
      </c>
      <c r="H50">
        <v>9.7906999999999994E-3</v>
      </c>
      <c r="I50">
        <v>-2.50925E-2</v>
      </c>
      <c r="J50">
        <v>2.8410000000000001E-2</v>
      </c>
      <c r="K50">
        <v>-6.6643800000000003E-2</v>
      </c>
      <c r="L50">
        <v>-2.6086499999999999E-2</v>
      </c>
      <c r="M50">
        <v>-3.9273500000000003E-2</v>
      </c>
      <c r="N50">
        <v>4.1156999999999999E-3</v>
      </c>
      <c r="O50">
        <v>-3.0617000000000001E-3</v>
      </c>
      <c r="P50">
        <v>-4.5743600000000002E-2</v>
      </c>
      <c r="Q50">
        <v>-8.9209999999999995E-4</v>
      </c>
      <c r="R50">
        <v>-2.2962E-3</v>
      </c>
      <c r="S50">
        <v>1.9184699999999999E-2</v>
      </c>
      <c r="T50">
        <v>2.9151699999999999E-2</v>
      </c>
      <c r="U50">
        <v>2.2127000000000002E-3</v>
      </c>
      <c r="V50">
        <v>6.6772000000000003E-3</v>
      </c>
      <c r="W50">
        <v>3.4269999999999999E-3</v>
      </c>
      <c r="X50">
        <v>-3.9593900000000001E-2</v>
      </c>
      <c r="Y50">
        <v>-4.6636000000000004E-3</v>
      </c>
      <c r="Z50">
        <v>-2.28627E-2</v>
      </c>
      <c r="AA50">
        <v>-2.3241100000000001E-2</v>
      </c>
      <c r="AB50">
        <v>2.4233000000000002E-3</v>
      </c>
      <c r="AC50">
        <v>5.8239999999999995E-4</v>
      </c>
      <c r="AD50">
        <v>-3.9035599999999997E-2</v>
      </c>
      <c r="AE50">
        <v>-8.3641599999999997E-2</v>
      </c>
      <c r="AF50">
        <v>-2.7308599999999999E-2</v>
      </c>
      <c r="AG50">
        <v>-6.7165000000000002E-3</v>
      </c>
    </row>
    <row r="51" spans="1:33">
      <c r="A51">
        <v>46</v>
      </c>
      <c r="B51">
        <v>-5.2214400000000001E-2</v>
      </c>
      <c r="C51">
        <v>6.4888000000000003E-3</v>
      </c>
      <c r="D51">
        <v>-7.7033500000000005E-2</v>
      </c>
      <c r="E51">
        <v>-6.9861000000000003E-3</v>
      </c>
      <c r="F51">
        <v>6.6268999999999998E-3</v>
      </c>
      <c r="G51">
        <v>1.37731E-2</v>
      </c>
      <c r="H51">
        <v>1.0484800000000001E-2</v>
      </c>
      <c r="I51">
        <v>-1.7058799999999999E-2</v>
      </c>
      <c r="J51">
        <v>2.8485400000000001E-2</v>
      </c>
      <c r="K51">
        <v>-6.2476400000000001E-2</v>
      </c>
      <c r="L51">
        <v>-2.1664599999999999E-2</v>
      </c>
      <c r="M51">
        <v>-3.5578499999999999E-2</v>
      </c>
      <c r="N51">
        <v>7.2970999999999999E-3</v>
      </c>
      <c r="O51">
        <v>-1.0690000000000001E-3</v>
      </c>
      <c r="P51">
        <v>-4.5359700000000003E-2</v>
      </c>
      <c r="Q51">
        <v>-6.9411000000000004E-3</v>
      </c>
      <c r="R51">
        <v>-7.8830000000000002E-4</v>
      </c>
      <c r="S51">
        <v>2.6272E-2</v>
      </c>
      <c r="T51">
        <v>2.4963699999999998E-2</v>
      </c>
      <c r="U51">
        <v>4.5566000000000001E-3</v>
      </c>
      <c r="V51">
        <v>7.3984000000000003E-3</v>
      </c>
      <c r="W51">
        <v>4.4897000000000001E-3</v>
      </c>
      <c r="X51">
        <v>-4.3316599999999997E-2</v>
      </c>
      <c r="Y51">
        <v>-3.7388999999999999E-3</v>
      </c>
      <c r="Z51">
        <v>-2.51516E-2</v>
      </c>
      <c r="AA51">
        <v>-1.9300000000000001E-2</v>
      </c>
      <c r="AB51">
        <v>-3.2780000000000001E-3</v>
      </c>
      <c r="AC51">
        <v>-2.0631999999999998E-3</v>
      </c>
      <c r="AD51">
        <v>-4.0605200000000001E-2</v>
      </c>
      <c r="AE51">
        <v>-8.5734099999999994E-2</v>
      </c>
      <c r="AF51">
        <v>-2.2113799999999999E-2</v>
      </c>
      <c r="AG51">
        <v>-8.0383999999999994E-3</v>
      </c>
    </row>
    <row r="52" spans="1:33">
      <c r="A52">
        <v>47</v>
      </c>
      <c r="B52">
        <v>-4.5657499999999997E-2</v>
      </c>
      <c r="C52">
        <v>5.2240999999999998E-3</v>
      </c>
      <c r="D52">
        <v>-7.0800600000000005E-2</v>
      </c>
      <c r="E52">
        <v>-1.0529500000000001E-2</v>
      </c>
      <c r="F52">
        <v>8.3765000000000003E-3</v>
      </c>
      <c r="G52">
        <v>2.01548E-2</v>
      </c>
      <c r="H52">
        <v>9.6798000000000006E-3</v>
      </c>
      <c r="I52">
        <v>-2.38465E-2</v>
      </c>
      <c r="J52">
        <v>2.9316100000000001E-2</v>
      </c>
      <c r="K52">
        <v>-6.93053E-2</v>
      </c>
      <c r="L52">
        <v>-2.5333399999999999E-2</v>
      </c>
      <c r="M52">
        <v>-3.7091800000000001E-2</v>
      </c>
      <c r="N52" s="8">
        <v>1.8764000000000001E-3</v>
      </c>
      <c r="O52">
        <v>-2.0239999999999999E-4</v>
      </c>
      <c r="P52">
        <v>-5.11519E-2</v>
      </c>
      <c r="Q52">
        <v>7.9600000000000005E-4</v>
      </c>
      <c r="R52">
        <v>-4.7174000000000001E-3</v>
      </c>
      <c r="S52">
        <v>2.5327700000000002E-2</v>
      </c>
      <c r="T52">
        <v>2.08454E-2</v>
      </c>
      <c r="U52">
        <v>3.8062E-3</v>
      </c>
      <c r="V52">
        <v>7.5047000000000004E-3</v>
      </c>
      <c r="W52">
        <v>3.1132999999999998E-3</v>
      </c>
      <c r="X52">
        <v>-4.6535100000000003E-2</v>
      </c>
      <c r="Y52">
        <v>-1.0606000000000001E-3</v>
      </c>
      <c r="Z52">
        <v>-2.9196799999999998E-2</v>
      </c>
      <c r="AA52">
        <v>-1.7616699999999999E-2</v>
      </c>
      <c r="AB52">
        <v>1.8236999999999999E-3</v>
      </c>
      <c r="AC52">
        <v>-5.9655999999999997E-3</v>
      </c>
      <c r="AD52">
        <v>-3.8345400000000002E-2</v>
      </c>
      <c r="AE52">
        <v>-8.1535200000000002E-2</v>
      </c>
      <c r="AF52">
        <v>-2.22312E-2</v>
      </c>
      <c r="AG52">
        <v>-4.6271000000000003E-3</v>
      </c>
    </row>
    <row r="53" spans="1:33">
      <c r="A53">
        <v>48</v>
      </c>
      <c r="B53">
        <v>-4.2203699999999997E-2</v>
      </c>
      <c r="C53">
        <v>1.4936000000000001E-3</v>
      </c>
      <c r="D53">
        <v>-7.1541599999999997E-2</v>
      </c>
      <c r="E53">
        <v>-1.3557899999999999E-2</v>
      </c>
      <c r="F53">
        <v>6.6201000000000003E-3</v>
      </c>
      <c r="G53">
        <v>1.31042E-2</v>
      </c>
      <c r="H53">
        <v>1.35957E-2</v>
      </c>
      <c r="I53">
        <v>-1.7531499999999998E-2</v>
      </c>
      <c r="J53">
        <v>3.37931E-2</v>
      </c>
      <c r="K53">
        <v>-6.9857100000000005E-2</v>
      </c>
      <c r="L53">
        <v>-2.40282E-2</v>
      </c>
      <c r="M53">
        <v>-3.0665700000000001E-2</v>
      </c>
      <c r="N53">
        <v>2.4589999999999998E-3</v>
      </c>
      <c r="O53">
        <v>1.5558E-3</v>
      </c>
      <c r="P53">
        <v>-4.6305899999999997E-2</v>
      </c>
      <c r="Q53">
        <v>-3.6020000000000002E-3</v>
      </c>
      <c r="R53">
        <v>-1.09572E-2</v>
      </c>
      <c r="S53">
        <v>2.6449299999999999E-2</v>
      </c>
      <c r="T53">
        <v>2.38874E-2</v>
      </c>
      <c r="U53">
        <v>6.2576999999999997E-3</v>
      </c>
      <c r="V53">
        <v>1.19483E-2</v>
      </c>
      <c r="W53">
        <v>1.8368E-3</v>
      </c>
      <c r="X53">
        <v>-4.4485900000000002E-2</v>
      </c>
      <c r="Y53">
        <v>4.0547999999999999E-3</v>
      </c>
      <c r="Z53">
        <v>-3.01623E-2</v>
      </c>
      <c r="AA53">
        <v>-1.97121E-2</v>
      </c>
      <c r="AB53">
        <v>-4.2484999999999997E-3</v>
      </c>
      <c r="AC53">
        <v>-6.2427999999999997E-3</v>
      </c>
      <c r="AD53">
        <v>-4.0624300000000002E-2</v>
      </c>
      <c r="AE53">
        <v>-8.3410600000000001E-2</v>
      </c>
      <c r="AF53">
        <v>-2.54004E-2</v>
      </c>
      <c r="AG53">
        <v>-7.2378E-3</v>
      </c>
    </row>
    <row r="54" spans="1:33">
      <c r="A54">
        <v>49</v>
      </c>
      <c r="B54">
        <v>-4.4755799999999998E-2</v>
      </c>
      <c r="C54">
        <v>1.9540999999999998E-3</v>
      </c>
      <c r="D54">
        <v>-7.1550100000000005E-2</v>
      </c>
      <c r="E54">
        <v>-1.2690999999999999E-2</v>
      </c>
      <c r="F54">
        <v>4.169E-3</v>
      </c>
      <c r="G54">
        <v>1.9978099999999999E-2</v>
      </c>
      <c r="H54">
        <v>9.2034999999999999E-3</v>
      </c>
      <c r="I54">
        <v>-2.16597E-2</v>
      </c>
      <c r="J54">
        <v>2.4033800000000001E-2</v>
      </c>
      <c r="K54">
        <v>-7.2786100000000006E-2</v>
      </c>
      <c r="L54">
        <v>-2.01724E-2</v>
      </c>
      <c r="M54">
        <v>-3.4365E-2</v>
      </c>
      <c r="N54">
        <v>1.6029999999999999E-4</v>
      </c>
      <c r="O54">
        <v>2.1202999999999999E-3</v>
      </c>
      <c r="P54">
        <v>-4.25402E-2</v>
      </c>
      <c r="Q54">
        <v>-3.1830000000000001E-3</v>
      </c>
      <c r="R54">
        <v>-3.9037E-3</v>
      </c>
      <c r="S54">
        <v>2.5758199999999998E-2</v>
      </c>
      <c r="T54">
        <v>2.1348599999999999E-2</v>
      </c>
      <c r="U54">
        <v>5.3233999999999998E-3</v>
      </c>
      <c r="V54">
        <v>8.3564999999999993E-3</v>
      </c>
      <c r="W54">
        <v>7.3255999999999998E-3</v>
      </c>
      <c r="X54">
        <v>-4.3038100000000003E-2</v>
      </c>
      <c r="Y54">
        <v>3.4350000000000001E-3</v>
      </c>
      <c r="Z54">
        <v>-3.3795499999999999E-2</v>
      </c>
      <c r="AA54">
        <v>-1.9426100000000002E-2</v>
      </c>
      <c r="AB54">
        <v>-5.0511999999999996E-3</v>
      </c>
      <c r="AC54">
        <v>-4.7701000000000002E-3</v>
      </c>
      <c r="AD54">
        <v>-3.7871799999999997E-2</v>
      </c>
      <c r="AE54">
        <v>-8.3003199999999999E-2</v>
      </c>
      <c r="AF54">
        <v>-2.71354E-2</v>
      </c>
      <c r="AG54">
        <v>-6.1598E-3</v>
      </c>
    </row>
    <row r="55" spans="1:33">
      <c r="A55">
        <v>50</v>
      </c>
      <c r="B55">
        <v>-5.2047499999999997E-2</v>
      </c>
      <c r="C55">
        <v>-1.8628E-3</v>
      </c>
      <c r="D55">
        <v>-7.5974700000000006E-2</v>
      </c>
      <c r="E55">
        <v>-9.8195000000000001E-3</v>
      </c>
      <c r="F55">
        <v>1.34466E-2</v>
      </c>
      <c r="G55">
        <v>1.2592300000000001E-2</v>
      </c>
      <c r="H55">
        <v>7.4161000000000001E-3</v>
      </c>
      <c r="I55">
        <v>-3.0487E-2</v>
      </c>
      <c r="J55">
        <v>2.3968E-2</v>
      </c>
      <c r="K55">
        <v>-7.5513499999999997E-2</v>
      </c>
      <c r="L55">
        <v>-2.4535000000000001E-2</v>
      </c>
      <c r="M55">
        <v>-2.9960899999999999E-2</v>
      </c>
      <c r="N55" s="8">
        <v>-3.2430000000000002E-4</v>
      </c>
      <c r="O55">
        <v>1.9145E-3</v>
      </c>
      <c r="P55">
        <v>-4.6563899999999998E-2</v>
      </c>
      <c r="Q55" s="8">
        <v>-4.8377999999999997E-3</v>
      </c>
      <c r="R55">
        <v>-2.1670000000000001E-3</v>
      </c>
      <c r="S55">
        <v>2.4004899999999999E-2</v>
      </c>
      <c r="T55">
        <v>2.2750800000000002E-2</v>
      </c>
      <c r="U55">
        <v>2.9892999999999999E-3</v>
      </c>
      <c r="V55">
        <v>8.6438999999999995E-3</v>
      </c>
      <c r="W55">
        <v>7.6232000000000001E-3</v>
      </c>
      <c r="X55">
        <v>-4.0580199999999997E-2</v>
      </c>
      <c r="Y55">
        <v>5.4259E-3</v>
      </c>
      <c r="Z55">
        <v>-3.6839999999999998E-2</v>
      </c>
      <c r="AA55">
        <v>-1.9193000000000002E-2</v>
      </c>
      <c r="AB55">
        <v>-5.2090000000000003E-4</v>
      </c>
      <c r="AC55">
        <v>-5.424E-3</v>
      </c>
      <c r="AD55">
        <v>-3.8987599999999997E-2</v>
      </c>
      <c r="AE55">
        <v>-8.24709E-2</v>
      </c>
      <c r="AF55">
        <v>-2.4814099999999999E-2</v>
      </c>
      <c r="AG55">
        <v>-7.7844000000000003E-3</v>
      </c>
    </row>
    <row r="56" spans="1:33">
      <c r="A56">
        <v>51</v>
      </c>
      <c r="B56">
        <v>-4.8609899999999998E-2</v>
      </c>
      <c r="C56">
        <v>7.4080999999999999E-3</v>
      </c>
      <c r="D56">
        <v>-7.4047399999999999E-2</v>
      </c>
      <c r="E56">
        <v>-1.91103E-2</v>
      </c>
      <c r="F56">
        <v>1.2104E-2</v>
      </c>
      <c r="G56">
        <v>2.5789099999999999E-2</v>
      </c>
      <c r="H56">
        <v>1.47087E-2</v>
      </c>
      <c r="I56">
        <v>-2.04044E-2</v>
      </c>
      <c r="J56">
        <v>3.4560199999999999E-2</v>
      </c>
      <c r="K56">
        <v>-6.98381E-2</v>
      </c>
      <c r="L56">
        <v>-2.96744E-2</v>
      </c>
      <c r="M56">
        <v>-2.7849499999999999E-2</v>
      </c>
      <c r="N56">
        <v>1.4786999999999999E-3</v>
      </c>
      <c r="O56">
        <v>-9.8700000000000003E-4</v>
      </c>
      <c r="P56">
        <v>-4.2935399999999999E-2</v>
      </c>
      <c r="Q56">
        <v>-2.4047000000000001E-3</v>
      </c>
      <c r="R56">
        <v>-4.4719E-3</v>
      </c>
      <c r="S56">
        <v>2.63474E-2</v>
      </c>
      <c r="T56">
        <v>1.6571499999999999E-2</v>
      </c>
      <c r="U56">
        <v>4.1535000000000001E-3</v>
      </c>
      <c r="V56">
        <v>1.261E-3</v>
      </c>
      <c r="W56">
        <v>5.7070999999999997E-3</v>
      </c>
      <c r="X56">
        <v>-4.05318E-2</v>
      </c>
      <c r="Y56">
        <v>2.9432999999999998E-3</v>
      </c>
      <c r="Z56">
        <v>-3.9509799999999998E-2</v>
      </c>
      <c r="AA56">
        <v>-2.1846899999999999E-2</v>
      </c>
      <c r="AB56">
        <v>-3.2813999999999999E-3</v>
      </c>
      <c r="AC56">
        <v>7.3720000000000003E-4</v>
      </c>
      <c r="AD56">
        <v>-3.9568100000000002E-2</v>
      </c>
      <c r="AE56">
        <v>-7.8785800000000003E-2</v>
      </c>
      <c r="AF56">
        <v>-2.2815100000000001E-2</v>
      </c>
      <c r="AG56">
        <v>-5.3901000000000001E-3</v>
      </c>
    </row>
    <row r="57" spans="1:33">
      <c r="A57">
        <v>52</v>
      </c>
      <c r="B57">
        <v>-4.6068699999999997E-2</v>
      </c>
      <c r="C57">
        <v>6.0251999999999997E-3</v>
      </c>
      <c r="D57">
        <v>-7.1197999999999997E-2</v>
      </c>
      <c r="E57">
        <v>-1.7979800000000001E-2</v>
      </c>
      <c r="F57">
        <v>2.4344000000000002E-3</v>
      </c>
      <c r="G57">
        <v>1.8746499999999999E-2</v>
      </c>
      <c r="H57">
        <v>1.1407499999999999E-2</v>
      </c>
      <c r="I57">
        <v>-2.89295E-2</v>
      </c>
      <c r="J57">
        <v>2.8645500000000001E-2</v>
      </c>
      <c r="K57">
        <v>-7.3564599999999994E-2</v>
      </c>
      <c r="L57">
        <v>-2.6306599999999999E-2</v>
      </c>
      <c r="M57">
        <v>-3.22092E-2</v>
      </c>
      <c r="N57">
        <v>-2.1822999999999999E-3</v>
      </c>
      <c r="O57">
        <v>-9.7780000000000002E-4</v>
      </c>
      <c r="P57">
        <v>-4.7721800000000002E-2</v>
      </c>
      <c r="Q57">
        <v>-2.3731999999999998E-3</v>
      </c>
      <c r="R57">
        <v>-5.6303999999999998E-3</v>
      </c>
      <c r="S57">
        <v>2.14903E-2</v>
      </c>
      <c r="T57">
        <v>1.9791300000000001E-2</v>
      </c>
      <c r="U57">
        <v>2.8609E-3</v>
      </c>
      <c r="V57">
        <v>5.0686999999999998E-3</v>
      </c>
      <c r="W57">
        <v>4.4105000000000004E-3</v>
      </c>
      <c r="X57">
        <v>-3.5743299999999999E-2</v>
      </c>
      <c r="Y57">
        <v>8.4223000000000006E-3</v>
      </c>
      <c r="Z57">
        <v>-3.68828E-2</v>
      </c>
      <c r="AA57">
        <v>-2.2976699999999999E-2</v>
      </c>
      <c r="AB57">
        <v>-5.4129999999999998E-4</v>
      </c>
      <c r="AC57">
        <v>-5.9570000000000001E-4</v>
      </c>
      <c r="AD57">
        <v>-3.4732600000000002E-2</v>
      </c>
      <c r="AE57">
        <v>-8.1326599999999999E-2</v>
      </c>
      <c r="AF57">
        <v>-2.3123000000000001E-2</v>
      </c>
      <c r="AG57">
        <v>-8.0955000000000003E-3</v>
      </c>
    </row>
    <row r="58" spans="1:33">
      <c r="A58">
        <v>53</v>
      </c>
      <c r="B58">
        <v>-5.6719199999999997E-2</v>
      </c>
      <c r="C58">
        <v>3.5429999999999999E-4</v>
      </c>
      <c r="D58">
        <v>-6.7792599999999995E-2</v>
      </c>
      <c r="E58">
        <v>-1.7473700000000002E-2</v>
      </c>
      <c r="F58">
        <v>1.15446E-2</v>
      </c>
      <c r="G58">
        <v>2.5131899999999999E-2</v>
      </c>
      <c r="H58">
        <v>1.5519700000000001E-2</v>
      </c>
      <c r="I58">
        <v>-2.9613299999999999E-2</v>
      </c>
      <c r="J58">
        <v>2.87291E-2</v>
      </c>
      <c r="K58">
        <v>-7.7433399999999999E-2</v>
      </c>
      <c r="L58">
        <v>-2.6551600000000002E-2</v>
      </c>
      <c r="M58">
        <v>-3.3030700000000003E-2</v>
      </c>
      <c r="N58">
        <v>2.307E-4</v>
      </c>
      <c r="O58">
        <v>-4.1197999999999999E-3</v>
      </c>
      <c r="P58">
        <v>-3.6599E-2</v>
      </c>
      <c r="Q58">
        <v>-2.4734000000000002E-3</v>
      </c>
      <c r="R58">
        <v>-6.3978999999999998E-3</v>
      </c>
      <c r="S58">
        <v>2.2132800000000001E-2</v>
      </c>
      <c r="T58">
        <v>2.2523999999999999E-2</v>
      </c>
      <c r="U58">
        <v>5.4708999999999999E-3</v>
      </c>
      <c r="V58">
        <v>8.5968999999999993E-3</v>
      </c>
      <c r="W58">
        <v>4.9892000000000001E-3</v>
      </c>
      <c r="X58">
        <v>-3.5736900000000002E-2</v>
      </c>
      <c r="Y58">
        <v>1.2603100000000001E-2</v>
      </c>
      <c r="Z58">
        <v>-3.5032599999999997E-2</v>
      </c>
      <c r="AA58">
        <v>-2.4265700000000001E-2</v>
      </c>
      <c r="AB58">
        <v>-2.9321999999999998E-3</v>
      </c>
      <c r="AC58">
        <v>-2.9822999999999998E-3</v>
      </c>
      <c r="AD58">
        <v>-3.9038400000000001E-2</v>
      </c>
      <c r="AE58">
        <v>-7.7110399999999996E-2</v>
      </c>
      <c r="AF58">
        <v>-2.2585000000000001E-2</v>
      </c>
      <c r="AG58">
        <v>-5.1266000000000003E-3</v>
      </c>
    </row>
    <row r="59" spans="1:33">
      <c r="A59">
        <v>54</v>
      </c>
      <c r="B59">
        <v>-5.22882E-2</v>
      </c>
      <c r="C59">
        <v>-6.1227E-3</v>
      </c>
      <c r="D59">
        <v>-7.1786100000000005E-2</v>
      </c>
      <c r="E59">
        <v>-1.17596E-2</v>
      </c>
      <c r="F59">
        <v>9.9369000000000002E-3</v>
      </c>
      <c r="G59">
        <v>1.8756999999999999E-2</v>
      </c>
      <c r="H59">
        <v>1.7736499999999999E-2</v>
      </c>
      <c r="I59">
        <v>-2.4807599999999999E-2</v>
      </c>
      <c r="J59">
        <v>3.1840300000000002E-2</v>
      </c>
      <c r="K59">
        <v>-8.3409300000000006E-2</v>
      </c>
      <c r="L59">
        <v>-2.3968400000000001E-2</v>
      </c>
      <c r="M59">
        <v>-3.1201599999999999E-2</v>
      </c>
      <c r="N59">
        <v>-2.4220000000000001E-4</v>
      </c>
      <c r="O59">
        <v>-1.8081E-3</v>
      </c>
      <c r="P59">
        <v>-4.4079199999999999E-2</v>
      </c>
      <c r="Q59">
        <v>-4.4334999999999999E-3</v>
      </c>
      <c r="R59">
        <v>-4.4977000000000003E-3</v>
      </c>
      <c r="S59">
        <v>2.0422099999999999E-2</v>
      </c>
      <c r="T59">
        <v>2.0899999999999998E-2</v>
      </c>
      <c r="U59">
        <v>5.9242000000000001E-3</v>
      </c>
      <c r="V59">
        <v>4.5094000000000002E-3</v>
      </c>
      <c r="W59">
        <v>1.0263899999999999E-2</v>
      </c>
      <c r="X59">
        <v>-4.1444700000000001E-2</v>
      </c>
      <c r="Y59">
        <v>9.5635000000000008E-3</v>
      </c>
      <c r="Z59">
        <v>-3.7092899999999998E-2</v>
      </c>
      <c r="AA59">
        <v>-1.92161E-2</v>
      </c>
      <c r="AB59">
        <v>-2.7739000000000002E-3</v>
      </c>
      <c r="AC59">
        <v>-5.2082999999999999E-3</v>
      </c>
      <c r="AD59">
        <v>-3.7781500000000003E-2</v>
      </c>
      <c r="AE59">
        <v>-7.7267600000000006E-2</v>
      </c>
      <c r="AF59">
        <v>-2.7905800000000001E-2</v>
      </c>
      <c r="AG59">
        <v>-3.4123999999999999E-3</v>
      </c>
    </row>
    <row r="60" spans="1:33">
      <c r="A60">
        <v>55</v>
      </c>
      <c r="B60">
        <v>-5.4953000000000002E-2</v>
      </c>
      <c r="C60">
        <v>3.0458E-3</v>
      </c>
      <c r="D60">
        <v>-7.4998599999999999E-2</v>
      </c>
      <c r="E60">
        <v>-1.53387E-2</v>
      </c>
      <c r="F60">
        <v>9.3846999999999993E-3</v>
      </c>
      <c r="G60">
        <v>2.0856400000000001E-2</v>
      </c>
      <c r="H60">
        <v>1.5992300000000001E-2</v>
      </c>
      <c r="I60">
        <v>-3.8794200000000001E-2</v>
      </c>
      <c r="J60">
        <v>3.01739E-2</v>
      </c>
      <c r="K60">
        <v>-7.6129699999999995E-2</v>
      </c>
      <c r="L60">
        <v>-2.0800800000000001E-2</v>
      </c>
      <c r="M60">
        <v>-2.9106699999999999E-2</v>
      </c>
      <c r="N60">
        <v>-6.6949999999999996E-4</v>
      </c>
      <c r="O60">
        <v>-5.7555000000000002E-3</v>
      </c>
      <c r="P60">
        <v>-4.43775E-2</v>
      </c>
      <c r="Q60">
        <v>-4.2281000000000003E-3</v>
      </c>
      <c r="R60">
        <v>-3.9657E-3</v>
      </c>
      <c r="S60">
        <v>2.3221499999999999E-2</v>
      </c>
      <c r="T60">
        <v>1.9140399999999998E-2</v>
      </c>
      <c r="U60">
        <v>5.5983999999999999E-3</v>
      </c>
      <c r="V60">
        <v>-9.8499999999999998E-4</v>
      </c>
      <c r="W60">
        <v>1.8159999999999999E-3</v>
      </c>
      <c r="X60">
        <v>-4.2381299999999997E-2</v>
      </c>
      <c r="Y60">
        <v>4.6880000000000003E-3</v>
      </c>
      <c r="Z60">
        <v>-4.2343699999999998E-2</v>
      </c>
      <c r="AA60">
        <v>-2.3022600000000001E-2</v>
      </c>
      <c r="AB60">
        <v>-1.7485000000000001E-3</v>
      </c>
      <c r="AC60">
        <v>-8.3590000000000001E-3</v>
      </c>
      <c r="AD60">
        <v>-3.7771800000000001E-2</v>
      </c>
      <c r="AE60">
        <v>-7.9483799999999993E-2</v>
      </c>
      <c r="AF60">
        <v>-2.2958900000000001E-2</v>
      </c>
      <c r="AG60">
        <v>-1.19659E-2</v>
      </c>
    </row>
    <row r="61" spans="1:33">
      <c r="A61">
        <v>56</v>
      </c>
      <c r="B61">
        <v>-5.1612699999999997E-2</v>
      </c>
      <c r="C61">
        <v>4.3536E-3</v>
      </c>
      <c r="D61">
        <v>-6.6178699999999993E-2</v>
      </c>
      <c r="E61">
        <v>-1.2359200000000001E-2</v>
      </c>
      <c r="F61">
        <v>9.1456999999999997E-3</v>
      </c>
      <c r="G61">
        <v>2.6380899999999999E-2</v>
      </c>
      <c r="H61">
        <v>1.50142E-2</v>
      </c>
      <c r="I61">
        <v>-2.6089600000000001E-2</v>
      </c>
      <c r="J61">
        <v>2.1032200000000001E-2</v>
      </c>
      <c r="K61">
        <v>-8.0311400000000005E-2</v>
      </c>
      <c r="L61">
        <v>-2.5536699999999999E-2</v>
      </c>
      <c r="M61">
        <v>-2.7544900000000001E-2</v>
      </c>
      <c r="N61">
        <v>4.9189999999999998E-4</v>
      </c>
      <c r="O61">
        <v>-7.4343999999999999E-3</v>
      </c>
      <c r="P61">
        <v>-3.7698799999999998E-2</v>
      </c>
      <c r="Q61">
        <v>-6.2935999999999999E-3</v>
      </c>
      <c r="R61">
        <v>-7.7885000000000003E-3</v>
      </c>
      <c r="S61">
        <v>1.9486699999999999E-2</v>
      </c>
      <c r="T61">
        <v>1.6432700000000001E-2</v>
      </c>
      <c r="U61">
        <v>6.7884E-3</v>
      </c>
      <c r="V61">
        <v>2.0144E-3</v>
      </c>
      <c r="W61">
        <v>6.7641999999999997E-3</v>
      </c>
      <c r="X61">
        <v>-3.8022500000000001E-2</v>
      </c>
      <c r="Y61">
        <v>6.4187000000000003E-3</v>
      </c>
      <c r="Z61">
        <v>-4.0637300000000001E-2</v>
      </c>
      <c r="AA61">
        <v>-2.2967899999999999E-2</v>
      </c>
      <c r="AB61">
        <v>-3.2650000000000001E-3</v>
      </c>
      <c r="AC61">
        <v>-5.9693999999999997E-3</v>
      </c>
      <c r="AD61">
        <v>-3.6417600000000001E-2</v>
      </c>
      <c r="AE61">
        <v>-7.6678800000000005E-2</v>
      </c>
      <c r="AF61">
        <v>-2.5466599999999999E-2</v>
      </c>
      <c r="AG61">
        <v>-1.11445E-2</v>
      </c>
    </row>
    <row r="62" spans="1:33">
      <c r="A62">
        <v>57</v>
      </c>
      <c r="B62">
        <v>-5.2519099999999999E-2</v>
      </c>
      <c r="C62" s="8">
        <v>-5.1100000000000002E-5</v>
      </c>
      <c r="D62">
        <v>-7.0725700000000002E-2</v>
      </c>
      <c r="E62">
        <v>-1.5751500000000002E-2</v>
      </c>
      <c r="F62">
        <v>1.37816E-2</v>
      </c>
      <c r="G62">
        <v>9.8177999999999998E-3</v>
      </c>
      <c r="H62">
        <v>2.1321199999999998E-2</v>
      </c>
      <c r="I62">
        <v>-2.7777900000000001E-2</v>
      </c>
      <c r="J62">
        <v>3.4209400000000001E-2</v>
      </c>
      <c r="K62">
        <v>-7.2493000000000002E-2</v>
      </c>
      <c r="L62">
        <v>-1.9610699999999998E-2</v>
      </c>
      <c r="M62">
        <v>-2.4073199999999999E-2</v>
      </c>
      <c r="N62">
        <v>-7.8350000000000002E-4</v>
      </c>
      <c r="O62">
        <v>-2.7912000000000002E-3</v>
      </c>
      <c r="P62">
        <v>-4.4928799999999998E-2</v>
      </c>
      <c r="Q62">
        <v>-1.2960999999999999E-3</v>
      </c>
      <c r="R62">
        <v>-1.0567099999999999E-2</v>
      </c>
      <c r="S62">
        <v>2.31167E-2</v>
      </c>
      <c r="T62">
        <v>1.78193E-2</v>
      </c>
      <c r="U62">
        <v>2.5409E-3</v>
      </c>
      <c r="V62">
        <v>3.7942000000000002E-3</v>
      </c>
      <c r="W62">
        <v>8.2278999999999998E-3</v>
      </c>
      <c r="X62">
        <v>-3.8028199999999998E-2</v>
      </c>
      <c r="Y62">
        <v>2.9539000000000002E-3</v>
      </c>
      <c r="Z62">
        <v>-3.9136499999999998E-2</v>
      </c>
      <c r="AA62">
        <v>-2.2387500000000001E-2</v>
      </c>
      <c r="AB62">
        <v>-2.7607E-3</v>
      </c>
      <c r="AC62">
        <v>-5.5415999999999998E-3</v>
      </c>
      <c r="AD62">
        <v>-3.6829000000000001E-2</v>
      </c>
      <c r="AE62">
        <v>-8.0616999999999994E-2</v>
      </c>
      <c r="AF62">
        <v>-2.55944E-2</v>
      </c>
      <c r="AG62">
        <v>-7.8589000000000003E-3</v>
      </c>
    </row>
    <row r="63" spans="1:33">
      <c r="A63">
        <v>58</v>
      </c>
      <c r="B63">
        <v>-4.4584800000000001E-2</v>
      </c>
      <c r="C63">
        <v>5.2142000000000004E-3</v>
      </c>
      <c r="D63">
        <v>-6.2810599999999994E-2</v>
      </c>
      <c r="E63">
        <v>-8.7863000000000004E-3</v>
      </c>
      <c r="F63">
        <v>7.9220999999999996E-3</v>
      </c>
      <c r="G63">
        <v>1.4779199999999999E-2</v>
      </c>
      <c r="H63">
        <v>1.4860999999999999E-2</v>
      </c>
      <c r="I63">
        <v>-3.4574100000000003E-2</v>
      </c>
      <c r="J63">
        <v>2.3976899999999999E-2</v>
      </c>
      <c r="K63">
        <v>-7.3615299999999995E-2</v>
      </c>
      <c r="L63">
        <v>-2.33025E-2</v>
      </c>
      <c r="M63">
        <v>-2.8858000000000002E-2</v>
      </c>
      <c r="N63">
        <v>-3.6251999999999999E-3</v>
      </c>
      <c r="O63">
        <v>-5.8894999999999998E-3</v>
      </c>
      <c r="P63">
        <v>-4.3725199999999999E-2</v>
      </c>
      <c r="Q63">
        <v>-1.4032999999999999E-3</v>
      </c>
      <c r="R63">
        <v>-7.9013999999999994E-3</v>
      </c>
      <c r="S63">
        <v>2.19413E-2</v>
      </c>
      <c r="T63">
        <v>1.5304399999999999E-2</v>
      </c>
      <c r="U63">
        <v>-1.8959999999999999E-3</v>
      </c>
      <c r="V63">
        <v>-5.9639999999999997E-4</v>
      </c>
      <c r="W63">
        <v>6.1381999999999999E-3</v>
      </c>
      <c r="X63">
        <v>-3.91542E-2</v>
      </c>
      <c r="Y63">
        <v>4.8792000000000002E-3</v>
      </c>
      <c r="Z63">
        <v>-3.8602699999999997E-2</v>
      </c>
      <c r="AA63">
        <v>-1.7568199999999999E-2</v>
      </c>
      <c r="AB63">
        <v>-2.5733000000000002E-3</v>
      </c>
      <c r="AC63">
        <v>-4.1273999999999998E-3</v>
      </c>
      <c r="AD63">
        <v>-3.3754399999999997E-2</v>
      </c>
      <c r="AE63">
        <v>-7.7571600000000004E-2</v>
      </c>
      <c r="AF63">
        <v>-2.31408E-2</v>
      </c>
      <c r="AG63">
        <v>-6.816E-3</v>
      </c>
    </row>
    <row r="64" spans="1:33">
      <c r="A64">
        <v>59</v>
      </c>
      <c r="B64">
        <v>-4.89244E-2</v>
      </c>
      <c r="C64">
        <v>6.0407999999999998E-3</v>
      </c>
      <c r="D64">
        <v>-6.7544499999999993E-2</v>
      </c>
      <c r="E64">
        <v>-1.6204199999999998E-2</v>
      </c>
      <c r="F64">
        <v>9.5341000000000002E-3</v>
      </c>
      <c r="G64">
        <v>2.0835599999999999E-2</v>
      </c>
      <c r="H64">
        <v>1.8345799999999999E-2</v>
      </c>
      <c r="I64">
        <v>-3.7577699999999999E-2</v>
      </c>
      <c r="J64">
        <v>1.6532999999999999E-2</v>
      </c>
      <c r="K64">
        <v>-7.3607699999999998E-2</v>
      </c>
      <c r="L64">
        <v>-2.0466999999999999E-2</v>
      </c>
      <c r="M64">
        <v>-2.2036799999999999E-2</v>
      </c>
      <c r="N64">
        <v>-4.0987999999999997E-3</v>
      </c>
      <c r="O64" s="8">
        <v>-7.5716000000000004E-3</v>
      </c>
      <c r="P64">
        <v>-3.8011999999999997E-2</v>
      </c>
      <c r="Q64">
        <v>-1.3902999999999999E-3</v>
      </c>
      <c r="R64">
        <v>-1.5128600000000001E-2</v>
      </c>
      <c r="S64">
        <v>2.0732E-2</v>
      </c>
      <c r="T64">
        <v>1.7578400000000001E-2</v>
      </c>
      <c r="U64">
        <v>-7.2690000000000005E-4</v>
      </c>
      <c r="V64">
        <v>8.0015999999999993E-3</v>
      </c>
      <c r="W64">
        <v>9.6448000000000002E-3</v>
      </c>
      <c r="X64">
        <v>-4.1184999999999999E-2</v>
      </c>
      <c r="Y64">
        <v>5.4279999999999997E-4</v>
      </c>
      <c r="Z64">
        <v>-4.20192E-2</v>
      </c>
      <c r="AA64">
        <v>-2.1911699999999999E-2</v>
      </c>
      <c r="AB64">
        <v>-4.2894999999999999E-3</v>
      </c>
      <c r="AC64">
        <v>-4.7838999999999998E-3</v>
      </c>
      <c r="AD64">
        <v>-3.6686000000000003E-2</v>
      </c>
      <c r="AE64">
        <v>-7.8068499999999999E-2</v>
      </c>
      <c r="AF64">
        <v>-2.3260099999999999E-2</v>
      </c>
      <c r="AG64">
        <v>-7.1897000000000003E-3</v>
      </c>
    </row>
    <row r="65" spans="1:33">
      <c r="A65">
        <v>60</v>
      </c>
      <c r="B65">
        <v>-4.5900700000000003E-2</v>
      </c>
      <c r="C65">
        <v>-1.8389000000000001E-3</v>
      </c>
      <c r="D65">
        <v>-6.4090599999999998E-2</v>
      </c>
      <c r="E65">
        <v>-1.8306300000000001E-2</v>
      </c>
      <c r="F65">
        <v>1.2698E-3</v>
      </c>
      <c r="G65">
        <v>2.0613099999999999E-2</v>
      </c>
      <c r="H65">
        <v>1.84262E-2</v>
      </c>
      <c r="I65">
        <v>-3.8859400000000002E-2</v>
      </c>
      <c r="J65">
        <v>2.2317099999999999E-2</v>
      </c>
      <c r="K65">
        <v>-6.9675000000000001E-2</v>
      </c>
      <c r="L65">
        <v>-2.30443E-2</v>
      </c>
      <c r="M65">
        <v>-3.1073E-2</v>
      </c>
      <c r="N65">
        <v>-6.1707999999999997E-3</v>
      </c>
      <c r="O65">
        <v>-2.5503000000000001E-3</v>
      </c>
      <c r="P65">
        <v>-4.1587300000000001E-2</v>
      </c>
      <c r="Q65">
        <v>-7.0989E-3</v>
      </c>
      <c r="R65">
        <v>-1.1424699999999999E-2</v>
      </c>
      <c r="S65">
        <v>2.6740300000000002E-2</v>
      </c>
      <c r="T65">
        <v>1.7372599999999998E-2</v>
      </c>
      <c r="U65">
        <v>5.5113000000000002E-3</v>
      </c>
      <c r="V65">
        <v>-3.2058999999999998E-3</v>
      </c>
      <c r="W65">
        <v>1.1044E-2</v>
      </c>
      <c r="X65">
        <v>-4.5359700000000003E-2</v>
      </c>
      <c r="Y65">
        <v>6.2430000000000003E-3</v>
      </c>
      <c r="Z65">
        <v>-4.3236499999999997E-2</v>
      </c>
      <c r="AA65">
        <v>-2.22072E-2</v>
      </c>
      <c r="AB65">
        <v>-5.7355000000000001E-3</v>
      </c>
      <c r="AC65">
        <v>-5.9995999999999999E-3</v>
      </c>
      <c r="AD65">
        <v>-3.3937700000000001E-2</v>
      </c>
      <c r="AE65">
        <v>-7.8987500000000002E-2</v>
      </c>
      <c r="AF65">
        <v>-2.4415599999999999E-2</v>
      </c>
      <c r="AG65">
        <v>-9.8884000000000003E-3</v>
      </c>
    </row>
    <row r="66" spans="1:33">
      <c r="A66">
        <v>61</v>
      </c>
      <c r="B66">
        <v>-5.4637400000000003E-2</v>
      </c>
      <c r="C66">
        <v>-4.9345999999999999E-3</v>
      </c>
      <c r="D66">
        <v>-6.8127400000000005E-2</v>
      </c>
      <c r="E66">
        <v>-1.8311299999999999E-2</v>
      </c>
      <c r="F66">
        <v>5.4833E-3</v>
      </c>
      <c r="G66">
        <v>1.5742099999999998E-2</v>
      </c>
      <c r="H66">
        <v>2.1406399999999999E-2</v>
      </c>
      <c r="I66">
        <v>-3.6897600000000003E-2</v>
      </c>
      <c r="J66">
        <v>1.619E-2</v>
      </c>
      <c r="K66">
        <v>-7.6982300000000004E-2</v>
      </c>
      <c r="L66">
        <v>-2.35566E-2</v>
      </c>
      <c r="M66">
        <v>-2.58807E-2</v>
      </c>
      <c r="N66">
        <v>-5.5792999999999997E-3</v>
      </c>
      <c r="O66">
        <v>-7.3229999999999996E-4</v>
      </c>
      <c r="P66">
        <v>-4.1649100000000001E-2</v>
      </c>
      <c r="Q66">
        <v>-3.9725999999999997E-3</v>
      </c>
      <c r="R66">
        <v>-1.3613999999999999E-2</v>
      </c>
      <c r="S66">
        <v>2.8792499999999999E-2</v>
      </c>
      <c r="T66">
        <v>1.91389E-2</v>
      </c>
      <c r="U66">
        <v>8.3560000000000004E-4</v>
      </c>
      <c r="V66">
        <v>2.7385999999999999E-3</v>
      </c>
      <c r="W66">
        <v>5.4672999999999996E-3</v>
      </c>
      <c r="X66">
        <v>-4.4422499999999997E-2</v>
      </c>
      <c r="Y66">
        <v>6.9816000000000001E-3</v>
      </c>
      <c r="Z66">
        <v>-3.8850900000000001E-2</v>
      </c>
      <c r="AA66">
        <v>-2.0578699999999998E-2</v>
      </c>
      <c r="AB66">
        <v>-5.6925999999999999E-3</v>
      </c>
      <c r="AC66">
        <v>-8.9075000000000005E-3</v>
      </c>
      <c r="AD66">
        <v>-4.4303799999999997E-2</v>
      </c>
      <c r="AE66">
        <v>-7.5929399999999994E-2</v>
      </c>
      <c r="AF66">
        <v>-2.3973999999999999E-2</v>
      </c>
      <c r="AG66">
        <v>-9.6629999999999997E-3</v>
      </c>
    </row>
    <row r="67" spans="1:33">
      <c r="A67">
        <v>62</v>
      </c>
      <c r="B67">
        <v>-4.9981200000000003E-2</v>
      </c>
      <c r="C67">
        <v>-1.3457E-3</v>
      </c>
      <c r="D67">
        <v>-6.5213999999999994E-2</v>
      </c>
      <c r="E67">
        <v>-1.5839900000000001E-2</v>
      </c>
      <c r="F67">
        <v>7.7673999999999998E-3</v>
      </c>
      <c r="G67">
        <v>1.3889800000000001E-2</v>
      </c>
      <c r="H67">
        <v>2.7098500000000001E-2</v>
      </c>
      <c r="I67">
        <v>-3.8451800000000001E-2</v>
      </c>
      <c r="J67">
        <v>9.6723999999999994E-3</v>
      </c>
      <c r="K67">
        <v>-7.6665499999999998E-2</v>
      </c>
      <c r="L67">
        <v>-2.1504800000000001E-2</v>
      </c>
      <c r="M67">
        <v>-2.7238399999999999E-2</v>
      </c>
      <c r="N67">
        <v>3.4616E-3</v>
      </c>
      <c r="O67">
        <v>-3.4650000000000002E-3</v>
      </c>
      <c r="P67">
        <v>-3.7930600000000002E-2</v>
      </c>
      <c r="Q67">
        <v>-4.7750000000000001E-4</v>
      </c>
      <c r="R67">
        <v>-1.0352699999999999E-2</v>
      </c>
      <c r="S67">
        <v>2.59355E-2</v>
      </c>
      <c r="T67">
        <v>1.54161E-2</v>
      </c>
      <c r="U67">
        <v>8.9773000000000006E-3</v>
      </c>
      <c r="V67">
        <v>2.2907000000000001E-3</v>
      </c>
      <c r="W67">
        <v>7.9535999999999999E-3</v>
      </c>
      <c r="X67">
        <v>-4.2559199999999998E-2</v>
      </c>
      <c r="Y67">
        <v>4.7974999999999997E-3</v>
      </c>
      <c r="Z67">
        <v>-4.0307500000000003E-2</v>
      </c>
      <c r="AA67">
        <v>-2.2366400000000002E-2</v>
      </c>
      <c r="AB67" s="8">
        <v>-1.9322E-3</v>
      </c>
      <c r="AC67">
        <v>-4.8868000000000002E-3</v>
      </c>
      <c r="AD67">
        <v>-3.6344599999999998E-2</v>
      </c>
      <c r="AE67">
        <v>-7.5163499999999994E-2</v>
      </c>
      <c r="AF67">
        <v>-2.40305E-2</v>
      </c>
      <c r="AG67">
        <v>-8.4773999999999995E-3</v>
      </c>
    </row>
    <row r="68" spans="1:33">
      <c r="A68">
        <v>63</v>
      </c>
      <c r="B68">
        <v>-5.30927E-2</v>
      </c>
      <c r="C68">
        <v>-4.2538999999999997E-3</v>
      </c>
      <c r="D68">
        <v>-7.2444499999999995E-2</v>
      </c>
      <c r="E68">
        <v>-1.12082E-2</v>
      </c>
      <c r="F68">
        <v>8.1983000000000004E-3</v>
      </c>
      <c r="G68">
        <v>1.57273E-2</v>
      </c>
      <c r="H68">
        <v>2.2539099999999999E-2</v>
      </c>
      <c r="I68">
        <v>-4.6274599999999999E-2</v>
      </c>
      <c r="J68">
        <v>1.33393E-2</v>
      </c>
      <c r="K68">
        <v>-6.8365200000000001E-2</v>
      </c>
      <c r="L68">
        <v>-2.45078E-2</v>
      </c>
      <c r="M68">
        <v>-2.3101199999999999E-2</v>
      </c>
      <c r="N68">
        <v>-7.7554E-3</v>
      </c>
      <c r="O68">
        <v>-1.3022000000000001E-3</v>
      </c>
      <c r="P68">
        <v>-4.0282699999999998E-2</v>
      </c>
      <c r="Q68">
        <v>-3.7031999999999998E-3</v>
      </c>
      <c r="R68">
        <v>-1.1589199999999999E-2</v>
      </c>
      <c r="S68">
        <v>1.9866700000000001E-2</v>
      </c>
      <c r="T68">
        <v>1.2907E-2</v>
      </c>
      <c r="U68">
        <v>7.5569999999999999E-4</v>
      </c>
      <c r="V68">
        <v>3.3608000000000002E-3</v>
      </c>
      <c r="W68">
        <v>6.6388000000000003E-3</v>
      </c>
      <c r="X68">
        <v>-4.4708699999999997E-2</v>
      </c>
      <c r="Y68">
        <v>2.6882E-3</v>
      </c>
      <c r="Z68">
        <v>-4.0169900000000001E-2</v>
      </c>
      <c r="AA68">
        <v>-2.43932E-2</v>
      </c>
      <c r="AB68">
        <v>-2.9049000000000002E-3</v>
      </c>
      <c r="AC68">
        <v>-5.7682000000000002E-3</v>
      </c>
      <c r="AD68">
        <v>-3.43288E-2</v>
      </c>
      <c r="AE68">
        <v>-7.1893100000000001E-2</v>
      </c>
      <c r="AF68">
        <v>-2.0366599999999999E-2</v>
      </c>
      <c r="AG68">
        <v>-6.9880000000000003E-3</v>
      </c>
    </row>
    <row r="69" spans="1:33">
      <c r="A69">
        <v>64</v>
      </c>
      <c r="B69">
        <v>-4.7521000000000001E-2</v>
      </c>
      <c r="C69">
        <v>5.7829999999999999E-3</v>
      </c>
      <c r="D69">
        <v>-7.2291599999999998E-2</v>
      </c>
      <c r="E69">
        <v>-1.34089E-2</v>
      </c>
      <c r="F69">
        <v>1.2473100000000001E-2</v>
      </c>
      <c r="G69">
        <v>1.5795799999999999E-2</v>
      </c>
      <c r="H69">
        <v>1.9697800000000001E-2</v>
      </c>
      <c r="I69">
        <v>-4.5718700000000001E-2</v>
      </c>
      <c r="J69">
        <v>9.3066999999999993E-3</v>
      </c>
      <c r="K69">
        <v>-6.3265699999999994E-2</v>
      </c>
      <c r="L69">
        <v>-2.38189E-2</v>
      </c>
      <c r="M69">
        <v>-2.4548799999999999E-2</v>
      </c>
      <c r="N69">
        <v>-5.4523000000000002E-3</v>
      </c>
      <c r="O69">
        <v>-6.6797000000000002E-3</v>
      </c>
      <c r="P69">
        <v>-4.6424E-2</v>
      </c>
      <c r="Q69">
        <v>-6.1012999999999996E-3</v>
      </c>
      <c r="R69">
        <v>-9.7555999999999997E-3</v>
      </c>
      <c r="S69">
        <v>1.9882199999999999E-2</v>
      </c>
      <c r="T69">
        <v>1.26824E-2</v>
      </c>
      <c r="U69">
        <v>-2.4696000000000002E-3</v>
      </c>
      <c r="V69" s="8">
        <v>4.2782000000000002E-3</v>
      </c>
      <c r="W69">
        <v>4.9906999999999998E-3</v>
      </c>
      <c r="X69">
        <v>-4.4268299999999997E-2</v>
      </c>
      <c r="Y69">
        <v>-4.6319999999999998E-4</v>
      </c>
      <c r="Z69">
        <v>-3.7033000000000003E-2</v>
      </c>
      <c r="AA69">
        <v>-2.11544E-2</v>
      </c>
      <c r="AB69">
        <v>-1.4993000000000001E-3</v>
      </c>
      <c r="AC69">
        <v>-8.2617999999999997E-3</v>
      </c>
      <c r="AD69">
        <v>-2.9172500000000001E-2</v>
      </c>
      <c r="AE69">
        <v>-7.54885E-2</v>
      </c>
      <c r="AF69">
        <v>-2.7616999999999999E-2</v>
      </c>
      <c r="AG69">
        <v>-9.1918999999999994E-3</v>
      </c>
    </row>
    <row r="70" spans="1:33">
      <c r="A70">
        <v>65</v>
      </c>
      <c r="B70">
        <v>-5.2221099999999999E-2</v>
      </c>
      <c r="C70">
        <v>6.6547999999999998E-3</v>
      </c>
      <c r="D70">
        <v>-6.7898899999999998E-2</v>
      </c>
      <c r="E70">
        <v>-1.06921E-2</v>
      </c>
      <c r="F70">
        <v>5.6521999999999996E-3</v>
      </c>
      <c r="G70">
        <v>2.2653E-2</v>
      </c>
      <c r="H70">
        <v>1.4962100000000001E-2</v>
      </c>
      <c r="I70">
        <v>-4.7261400000000002E-2</v>
      </c>
      <c r="J70">
        <v>1.7579399999999998E-2</v>
      </c>
      <c r="K70">
        <v>-6.9999199999999998E-2</v>
      </c>
      <c r="L70">
        <v>-2.13238E-2</v>
      </c>
      <c r="M70">
        <v>-1.9286999999999999E-2</v>
      </c>
      <c r="N70">
        <v>-8.3980000000000003E-4</v>
      </c>
      <c r="O70">
        <v>-7.3172000000000003E-3</v>
      </c>
      <c r="P70">
        <v>-4.2870499999999999E-2</v>
      </c>
      <c r="Q70">
        <v>-4.4498000000000003E-3</v>
      </c>
      <c r="R70">
        <v>-9.2583000000000006E-3</v>
      </c>
      <c r="S70">
        <v>2.4452999999999999E-2</v>
      </c>
      <c r="T70">
        <v>1.4264600000000001E-2</v>
      </c>
      <c r="U70">
        <v>3.4131000000000001E-3</v>
      </c>
      <c r="V70">
        <v>7.5558999999999999E-3</v>
      </c>
      <c r="W70">
        <v>5.7533999999999997E-3</v>
      </c>
      <c r="X70">
        <v>-4.1627699999999997E-2</v>
      </c>
      <c r="Y70">
        <v>3.3026000000000002E-3</v>
      </c>
      <c r="Z70">
        <v>-3.7676899999999999E-2</v>
      </c>
      <c r="AA70">
        <v>-2.5288100000000001E-2</v>
      </c>
      <c r="AB70">
        <v>-4.4476000000000003E-3</v>
      </c>
      <c r="AC70">
        <v>-2.9678E-3</v>
      </c>
      <c r="AD70">
        <v>-3.5771999999999998E-2</v>
      </c>
      <c r="AE70">
        <v>-7.9954200000000003E-2</v>
      </c>
      <c r="AF70">
        <v>-2.0265700000000001E-2</v>
      </c>
      <c r="AG70">
        <v>-7.1088000000000002E-3</v>
      </c>
    </row>
    <row r="71" spans="1:33">
      <c r="A71">
        <v>66</v>
      </c>
      <c r="B71">
        <v>-5.3831999999999998E-2</v>
      </c>
      <c r="C71">
        <v>7.2320000000000001E-4</v>
      </c>
      <c r="D71">
        <v>-6.4307600000000006E-2</v>
      </c>
      <c r="E71">
        <v>-1.6113499999999999E-2</v>
      </c>
      <c r="F71">
        <v>1.0262800000000001E-2</v>
      </c>
      <c r="G71">
        <v>1.57851E-2</v>
      </c>
      <c r="H71">
        <v>2.1037699999999999E-2</v>
      </c>
      <c r="I71">
        <v>-4.0738000000000003E-2</v>
      </c>
      <c r="J71">
        <v>1.2655E-2</v>
      </c>
      <c r="K71">
        <v>-7.0088200000000003E-2</v>
      </c>
      <c r="L71">
        <v>-2.3677500000000001E-2</v>
      </c>
      <c r="M71">
        <v>-2.35578E-2</v>
      </c>
      <c r="N71">
        <v>-8.6444999999999994E-3</v>
      </c>
      <c r="O71">
        <v>-6.0816000000000004E-3</v>
      </c>
      <c r="P71">
        <v>-3.7528499999999999E-2</v>
      </c>
      <c r="Q71">
        <v>-4.3375999999999996E-3</v>
      </c>
      <c r="R71">
        <v>-6.4488999999999996E-3</v>
      </c>
      <c r="S71">
        <v>2.23929E-2</v>
      </c>
      <c r="T71">
        <v>1.07673E-2</v>
      </c>
      <c r="U71">
        <v>9.4410000000000002E-4</v>
      </c>
      <c r="V71">
        <v>-9.6699999999999998E-4</v>
      </c>
      <c r="W71">
        <v>8.2900000000000005E-3</v>
      </c>
      <c r="X71">
        <v>-4.34188E-2</v>
      </c>
      <c r="Y71">
        <v>3.2234E-3</v>
      </c>
      <c r="Z71">
        <v>-3.2097500000000001E-2</v>
      </c>
      <c r="AA71">
        <v>-2.6169100000000001E-2</v>
      </c>
      <c r="AB71">
        <v>-5.3860999999999996E-3</v>
      </c>
      <c r="AC71">
        <v>-6.0093000000000004E-3</v>
      </c>
      <c r="AD71">
        <v>-3.2354899999999999E-2</v>
      </c>
      <c r="AE71">
        <v>-7.3370000000000005E-2</v>
      </c>
      <c r="AF71">
        <v>-2.3949499999999999E-2</v>
      </c>
      <c r="AG71">
        <v>-9.5525000000000002E-3</v>
      </c>
    </row>
    <row r="72" spans="1:33">
      <c r="A72">
        <v>67</v>
      </c>
      <c r="B72">
        <v>-5.0735799999999998E-2</v>
      </c>
      <c r="C72">
        <v>4.8282999999999998E-3</v>
      </c>
      <c r="D72">
        <v>-6.5885100000000002E-2</v>
      </c>
      <c r="E72">
        <v>-1.2444200000000001E-2</v>
      </c>
      <c r="F72">
        <v>1.3989400000000001E-2</v>
      </c>
      <c r="G72">
        <v>1.8670699999999998E-2</v>
      </c>
      <c r="H72">
        <v>2.5322000000000001E-2</v>
      </c>
      <c r="I72">
        <v>-4.4670700000000001E-2</v>
      </c>
      <c r="J72">
        <v>1.46404E-2</v>
      </c>
      <c r="K72">
        <v>-6.8033999999999997E-2</v>
      </c>
      <c r="L72">
        <v>-1.89147E-2</v>
      </c>
      <c r="M72">
        <v>-2.6004699999999999E-2</v>
      </c>
      <c r="N72">
        <v>-1.6436999999999999E-3</v>
      </c>
      <c r="O72">
        <v>-2.4976999999999998E-3</v>
      </c>
      <c r="P72">
        <v>-4.38927E-2</v>
      </c>
      <c r="Q72">
        <v>-3.2096999999999998E-3</v>
      </c>
      <c r="R72">
        <v>-1.1609100000000001E-2</v>
      </c>
      <c r="S72">
        <v>2.0914800000000001E-2</v>
      </c>
      <c r="T72">
        <v>1.73408E-2</v>
      </c>
      <c r="U72">
        <v>5.4998E-3</v>
      </c>
      <c r="V72">
        <v>2.7997E-3</v>
      </c>
      <c r="W72">
        <v>1.6444999999999999E-3</v>
      </c>
      <c r="X72">
        <v>-4.6970699999999997E-2</v>
      </c>
      <c r="Y72">
        <v>6.1268E-3</v>
      </c>
      <c r="Z72">
        <v>-4.0594600000000002E-2</v>
      </c>
      <c r="AA72">
        <v>-1.6156400000000001E-2</v>
      </c>
      <c r="AB72">
        <v>-1.2914999999999999E-3</v>
      </c>
      <c r="AC72">
        <v>-9.3922999999999993E-3</v>
      </c>
      <c r="AD72">
        <v>-4.0727399999999997E-2</v>
      </c>
      <c r="AE72">
        <v>-7.3474800000000007E-2</v>
      </c>
      <c r="AF72">
        <v>-2.4954500000000001E-2</v>
      </c>
      <c r="AG72">
        <v>-8.6756999999999997E-3</v>
      </c>
    </row>
    <row r="73" spans="1:33">
      <c r="A73">
        <v>68</v>
      </c>
      <c r="B73">
        <v>-4.9620600000000001E-2</v>
      </c>
      <c r="C73">
        <v>4.8801000000000001E-3</v>
      </c>
      <c r="D73">
        <v>-6.3573699999999997E-2</v>
      </c>
      <c r="E73">
        <v>-1.7616099999999999E-2</v>
      </c>
      <c r="F73">
        <v>9.8668999999999996E-3</v>
      </c>
      <c r="G73">
        <v>1.4333E-2</v>
      </c>
      <c r="H73">
        <v>2.15038E-2</v>
      </c>
      <c r="I73">
        <v>-5.3232500000000002E-2</v>
      </c>
      <c r="J73">
        <v>6.8814000000000002E-3</v>
      </c>
      <c r="K73">
        <v>-6.6042500000000004E-2</v>
      </c>
      <c r="L73">
        <v>-1.78421E-2</v>
      </c>
      <c r="M73">
        <v>-2.2081099999999999E-2</v>
      </c>
      <c r="N73">
        <v>-1.7495E-3</v>
      </c>
      <c r="O73">
        <v>-3.3888999999999998E-3</v>
      </c>
      <c r="P73">
        <v>-4.8633599999999999E-2</v>
      </c>
      <c r="Q73">
        <v>-2.9456999999999999E-3</v>
      </c>
      <c r="R73">
        <v>-1.16893E-2</v>
      </c>
      <c r="S73">
        <v>1.9059400000000001E-2</v>
      </c>
      <c r="T73">
        <v>1.7949300000000001E-2</v>
      </c>
      <c r="U73">
        <v>3.8333999999999998E-3</v>
      </c>
      <c r="V73">
        <v>3.8427000000000001E-3</v>
      </c>
      <c r="W73">
        <v>8.6020999999999997E-3</v>
      </c>
      <c r="X73">
        <v>-4.7611199999999999E-2</v>
      </c>
      <c r="Y73">
        <v>2.2404E-3</v>
      </c>
      <c r="Z73">
        <v>-3.7959800000000002E-2</v>
      </c>
      <c r="AA73">
        <v>-1.9399599999999999E-2</v>
      </c>
      <c r="AB73">
        <v>-6.5415999999999998E-3</v>
      </c>
      <c r="AC73">
        <v>-7.4618000000000002E-3</v>
      </c>
      <c r="AD73">
        <v>-3.3730700000000002E-2</v>
      </c>
      <c r="AE73">
        <v>-6.9430099999999995E-2</v>
      </c>
      <c r="AF73">
        <v>-2.6127000000000001E-2</v>
      </c>
      <c r="AG73">
        <v>-9.0865000000000008E-3</v>
      </c>
    </row>
    <row r="74" spans="1:33">
      <c r="A74">
        <v>69</v>
      </c>
      <c r="B74">
        <v>-5.0191600000000003E-2</v>
      </c>
      <c r="C74">
        <v>2.8048000000000001E-3</v>
      </c>
      <c r="D74">
        <v>-6.8045599999999998E-2</v>
      </c>
      <c r="E74">
        <v>-1.2779799999999999E-2</v>
      </c>
      <c r="F74">
        <v>4.7298000000000001E-3</v>
      </c>
      <c r="G74">
        <v>1.1359899999999999E-2</v>
      </c>
      <c r="H74">
        <v>2.1865699999999998E-2</v>
      </c>
      <c r="I74">
        <v>-3.8490999999999997E-2</v>
      </c>
      <c r="J74">
        <v>8.4671999999999994E-3</v>
      </c>
      <c r="K74">
        <v>-6.51365E-2</v>
      </c>
      <c r="L74">
        <v>-1.7787500000000001E-2</v>
      </c>
      <c r="M74">
        <v>-2.7603200000000001E-2</v>
      </c>
      <c r="N74">
        <v>-8.5360000000000004E-4</v>
      </c>
      <c r="O74">
        <v>-4.0264999999999997E-3</v>
      </c>
      <c r="P74">
        <v>-4.6141000000000001E-2</v>
      </c>
      <c r="Q74">
        <v>-2.9225000000000002E-3</v>
      </c>
      <c r="R74">
        <v>-1.43413E-2</v>
      </c>
      <c r="S74">
        <v>2.0920000000000001E-2</v>
      </c>
      <c r="T74">
        <v>1.3547999999999999E-2</v>
      </c>
      <c r="U74" s="8">
        <v>-1.1E-5</v>
      </c>
      <c r="V74">
        <v>1.4984E-3</v>
      </c>
      <c r="W74">
        <v>5.3591999999999997E-3</v>
      </c>
      <c r="X74">
        <v>-4.5762900000000002E-2</v>
      </c>
      <c r="Y74">
        <v>1.1306000000000001E-3</v>
      </c>
      <c r="Z74">
        <v>-3.7482799999999997E-2</v>
      </c>
      <c r="AA74">
        <v>-2.5454299999999999E-2</v>
      </c>
      <c r="AB74">
        <v>-5.1409999999999997E-4</v>
      </c>
      <c r="AC74">
        <v>-8.5415999999999999E-3</v>
      </c>
      <c r="AD74">
        <v>-3.6812499999999998E-2</v>
      </c>
      <c r="AE74">
        <v>-7.0527199999999998E-2</v>
      </c>
      <c r="AF74">
        <v>-2.1057699999999999E-2</v>
      </c>
      <c r="AG74">
        <v>-9.1009999999999997E-3</v>
      </c>
    </row>
    <row r="75" spans="1:33">
      <c r="A75">
        <v>70</v>
      </c>
      <c r="B75">
        <v>-5.0566300000000002E-2</v>
      </c>
      <c r="C75">
        <v>-2.968E-4</v>
      </c>
      <c r="D75">
        <v>-6.2870800000000004E-2</v>
      </c>
      <c r="E75">
        <v>-1.28845E-2</v>
      </c>
      <c r="F75">
        <v>1.17252E-2</v>
      </c>
      <c r="G75">
        <v>1.4971399999999999E-2</v>
      </c>
      <c r="H75">
        <v>1.99977E-2</v>
      </c>
      <c r="I75">
        <v>-3.4780400000000003E-2</v>
      </c>
      <c r="J75">
        <v>7.6725999999999999E-3</v>
      </c>
      <c r="K75">
        <v>-6.5248700000000007E-2</v>
      </c>
      <c r="L75">
        <v>-1.8124899999999999E-2</v>
      </c>
      <c r="M75">
        <v>-2.3340300000000001E-2</v>
      </c>
      <c r="N75">
        <v>-6.5819999999999995E-4</v>
      </c>
      <c r="O75">
        <v>-1.719E-4</v>
      </c>
      <c r="P75">
        <v>-4.7774299999999999E-2</v>
      </c>
      <c r="Q75">
        <v>-6.198E-4</v>
      </c>
      <c r="R75">
        <v>-1.1957799999999999E-2</v>
      </c>
      <c r="S75">
        <v>2.2384999999999999E-2</v>
      </c>
      <c r="T75">
        <v>1.03322E-2</v>
      </c>
      <c r="U75">
        <v>3.2572999999999999E-3</v>
      </c>
      <c r="V75">
        <v>1.2578999999999999E-3</v>
      </c>
      <c r="W75">
        <v>8.5129999999999997E-3</v>
      </c>
      <c r="X75">
        <v>-4.7712699999999997E-2</v>
      </c>
      <c r="Y75">
        <v>-2.7062000000000002E-3</v>
      </c>
      <c r="Z75">
        <v>-3.7147300000000001E-2</v>
      </c>
      <c r="AA75">
        <v>-1.99907E-2</v>
      </c>
      <c r="AB75">
        <v>-3.2136999999999999E-3</v>
      </c>
      <c r="AC75">
        <v>-6.8450999999999998E-3</v>
      </c>
      <c r="AD75">
        <v>-3.5336699999999999E-2</v>
      </c>
      <c r="AE75">
        <v>-6.9450100000000001E-2</v>
      </c>
      <c r="AF75">
        <v>-2.1682E-2</v>
      </c>
      <c r="AG75">
        <v>-7.2995000000000004E-3</v>
      </c>
    </row>
    <row r="76" spans="1:33">
      <c r="A76">
        <v>71</v>
      </c>
      <c r="B76">
        <v>-5.5927900000000003E-2</v>
      </c>
      <c r="C76">
        <v>2.7203000000000001E-3</v>
      </c>
      <c r="D76">
        <v>-6.52253E-2</v>
      </c>
      <c r="E76">
        <v>-1.37781E-2</v>
      </c>
      <c r="F76">
        <v>-2.564E-4</v>
      </c>
      <c r="G76">
        <v>1.5924899999999999E-2</v>
      </c>
      <c r="H76">
        <v>2.85487E-2</v>
      </c>
      <c r="I76">
        <v>-4.5850299999999997E-2</v>
      </c>
      <c r="J76">
        <v>-3.746E-4</v>
      </c>
      <c r="K76">
        <v>-6.5527699999999994E-2</v>
      </c>
      <c r="L76">
        <v>-2.2441699999999998E-2</v>
      </c>
      <c r="M76">
        <v>-2.0297300000000001E-2</v>
      </c>
      <c r="N76">
        <v>2.9210999999999998E-3</v>
      </c>
      <c r="O76">
        <v>-4.5360000000000001E-3</v>
      </c>
      <c r="P76">
        <v>-4.9064400000000001E-2</v>
      </c>
      <c r="Q76">
        <v>-4.1450000000000002E-3</v>
      </c>
      <c r="R76">
        <v>-4.4256E-3</v>
      </c>
      <c r="S76">
        <v>2.1881000000000001E-2</v>
      </c>
      <c r="T76">
        <v>1.4488600000000001E-2</v>
      </c>
      <c r="U76" s="8">
        <v>4.0899999999999998E-5</v>
      </c>
      <c r="V76">
        <v>-3.5419999999999999E-4</v>
      </c>
      <c r="W76">
        <v>5.2754999999999998E-3</v>
      </c>
      <c r="X76">
        <v>-4.9695299999999998E-2</v>
      </c>
      <c r="Y76">
        <v>-6.8412999999999998E-3</v>
      </c>
      <c r="Z76">
        <v>-3.9689700000000001E-2</v>
      </c>
      <c r="AA76">
        <v>-2.0964699999999999E-2</v>
      </c>
      <c r="AB76">
        <v>-2.9907000000000002E-3</v>
      </c>
      <c r="AC76">
        <v>-7.2852000000000004E-3</v>
      </c>
      <c r="AD76">
        <v>-3.5313200000000003E-2</v>
      </c>
      <c r="AE76">
        <v>-6.8600599999999998E-2</v>
      </c>
      <c r="AF76">
        <v>-2.1392600000000001E-2</v>
      </c>
      <c r="AG76">
        <v>-8.5774000000000006E-3</v>
      </c>
    </row>
    <row r="77" spans="1:33">
      <c r="A77">
        <v>72</v>
      </c>
      <c r="B77">
        <v>-5.6725699999999997E-2</v>
      </c>
      <c r="C77">
        <v>2.3305999999999999E-3</v>
      </c>
      <c r="D77">
        <v>-7.2274400000000003E-2</v>
      </c>
      <c r="E77">
        <v>-4.5250000000000004E-3</v>
      </c>
      <c r="F77">
        <v>1.20614E-2</v>
      </c>
      <c r="G77">
        <v>2.375E-2</v>
      </c>
      <c r="H77">
        <v>2.8056000000000001E-2</v>
      </c>
      <c r="I77">
        <v>-4.80673E-2</v>
      </c>
      <c r="J77">
        <v>8.4101000000000002E-3</v>
      </c>
      <c r="K77">
        <v>-5.8152500000000003E-2</v>
      </c>
      <c r="L77">
        <v>-2.6071299999999999E-2</v>
      </c>
      <c r="M77">
        <v>-2.4752199999999999E-2</v>
      </c>
      <c r="N77">
        <v>-9.0285000000000001E-3</v>
      </c>
      <c r="O77">
        <v>-5.3184E-3</v>
      </c>
      <c r="P77">
        <v>-4.0640900000000001E-2</v>
      </c>
      <c r="Q77">
        <v>-3.0769E-3</v>
      </c>
      <c r="R77">
        <v>-9.0892000000000004E-3</v>
      </c>
      <c r="S77">
        <v>1.97507E-2</v>
      </c>
      <c r="T77">
        <v>1.8324699999999999E-2</v>
      </c>
      <c r="U77">
        <v>5.2766999999999996E-3</v>
      </c>
      <c r="V77">
        <v>-1.4417E-3</v>
      </c>
      <c r="W77">
        <v>2.3403E-3</v>
      </c>
      <c r="X77">
        <v>-4.2007200000000001E-2</v>
      </c>
      <c r="Y77">
        <v>3.0571999999999999E-3</v>
      </c>
      <c r="Z77">
        <v>-3.9793099999999998E-2</v>
      </c>
      <c r="AA77">
        <v>-2.2647400000000002E-2</v>
      </c>
      <c r="AB77">
        <v>-1.5571000000000001E-3</v>
      </c>
      <c r="AC77">
        <v>-7.1076000000000004E-3</v>
      </c>
      <c r="AD77">
        <v>-3.2208500000000001E-2</v>
      </c>
      <c r="AE77">
        <v>-6.8811300000000006E-2</v>
      </c>
      <c r="AF77">
        <v>-2.4751599999999999E-2</v>
      </c>
      <c r="AG77">
        <v>-9.5026999999999993E-3</v>
      </c>
    </row>
    <row r="78" spans="1:33">
      <c r="A78">
        <v>73</v>
      </c>
      <c r="B78">
        <v>-4.5892799999999997E-2</v>
      </c>
      <c r="C78">
        <v>-1.3771E-3</v>
      </c>
      <c r="D78">
        <v>-6.1474000000000001E-2</v>
      </c>
      <c r="E78">
        <v>-1.4324099999999999E-2</v>
      </c>
      <c r="F78">
        <v>2.0734E-3</v>
      </c>
      <c r="G78">
        <v>1.9472000000000001E-3</v>
      </c>
      <c r="H78">
        <v>3.3583099999999998E-2</v>
      </c>
      <c r="I78">
        <v>-5.5678999999999999E-2</v>
      </c>
      <c r="J78">
        <v>2.8590999999999998E-3</v>
      </c>
      <c r="K78">
        <v>-5.4334100000000003E-2</v>
      </c>
      <c r="L78">
        <v>-1.9770900000000001E-2</v>
      </c>
      <c r="M78">
        <v>-2.5645899999999999E-2</v>
      </c>
      <c r="N78">
        <v>-6.9931000000000004E-3</v>
      </c>
      <c r="O78">
        <v>-5.0940999999999998E-3</v>
      </c>
      <c r="P78">
        <v>-4.5335399999999998E-2</v>
      </c>
      <c r="Q78">
        <v>2.6439999999999998E-4</v>
      </c>
      <c r="R78">
        <v>-9.6881999999999992E-3</v>
      </c>
      <c r="S78">
        <v>2.3157400000000002E-2</v>
      </c>
      <c r="T78">
        <v>1.4471400000000001E-2</v>
      </c>
      <c r="U78">
        <v>1.1017300000000001E-2</v>
      </c>
      <c r="V78">
        <v>6.4838999999999999E-3</v>
      </c>
      <c r="W78">
        <v>3.3976000000000002E-3</v>
      </c>
      <c r="X78">
        <v>-4.5418899999999998E-2</v>
      </c>
      <c r="Y78">
        <v>-5.6765000000000001E-3</v>
      </c>
      <c r="Z78">
        <v>-3.4902700000000002E-2</v>
      </c>
      <c r="AA78">
        <v>-2.0487100000000001E-2</v>
      </c>
      <c r="AB78">
        <v>-5.7105000000000003E-3</v>
      </c>
      <c r="AC78">
        <v>-1.00961E-2</v>
      </c>
      <c r="AD78">
        <v>-3.3459700000000002E-2</v>
      </c>
      <c r="AE78">
        <v>-6.5142900000000004E-2</v>
      </c>
      <c r="AF78">
        <v>-2.3308300000000001E-2</v>
      </c>
      <c r="AG78">
        <v>-1.1853000000000001E-2</v>
      </c>
    </row>
    <row r="79" spans="1:33">
      <c r="A79">
        <v>74</v>
      </c>
      <c r="B79">
        <v>-4.9525199999999998E-2</v>
      </c>
      <c r="C79">
        <v>5.0762999999999997E-3</v>
      </c>
      <c r="D79">
        <v>-6.5246700000000005E-2</v>
      </c>
      <c r="E79">
        <v>-9.4097999999999994E-3</v>
      </c>
      <c r="F79">
        <v>3.7964000000000001E-3</v>
      </c>
      <c r="G79">
        <v>1.1230800000000001E-2</v>
      </c>
      <c r="H79">
        <v>3.3055500000000002E-2</v>
      </c>
      <c r="I79">
        <v>-5.0693700000000001E-2</v>
      </c>
      <c r="J79">
        <v>-2.1346E-3</v>
      </c>
      <c r="K79">
        <v>-5.91029E-2</v>
      </c>
      <c r="L79">
        <v>-1.92605E-2</v>
      </c>
      <c r="M79">
        <v>-2.5494900000000001E-2</v>
      </c>
      <c r="N79">
        <v>-1.3223E-3</v>
      </c>
      <c r="O79">
        <v>-7.8133999999999999E-3</v>
      </c>
      <c r="P79">
        <v>-3.8035800000000002E-2</v>
      </c>
      <c r="Q79">
        <v>-4.9580000000000002E-4</v>
      </c>
      <c r="R79">
        <v>-8.3827999999999993E-3</v>
      </c>
      <c r="S79">
        <v>2.3029399999999998E-2</v>
      </c>
      <c r="T79">
        <v>1.68214E-2</v>
      </c>
      <c r="U79">
        <v>3.1075E-3</v>
      </c>
      <c r="V79">
        <v>5.2880999999999996E-3</v>
      </c>
      <c r="W79">
        <v>8.0444000000000002E-3</v>
      </c>
      <c r="X79">
        <v>-4.57597E-2</v>
      </c>
      <c r="Y79">
        <v>-6.8338000000000001E-3</v>
      </c>
      <c r="Z79">
        <v>-3.1701800000000002E-2</v>
      </c>
      <c r="AA79">
        <v>-1.94036E-2</v>
      </c>
      <c r="AB79">
        <v>-6.5043999999999996E-3</v>
      </c>
      <c r="AC79">
        <v>-4.2512000000000001E-3</v>
      </c>
      <c r="AD79">
        <v>-3.5019500000000002E-2</v>
      </c>
      <c r="AE79">
        <v>-6.8377800000000002E-2</v>
      </c>
      <c r="AF79">
        <v>-2.1307300000000001E-2</v>
      </c>
      <c r="AG79">
        <v>-9.0611000000000008E-3</v>
      </c>
    </row>
    <row r="80" spans="1:33">
      <c r="A80">
        <v>75</v>
      </c>
      <c r="B80">
        <v>-4.9967400000000002E-2</v>
      </c>
      <c r="C80">
        <v>-3.8649000000000001E-3</v>
      </c>
      <c r="D80">
        <v>-5.9930600000000001E-2</v>
      </c>
      <c r="E80">
        <v>-1.50802E-2</v>
      </c>
      <c r="F80">
        <v>3.8482E-3</v>
      </c>
      <c r="G80">
        <v>1.6612499999999999E-2</v>
      </c>
      <c r="H80">
        <v>2.57223E-2</v>
      </c>
      <c r="I80">
        <v>-4.8774400000000002E-2</v>
      </c>
      <c r="J80" s="8">
        <v>-9.7E-5</v>
      </c>
      <c r="K80">
        <v>-6.0059700000000001E-2</v>
      </c>
      <c r="L80">
        <v>-2.1022200000000001E-2</v>
      </c>
      <c r="M80">
        <v>-1.5997399999999998E-2</v>
      </c>
      <c r="N80">
        <v>-5.9718999999999996E-3</v>
      </c>
      <c r="O80">
        <v>-3.6522999999999998E-3</v>
      </c>
      <c r="P80">
        <v>-4.9433699999999997E-2</v>
      </c>
      <c r="Q80">
        <v>-2.0406000000000001E-3</v>
      </c>
      <c r="R80">
        <v>-1.1919600000000001E-2</v>
      </c>
      <c r="S80">
        <v>2.4192200000000001E-2</v>
      </c>
      <c r="T80">
        <v>1.56125E-2</v>
      </c>
      <c r="U80" s="8">
        <v>5.2586000000000004E-3</v>
      </c>
      <c r="V80">
        <v>4.4251000000000004E-3</v>
      </c>
      <c r="W80">
        <v>3.2934000000000001E-3</v>
      </c>
      <c r="X80">
        <v>-5.20838E-2</v>
      </c>
      <c r="Y80">
        <v>-4.2747000000000002E-3</v>
      </c>
      <c r="Z80">
        <v>-3.3507799999999997E-2</v>
      </c>
      <c r="AA80">
        <v>-2.1713199999999998E-2</v>
      </c>
      <c r="AB80">
        <v>-1.2564E-3</v>
      </c>
      <c r="AC80">
        <v>-1.2116999999999999E-2</v>
      </c>
      <c r="AD80">
        <v>-2.7533599999999998E-2</v>
      </c>
      <c r="AE80">
        <v>-7.0580199999999996E-2</v>
      </c>
      <c r="AF80">
        <v>-2.1612800000000001E-2</v>
      </c>
      <c r="AG80">
        <v>-6.2655999999999996E-3</v>
      </c>
    </row>
    <row r="81" spans="1:33">
      <c r="A81">
        <v>76</v>
      </c>
      <c r="B81">
        <v>-4.6998999999999999E-2</v>
      </c>
      <c r="C81">
        <v>1.2287999999999999E-3</v>
      </c>
      <c r="D81">
        <v>-6.1981700000000001E-2</v>
      </c>
      <c r="E81">
        <v>-9.4233000000000008E-3</v>
      </c>
      <c r="F81">
        <v>7.9500999999999999E-3</v>
      </c>
      <c r="G81">
        <v>1.3559999999999999E-2</v>
      </c>
      <c r="H81">
        <v>2.93286E-2</v>
      </c>
      <c r="I81">
        <v>-4.6065799999999997E-2</v>
      </c>
      <c r="J81">
        <v>-2.5915999999999999E-3</v>
      </c>
      <c r="K81">
        <v>-5.3214999999999998E-2</v>
      </c>
      <c r="L81">
        <v>-1.7062999999999998E-2</v>
      </c>
      <c r="M81">
        <v>-2.22031E-2</v>
      </c>
      <c r="N81">
        <v>-1.1575E-2</v>
      </c>
      <c r="O81">
        <v>-8.5471999999999996E-3</v>
      </c>
      <c r="P81">
        <v>-4.1611500000000003E-2</v>
      </c>
      <c r="Q81">
        <v>2.7910000000000001E-3</v>
      </c>
      <c r="R81">
        <v>-1.25465E-2</v>
      </c>
      <c r="S81">
        <v>2.0456100000000001E-2</v>
      </c>
      <c r="T81">
        <v>1.63289E-2</v>
      </c>
      <c r="U81">
        <v>5.2538999999999997E-3</v>
      </c>
      <c r="V81">
        <v>5.3761E-3</v>
      </c>
      <c r="W81">
        <v>7.2433999999999997E-3</v>
      </c>
      <c r="X81">
        <v>-5.0329400000000003E-2</v>
      </c>
      <c r="Y81">
        <v>-8.1087999999999993E-3</v>
      </c>
      <c r="Z81">
        <v>-3.6248000000000002E-2</v>
      </c>
      <c r="AA81">
        <v>-2.0726000000000001E-2</v>
      </c>
      <c r="AB81">
        <v>-7.3499999999999998E-4</v>
      </c>
      <c r="AC81">
        <v>-5.4023999999999999E-3</v>
      </c>
      <c r="AD81">
        <v>-3.3039899999999997E-2</v>
      </c>
      <c r="AE81">
        <v>-6.7454700000000006E-2</v>
      </c>
      <c r="AF81">
        <v>-2.15804E-2</v>
      </c>
      <c r="AG81">
        <v>-8.1235999999999999E-3</v>
      </c>
    </row>
    <row r="82" spans="1:33">
      <c r="A82">
        <v>77</v>
      </c>
      <c r="B82">
        <v>-5.2215900000000003E-2</v>
      </c>
      <c r="C82">
        <v>2.6660999999999998E-3</v>
      </c>
      <c r="D82">
        <v>-6.1189500000000001E-2</v>
      </c>
      <c r="E82">
        <v>-2.0707400000000001E-2</v>
      </c>
      <c r="F82">
        <v>7.4685000000000003E-3</v>
      </c>
      <c r="G82">
        <v>1.9125900000000001E-2</v>
      </c>
      <c r="H82">
        <v>2.5905999999999998E-2</v>
      </c>
      <c r="I82">
        <v>-6.1494600000000003E-2</v>
      </c>
      <c r="J82">
        <v>-1.0749999999999999E-2</v>
      </c>
      <c r="K82">
        <v>-5.1450500000000003E-2</v>
      </c>
      <c r="L82">
        <v>-1.9590900000000001E-2</v>
      </c>
      <c r="M82">
        <v>-1.7257100000000001E-2</v>
      </c>
      <c r="N82">
        <v>-6.5794E-3</v>
      </c>
      <c r="O82">
        <v>-7.9573999999999999E-3</v>
      </c>
      <c r="P82">
        <v>-4.3419399999999997E-2</v>
      </c>
      <c r="Q82">
        <v>-1.0704E-3</v>
      </c>
      <c r="R82">
        <v>-8.7974000000000004E-3</v>
      </c>
      <c r="S82">
        <v>2.2444499999999999E-2</v>
      </c>
      <c r="T82">
        <v>1.9403E-2</v>
      </c>
      <c r="U82">
        <v>3.3487999999999999E-3</v>
      </c>
      <c r="V82">
        <v>-1.4214E-3</v>
      </c>
      <c r="W82">
        <v>1.5020800000000001E-2</v>
      </c>
      <c r="X82">
        <v>-4.6025900000000002E-2</v>
      </c>
      <c r="Y82">
        <v>-1.0634599999999999E-2</v>
      </c>
      <c r="Z82">
        <v>-2.99023E-2</v>
      </c>
      <c r="AA82">
        <v>-1.62752E-2</v>
      </c>
      <c r="AB82">
        <v>-3.7604000000000001E-3</v>
      </c>
      <c r="AC82">
        <v>-5.4711999999999998E-3</v>
      </c>
      <c r="AD82">
        <v>-3.2828400000000001E-2</v>
      </c>
      <c r="AE82">
        <v>-6.3275899999999996E-2</v>
      </c>
      <c r="AF82">
        <v>-2.21909E-2</v>
      </c>
      <c r="AG82">
        <v>-4.7698999999999997E-3</v>
      </c>
    </row>
    <row r="83" spans="1:33">
      <c r="A83">
        <v>78</v>
      </c>
      <c r="B83">
        <v>-4.8000899999999999E-2</v>
      </c>
      <c r="C83">
        <v>-2.5000999999999999E-3</v>
      </c>
      <c r="D83">
        <v>-6.2467799999999997E-2</v>
      </c>
      <c r="E83">
        <v>-8.3116000000000006E-3</v>
      </c>
      <c r="F83">
        <v>6.7590000000000003E-3</v>
      </c>
      <c r="G83">
        <v>1.69114E-2</v>
      </c>
      <c r="H83">
        <v>3.1271300000000002E-2</v>
      </c>
      <c r="I83">
        <v>-4.8277E-2</v>
      </c>
      <c r="J83">
        <v>-2.0699999999999998E-3</v>
      </c>
      <c r="K83">
        <v>-5.18915E-2</v>
      </c>
      <c r="L83">
        <v>-1.8205900000000001E-2</v>
      </c>
      <c r="M83">
        <v>-1.36265E-2</v>
      </c>
      <c r="N83">
        <v>-1.04571E-2</v>
      </c>
      <c r="O83">
        <v>-7.7242999999999999E-3</v>
      </c>
      <c r="P83">
        <v>-3.4480400000000001E-2</v>
      </c>
      <c r="Q83">
        <v>3.209E-3</v>
      </c>
      <c r="R83">
        <v>-5.6093999999999996E-3</v>
      </c>
      <c r="S83">
        <v>1.87341E-2</v>
      </c>
      <c r="T83">
        <v>1.6021400000000002E-2</v>
      </c>
      <c r="U83">
        <v>9.7713000000000001E-3</v>
      </c>
      <c r="V83">
        <v>9.8539999999999999E-4</v>
      </c>
      <c r="W83">
        <v>3.9484000000000003E-3</v>
      </c>
      <c r="X83">
        <v>-5.10935E-2</v>
      </c>
      <c r="Y83">
        <v>-8.0065999999999991E-3</v>
      </c>
      <c r="Z83">
        <v>-3.0977899999999999E-2</v>
      </c>
      <c r="AA83">
        <v>-1.7918900000000001E-2</v>
      </c>
      <c r="AB83">
        <v>2.3582E-3</v>
      </c>
      <c r="AC83">
        <v>-5.326E-3</v>
      </c>
      <c r="AD83">
        <v>-3.1562300000000001E-2</v>
      </c>
      <c r="AE83">
        <v>-6.0400599999999999E-2</v>
      </c>
      <c r="AF83">
        <v>-1.9427300000000002E-2</v>
      </c>
      <c r="AG83">
        <v>-9.8718999999999994E-3</v>
      </c>
    </row>
    <row r="84" spans="1:33">
      <c r="A84">
        <v>79</v>
      </c>
      <c r="B84">
        <v>-4.8536099999999999E-2</v>
      </c>
      <c r="C84">
        <v>-3.9985000000000003E-3</v>
      </c>
      <c r="D84">
        <v>-6.2541700000000006E-2</v>
      </c>
      <c r="E84">
        <v>-1.30271E-2</v>
      </c>
      <c r="F84">
        <v>5.1343999999999999E-3</v>
      </c>
      <c r="G84">
        <v>1.20655E-2</v>
      </c>
      <c r="H84">
        <v>2.68486E-2</v>
      </c>
      <c r="I84">
        <v>-6.0783400000000001E-2</v>
      </c>
      <c r="J84">
        <v>-3.4026E-3</v>
      </c>
      <c r="K84">
        <v>-5.59804E-2</v>
      </c>
      <c r="L84">
        <v>-1.9252999999999999E-2</v>
      </c>
      <c r="M84">
        <v>-1.4707100000000001E-2</v>
      </c>
      <c r="N84">
        <v>-4.7571000000000002E-3</v>
      </c>
      <c r="O84">
        <v>-6.7273000000000003E-3</v>
      </c>
      <c r="P84">
        <v>-4.0917000000000002E-2</v>
      </c>
      <c r="Q84">
        <v>-3.7110000000000002E-4</v>
      </c>
      <c r="R84">
        <v>-9.3530999999999996E-3</v>
      </c>
      <c r="S84">
        <v>2.0501499999999999E-2</v>
      </c>
      <c r="T84">
        <v>1.37851E-2</v>
      </c>
      <c r="U84">
        <v>4.3125000000000004E-3</v>
      </c>
      <c r="V84">
        <v>1.07446E-2</v>
      </c>
      <c r="W84">
        <v>4.8444999999999998E-3</v>
      </c>
      <c r="X84">
        <v>-5.2384399999999998E-2</v>
      </c>
      <c r="Y84">
        <v>-6.3826000000000004E-3</v>
      </c>
      <c r="Z84">
        <v>-2.4103900000000001E-2</v>
      </c>
      <c r="AA84">
        <v>-1.74185E-2</v>
      </c>
      <c r="AB84">
        <v>-1.6655000000000001E-3</v>
      </c>
      <c r="AC84">
        <v>-6.4019999999999997E-3</v>
      </c>
      <c r="AD84">
        <v>-2.9982600000000002E-2</v>
      </c>
      <c r="AE84">
        <v>-6.3197299999999998E-2</v>
      </c>
      <c r="AF84">
        <v>-1.9259999999999999E-2</v>
      </c>
      <c r="AG84">
        <v>-5.2766000000000002E-3</v>
      </c>
    </row>
    <row r="85" spans="1:33">
      <c r="A85">
        <v>80</v>
      </c>
      <c r="B85">
        <v>-5.22665E-2</v>
      </c>
      <c r="C85">
        <v>-1.0755999999999999E-3</v>
      </c>
      <c r="D85">
        <v>-6.5984399999999999E-2</v>
      </c>
      <c r="E85">
        <v>-1.2830599999999999E-2</v>
      </c>
      <c r="F85">
        <v>9.7210000000000005E-3</v>
      </c>
      <c r="G85">
        <v>1.6190699999999999E-2</v>
      </c>
      <c r="H85">
        <v>3.3264700000000001E-2</v>
      </c>
      <c r="I85">
        <v>-5.6215399999999999E-2</v>
      </c>
      <c r="J85">
        <v>4.7029999999999999E-4</v>
      </c>
      <c r="K85">
        <v>-5.2668100000000002E-2</v>
      </c>
      <c r="L85">
        <v>-2.32027E-2</v>
      </c>
      <c r="M85">
        <v>-2.0849400000000001E-2</v>
      </c>
      <c r="N85">
        <v>-1.12798E-2</v>
      </c>
      <c r="O85">
        <v>-4.2624000000000004E-3</v>
      </c>
      <c r="P85">
        <v>-4.1895099999999998E-2</v>
      </c>
      <c r="Q85">
        <v>4.0654000000000003E-3</v>
      </c>
      <c r="R85">
        <v>-1.1135000000000001E-2</v>
      </c>
      <c r="S85">
        <v>2.4174399999999999E-2</v>
      </c>
      <c r="T85">
        <v>1.3389399999999999E-2</v>
      </c>
      <c r="U85">
        <v>6.1986999999999997E-3</v>
      </c>
      <c r="V85">
        <v>5.1732999999999996E-3</v>
      </c>
      <c r="W85">
        <v>1.2298000000000001E-3</v>
      </c>
      <c r="X85">
        <v>-5.3681899999999998E-2</v>
      </c>
      <c r="Y85">
        <v>-1.094E-2</v>
      </c>
      <c r="Z85">
        <v>-2.9639499999999999E-2</v>
      </c>
      <c r="AA85">
        <v>-2.01555E-2</v>
      </c>
      <c r="AB85">
        <v>-4.5217E-3</v>
      </c>
      <c r="AC85">
        <v>-6.7495000000000003E-3</v>
      </c>
      <c r="AD85">
        <v>-2.91475E-2</v>
      </c>
      <c r="AE85">
        <v>-6.4992300000000003E-2</v>
      </c>
      <c r="AF85">
        <v>-1.87336E-2</v>
      </c>
      <c r="AG85">
        <v>-1.05142E-2</v>
      </c>
    </row>
    <row r="86" spans="1:33">
      <c r="A86">
        <v>81</v>
      </c>
      <c r="B86">
        <v>-5.3400999999999997E-2</v>
      </c>
      <c r="C86">
        <v>-2.8021999999999999E-3</v>
      </c>
      <c r="D86">
        <v>-6.6236900000000001E-2</v>
      </c>
      <c r="E86">
        <v>-1.2472E-2</v>
      </c>
      <c r="F86">
        <v>6.6863000000000001E-3</v>
      </c>
      <c r="G86">
        <v>1.33896E-2</v>
      </c>
      <c r="H86">
        <v>3.0547000000000001E-2</v>
      </c>
      <c r="I86">
        <v>-5.5985500000000001E-2</v>
      </c>
      <c r="J86">
        <v>-8.9219E-3</v>
      </c>
      <c r="K86">
        <v>-4.9599400000000002E-2</v>
      </c>
      <c r="L86">
        <v>-1.8501199999999999E-2</v>
      </c>
      <c r="M86">
        <v>-1.30451E-2</v>
      </c>
      <c r="N86">
        <v>-3.705E-3</v>
      </c>
      <c r="O86">
        <v>-6.1412000000000003E-3</v>
      </c>
      <c r="P86">
        <v>-4.2892899999999998E-2</v>
      </c>
      <c r="Q86">
        <v>4.8840000000000005E-4</v>
      </c>
      <c r="R86">
        <v>-6.2455000000000002E-3</v>
      </c>
      <c r="S86">
        <v>2.9182199999999998E-2</v>
      </c>
      <c r="T86">
        <v>1.88212E-2</v>
      </c>
      <c r="U86">
        <v>8.0581000000000003E-3</v>
      </c>
      <c r="V86">
        <v>4.7698000000000003E-3</v>
      </c>
      <c r="W86">
        <v>-5.599E-4</v>
      </c>
      <c r="X86">
        <v>-5.3730699999999999E-2</v>
      </c>
      <c r="Y86">
        <v>-9.4450000000000003E-3</v>
      </c>
      <c r="Z86">
        <v>-2.5474400000000001E-2</v>
      </c>
      <c r="AA86">
        <v>-1.97062E-2</v>
      </c>
      <c r="AB86">
        <v>2.3306999999999998E-3</v>
      </c>
      <c r="AC86">
        <v>-5.4663999999999997E-3</v>
      </c>
      <c r="AD86">
        <v>-3.1364099999999999E-2</v>
      </c>
      <c r="AE86">
        <v>-6.3117500000000007E-2</v>
      </c>
      <c r="AF86">
        <v>-1.9282000000000001E-2</v>
      </c>
      <c r="AG86">
        <v>-2.1673E-3</v>
      </c>
    </row>
    <row r="87" spans="1:33">
      <c r="A87">
        <v>82</v>
      </c>
      <c r="B87">
        <v>-5.3469200000000001E-2</v>
      </c>
      <c r="C87">
        <v>-4.1599000000000002E-3</v>
      </c>
      <c r="D87">
        <v>-6.2439700000000001E-2</v>
      </c>
      <c r="E87" s="8">
        <v>-1.5698899999999998E-2</v>
      </c>
      <c r="F87">
        <v>1.2841399999999999E-2</v>
      </c>
      <c r="G87">
        <v>1.9378099999999999E-2</v>
      </c>
      <c r="H87">
        <v>2.70274E-2</v>
      </c>
      <c r="I87">
        <v>-6.8418800000000002E-2</v>
      </c>
      <c r="J87">
        <v>-1.19013E-2</v>
      </c>
      <c r="K87">
        <v>-4.3620600000000002E-2</v>
      </c>
      <c r="L87">
        <v>-2.07455E-2</v>
      </c>
      <c r="M87">
        <v>-1.52119E-2</v>
      </c>
      <c r="N87">
        <v>-1.1328400000000001E-2</v>
      </c>
      <c r="O87">
        <v>-8.8666999999999999E-3</v>
      </c>
      <c r="P87">
        <v>-3.63121E-2</v>
      </c>
      <c r="Q87">
        <v>8.1899999999999996E-4</v>
      </c>
      <c r="R87">
        <v>-8.7083000000000004E-3</v>
      </c>
      <c r="S87">
        <v>2.5822700000000001E-2</v>
      </c>
      <c r="T87">
        <v>2.4873599999999999E-2</v>
      </c>
      <c r="U87">
        <v>6.0566999999999999E-3</v>
      </c>
      <c r="V87">
        <v>1.4507300000000001E-2</v>
      </c>
      <c r="W87">
        <v>7.3175000000000002E-3</v>
      </c>
      <c r="X87">
        <v>-4.9585700000000003E-2</v>
      </c>
      <c r="Y87">
        <v>-6.2686E-3</v>
      </c>
      <c r="Z87">
        <v>-1.9761399999999998E-2</v>
      </c>
      <c r="AA87">
        <v>-1.7998299999999998E-2</v>
      </c>
      <c r="AB87">
        <v>1.5975E-3</v>
      </c>
      <c r="AC87">
        <v>-3.0806000000000002E-3</v>
      </c>
      <c r="AD87">
        <v>-3.2107700000000003E-2</v>
      </c>
      <c r="AE87">
        <v>-6.5268499999999993E-2</v>
      </c>
      <c r="AF87">
        <v>-1.8502899999999999E-2</v>
      </c>
      <c r="AG87">
        <v>-6.2674000000000002E-3</v>
      </c>
    </row>
    <row r="88" spans="1:33">
      <c r="A88">
        <v>83</v>
      </c>
      <c r="B88">
        <v>-6.0564199999999999E-2</v>
      </c>
      <c r="C88">
        <v>-9.1996999999999999E-3</v>
      </c>
      <c r="D88">
        <v>-6.4982499999999999E-2</v>
      </c>
      <c r="E88">
        <v>-1.56741E-2</v>
      </c>
      <c r="F88">
        <v>5.2507999999999999E-3</v>
      </c>
      <c r="G88">
        <v>1.52674E-2</v>
      </c>
      <c r="H88">
        <v>2.4417899999999999E-2</v>
      </c>
      <c r="I88">
        <v>-7.6697799999999997E-2</v>
      </c>
      <c r="J88">
        <v>-1.44154E-2</v>
      </c>
      <c r="K88">
        <v>-4.3379000000000001E-2</v>
      </c>
      <c r="L88">
        <v>-2.2180200000000001E-2</v>
      </c>
      <c r="M88">
        <v>-1.9218300000000001E-2</v>
      </c>
      <c r="N88">
        <v>-8.5415999999999999E-3</v>
      </c>
      <c r="O88">
        <v>-1.0519000000000001E-2</v>
      </c>
      <c r="P88">
        <v>-3.8632199999999998E-2</v>
      </c>
      <c r="Q88">
        <v>8.8792999999999997E-3</v>
      </c>
      <c r="R88">
        <v>-7.0127999999999996E-3</v>
      </c>
      <c r="S88">
        <v>2.67184E-2</v>
      </c>
      <c r="T88">
        <v>1.67298E-2</v>
      </c>
      <c r="U88">
        <v>6.4587000000000004E-3</v>
      </c>
      <c r="V88">
        <v>9.3054000000000001E-3</v>
      </c>
      <c r="W88">
        <v>6.6533E-3</v>
      </c>
      <c r="X88">
        <v>-5.6166000000000001E-2</v>
      </c>
      <c r="Y88">
        <v>-1.0433E-2</v>
      </c>
      <c r="Z88">
        <v>-3.2623100000000002E-2</v>
      </c>
      <c r="AA88">
        <v>-1.76171E-2</v>
      </c>
      <c r="AB88">
        <v>4.3403000000000001E-3</v>
      </c>
      <c r="AC88">
        <v>-4.0921999999999998E-3</v>
      </c>
      <c r="AD88">
        <v>-3.4179500000000002E-2</v>
      </c>
      <c r="AE88">
        <v>-6.4075199999999999E-2</v>
      </c>
      <c r="AF88">
        <v>-1.9997299999999999E-2</v>
      </c>
      <c r="AG88">
        <v>-2.5143000000000001E-3</v>
      </c>
    </row>
    <row r="89" spans="1:33">
      <c r="A89">
        <v>84</v>
      </c>
      <c r="B89">
        <v>-5.4315000000000002E-2</v>
      </c>
      <c r="C89">
        <v>-2.6814E-3</v>
      </c>
      <c r="D89">
        <v>-6.3888700000000007E-2</v>
      </c>
      <c r="E89">
        <v>-1.5151E-2</v>
      </c>
      <c r="F89" s="8">
        <v>8.7259999999999994E-3</v>
      </c>
      <c r="G89">
        <v>1.50125E-2</v>
      </c>
      <c r="H89">
        <v>3.1187699999999999E-2</v>
      </c>
      <c r="I89">
        <v>-6.4042000000000002E-2</v>
      </c>
      <c r="J89">
        <v>-7.8382999999999994E-3</v>
      </c>
      <c r="K89">
        <v>-4.5690300000000003E-2</v>
      </c>
      <c r="L89">
        <v>-2.1828899999999998E-2</v>
      </c>
      <c r="M89">
        <v>-1.36884E-2</v>
      </c>
      <c r="N89">
        <v>-8.2754000000000005E-3</v>
      </c>
      <c r="O89">
        <v>-8.9026999999999995E-3</v>
      </c>
      <c r="P89">
        <v>-4.3623000000000002E-2</v>
      </c>
      <c r="Q89">
        <v>3.6678000000000001E-3</v>
      </c>
      <c r="R89">
        <v>-7.5123999999999998E-3</v>
      </c>
      <c r="S89">
        <v>2.4691899999999999E-2</v>
      </c>
      <c r="T89">
        <v>2.1013400000000002E-2</v>
      </c>
      <c r="U89">
        <v>1.1790200000000001E-2</v>
      </c>
      <c r="V89">
        <v>5.8022000000000004E-3</v>
      </c>
      <c r="W89">
        <v>1.67016E-2</v>
      </c>
      <c r="X89">
        <v>-5.7284000000000002E-2</v>
      </c>
      <c r="Y89">
        <v>-8.9327E-3</v>
      </c>
      <c r="Z89">
        <v>-2.4780099999999999E-2</v>
      </c>
      <c r="AA89">
        <v>-1.7721899999999999E-2</v>
      </c>
      <c r="AB89">
        <v>-2.0406000000000001E-3</v>
      </c>
      <c r="AC89">
        <v>2.2125000000000001E-3</v>
      </c>
      <c r="AD89">
        <v>-2.9998299999999999E-2</v>
      </c>
      <c r="AE89">
        <v>-6.2792200000000006E-2</v>
      </c>
      <c r="AF89">
        <v>-1.53115E-2</v>
      </c>
      <c r="AG89">
        <v>-4.1633E-3</v>
      </c>
    </row>
    <row r="90" spans="1:33">
      <c r="A90">
        <v>85</v>
      </c>
      <c r="B90">
        <v>-4.72845E-2</v>
      </c>
      <c r="C90">
        <v>-1.13515E-2</v>
      </c>
      <c r="D90">
        <v>-6.3200000000000006E-2</v>
      </c>
      <c r="E90">
        <v>-1.46748E-2</v>
      </c>
      <c r="F90">
        <v>1.03023E-2</v>
      </c>
      <c r="G90">
        <v>1.82252E-2</v>
      </c>
      <c r="H90">
        <v>3.0413300000000001E-2</v>
      </c>
      <c r="I90">
        <v>-6.0461800000000003E-2</v>
      </c>
      <c r="J90">
        <v>-3.9829999999999998E-4</v>
      </c>
      <c r="K90">
        <v>-4.3838700000000001E-2</v>
      </c>
      <c r="L90">
        <v>-2.2844400000000001E-2</v>
      </c>
      <c r="M90">
        <v>-8.6578999999999996E-3</v>
      </c>
      <c r="N90">
        <v>-6.9509000000000003E-3</v>
      </c>
      <c r="O90">
        <v>-9.3428999999999995E-3</v>
      </c>
      <c r="P90">
        <v>-3.4926199999999998E-2</v>
      </c>
      <c r="Q90">
        <v>8.8246999999999996E-3</v>
      </c>
      <c r="R90">
        <v>-3.4932000000000001E-3</v>
      </c>
      <c r="S90">
        <v>2.7153299999999998E-2</v>
      </c>
      <c r="T90">
        <v>1.6190599999999999E-2</v>
      </c>
      <c r="U90">
        <v>8.4423999999999992E-3</v>
      </c>
      <c r="V90">
        <v>6.0521000000000004E-3</v>
      </c>
      <c r="W90">
        <v>1.4502299999999999E-2</v>
      </c>
      <c r="X90">
        <v>-5.6342099999999999E-2</v>
      </c>
      <c r="Y90">
        <v>-7.2508E-3</v>
      </c>
      <c r="Z90">
        <v>-2.09395E-2</v>
      </c>
      <c r="AA90">
        <v>-1.6951999999999998E-2</v>
      </c>
      <c r="AB90">
        <v>-1.5747000000000001E-3</v>
      </c>
      <c r="AC90">
        <v>-2.8879000000000001E-3</v>
      </c>
      <c r="AD90">
        <v>-3.4177899999999997E-2</v>
      </c>
      <c r="AE90">
        <v>-6.14052E-2</v>
      </c>
      <c r="AF90">
        <v>-2.0658699999999999E-2</v>
      </c>
      <c r="AG90">
        <v>-9.1330000000000003E-4</v>
      </c>
    </row>
    <row r="91" spans="1:33">
      <c r="A91">
        <v>86</v>
      </c>
      <c r="B91">
        <v>-5.2124900000000002E-2</v>
      </c>
      <c r="C91">
        <v>-9.7271000000000007E-3</v>
      </c>
      <c r="D91">
        <v>-5.6758099999999999E-2</v>
      </c>
      <c r="E91">
        <v>-1.09693E-2</v>
      </c>
      <c r="F91">
        <v>8.2254000000000008E-3</v>
      </c>
      <c r="G91">
        <v>2.1569700000000001E-2</v>
      </c>
      <c r="H91">
        <v>2.76221E-2</v>
      </c>
      <c r="I91">
        <v>-5.8103500000000002E-2</v>
      </c>
      <c r="J91">
        <v>-9.1430999999999995E-3</v>
      </c>
      <c r="K91">
        <v>-4.5613500000000001E-2</v>
      </c>
      <c r="L91">
        <v>-1.93744E-2</v>
      </c>
      <c r="M91">
        <v>-1.8652800000000001E-2</v>
      </c>
      <c r="N91">
        <v>-4.1783999999999996E-3</v>
      </c>
      <c r="O91">
        <v>-1.1717099999999999E-2</v>
      </c>
      <c r="P91">
        <v>-3.5156699999999999E-2</v>
      </c>
      <c r="Q91">
        <v>-1.5162999999999999E-3</v>
      </c>
      <c r="R91">
        <v>-8.9879999999999995E-3</v>
      </c>
      <c r="S91">
        <v>2.5370899999999998E-2</v>
      </c>
      <c r="T91">
        <v>1.7273199999999999E-2</v>
      </c>
      <c r="U91">
        <v>1.3444599999999999E-2</v>
      </c>
      <c r="V91">
        <v>1.49041E-2</v>
      </c>
      <c r="W91">
        <v>2.3609999999999998E-3</v>
      </c>
      <c r="X91">
        <v>-5.4129999999999998E-2</v>
      </c>
      <c r="Y91">
        <v>-1.0376700000000001E-2</v>
      </c>
      <c r="Z91">
        <v>-2.1105700000000002E-2</v>
      </c>
      <c r="AA91">
        <v>-1.8738600000000001E-2</v>
      </c>
      <c r="AB91">
        <v>2.6526000000000002E-3</v>
      </c>
      <c r="AC91">
        <v>2.6231000000000002E-3</v>
      </c>
      <c r="AD91">
        <v>-3.2864699999999997E-2</v>
      </c>
      <c r="AE91">
        <v>-5.9229999999999998E-2</v>
      </c>
      <c r="AF91">
        <v>-1.75102E-2</v>
      </c>
      <c r="AG91">
        <v>-4.0289999999999996E-3</v>
      </c>
    </row>
    <row r="92" spans="1:33">
      <c r="A92">
        <v>87</v>
      </c>
      <c r="B92">
        <v>-5.58243E-2</v>
      </c>
      <c r="C92">
        <v>-1.4298699999999999E-2</v>
      </c>
      <c r="D92">
        <v>-6.3837000000000005E-2</v>
      </c>
      <c r="E92">
        <v>-1.2305E-2</v>
      </c>
      <c r="F92">
        <v>8.8678999999999997E-3</v>
      </c>
      <c r="G92">
        <v>2.0328700000000002E-2</v>
      </c>
      <c r="H92">
        <v>2.92911E-2</v>
      </c>
      <c r="I92">
        <v>-6.36959E-2</v>
      </c>
      <c r="J92">
        <v>-1.0634599999999999E-2</v>
      </c>
      <c r="K92">
        <v>-3.5704100000000003E-2</v>
      </c>
      <c r="L92">
        <v>-1.7965200000000001E-2</v>
      </c>
      <c r="M92">
        <v>-1.7816100000000001E-2</v>
      </c>
      <c r="N92">
        <v>-1.6682999999999999E-3</v>
      </c>
      <c r="O92">
        <v>-1.1188500000000001E-2</v>
      </c>
      <c r="P92">
        <v>-3.9056E-2</v>
      </c>
      <c r="Q92">
        <v>9.9552000000000009E-3</v>
      </c>
      <c r="R92">
        <v>-9.1056999999999996E-3</v>
      </c>
      <c r="S92">
        <v>3.4094800000000001E-2</v>
      </c>
      <c r="T92">
        <v>1.81213E-2</v>
      </c>
      <c r="U92">
        <v>1.6863199999999998E-2</v>
      </c>
      <c r="V92">
        <v>1.41894E-2</v>
      </c>
      <c r="W92">
        <v>8.9054000000000008E-3</v>
      </c>
      <c r="X92">
        <v>-6.3205399999999995E-2</v>
      </c>
      <c r="Y92">
        <v>-1.09365E-2</v>
      </c>
      <c r="Z92">
        <v>-2.2454600000000002E-2</v>
      </c>
      <c r="AA92">
        <v>-1.75383E-2</v>
      </c>
      <c r="AB92">
        <v>-2.2171000000000001E-3</v>
      </c>
      <c r="AC92">
        <v>-2.719E-4</v>
      </c>
      <c r="AD92">
        <v>-2.10867E-2</v>
      </c>
      <c r="AE92">
        <v>-6.7485900000000001E-2</v>
      </c>
      <c r="AF92">
        <v>-1.7166799999999999E-2</v>
      </c>
      <c r="AG92">
        <v>1.4828E-3</v>
      </c>
    </row>
    <row r="93" spans="1:33">
      <c r="A93">
        <v>88</v>
      </c>
      <c r="B93">
        <v>-5.2865700000000002E-2</v>
      </c>
      <c r="C93">
        <v>-2.0141099999999999E-2</v>
      </c>
      <c r="D93">
        <v>-5.9474300000000001E-2</v>
      </c>
      <c r="E93">
        <v>-1.15459E-2</v>
      </c>
      <c r="F93">
        <v>7.744E-3</v>
      </c>
      <c r="G93">
        <v>1.7193199999999999E-2</v>
      </c>
      <c r="H93">
        <v>2.62195E-2</v>
      </c>
      <c r="I93">
        <v>-5.9978400000000001E-2</v>
      </c>
      <c r="J93">
        <v>-1.09097E-2</v>
      </c>
      <c r="K93">
        <v>-3.3399199999999997E-2</v>
      </c>
      <c r="L93">
        <v>-2.41462E-2</v>
      </c>
      <c r="M93">
        <v>-1.16718E-2</v>
      </c>
      <c r="N93">
        <v>-6.3638000000000002E-3</v>
      </c>
      <c r="O93">
        <v>-8.9721999999999996E-3</v>
      </c>
      <c r="P93">
        <v>-3.6701999999999999E-2</v>
      </c>
      <c r="Q93">
        <v>9.5840000000000005E-3</v>
      </c>
      <c r="R93">
        <v>-4.1580000000000002E-3</v>
      </c>
      <c r="S93">
        <v>3.2214699999999999E-2</v>
      </c>
      <c r="T93">
        <v>1.98073E-2</v>
      </c>
      <c r="U93">
        <v>1.12928E-2</v>
      </c>
      <c r="V93">
        <v>1.14162E-2</v>
      </c>
      <c r="W93">
        <v>3.3723999999999998E-3</v>
      </c>
      <c r="X93">
        <v>-5.6677100000000001E-2</v>
      </c>
      <c r="Y93">
        <v>-8.7717999999999997E-3</v>
      </c>
      <c r="Z93">
        <v>-1.89952E-2</v>
      </c>
      <c r="AA93">
        <v>-1.2445100000000001E-2</v>
      </c>
      <c r="AB93">
        <v>1.3626999999999999E-3</v>
      </c>
      <c r="AC93">
        <v>2.1167E-3</v>
      </c>
      <c r="AD93">
        <v>-2.7493E-2</v>
      </c>
      <c r="AE93">
        <v>-5.6439599999999999E-2</v>
      </c>
      <c r="AF93">
        <v>-1.44981E-2</v>
      </c>
      <c r="AG93">
        <v>-2.6870000000000002E-3</v>
      </c>
    </row>
    <row r="94" spans="1:33">
      <c r="A94">
        <v>89</v>
      </c>
      <c r="B94">
        <v>-5.1918400000000003E-2</v>
      </c>
      <c r="C94">
        <v>-1.82708E-2</v>
      </c>
      <c r="D94">
        <v>-6.2063399999999998E-2</v>
      </c>
      <c r="E94">
        <v>-1.1954899999999999E-2</v>
      </c>
      <c r="F94">
        <v>1.09169E-2</v>
      </c>
      <c r="G94">
        <v>1.79274E-2</v>
      </c>
      <c r="H94">
        <v>3.1140399999999999E-2</v>
      </c>
      <c r="I94">
        <v>-6.2798400000000004E-2</v>
      </c>
      <c r="J94">
        <v>-9.5288000000000005E-3</v>
      </c>
      <c r="K94">
        <v>-3.6823799999999997E-2</v>
      </c>
      <c r="L94">
        <v>-2.09435E-2</v>
      </c>
      <c r="M94">
        <v>-1.36113E-2</v>
      </c>
      <c r="N94">
        <v>-5.3845000000000004E-3</v>
      </c>
      <c r="O94">
        <v>-7.8610999999999993E-3</v>
      </c>
      <c r="P94">
        <v>-3.6795500000000002E-2</v>
      </c>
      <c r="Q94">
        <v>1.0316799999999999E-2</v>
      </c>
      <c r="R94">
        <v>-4.8783999999999998E-3</v>
      </c>
      <c r="S94">
        <v>2.8261700000000001E-2</v>
      </c>
      <c r="T94">
        <v>1.9869100000000001E-2</v>
      </c>
      <c r="U94">
        <v>1.8050500000000001E-2</v>
      </c>
      <c r="V94">
        <v>2.0679000000000001E-3</v>
      </c>
      <c r="W94">
        <v>9.2239999999999996E-3</v>
      </c>
      <c r="X94">
        <v>-5.4058799999999997E-2</v>
      </c>
      <c r="Y94">
        <v>-6.4238000000000003E-3</v>
      </c>
      <c r="Z94">
        <v>-1.6394800000000001E-2</v>
      </c>
      <c r="AA94">
        <v>-1.46404E-2</v>
      </c>
      <c r="AB94">
        <v>6.8577999999999998E-3</v>
      </c>
      <c r="AC94">
        <v>4.8103E-3</v>
      </c>
      <c r="AD94">
        <v>-3.1026000000000001E-2</v>
      </c>
      <c r="AE94">
        <v>-6.2696600000000005E-2</v>
      </c>
      <c r="AF94">
        <v>-1.3148399999999999E-2</v>
      </c>
      <c r="AG94">
        <v>3.143E-4</v>
      </c>
    </row>
    <row r="95" spans="1:33">
      <c r="A95">
        <v>90</v>
      </c>
      <c r="B95">
        <v>-4.8429899999999998E-2</v>
      </c>
      <c r="C95">
        <v>-2.04154E-2</v>
      </c>
      <c r="D95">
        <v>-6.0315300000000002E-2</v>
      </c>
      <c r="E95">
        <v>-1.81949E-2</v>
      </c>
      <c r="F95">
        <v>2.0588100000000002E-2</v>
      </c>
      <c r="G95">
        <v>1.4446000000000001E-2</v>
      </c>
      <c r="H95">
        <v>2.2396200000000002E-2</v>
      </c>
      <c r="I95">
        <v>-6.8161799999999995E-2</v>
      </c>
      <c r="J95">
        <v>3.3996999999999999E-3</v>
      </c>
      <c r="K95">
        <v>-4.2772200000000003E-2</v>
      </c>
      <c r="L95">
        <v>-1.6732400000000001E-2</v>
      </c>
      <c r="M95">
        <v>-1.9797800000000001E-2</v>
      </c>
      <c r="N95">
        <v>-8.0040000000000005E-4</v>
      </c>
      <c r="O95">
        <v>-2.7717000000000002E-3</v>
      </c>
      <c r="P95">
        <v>-4.0389799999999997E-2</v>
      </c>
      <c r="Q95">
        <v>2.9034999999999998E-3</v>
      </c>
      <c r="R95">
        <v>-5.0625000000000002E-3</v>
      </c>
      <c r="S95">
        <v>3.1581499999999998E-2</v>
      </c>
      <c r="T95">
        <v>3.01307E-2</v>
      </c>
      <c r="U95">
        <v>1.97757E-2</v>
      </c>
      <c r="V95">
        <v>2.1051400000000001E-2</v>
      </c>
      <c r="W95">
        <v>-1.4172E-3</v>
      </c>
      <c r="X95">
        <v>-5.5426999999999997E-2</v>
      </c>
      <c r="Y95">
        <v>-9.8133000000000005E-3</v>
      </c>
      <c r="Z95">
        <v>-1.49094E-2</v>
      </c>
      <c r="AA95">
        <v>-1.1140199999999999E-2</v>
      </c>
      <c r="AB95">
        <v>7.7648999999999999E-3</v>
      </c>
      <c r="AC95" s="8">
        <v>-8.9499999999999994E-5</v>
      </c>
      <c r="AD95">
        <v>-2.8177299999999999E-2</v>
      </c>
      <c r="AE95">
        <v>-6.4170199999999997E-2</v>
      </c>
      <c r="AF95">
        <v>-1.0918000000000001E-2</v>
      </c>
      <c r="AG95">
        <v>3.1462E-3</v>
      </c>
    </row>
    <row r="96" spans="1:33">
      <c r="A96">
        <v>91</v>
      </c>
      <c r="B96">
        <v>-5.29875E-2</v>
      </c>
      <c r="C96">
        <v>-3.09859E-2</v>
      </c>
      <c r="D96">
        <v>-6.48281E-2</v>
      </c>
      <c r="E96">
        <v>-1.65703E-2</v>
      </c>
      <c r="F96">
        <v>1.85746E-2</v>
      </c>
      <c r="G96">
        <v>2.0936900000000001E-2</v>
      </c>
      <c r="H96">
        <v>1.7123699999999999E-2</v>
      </c>
      <c r="I96">
        <v>-5.6745299999999999E-2</v>
      </c>
      <c r="J96">
        <v>3.1676E-3</v>
      </c>
      <c r="K96">
        <v>-3.8435200000000003E-2</v>
      </c>
      <c r="L96">
        <v>-2.0302500000000001E-2</v>
      </c>
      <c r="M96">
        <v>-7.9859000000000006E-3</v>
      </c>
      <c r="N96">
        <v>-3.7788000000000001E-3</v>
      </c>
      <c r="O96">
        <v>-4.7926000000000002E-3</v>
      </c>
      <c r="P96">
        <v>-3.3419400000000002E-2</v>
      </c>
      <c r="Q96">
        <v>9.5934999999999996E-3</v>
      </c>
      <c r="R96">
        <v>1.5719E-3</v>
      </c>
      <c r="S96">
        <v>2.8060700000000001E-2</v>
      </c>
      <c r="T96">
        <v>2.2826900000000001E-2</v>
      </c>
      <c r="U96">
        <v>1.91062E-2</v>
      </c>
      <c r="V96">
        <v>1.8955300000000001E-2</v>
      </c>
      <c r="W96">
        <v>5.0415E-3</v>
      </c>
      <c r="X96">
        <v>-5.84719E-2</v>
      </c>
      <c r="Y96">
        <v>-5.8951999999999997E-3</v>
      </c>
      <c r="Z96">
        <v>-1.163E-2</v>
      </c>
      <c r="AA96">
        <v>-1.06106E-2</v>
      </c>
      <c r="AB96">
        <v>8.2693999999999997E-3</v>
      </c>
      <c r="AC96">
        <v>1.206E-4</v>
      </c>
      <c r="AD96">
        <v>-2.7265600000000001E-2</v>
      </c>
      <c r="AE96">
        <v>-6.2978900000000004E-2</v>
      </c>
      <c r="AF96">
        <v>-1.0392800000000001E-2</v>
      </c>
      <c r="AG96">
        <v>5.4669999999999996E-3</v>
      </c>
    </row>
    <row r="97" spans="1:33">
      <c r="A97">
        <v>92</v>
      </c>
      <c r="B97">
        <v>-4.6852699999999997E-2</v>
      </c>
      <c r="C97">
        <v>-2.6751199999999999E-2</v>
      </c>
      <c r="D97">
        <v>-5.3950499999999998E-2</v>
      </c>
      <c r="E97">
        <v>-1.67812E-2</v>
      </c>
      <c r="F97">
        <v>2.39755E-2</v>
      </c>
      <c r="G97">
        <v>1.8137E-2</v>
      </c>
      <c r="H97">
        <v>2.2224899999999999E-2</v>
      </c>
      <c r="I97">
        <v>-6.7899799999999996E-2</v>
      </c>
      <c r="J97">
        <v>-7.7537999999999999E-3</v>
      </c>
      <c r="K97">
        <v>-3.1808099999999999E-2</v>
      </c>
      <c r="L97">
        <v>-1.7407599999999999E-2</v>
      </c>
      <c r="M97">
        <v>-1.34558E-2</v>
      </c>
      <c r="N97">
        <v>-2.5279999999999999E-3</v>
      </c>
      <c r="O97">
        <v>-9.0664999999999999E-3</v>
      </c>
      <c r="P97">
        <v>-2.8278399999999999E-2</v>
      </c>
      <c r="Q97">
        <v>1.03386E-2</v>
      </c>
      <c r="R97">
        <v>1.1735000000000001E-3</v>
      </c>
      <c r="S97">
        <v>2.9952699999999999E-2</v>
      </c>
      <c r="T97">
        <v>2.8521100000000001E-2</v>
      </c>
      <c r="U97">
        <v>2.06491E-2</v>
      </c>
      <c r="V97">
        <v>1.9857900000000001E-2</v>
      </c>
      <c r="W97">
        <v>-3.1248999999999999E-3</v>
      </c>
      <c r="X97">
        <v>-5.7636600000000003E-2</v>
      </c>
      <c r="Y97">
        <v>-7.9883000000000003E-3</v>
      </c>
      <c r="Z97">
        <v>-1.0345500000000001E-2</v>
      </c>
      <c r="AA97">
        <v>-1.18006E-2</v>
      </c>
      <c r="AB97">
        <v>1.00526E-2</v>
      </c>
      <c r="AC97">
        <v>2.6576999999999998E-3</v>
      </c>
      <c r="AD97">
        <v>-2.8143600000000001E-2</v>
      </c>
      <c r="AE97">
        <v>-6.5104800000000004E-2</v>
      </c>
      <c r="AF97">
        <v>-4.4647999999999997E-3</v>
      </c>
      <c r="AG97">
        <v>3.8015000000000002E-3</v>
      </c>
    </row>
    <row r="98" spans="1:33">
      <c r="A98">
        <v>93</v>
      </c>
      <c r="B98">
        <v>-5.0357499999999999E-2</v>
      </c>
      <c r="C98">
        <v>-3.2381100000000003E-2</v>
      </c>
      <c r="D98">
        <v>-5.8978799999999998E-2</v>
      </c>
      <c r="E98">
        <v>-2.3256700000000002E-2</v>
      </c>
      <c r="F98">
        <v>1.7460400000000001E-2</v>
      </c>
      <c r="G98">
        <v>1.7880299999999998E-2</v>
      </c>
      <c r="H98">
        <v>2.1712599999999999E-2</v>
      </c>
      <c r="I98">
        <v>-6.2530799999999997E-2</v>
      </c>
      <c r="J98">
        <v>-3.7783000000000001E-3</v>
      </c>
      <c r="K98">
        <v>-3.8752300000000003E-2</v>
      </c>
      <c r="L98">
        <v>-1.76721E-2</v>
      </c>
      <c r="M98">
        <v>-1.11375E-2</v>
      </c>
      <c r="N98">
        <v>2.7166999999999998E-3</v>
      </c>
      <c r="O98">
        <v>-5.9753999999999996E-3</v>
      </c>
      <c r="P98">
        <v>-3.5557900000000003E-2</v>
      </c>
      <c r="Q98">
        <v>1.5683699999999998E-2</v>
      </c>
      <c r="R98">
        <v>1.8871999999999999E-3</v>
      </c>
      <c r="S98">
        <v>3.2747400000000003E-2</v>
      </c>
      <c r="T98">
        <v>2.9965100000000001E-2</v>
      </c>
      <c r="U98">
        <v>2.4087999999999998E-2</v>
      </c>
      <c r="V98">
        <v>2.4764600000000001E-2</v>
      </c>
      <c r="W98">
        <v>1.4758E-3</v>
      </c>
      <c r="X98">
        <v>-5.5187199999999999E-2</v>
      </c>
      <c r="Y98">
        <v>-1.10066E-2</v>
      </c>
      <c r="Z98">
        <v>-8.9960999999999999E-3</v>
      </c>
      <c r="AA98">
        <v>-4.9233999999999997E-3</v>
      </c>
      <c r="AB98">
        <v>1.2085500000000001E-2</v>
      </c>
      <c r="AC98">
        <v>4.3588999999999998E-3</v>
      </c>
      <c r="AD98">
        <v>-2.4770899999999998E-2</v>
      </c>
      <c r="AE98">
        <v>-6.4618499999999995E-2</v>
      </c>
      <c r="AF98">
        <v>-5.2138000000000002E-3</v>
      </c>
      <c r="AG98">
        <v>4.4254999999999997E-3</v>
      </c>
    </row>
    <row r="99" spans="1:33">
      <c r="A99">
        <v>94</v>
      </c>
      <c r="B99">
        <v>-5.5182799999999997E-2</v>
      </c>
      <c r="C99">
        <v>-5.1131000000000003E-2</v>
      </c>
      <c r="D99">
        <v>-4.9710900000000002E-2</v>
      </c>
      <c r="E99">
        <v>-2.35398E-2</v>
      </c>
      <c r="F99">
        <v>2.15897E-2</v>
      </c>
      <c r="G99">
        <v>2.4956900000000001E-2</v>
      </c>
      <c r="H99">
        <v>1.8940100000000001E-2</v>
      </c>
      <c r="I99">
        <v>-5.82728E-2</v>
      </c>
      <c r="J99">
        <v>2.341E-4</v>
      </c>
      <c r="K99">
        <v>-2.9005400000000001E-2</v>
      </c>
      <c r="L99">
        <v>-1.8546E-2</v>
      </c>
      <c r="M99">
        <v>-1.3957600000000001E-2</v>
      </c>
      <c r="N99">
        <v>-6.1286999999999999E-3</v>
      </c>
      <c r="O99">
        <v>-3.7127000000000002E-3</v>
      </c>
      <c r="P99">
        <v>-2.8160000000000001E-2</v>
      </c>
      <c r="Q99">
        <v>1.40112E-2</v>
      </c>
      <c r="R99">
        <v>-6.9039999999999998E-4</v>
      </c>
      <c r="S99">
        <v>4.5247900000000001E-2</v>
      </c>
      <c r="T99">
        <v>2.8946599999999999E-2</v>
      </c>
      <c r="U99">
        <v>2.4232900000000002E-2</v>
      </c>
      <c r="V99">
        <v>3.4794499999999999E-2</v>
      </c>
      <c r="W99">
        <v>-1.0762799999999999E-2</v>
      </c>
      <c r="X99">
        <v>-6.0675699999999999E-2</v>
      </c>
      <c r="Y99">
        <v>-1.4798E-2</v>
      </c>
      <c r="Z99">
        <v>-4.6695E-3</v>
      </c>
      <c r="AA99">
        <v>-5.9525999999999997E-3</v>
      </c>
      <c r="AB99">
        <v>9.8309999999999995E-3</v>
      </c>
      <c r="AC99">
        <v>4.6010000000000001E-3</v>
      </c>
      <c r="AD99">
        <v>-3.2119200000000001E-2</v>
      </c>
      <c r="AE99">
        <v>-6.2832100000000002E-2</v>
      </c>
      <c r="AF99">
        <v>3.6390000000000001E-4</v>
      </c>
      <c r="AG99">
        <v>4.5888999999999999E-3</v>
      </c>
    </row>
    <row r="100" spans="1:33">
      <c r="A100">
        <v>95</v>
      </c>
      <c r="B100">
        <v>-5.3852999999999998E-2</v>
      </c>
      <c r="C100">
        <v>-5.6961400000000002E-2</v>
      </c>
      <c r="D100">
        <v>-4.8463600000000003E-2</v>
      </c>
      <c r="E100">
        <v>-2.4862800000000001E-2</v>
      </c>
      <c r="F100">
        <v>3.2019699999999998E-2</v>
      </c>
      <c r="G100">
        <v>3.2335000000000003E-2</v>
      </c>
      <c r="H100">
        <v>1.1701700000000001E-2</v>
      </c>
      <c r="I100">
        <v>-5.1005599999999998E-2</v>
      </c>
      <c r="J100">
        <v>8.1375000000000006E-3</v>
      </c>
      <c r="K100">
        <v>-2.9522900000000001E-2</v>
      </c>
      <c r="L100">
        <v>-1.7730099999999999E-2</v>
      </c>
      <c r="M100">
        <v>-1.8188800000000001E-2</v>
      </c>
      <c r="N100">
        <v>1.3707999999999999E-3</v>
      </c>
      <c r="O100">
        <v>-4.7919E-3</v>
      </c>
      <c r="P100">
        <v>-3.9113000000000002E-2</v>
      </c>
      <c r="Q100">
        <v>1.22192E-2</v>
      </c>
      <c r="R100">
        <v>4.6753999999999997E-3</v>
      </c>
      <c r="S100">
        <v>3.6092100000000002E-2</v>
      </c>
      <c r="T100">
        <v>4.0249E-2</v>
      </c>
      <c r="U100">
        <v>3.2027300000000002E-2</v>
      </c>
      <c r="V100">
        <v>3.06968E-2</v>
      </c>
      <c r="W100">
        <v>-5.4037E-3</v>
      </c>
      <c r="X100">
        <v>-6.4895400000000006E-2</v>
      </c>
      <c r="Y100">
        <v>-5.6498E-3</v>
      </c>
      <c r="Z100">
        <v>-5.6953000000000004E-3</v>
      </c>
      <c r="AA100">
        <v>-2.2017E-3</v>
      </c>
      <c r="AB100">
        <v>1.58271E-2</v>
      </c>
      <c r="AC100">
        <v>6.9598000000000004E-3</v>
      </c>
      <c r="AD100">
        <v>-3.7347600000000002E-2</v>
      </c>
      <c r="AE100">
        <v>-6.5890099999999993E-2</v>
      </c>
      <c r="AF100">
        <v>3.4093999999999999E-3</v>
      </c>
      <c r="AG100">
        <v>1.0309499999999999E-2</v>
      </c>
    </row>
    <row r="101" spans="1:33">
      <c r="A101">
        <v>96</v>
      </c>
      <c r="B101">
        <v>-5.60019E-2</v>
      </c>
      <c r="C101">
        <v>-6.2962599999999994E-2</v>
      </c>
      <c r="D101">
        <v>-4.7000899999999998E-2</v>
      </c>
      <c r="E101">
        <v>-2.9106199999999999E-2</v>
      </c>
      <c r="F101">
        <v>3.46565E-2</v>
      </c>
      <c r="G101">
        <v>3.3334799999999998E-2</v>
      </c>
      <c r="H101">
        <v>5.0812000000000001E-3</v>
      </c>
      <c r="I101">
        <v>-3.7502899999999999E-2</v>
      </c>
      <c r="J101">
        <v>-1.0516E-3</v>
      </c>
      <c r="K101">
        <v>-3.1690700000000002E-2</v>
      </c>
      <c r="L101">
        <v>-3.1723899999999999E-2</v>
      </c>
      <c r="M101">
        <v>-1.3435900000000001E-2</v>
      </c>
      <c r="N101">
        <v>7.4301000000000002E-3</v>
      </c>
      <c r="O101">
        <v>1.9648999999999999E-3</v>
      </c>
      <c r="P101">
        <v>-3.6361499999999998E-2</v>
      </c>
      <c r="Q101">
        <v>1.6665699999999999E-2</v>
      </c>
      <c r="R101">
        <v>1.0812199999999999E-2</v>
      </c>
      <c r="S101">
        <v>4.2484500000000001E-2</v>
      </c>
      <c r="T101">
        <v>4.5097499999999999E-2</v>
      </c>
      <c r="U101">
        <v>4.0559699999999997E-2</v>
      </c>
      <c r="V101">
        <v>4.84056E-2</v>
      </c>
      <c r="W101">
        <v>-1.79238E-2</v>
      </c>
      <c r="X101">
        <v>-7.0473800000000003E-2</v>
      </c>
      <c r="Y101">
        <v>-1.37862E-2</v>
      </c>
      <c r="Z101">
        <v>5.6519999999999997E-4</v>
      </c>
      <c r="AA101">
        <v>7.1105999999999999E-3</v>
      </c>
      <c r="AB101">
        <v>2.5130400000000001E-2</v>
      </c>
      <c r="AC101">
        <v>1.61415E-2</v>
      </c>
      <c r="AD101">
        <v>-3.3209000000000002E-2</v>
      </c>
      <c r="AE101">
        <v>-7.0149500000000004E-2</v>
      </c>
      <c r="AF101">
        <v>7.4485999999999997E-3</v>
      </c>
      <c r="AG101">
        <v>9.6775999999999997E-3</v>
      </c>
    </row>
    <row r="102" spans="1:33">
      <c r="A102">
        <v>97</v>
      </c>
      <c r="B102">
        <v>-4.1902500000000002E-2</v>
      </c>
      <c r="C102">
        <v>-8.2011000000000001E-2</v>
      </c>
      <c r="D102">
        <v>-3.7454000000000001E-2</v>
      </c>
      <c r="E102">
        <v>-2.45142E-2</v>
      </c>
      <c r="F102">
        <v>3.8082100000000001E-2</v>
      </c>
      <c r="G102">
        <v>3.4046800000000002E-2</v>
      </c>
      <c r="H102">
        <v>-4.0201999999999998E-3</v>
      </c>
      <c r="I102">
        <v>-2.3099600000000001E-2</v>
      </c>
      <c r="J102">
        <v>5.2211000000000002E-3</v>
      </c>
      <c r="K102">
        <v>-2.36244E-2</v>
      </c>
      <c r="L102">
        <v>-2.8260500000000001E-2</v>
      </c>
      <c r="M102">
        <v>-1.58821E-2</v>
      </c>
      <c r="N102">
        <v>1.8170100000000002E-2</v>
      </c>
      <c r="O102">
        <v>1.8808E-3</v>
      </c>
      <c r="P102">
        <v>-4.1209000000000003E-2</v>
      </c>
      <c r="Q102">
        <v>1.9045900000000001E-2</v>
      </c>
      <c r="R102">
        <v>1.7728299999999999E-2</v>
      </c>
      <c r="S102">
        <v>4.93959E-2</v>
      </c>
      <c r="T102">
        <v>3.7725700000000001E-2</v>
      </c>
      <c r="U102">
        <v>4.1609800000000002E-2</v>
      </c>
      <c r="V102">
        <v>5.4624800000000001E-2</v>
      </c>
      <c r="W102">
        <v>-2.5623799999999999E-2</v>
      </c>
      <c r="X102">
        <v>-8.2355899999999996E-2</v>
      </c>
      <c r="Y102">
        <v>-1.54935E-2</v>
      </c>
      <c r="Z102">
        <v>5.8482999999999999E-3</v>
      </c>
      <c r="AA102">
        <v>1.2195299999999999E-2</v>
      </c>
      <c r="AB102">
        <v>2.7837400000000002E-2</v>
      </c>
      <c r="AC102">
        <v>5.1146999999999998E-3</v>
      </c>
      <c r="AD102">
        <v>-3.4327299999999998E-2</v>
      </c>
      <c r="AE102">
        <v>-8.3970600000000006E-2</v>
      </c>
      <c r="AF102">
        <v>1.8595899999999999E-2</v>
      </c>
      <c r="AG102">
        <v>1.3201299999999999E-2</v>
      </c>
    </row>
    <row r="103" spans="1:33">
      <c r="A103">
        <v>98</v>
      </c>
      <c r="B103">
        <v>-2.8750299999999999E-2</v>
      </c>
      <c r="C103">
        <v>-8.5133700000000007E-2</v>
      </c>
      <c r="D103">
        <v>-2.9075199999999999E-2</v>
      </c>
      <c r="E103">
        <v>-1.90514E-2</v>
      </c>
      <c r="F103">
        <v>3.5115100000000003E-2</v>
      </c>
      <c r="G103">
        <v>4.1510999999999999E-2</v>
      </c>
      <c r="H103">
        <v>-7.1669000000000004E-3</v>
      </c>
      <c r="I103">
        <v>1.0806100000000001E-2</v>
      </c>
      <c r="J103">
        <v>1.1538100000000001E-2</v>
      </c>
      <c r="K103">
        <v>-3.2756100000000003E-2</v>
      </c>
      <c r="L103">
        <v>-2.80369E-2</v>
      </c>
      <c r="M103">
        <v>-1.69791E-2</v>
      </c>
      <c r="N103">
        <v>2.8958600000000001E-2</v>
      </c>
      <c r="O103">
        <v>-6.3439999999999998E-3</v>
      </c>
      <c r="P103">
        <v>-4.2655800000000001E-2</v>
      </c>
      <c r="Q103">
        <v>3.2784300000000002E-2</v>
      </c>
      <c r="R103">
        <v>2.9984199999999999E-2</v>
      </c>
      <c r="S103">
        <v>4.6641700000000001E-2</v>
      </c>
      <c r="T103">
        <v>5.9637299999999997E-2</v>
      </c>
      <c r="U103">
        <v>6.9451100000000002E-2</v>
      </c>
      <c r="V103">
        <v>5.89883E-2</v>
      </c>
      <c r="W103">
        <v>-3.2820200000000001E-2</v>
      </c>
      <c r="X103">
        <v>-9.1825000000000004E-2</v>
      </c>
      <c r="Y103">
        <v>-7.2193999999999999E-3</v>
      </c>
      <c r="Z103">
        <v>1.9539899999999999E-2</v>
      </c>
      <c r="AA103">
        <v>1.71042E-2</v>
      </c>
      <c r="AB103">
        <v>2.5087999999999999E-2</v>
      </c>
      <c r="AC103">
        <v>2.5855300000000001E-2</v>
      </c>
      <c r="AD103">
        <v>-3.7689199999999999E-2</v>
      </c>
      <c r="AE103">
        <v>-0.10245609999999999</v>
      </c>
      <c r="AF103">
        <v>2.7466999999999998E-2</v>
      </c>
      <c r="AG103">
        <v>2.1410700000000001E-2</v>
      </c>
    </row>
    <row r="104" spans="1:33">
      <c r="A104">
        <v>99</v>
      </c>
      <c r="B104">
        <v>-3.1726999999999998E-2</v>
      </c>
      <c r="C104">
        <v>-7.4764600000000001E-2</v>
      </c>
      <c r="D104">
        <v>-1.6964900000000002E-2</v>
      </c>
      <c r="E104">
        <v>-8.8869999999999997E-4</v>
      </c>
      <c r="F104">
        <v>2.9916700000000001E-2</v>
      </c>
      <c r="G104">
        <v>6.18878E-2</v>
      </c>
      <c r="H104">
        <v>-1.7314199999999998E-2</v>
      </c>
      <c r="I104">
        <v>3.21344E-2</v>
      </c>
      <c r="J104">
        <v>3.0990799999999999E-2</v>
      </c>
      <c r="K104">
        <v>-4.31765E-2</v>
      </c>
      <c r="L104">
        <v>-2.7983600000000001E-2</v>
      </c>
      <c r="M104">
        <v>-2.8380200000000001E-2</v>
      </c>
      <c r="N104">
        <v>5.2024599999999997E-2</v>
      </c>
      <c r="O104">
        <v>4.2024999999999996E-3</v>
      </c>
      <c r="P104">
        <v>-5.2138999999999998E-2</v>
      </c>
      <c r="Q104">
        <v>2.7721800000000001E-2</v>
      </c>
      <c r="R104">
        <v>4.5822000000000002E-2</v>
      </c>
      <c r="S104">
        <v>5.8867799999999998E-2</v>
      </c>
      <c r="T104">
        <v>6.23499E-2</v>
      </c>
      <c r="U104">
        <v>6.8445699999999998E-2</v>
      </c>
      <c r="V104">
        <v>9.4328700000000001E-2</v>
      </c>
      <c r="W104">
        <v>-5.7677300000000001E-2</v>
      </c>
      <c r="X104">
        <v>-0.1082829</v>
      </c>
      <c r="Y104">
        <v>-1.10898E-2</v>
      </c>
      <c r="Z104">
        <v>3.29039E-2</v>
      </c>
      <c r="AA104">
        <v>2.63088E-2</v>
      </c>
      <c r="AB104">
        <v>4.02268E-2</v>
      </c>
      <c r="AC104">
        <v>3.1352499999999998E-2</v>
      </c>
      <c r="AD104">
        <v>-5.2622599999999999E-2</v>
      </c>
      <c r="AE104">
        <v>-0.1076532</v>
      </c>
      <c r="AF104">
        <v>4.1364100000000001E-2</v>
      </c>
      <c r="AG104">
        <v>3.1329599999999999E-2</v>
      </c>
    </row>
    <row r="105" spans="1:33">
      <c r="A105">
        <v>100</v>
      </c>
      <c r="B105">
        <v>-7.2795899999999997E-2</v>
      </c>
      <c r="C105">
        <v>-9.6350900000000003E-2</v>
      </c>
      <c r="D105">
        <v>1.116E-4</v>
      </c>
      <c r="E105">
        <v>4.8423300000000002E-2</v>
      </c>
      <c r="F105">
        <v>5.31096E-2</v>
      </c>
      <c r="G105">
        <v>5.7938000000000003E-2</v>
      </c>
      <c r="H105">
        <v>-2.1152199999999999E-2</v>
      </c>
      <c r="I105">
        <v>0.10896840000000001</v>
      </c>
      <c r="J105">
        <v>6.2661300000000003E-2</v>
      </c>
      <c r="K105">
        <v>-0.1114845</v>
      </c>
      <c r="L105">
        <v>-5.5177700000000003E-2</v>
      </c>
      <c r="M105">
        <v>-7.4492100000000006E-2</v>
      </c>
      <c r="N105">
        <v>0.1211198</v>
      </c>
      <c r="O105">
        <v>-8.6301900000000001E-2</v>
      </c>
      <c r="P105">
        <v>-0.14092740000000001</v>
      </c>
      <c r="Q105">
        <v>3.6726099999999998E-2</v>
      </c>
      <c r="R105">
        <v>3.3641900000000002E-2</v>
      </c>
      <c r="S105">
        <v>6.3062499999999994E-2</v>
      </c>
      <c r="T105">
        <v>5.5689099999999998E-2</v>
      </c>
      <c r="U105">
        <v>6.1047400000000002E-2</v>
      </c>
      <c r="V105">
        <v>0.11395130000000001</v>
      </c>
      <c r="W105">
        <v>-0.15010390000000001</v>
      </c>
      <c r="X105">
        <v>-0.1565262</v>
      </c>
      <c r="Y105">
        <v>-2.3454099999999999E-2</v>
      </c>
      <c r="Z105">
        <v>6.3864099999999993E-2</v>
      </c>
      <c r="AA105">
        <v>2.2290299999999999E-2</v>
      </c>
      <c r="AB105">
        <v>3.2443399999999997E-2</v>
      </c>
      <c r="AC105">
        <v>4.89297E-2</v>
      </c>
      <c r="AD105">
        <v>-0.1224971</v>
      </c>
      <c r="AE105">
        <v>-0.2272499</v>
      </c>
      <c r="AF105">
        <v>9.0508500000000006E-2</v>
      </c>
      <c r="AG105">
        <v>2.34773E-2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64442-ECB3-5740-84F4-C29EA82202F0}">
  <dimension ref="A1:B36"/>
  <sheetViews>
    <sheetView workbookViewId="0">
      <selection activeCell="A4" sqref="A4"/>
    </sheetView>
  </sheetViews>
  <sheetFormatPr baseColWidth="10" defaultRowHeight="15"/>
  <sheetData>
    <row r="1" spans="1:2">
      <c r="A1" t="s">
        <v>96</v>
      </c>
    </row>
    <row r="3" spans="1:2" ht="16">
      <c r="A3" s="7" t="s">
        <v>97</v>
      </c>
    </row>
    <row r="5" spans="1:2">
      <c r="A5" t="s">
        <v>92</v>
      </c>
      <c r="B5">
        <v>-4.77596023568072E-2</v>
      </c>
    </row>
    <row r="6" spans="1:2">
      <c r="A6" t="s">
        <v>93</v>
      </c>
      <c r="B6">
        <v>-1.2547066196321E-2</v>
      </c>
    </row>
    <row r="7" spans="1:2">
      <c r="A7">
        <v>1981</v>
      </c>
      <c r="B7">
        <v>-5.79444160537914E-2</v>
      </c>
    </row>
    <row r="8" spans="1:2">
      <c r="A8">
        <v>1982</v>
      </c>
      <c r="B8">
        <v>-1.2747813398823001E-2</v>
      </c>
    </row>
    <row r="9" spans="1:2">
      <c r="A9">
        <v>1983</v>
      </c>
      <c r="B9">
        <v>1.7992077305331498E-2</v>
      </c>
    </row>
    <row r="10" spans="1:2">
      <c r="A10">
        <v>1984</v>
      </c>
      <c r="B10">
        <v>2.5006980796867102E-2</v>
      </c>
    </row>
    <row r="11" spans="1:2">
      <c r="A11">
        <v>1985</v>
      </c>
      <c r="B11">
        <v>1.5311963571811299E-2</v>
      </c>
    </row>
    <row r="12" spans="1:2">
      <c r="A12">
        <v>1986</v>
      </c>
      <c r="B12">
        <v>-2.07844227137386E-2</v>
      </c>
    </row>
    <row r="13" spans="1:2">
      <c r="A13">
        <v>1987</v>
      </c>
      <c r="B13">
        <v>1.36259804736572E-2</v>
      </c>
    </row>
    <row r="14" spans="1:2">
      <c r="A14">
        <v>1988</v>
      </c>
      <c r="B14">
        <v>-5.0359202864177298E-2</v>
      </c>
    </row>
    <row r="15" spans="1:2">
      <c r="A15">
        <v>1989</v>
      </c>
      <c r="B15">
        <v>-2.4464193505489E-2</v>
      </c>
    </row>
    <row r="16" spans="1:2">
      <c r="A16">
        <v>1990</v>
      </c>
      <c r="B16">
        <v>-2.8730307287483801E-2</v>
      </c>
    </row>
    <row r="17" spans="1:2">
      <c r="A17">
        <v>1991</v>
      </c>
      <c r="B17">
        <v>1.31294581974988E-2</v>
      </c>
    </row>
    <row r="18" spans="1:2">
      <c r="A18">
        <v>1992</v>
      </c>
      <c r="B18">
        <v>-8.2169130061551209E-3</v>
      </c>
    </row>
    <row r="19" spans="1:2">
      <c r="A19">
        <v>1993</v>
      </c>
      <c r="B19">
        <v>-4.7051175772947901E-2</v>
      </c>
    </row>
    <row r="20" spans="1:2">
      <c r="A20">
        <v>1994</v>
      </c>
      <c r="B20">
        <v>8.1742832062445796E-3</v>
      </c>
    </row>
    <row r="21" spans="1:2">
      <c r="A21">
        <v>1995</v>
      </c>
      <c r="B21">
        <v>3.8417752088228999E-3</v>
      </c>
    </row>
    <row r="22" spans="1:2">
      <c r="A22">
        <v>1996</v>
      </c>
      <c r="B22">
        <v>3.4879374663763202E-2</v>
      </c>
    </row>
    <row r="23" spans="1:2">
      <c r="A23">
        <v>1997</v>
      </c>
      <c r="B23">
        <v>3.2372440244520503E-2</v>
      </c>
    </row>
    <row r="24" spans="1:2">
      <c r="A24">
        <v>1998</v>
      </c>
      <c r="B24">
        <v>2.1049511202793501E-2</v>
      </c>
    </row>
    <row r="25" spans="1:2">
      <c r="A25">
        <v>1999</v>
      </c>
      <c r="B25">
        <v>2.9538802290559801E-2</v>
      </c>
    </row>
    <row r="26" spans="1:2">
      <c r="A26">
        <v>2000</v>
      </c>
      <c r="B26">
        <v>-1.30044309608159E-2</v>
      </c>
    </row>
    <row r="27" spans="1:2">
      <c r="A27">
        <v>2001</v>
      </c>
      <c r="B27">
        <v>-6.3313035386752203E-2</v>
      </c>
    </row>
    <row r="28" spans="1:2">
      <c r="A28">
        <v>2002</v>
      </c>
      <c r="B28">
        <v>-8.6533072444776593E-3</v>
      </c>
    </row>
    <row r="29" spans="1:2">
      <c r="A29">
        <v>2003</v>
      </c>
      <c r="B29">
        <v>-9.1055766388112892E-3</v>
      </c>
    </row>
    <row r="30" spans="1:2">
      <c r="A30">
        <v>2004</v>
      </c>
      <c r="B30">
        <v>-7.2128735387781999E-3</v>
      </c>
    </row>
    <row r="31" spans="1:2">
      <c r="A31">
        <v>2005</v>
      </c>
      <c r="B31">
        <v>8.9532594111325602E-3</v>
      </c>
    </row>
    <row r="32" spans="1:2">
      <c r="A32">
        <v>2006</v>
      </c>
      <c r="B32">
        <v>5.9162898587157304E-3</v>
      </c>
    </row>
    <row r="33" spans="1:2">
      <c r="A33">
        <v>2007</v>
      </c>
      <c r="B33">
        <v>-4.4119873327813898E-2</v>
      </c>
    </row>
    <row r="34" spans="1:2">
      <c r="A34">
        <v>2008</v>
      </c>
      <c r="B34">
        <v>-9.3181604949636607E-2</v>
      </c>
    </row>
    <row r="35" spans="1:2">
      <c r="A35">
        <v>2009</v>
      </c>
      <c r="B35">
        <v>-3.7565207980403401E-3</v>
      </c>
    </row>
    <row r="36" spans="1:2">
      <c r="A36">
        <v>2010</v>
      </c>
      <c r="B36">
        <v>2.12434239491621E-3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0BCA7-C8C9-8049-B791-1209CE94200A}">
  <dimension ref="A1:C41"/>
  <sheetViews>
    <sheetView workbookViewId="0">
      <selection sqref="A1:C3"/>
    </sheetView>
  </sheetViews>
  <sheetFormatPr baseColWidth="10" defaultRowHeight="15"/>
  <sheetData>
    <row r="1" spans="1:3" ht="16">
      <c r="A1" s="9" t="s">
        <v>102</v>
      </c>
      <c r="B1" s="9"/>
      <c r="C1" s="9"/>
    </row>
    <row r="2" spans="1:3" ht="16">
      <c r="A2" s="9" t="s">
        <v>103</v>
      </c>
      <c r="B2" s="9"/>
      <c r="C2" s="9"/>
    </row>
    <row r="3" spans="1:3" ht="16">
      <c r="A3" s="9" t="s">
        <v>100</v>
      </c>
      <c r="B3" s="9"/>
      <c r="C3" s="9"/>
    </row>
    <row r="4" spans="1:3" ht="16">
      <c r="A4" s="9"/>
      <c r="B4" s="9"/>
      <c r="C4" s="9"/>
    </row>
    <row r="5" spans="1:3" ht="16">
      <c r="A5" s="9" t="s">
        <v>99</v>
      </c>
      <c r="B5" s="9" t="s">
        <v>98</v>
      </c>
      <c r="C5" s="9" t="s">
        <v>101</v>
      </c>
    </row>
    <row r="6" spans="1:3" ht="16">
      <c r="A6" s="9">
        <v>25</v>
      </c>
      <c r="B6" s="9">
        <v>9.7917886583976905</v>
      </c>
      <c r="C6" s="9">
        <f>EXP(B6)</f>
        <v>17886.27</v>
      </c>
    </row>
    <row r="7" spans="1:3" ht="16">
      <c r="A7" s="9">
        <v>26</v>
      </c>
      <c r="B7" s="9">
        <v>9.9052669684362034</v>
      </c>
      <c r="C7" s="9">
        <f t="shared" ref="C7:C41" si="0">EXP(B7)</f>
        <v>20035.619999999992</v>
      </c>
    </row>
    <row r="8" spans="1:3" ht="16">
      <c r="A8" s="9">
        <v>27</v>
      </c>
      <c r="B8" s="9">
        <v>9.9981880010375512</v>
      </c>
      <c r="C8" s="9">
        <f t="shared" si="0"/>
        <v>21986.590000000004</v>
      </c>
    </row>
    <row r="9" spans="1:3" ht="16">
      <c r="A9" s="9">
        <v>28</v>
      </c>
      <c r="B9" s="9">
        <v>10.076732205261997</v>
      </c>
      <c r="C9" s="9">
        <f t="shared" si="0"/>
        <v>23783.140000000018</v>
      </c>
    </row>
    <row r="10" spans="1:3" ht="16">
      <c r="A10" s="9">
        <v>29</v>
      </c>
      <c r="B10" s="9">
        <v>10.145720143269905</v>
      </c>
      <c r="C10" s="9">
        <f t="shared" si="0"/>
        <v>25481.809999999994</v>
      </c>
    </row>
    <row r="11" spans="1:3" ht="16">
      <c r="A11" s="9">
        <v>30</v>
      </c>
      <c r="B11" s="9">
        <v>10.205082145495288</v>
      </c>
      <c r="C11" s="9">
        <f t="shared" si="0"/>
        <v>27040.259999999987</v>
      </c>
    </row>
    <row r="12" spans="1:3" ht="16">
      <c r="A12" s="9">
        <v>31</v>
      </c>
      <c r="B12" s="9">
        <v>10.258606987297503</v>
      </c>
      <c r="C12" s="9">
        <f t="shared" si="0"/>
        <v>28527.019999999982</v>
      </c>
    </row>
    <row r="13" spans="1:3" ht="16">
      <c r="A13" s="9">
        <v>32</v>
      </c>
      <c r="B13" s="9">
        <v>10.306730526866117</v>
      </c>
      <c r="C13" s="9">
        <f t="shared" si="0"/>
        <v>29933.409999999989</v>
      </c>
    </row>
    <row r="14" spans="1:3" ht="16">
      <c r="A14" s="9">
        <v>33</v>
      </c>
      <c r="B14" s="9">
        <v>10.349646646971848</v>
      </c>
      <c r="C14" s="9">
        <f t="shared" si="0"/>
        <v>31246</v>
      </c>
    </row>
    <row r="15" spans="1:3" ht="16">
      <c r="A15" s="9">
        <v>34</v>
      </c>
      <c r="B15" s="9">
        <v>10.388088495694667</v>
      </c>
      <c r="C15" s="9">
        <f t="shared" si="0"/>
        <v>32470.540000000026</v>
      </c>
    </row>
    <row r="16" spans="1:3" ht="16">
      <c r="A16" s="9">
        <v>35</v>
      </c>
      <c r="B16" s="9">
        <v>10.423387281797789</v>
      </c>
      <c r="C16" s="9">
        <f t="shared" si="0"/>
        <v>33637.18</v>
      </c>
    </row>
    <row r="17" spans="1:3" ht="16">
      <c r="A17" s="9">
        <v>36</v>
      </c>
      <c r="B17" s="9">
        <v>10.455938879761801</v>
      </c>
      <c r="C17" s="9">
        <f t="shared" si="0"/>
        <v>34750.139999999992</v>
      </c>
    </row>
    <row r="18" spans="1:3" ht="16">
      <c r="A18" s="9">
        <v>37</v>
      </c>
      <c r="B18" s="9">
        <v>10.485864891155183</v>
      </c>
      <c r="C18" s="9">
        <f t="shared" si="0"/>
        <v>35805.790000000015</v>
      </c>
    </row>
    <row r="19" spans="1:3" ht="16">
      <c r="A19" s="9">
        <v>38</v>
      </c>
      <c r="B19" s="9">
        <v>10.513881459321826</v>
      </c>
      <c r="C19" s="9">
        <f t="shared" si="0"/>
        <v>36823.129999999983</v>
      </c>
    </row>
    <row r="20" spans="1:3" ht="16">
      <c r="A20" s="9">
        <v>39</v>
      </c>
      <c r="B20" s="9">
        <v>10.539810116480808</v>
      </c>
      <c r="C20" s="9">
        <f t="shared" si="0"/>
        <v>37790.389999999992</v>
      </c>
    </row>
    <row r="21" spans="1:3" ht="16">
      <c r="A21" s="9">
        <v>40</v>
      </c>
      <c r="B21" s="9">
        <v>10.561703945041748</v>
      </c>
      <c r="C21" s="9">
        <f t="shared" si="0"/>
        <v>38626.88999999997</v>
      </c>
    </row>
    <row r="22" spans="1:3" ht="16">
      <c r="A22" s="9">
        <v>41</v>
      </c>
      <c r="B22" s="9">
        <v>10.580578519221049</v>
      </c>
      <c r="C22" s="9">
        <f t="shared" si="0"/>
        <v>39362.87999999999</v>
      </c>
    </row>
    <row r="23" spans="1:3" ht="16">
      <c r="A23" s="9">
        <v>42</v>
      </c>
      <c r="B23" s="9">
        <v>10.599256293801025</v>
      </c>
      <c r="C23" s="9">
        <f t="shared" si="0"/>
        <v>40105</v>
      </c>
    </row>
    <row r="24" spans="1:3" ht="16">
      <c r="A24" s="9">
        <v>43</v>
      </c>
      <c r="B24" s="9">
        <v>10.612826437083898</v>
      </c>
      <c r="C24" s="9">
        <f t="shared" si="0"/>
        <v>40652.940000000039</v>
      </c>
    </row>
    <row r="25" spans="1:3" ht="16">
      <c r="A25" s="9">
        <v>44</v>
      </c>
      <c r="B25" s="9">
        <v>10.62764369693706</v>
      </c>
      <c r="C25" s="9">
        <f t="shared" si="0"/>
        <v>41259.789999999994</v>
      </c>
    </row>
    <row r="26" spans="1:3" ht="16">
      <c r="A26" s="9">
        <v>45</v>
      </c>
      <c r="B26" s="9">
        <v>10.639128689109404</v>
      </c>
      <c r="C26" s="9">
        <f t="shared" si="0"/>
        <v>41736.390000000014</v>
      </c>
    </row>
    <row r="27" spans="1:3" ht="16">
      <c r="A27" s="9">
        <v>46</v>
      </c>
      <c r="B27" s="9">
        <v>10.651518436743352</v>
      </c>
      <c r="C27" s="9">
        <f t="shared" si="0"/>
        <v>42256.710000000036</v>
      </c>
    </row>
    <row r="28" spans="1:3" ht="16">
      <c r="A28" s="9">
        <v>47</v>
      </c>
      <c r="B28" s="9">
        <v>10.660890167293317</v>
      </c>
      <c r="C28" s="9">
        <f t="shared" si="0"/>
        <v>42654.589999999989</v>
      </c>
    </row>
    <row r="29" spans="1:3" ht="16">
      <c r="A29" s="9">
        <v>48</v>
      </c>
      <c r="B29" s="9">
        <v>10.668097585001695</v>
      </c>
      <c r="C29" s="9">
        <f t="shared" si="0"/>
        <v>42963.12999999999</v>
      </c>
    </row>
    <row r="30" spans="1:3" ht="16">
      <c r="A30" s="9">
        <v>49</v>
      </c>
      <c r="B30" s="9">
        <v>10.673166515447164</v>
      </c>
      <c r="C30" s="9">
        <f t="shared" si="0"/>
        <v>43181.460000000006</v>
      </c>
    </row>
    <row r="31" spans="1:3" ht="16">
      <c r="A31" s="9">
        <v>50</v>
      </c>
      <c r="B31" s="9">
        <v>10.680325624202464</v>
      </c>
      <c r="C31" s="9">
        <f t="shared" si="0"/>
        <v>43491.71</v>
      </c>
    </row>
    <row r="32" spans="1:3" ht="16">
      <c r="A32" s="9">
        <v>51</v>
      </c>
      <c r="B32" s="9">
        <v>10.681272482759919</v>
      </c>
      <c r="C32" s="9">
        <f t="shared" si="0"/>
        <v>43532.910000000025</v>
      </c>
    </row>
    <row r="33" spans="1:3" ht="16">
      <c r="A33" s="9">
        <v>52</v>
      </c>
      <c r="B33" s="9">
        <v>10.67889536397392</v>
      </c>
      <c r="C33" s="9">
        <f t="shared" si="0"/>
        <v>43429.549999999988</v>
      </c>
    </row>
    <row r="34" spans="1:3" ht="16">
      <c r="A34" s="9">
        <v>53</v>
      </c>
      <c r="B34" s="9">
        <v>10.677692233385674</v>
      </c>
      <c r="C34" s="9">
        <f t="shared" si="0"/>
        <v>43377.330000000016</v>
      </c>
    </row>
    <row r="35" spans="1:3" ht="16">
      <c r="A35" s="9">
        <v>54</v>
      </c>
      <c r="B35" s="9">
        <v>10.67387767893778</v>
      </c>
      <c r="C35" s="9">
        <f t="shared" si="0"/>
        <v>43212.179999999971</v>
      </c>
    </row>
    <row r="36" spans="1:3" ht="16">
      <c r="A36" s="9">
        <v>55</v>
      </c>
      <c r="B36" s="9">
        <v>10.666179918696168</v>
      </c>
      <c r="C36" s="9">
        <f t="shared" si="0"/>
        <v>42880.820000000022</v>
      </c>
    </row>
    <row r="37" spans="1:3" ht="16">
      <c r="A37" s="9">
        <v>56</v>
      </c>
      <c r="B37" s="9">
        <v>10.650244691943083</v>
      </c>
      <c r="C37" s="9">
        <f t="shared" si="0"/>
        <v>42202.919999999991</v>
      </c>
    </row>
    <row r="38" spans="1:3" ht="16">
      <c r="A38" s="9">
        <v>57</v>
      </c>
      <c r="B38" s="9">
        <v>10.621571218386105</v>
      </c>
      <c r="C38" s="9">
        <f t="shared" si="0"/>
        <v>41010.000000000007</v>
      </c>
    </row>
    <row r="39" spans="1:3" ht="16">
      <c r="A39" s="9">
        <v>58</v>
      </c>
      <c r="B39" s="9">
        <v>10.59852993606386</v>
      </c>
      <c r="C39" s="9">
        <f t="shared" si="0"/>
        <v>40075.879999999961</v>
      </c>
    </row>
    <row r="40" spans="1:3" ht="16">
      <c r="A40" s="9">
        <v>59</v>
      </c>
      <c r="B40" s="9">
        <v>10.573767765501275</v>
      </c>
      <c r="C40" s="9">
        <f t="shared" si="0"/>
        <v>39095.700000000026</v>
      </c>
    </row>
    <row r="41" spans="1:3" ht="16">
      <c r="A41" s="9">
        <v>60</v>
      </c>
      <c r="B41" s="9">
        <v>10.543638146824888</v>
      </c>
      <c r="C41" s="9">
        <f t="shared" si="0"/>
        <v>37935.329999999994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52761-E7D5-1644-B9C8-2FD563FF5FC2}">
  <dimension ref="A1:M106"/>
  <sheetViews>
    <sheetView workbookViewId="0">
      <selection activeCell="B26" sqref="B26"/>
    </sheetView>
  </sheetViews>
  <sheetFormatPr baseColWidth="10" defaultRowHeight="15"/>
  <cols>
    <col min="1" max="1" width="12.33203125" customWidth="1"/>
  </cols>
  <sheetData>
    <row r="1" spans="1:13" ht="16">
      <c r="A1" s="9" t="s">
        <v>104</v>
      </c>
    </row>
    <row r="2" spans="1:13" ht="16">
      <c r="A2" s="9" t="s">
        <v>113</v>
      </c>
    </row>
    <row r="4" spans="1:13">
      <c r="B4" s="10" t="s">
        <v>105</v>
      </c>
      <c r="C4" s="10"/>
      <c r="D4" s="10"/>
      <c r="E4" s="10"/>
      <c r="F4" s="10"/>
      <c r="G4" s="10"/>
      <c r="H4" s="10" t="s">
        <v>109</v>
      </c>
      <c r="I4" s="10"/>
      <c r="J4" s="10"/>
      <c r="K4" s="10"/>
      <c r="L4" s="10"/>
      <c r="M4" s="10"/>
    </row>
    <row r="5" spans="1:13">
      <c r="B5" s="10" t="s">
        <v>18</v>
      </c>
      <c r="C5" s="10"/>
      <c r="D5" s="10" t="s">
        <v>20</v>
      </c>
      <c r="E5" s="10"/>
      <c r="F5" s="15" t="s">
        <v>22</v>
      </c>
      <c r="G5" s="15"/>
      <c r="H5" s="10" t="s">
        <v>18</v>
      </c>
      <c r="I5" s="10"/>
      <c r="J5" s="10" t="s">
        <v>20</v>
      </c>
      <c r="K5" s="10"/>
      <c r="L5" s="15" t="s">
        <v>22</v>
      </c>
      <c r="M5" s="15"/>
    </row>
    <row r="6" spans="1:13">
      <c r="A6" t="s">
        <v>107</v>
      </c>
      <c r="B6" t="s">
        <v>46</v>
      </c>
      <c r="C6" t="s">
        <v>44</v>
      </c>
      <c r="D6" t="s">
        <v>46</v>
      </c>
      <c r="E6" t="s">
        <v>44</v>
      </c>
      <c r="F6" s="14" t="s">
        <v>46</v>
      </c>
      <c r="G6" s="14" t="s">
        <v>44</v>
      </c>
      <c r="H6" t="s">
        <v>46</v>
      </c>
      <c r="I6" t="s">
        <v>44</v>
      </c>
      <c r="J6" t="s">
        <v>46</v>
      </c>
      <c r="K6" t="s">
        <v>44</v>
      </c>
      <c r="L6" s="14" t="s">
        <v>46</v>
      </c>
      <c r="M6" s="14" t="s">
        <v>44</v>
      </c>
    </row>
    <row r="7" spans="1:13">
      <c r="A7">
        <v>1</v>
      </c>
      <c r="B7">
        <v>-1.2162311183333301</v>
      </c>
      <c r="C7">
        <v>-1.1129237849206399</v>
      </c>
      <c r="D7">
        <v>-2.17658533333333E-2</v>
      </c>
      <c r="E7">
        <v>8.56591587301587E-3</v>
      </c>
      <c r="F7">
        <v>0.88373509666666705</v>
      </c>
      <c r="G7">
        <v>0.92659149126984097</v>
      </c>
      <c r="H7">
        <v>-1.40572004166667</v>
      </c>
      <c r="I7">
        <v>-1.2162597366666701</v>
      </c>
      <c r="J7">
        <v>3.2943391666666703E-2</v>
      </c>
      <c r="K7">
        <v>0.18464361333333301</v>
      </c>
      <c r="L7">
        <v>1.32863308333333</v>
      </c>
      <c r="M7">
        <v>1.4730702333333301</v>
      </c>
    </row>
    <row r="8" spans="1:13">
      <c r="A8">
        <v>2</v>
      </c>
      <c r="B8">
        <v>-1.21944667</v>
      </c>
      <c r="C8">
        <v>-1.07823273492064</v>
      </c>
      <c r="D8">
        <v>-1.46472466666667E-2</v>
      </c>
      <c r="E8">
        <v>1.9576777777777801E-2</v>
      </c>
      <c r="F8">
        <v>0.84158807333333296</v>
      </c>
      <c r="G8">
        <v>0.88685397539682498</v>
      </c>
      <c r="H8">
        <v>-1.39795229166667</v>
      </c>
      <c r="I8">
        <v>-1.1737706400000001</v>
      </c>
      <c r="J8">
        <v>5.4229199999999998E-2</v>
      </c>
      <c r="K8">
        <v>0.187237666666667</v>
      </c>
      <c r="L8">
        <v>1.2843251250000001</v>
      </c>
      <c r="M8">
        <v>1.3814816999999999</v>
      </c>
    </row>
    <row r="9" spans="1:13">
      <c r="A9">
        <v>3</v>
      </c>
      <c r="B9">
        <v>-1.1709257716666699</v>
      </c>
      <c r="C9">
        <v>-1.01691785</v>
      </c>
      <c r="D9">
        <v>-1.2256385E-2</v>
      </c>
      <c r="E9">
        <v>2.0302777777777802E-2</v>
      </c>
      <c r="F9">
        <v>0.79523175999999995</v>
      </c>
      <c r="G9">
        <v>0.84107982936507897</v>
      </c>
      <c r="H9">
        <v>-1.401429875</v>
      </c>
      <c r="I9">
        <v>-1.1173326266666701</v>
      </c>
      <c r="J9">
        <v>4.1048670833333301E-2</v>
      </c>
      <c r="K9">
        <v>0.17247122333333301</v>
      </c>
      <c r="L9">
        <v>1.21115618333333</v>
      </c>
      <c r="M9">
        <v>1.31891783333333</v>
      </c>
    </row>
    <row r="10" spans="1:13">
      <c r="A10">
        <v>4</v>
      </c>
      <c r="B10">
        <v>-1.122367525</v>
      </c>
      <c r="C10">
        <v>-0.95786338730158704</v>
      </c>
      <c r="D10">
        <v>-1.246499E-2</v>
      </c>
      <c r="E10">
        <v>1.9915911904761899E-2</v>
      </c>
      <c r="F10">
        <v>0.74884193333333304</v>
      </c>
      <c r="G10">
        <v>0.79527836666666696</v>
      </c>
      <c r="H10">
        <v>-1.3559337791666699</v>
      </c>
      <c r="I10">
        <v>-1.0863016533333301</v>
      </c>
      <c r="J10">
        <v>4.0233266666666698E-2</v>
      </c>
      <c r="K10">
        <v>0.16145210333333301</v>
      </c>
      <c r="L10">
        <v>1.14326387916667</v>
      </c>
      <c r="M10">
        <v>1.2609132433333301</v>
      </c>
    </row>
    <row r="11" spans="1:13">
      <c r="A11">
        <v>5</v>
      </c>
      <c r="B11">
        <v>-1.08249249666667</v>
      </c>
      <c r="C11">
        <v>-0.90710101031746004</v>
      </c>
      <c r="D11">
        <v>-1.2050978333333301E-2</v>
      </c>
      <c r="E11">
        <v>1.9230954761904801E-2</v>
      </c>
      <c r="F11">
        <v>0.70689966000000004</v>
      </c>
      <c r="G11">
        <v>0.75896368015872995</v>
      </c>
      <c r="H11">
        <v>-1.3565393083333299</v>
      </c>
      <c r="I11">
        <v>-1.0514967233333301</v>
      </c>
      <c r="J11">
        <v>3.47824208333333E-2</v>
      </c>
      <c r="K11">
        <v>0.15149094333333299</v>
      </c>
      <c r="L11">
        <v>1.08076033333333</v>
      </c>
      <c r="M11">
        <v>1.18663615</v>
      </c>
    </row>
    <row r="12" spans="1:13">
      <c r="A12">
        <v>6</v>
      </c>
      <c r="B12">
        <v>-1.02541803833333</v>
      </c>
      <c r="C12">
        <v>-0.85584241428571395</v>
      </c>
      <c r="D12">
        <v>-1.0208955E-2</v>
      </c>
      <c r="E12">
        <v>1.7913330158730201E-2</v>
      </c>
      <c r="F12">
        <v>0.679447205</v>
      </c>
      <c r="G12">
        <v>0.72468298412698395</v>
      </c>
      <c r="H12">
        <v>-1.31048102916667</v>
      </c>
      <c r="I12">
        <v>-0.99772119000000004</v>
      </c>
      <c r="J12">
        <v>2.7307054166666699E-2</v>
      </c>
      <c r="K12">
        <v>0.139860136666667</v>
      </c>
      <c r="L12">
        <v>1.02050213333333</v>
      </c>
      <c r="M12">
        <v>1.1473798799999999</v>
      </c>
    </row>
    <row r="13" spans="1:13">
      <c r="A13">
        <v>7</v>
      </c>
      <c r="B13">
        <v>-0.99738574999999996</v>
      </c>
      <c r="C13">
        <v>-0.81687019206349198</v>
      </c>
      <c r="D13">
        <v>-8.9886016666666704E-3</v>
      </c>
      <c r="E13">
        <v>1.7959074603174599E-2</v>
      </c>
      <c r="F13">
        <v>0.64311341333333305</v>
      </c>
      <c r="G13">
        <v>0.69233949603174605</v>
      </c>
      <c r="H13">
        <v>-1.2787115333333301</v>
      </c>
      <c r="I13">
        <v>-0.95131057666666696</v>
      </c>
      <c r="J13">
        <v>2.5874370833333299E-2</v>
      </c>
      <c r="K13">
        <v>0.133437313333333</v>
      </c>
      <c r="L13">
        <v>0.96982711666666699</v>
      </c>
      <c r="M13">
        <v>1.1005232700000001</v>
      </c>
    </row>
    <row r="14" spans="1:13">
      <c r="A14">
        <v>8</v>
      </c>
      <c r="B14">
        <v>-0.95905386666666703</v>
      </c>
      <c r="C14">
        <v>-0.78019522301587296</v>
      </c>
      <c r="D14">
        <v>-1.07298983333333E-2</v>
      </c>
      <c r="E14">
        <v>1.7151029365079399E-2</v>
      </c>
      <c r="F14">
        <v>0.61431284333333303</v>
      </c>
      <c r="G14">
        <v>0.66554397142857102</v>
      </c>
      <c r="H14">
        <v>-1.253942275</v>
      </c>
      <c r="I14">
        <v>-0.93660359999999998</v>
      </c>
      <c r="J14">
        <v>1.94736708333333E-2</v>
      </c>
      <c r="K14">
        <v>0.123479296666667</v>
      </c>
      <c r="L14">
        <v>0.91970692499999995</v>
      </c>
      <c r="M14">
        <v>1.0643282966666701</v>
      </c>
    </row>
    <row r="15" spans="1:13">
      <c r="A15">
        <v>9</v>
      </c>
      <c r="B15">
        <v>-0.92688985000000002</v>
      </c>
      <c r="C15">
        <v>-0.75432925555555597</v>
      </c>
      <c r="D15">
        <v>-8.7726516666666692E-3</v>
      </c>
      <c r="E15">
        <v>1.5748909523809501E-2</v>
      </c>
      <c r="F15">
        <v>0.59101275333333303</v>
      </c>
      <c r="G15">
        <v>0.63954598412698405</v>
      </c>
      <c r="H15">
        <v>-1.2233010375</v>
      </c>
      <c r="I15">
        <v>-0.92289511000000002</v>
      </c>
      <c r="J15">
        <v>1.35343541666667E-2</v>
      </c>
      <c r="K15">
        <v>0.1146788</v>
      </c>
      <c r="L15">
        <v>0.88362370833333304</v>
      </c>
      <c r="M15">
        <v>1.0297688199999999</v>
      </c>
    </row>
    <row r="16" spans="1:13">
      <c r="A16">
        <v>10</v>
      </c>
      <c r="B16">
        <v>-0.88995361833333297</v>
      </c>
      <c r="C16">
        <v>-0.718708742063492</v>
      </c>
      <c r="D16">
        <v>-8.9730516666666708E-3</v>
      </c>
      <c r="E16">
        <v>1.5504221428571399E-2</v>
      </c>
      <c r="F16">
        <v>0.56156567499999999</v>
      </c>
      <c r="G16">
        <v>0.61458245317460303</v>
      </c>
      <c r="H16">
        <v>-1.1857108750000001</v>
      </c>
      <c r="I16">
        <v>-0.88605265666666699</v>
      </c>
      <c r="J16">
        <v>7.1036666666666696E-3</v>
      </c>
      <c r="K16">
        <v>0.110591203333333</v>
      </c>
      <c r="L16">
        <v>0.83822667500000003</v>
      </c>
      <c r="M16">
        <v>0.99490239666666702</v>
      </c>
    </row>
    <row r="17" spans="1:13">
      <c r="A17">
        <v>11</v>
      </c>
      <c r="B17">
        <v>-0.86422993166666695</v>
      </c>
      <c r="C17">
        <v>-0.69599274523809496</v>
      </c>
      <c r="D17">
        <v>-8.4636716666666705E-3</v>
      </c>
      <c r="E17">
        <v>1.40346920634921E-2</v>
      </c>
      <c r="F17">
        <v>0.54704917500000005</v>
      </c>
      <c r="G17">
        <v>0.590505733333333</v>
      </c>
      <c r="H17">
        <v>-1.1735150750000001</v>
      </c>
      <c r="I17">
        <v>-0.84567097000000002</v>
      </c>
      <c r="J17">
        <v>5.7268208333333299E-3</v>
      </c>
      <c r="K17">
        <v>0.10780258333333299</v>
      </c>
      <c r="L17">
        <v>0.80692609583333297</v>
      </c>
      <c r="M17">
        <v>0.95242592000000004</v>
      </c>
    </row>
    <row r="18" spans="1:13">
      <c r="A18">
        <v>12</v>
      </c>
      <c r="B18">
        <v>-0.83560707833333303</v>
      </c>
      <c r="C18">
        <v>-0.66425945873015901</v>
      </c>
      <c r="D18">
        <v>-9.2708849999999995E-3</v>
      </c>
      <c r="E18">
        <v>1.31853007936508E-2</v>
      </c>
      <c r="F18">
        <v>0.52805903499999995</v>
      </c>
      <c r="G18">
        <v>0.56813726349206395</v>
      </c>
      <c r="H18">
        <v>-1.14550830416667</v>
      </c>
      <c r="I18">
        <v>-0.84073026666666695</v>
      </c>
      <c r="J18">
        <v>1.8236666666666601E-3</v>
      </c>
      <c r="K18">
        <v>9.9611616666666694E-2</v>
      </c>
      <c r="L18">
        <v>0.76676484583333304</v>
      </c>
      <c r="M18">
        <v>0.93855555999999996</v>
      </c>
    </row>
    <row r="19" spans="1:13">
      <c r="A19">
        <v>13</v>
      </c>
      <c r="B19">
        <v>-0.79691708833333297</v>
      </c>
      <c r="C19">
        <v>-0.63803474285714301</v>
      </c>
      <c r="D19">
        <v>-8.6165949999999995E-3</v>
      </c>
      <c r="E19">
        <v>1.33624698412698E-2</v>
      </c>
      <c r="F19">
        <v>0.50951466166666703</v>
      </c>
      <c r="G19">
        <v>0.554106716666667</v>
      </c>
      <c r="H19">
        <v>-1.1098721416666699</v>
      </c>
      <c r="I19">
        <v>-0.81644793999999998</v>
      </c>
      <c r="J19">
        <v>2.3512666666666701E-3</v>
      </c>
      <c r="K19">
        <v>9.6885860000000004E-2</v>
      </c>
      <c r="L19">
        <v>0.75636614999999996</v>
      </c>
      <c r="M19">
        <v>0.91442863333333302</v>
      </c>
    </row>
    <row r="20" spans="1:13">
      <c r="A20">
        <v>14</v>
      </c>
      <c r="B20">
        <v>-0.78269620833333298</v>
      </c>
      <c r="C20">
        <v>-0.62206819444444394</v>
      </c>
      <c r="D20">
        <v>-9.0108199999999992E-3</v>
      </c>
      <c r="E20">
        <v>1.1326550793650801E-2</v>
      </c>
      <c r="F20">
        <v>0.48747317833333298</v>
      </c>
      <c r="G20">
        <v>0.52819363968253996</v>
      </c>
      <c r="H20">
        <v>-1.0791310166666701</v>
      </c>
      <c r="I20">
        <v>-0.80024450999999996</v>
      </c>
      <c r="J20">
        <v>-2.2308916666666698E-3</v>
      </c>
      <c r="K20">
        <v>9.0239180000000002E-2</v>
      </c>
      <c r="L20">
        <v>0.71588859999999999</v>
      </c>
      <c r="M20">
        <v>0.89041977000000005</v>
      </c>
    </row>
    <row r="21" spans="1:13">
      <c r="A21">
        <v>15</v>
      </c>
      <c r="B21">
        <v>-0.75987528333333298</v>
      </c>
      <c r="C21">
        <v>-0.59741714126984102</v>
      </c>
      <c r="D21">
        <v>-9.37666333333333E-3</v>
      </c>
      <c r="E21">
        <v>1.07464936507937E-2</v>
      </c>
      <c r="F21">
        <v>0.46814740333333299</v>
      </c>
      <c r="G21">
        <v>0.515730858730159</v>
      </c>
      <c r="H21">
        <v>-1.0602027916666701</v>
      </c>
      <c r="I21">
        <v>-0.78171873999999997</v>
      </c>
      <c r="J21">
        <v>-7.8410833333333505E-4</v>
      </c>
      <c r="K21">
        <v>8.703835E-2</v>
      </c>
      <c r="L21">
        <v>0.69343545416666696</v>
      </c>
      <c r="M21">
        <v>0.86471118999999996</v>
      </c>
    </row>
    <row r="22" spans="1:13">
      <c r="A22">
        <v>16</v>
      </c>
      <c r="B22">
        <v>-0.730462636666667</v>
      </c>
      <c r="C22">
        <v>-0.57641217222222196</v>
      </c>
      <c r="D22">
        <v>-9.1527166666666698E-3</v>
      </c>
      <c r="E22">
        <v>1.0119739682539699E-2</v>
      </c>
      <c r="F22">
        <v>0.45429404166666698</v>
      </c>
      <c r="G22">
        <v>0.50272361349206296</v>
      </c>
      <c r="H22">
        <v>-1.04846461666667</v>
      </c>
      <c r="I22">
        <v>-0.764394453333333</v>
      </c>
      <c r="J22">
        <v>-6.3257958333333298E-3</v>
      </c>
      <c r="K22">
        <v>7.9913233333333306E-2</v>
      </c>
      <c r="L22">
        <v>0.67735939583333304</v>
      </c>
      <c r="M22">
        <v>0.84449911666666699</v>
      </c>
    </row>
    <row r="23" spans="1:13">
      <c r="A23">
        <v>17</v>
      </c>
      <c r="B23">
        <v>-0.70725124166666697</v>
      </c>
      <c r="C23">
        <v>-0.55965603333333303</v>
      </c>
      <c r="D23">
        <v>-8.9602483333333302E-3</v>
      </c>
      <c r="E23">
        <v>9.3795976190476204E-3</v>
      </c>
      <c r="F23">
        <v>0.44204801833333301</v>
      </c>
      <c r="G23">
        <v>0.48564415555555601</v>
      </c>
      <c r="H23">
        <v>-1.0361446125</v>
      </c>
      <c r="I23">
        <v>-0.75901917666666696</v>
      </c>
      <c r="J23">
        <v>-5.1646000000000001E-3</v>
      </c>
      <c r="K23">
        <v>7.6987849999999997E-2</v>
      </c>
      <c r="L23">
        <v>0.64685728333333303</v>
      </c>
      <c r="M23">
        <v>0.812901613333333</v>
      </c>
    </row>
    <row r="24" spans="1:13">
      <c r="A24">
        <v>18</v>
      </c>
      <c r="B24">
        <v>-0.69763468500000003</v>
      </c>
      <c r="C24">
        <v>-0.54464819444444501</v>
      </c>
      <c r="D24">
        <v>-8.6904333333333306E-3</v>
      </c>
      <c r="E24">
        <v>8.7189507936507905E-3</v>
      </c>
      <c r="F24">
        <v>0.43101146833333298</v>
      </c>
      <c r="G24">
        <v>0.47017183412698399</v>
      </c>
      <c r="H24">
        <v>-0.98928667083333299</v>
      </c>
      <c r="I24">
        <v>-0.75478900666666704</v>
      </c>
      <c r="J24">
        <v>-9.2613083333333308E-3</v>
      </c>
      <c r="K24">
        <v>7.3793113333333299E-2</v>
      </c>
      <c r="L24">
        <v>0.63352412499999999</v>
      </c>
      <c r="M24">
        <v>0.79983552333333297</v>
      </c>
    </row>
    <row r="25" spans="1:13">
      <c r="A25">
        <v>19</v>
      </c>
      <c r="B25">
        <v>-0.66883951333333302</v>
      </c>
      <c r="C25">
        <v>-0.52227219841269901</v>
      </c>
      <c r="D25">
        <v>-7.9459249999999995E-3</v>
      </c>
      <c r="E25">
        <v>8.3107126984127005E-3</v>
      </c>
      <c r="F25">
        <v>0.42238362666666701</v>
      </c>
      <c r="G25">
        <v>0.45656986587301601</v>
      </c>
      <c r="H25">
        <v>-0.98207042083333296</v>
      </c>
      <c r="I25">
        <v>-0.74774354666666698</v>
      </c>
      <c r="J25">
        <v>-7.8922125000000006E-3</v>
      </c>
      <c r="K25">
        <v>6.8955610000000001E-2</v>
      </c>
      <c r="L25">
        <v>0.61625234166666698</v>
      </c>
      <c r="M25">
        <v>0.78049192000000001</v>
      </c>
    </row>
    <row r="26" spans="1:13">
      <c r="A26">
        <v>20</v>
      </c>
      <c r="B26">
        <v>-0.65535221833333301</v>
      </c>
      <c r="C26">
        <v>-0.51403062142857203</v>
      </c>
      <c r="D26">
        <v>-8.7475433333333297E-3</v>
      </c>
      <c r="E26">
        <v>7.4665103174603202E-3</v>
      </c>
      <c r="F26">
        <v>0.40165352666666698</v>
      </c>
      <c r="G26">
        <v>0.44415236904761901</v>
      </c>
      <c r="H26">
        <v>-0.97310644999999996</v>
      </c>
      <c r="I26">
        <v>-0.72835850666666702</v>
      </c>
      <c r="J26">
        <v>-9.1118750000000002E-3</v>
      </c>
      <c r="K26">
        <v>6.4666840000000003E-2</v>
      </c>
      <c r="L26">
        <v>0.59650634999999996</v>
      </c>
      <c r="M26">
        <v>0.76687797666666702</v>
      </c>
    </row>
    <row r="27" spans="1:13">
      <c r="A27">
        <v>21</v>
      </c>
      <c r="B27">
        <v>-0.63763719666666696</v>
      </c>
      <c r="C27">
        <v>-0.497520958730159</v>
      </c>
      <c r="D27">
        <v>-8.0766316666666706E-3</v>
      </c>
      <c r="E27">
        <v>7.1526158730158699E-3</v>
      </c>
      <c r="F27">
        <v>0.39372746333333303</v>
      </c>
      <c r="G27">
        <v>0.43747616587301602</v>
      </c>
      <c r="H27">
        <v>-0.95014839583333299</v>
      </c>
      <c r="I27">
        <v>-0.71553507000000005</v>
      </c>
      <c r="J27">
        <v>-7.6406750000000004E-3</v>
      </c>
      <c r="K27">
        <v>6.1245533333333303E-2</v>
      </c>
      <c r="L27">
        <v>0.587887854166667</v>
      </c>
      <c r="M27">
        <v>0.75608105333333298</v>
      </c>
    </row>
    <row r="28" spans="1:13">
      <c r="A28">
        <v>22</v>
      </c>
      <c r="B28">
        <v>-0.61777309666666702</v>
      </c>
      <c r="C28">
        <v>-0.484464443650794</v>
      </c>
      <c r="D28">
        <v>-8.1859766666666708E-3</v>
      </c>
      <c r="E28">
        <v>6.6167801587301601E-3</v>
      </c>
      <c r="F28">
        <v>0.38247320166666698</v>
      </c>
      <c r="G28">
        <v>0.41926230793650798</v>
      </c>
      <c r="H28">
        <v>-0.92467363749999998</v>
      </c>
      <c r="I28">
        <v>-0.71785564000000002</v>
      </c>
      <c r="J28">
        <v>-8.3884541666666701E-3</v>
      </c>
      <c r="K28">
        <v>5.8917863333333299E-2</v>
      </c>
      <c r="L28">
        <v>0.57315075416666705</v>
      </c>
      <c r="M28">
        <v>0.72271957333333303</v>
      </c>
    </row>
    <row r="29" spans="1:13">
      <c r="A29">
        <v>23</v>
      </c>
      <c r="B29">
        <v>-0.60428090833333303</v>
      </c>
      <c r="C29">
        <v>-0.47588114047619101</v>
      </c>
      <c r="D29">
        <v>-8.2834683333333301E-3</v>
      </c>
      <c r="E29">
        <v>5.6223301587301601E-3</v>
      </c>
      <c r="F29">
        <v>0.37467369</v>
      </c>
      <c r="G29">
        <v>0.41028872142857098</v>
      </c>
      <c r="H29">
        <v>-0.91169501666666697</v>
      </c>
      <c r="I29">
        <v>-0.69864781333333303</v>
      </c>
      <c r="J29">
        <v>-9.4558999999999997E-3</v>
      </c>
      <c r="K29">
        <v>5.9131973333333303E-2</v>
      </c>
      <c r="L29">
        <v>0.54736784999999999</v>
      </c>
      <c r="M29">
        <v>0.72032576999999998</v>
      </c>
    </row>
    <row r="30" spans="1:13">
      <c r="A30">
        <v>24</v>
      </c>
      <c r="B30">
        <v>-0.59430813833333296</v>
      </c>
      <c r="C30">
        <v>-0.460443634920635</v>
      </c>
      <c r="D30">
        <v>-7.9989666666666695E-3</v>
      </c>
      <c r="E30">
        <v>5.4118214285714299E-3</v>
      </c>
      <c r="F30">
        <v>0.36320071833333301</v>
      </c>
      <c r="G30">
        <v>0.39955207698412698</v>
      </c>
      <c r="H30">
        <v>-0.90415370416666696</v>
      </c>
      <c r="I30">
        <v>-0.69984156333333303</v>
      </c>
      <c r="J30">
        <v>-9.8121708333333297E-3</v>
      </c>
      <c r="K30">
        <v>5.1600180000000002E-2</v>
      </c>
      <c r="L30">
        <v>0.54088281666666704</v>
      </c>
      <c r="M30">
        <v>0.70163032000000003</v>
      </c>
    </row>
    <row r="31" spans="1:13">
      <c r="A31">
        <v>25</v>
      </c>
      <c r="B31">
        <v>-0.58053294166666702</v>
      </c>
      <c r="C31">
        <v>-0.45035030317460301</v>
      </c>
      <c r="D31">
        <v>-7.8110333333333299E-3</v>
      </c>
      <c r="E31">
        <v>4.60844206349207E-3</v>
      </c>
      <c r="F31">
        <v>0.359056286666667</v>
      </c>
      <c r="G31">
        <v>0.38764340952380999</v>
      </c>
      <c r="H31">
        <v>-0.89768935416666695</v>
      </c>
      <c r="I31">
        <v>-0.69247019333333304</v>
      </c>
      <c r="J31">
        <v>-1.1389066666666701E-2</v>
      </c>
      <c r="K31">
        <v>5.1153746666666701E-2</v>
      </c>
      <c r="L31">
        <v>0.53176560833333297</v>
      </c>
      <c r="M31">
        <v>0.68439952666666704</v>
      </c>
    </row>
    <row r="32" spans="1:13">
      <c r="A32">
        <v>26</v>
      </c>
      <c r="B32">
        <v>-0.57089752166666696</v>
      </c>
      <c r="C32">
        <v>-0.44362964603174598</v>
      </c>
      <c r="D32">
        <v>-8.1152016666666705E-3</v>
      </c>
      <c r="E32">
        <v>4.0363238095238096E-3</v>
      </c>
      <c r="F32">
        <v>0.34574301666666701</v>
      </c>
      <c r="G32">
        <v>0.38208790238095203</v>
      </c>
      <c r="H32">
        <v>-0.88660332083333304</v>
      </c>
      <c r="I32">
        <v>-0.68760289333333302</v>
      </c>
      <c r="J32">
        <v>-1.274805E-2</v>
      </c>
      <c r="K32">
        <v>4.630074E-2</v>
      </c>
      <c r="L32">
        <v>0.51727316249999999</v>
      </c>
      <c r="M32">
        <v>0.66901637666666702</v>
      </c>
    </row>
    <row r="33" spans="1:13">
      <c r="A33">
        <v>27</v>
      </c>
      <c r="B33">
        <v>-0.554753623333333</v>
      </c>
      <c r="C33">
        <v>-0.43687345555555601</v>
      </c>
      <c r="D33">
        <v>-7.66744833333333E-3</v>
      </c>
      <c r="E33">
        <v>3.4545000000000001E-3</v>
      </c>
      <c r="F33">
        <v>0.33443297166666702</v>
      </c>
      <c r="G33">
        <v>0.369661192857143</v>
      </c>
      <c r="H33">
        <v>-0.87890034583333299</v>
      </c>
      <c r="I33">
        <v>-0.67469480666666704</v>
      </c>
      <c r="J33">
        <v>-1.3543174999999999E-2</v>
      </c>
      <c r="K33">
        <v>4.4521426666666697E-2</v>
      </c>
      <c r="L33">
        <v>0.50016065833333301</v>
      </c>
      <c r="M33">
        <v>0.65482826000000005</v>
      </c>
    </row>
    <row r="34" spans="1:13">
      <c r="A34">
        <v>28</v>
      </c>
      <c r="B34">
        <v>-0.55420266166666698</v>
      </c>
      <c r="C34">
        <v>-0.42289542460317497</v>
      </c>
      <c r="D34">
        <v>-7.9632799999999997E-3</v>
      </c>
      <c r="E34">
        <v>3.0542825396825402E-3</v>
      </c>
      <c r="F34">
        <v>0.331659658333333</v>
      </c>
      <c r="G34">
        <v>0.366502357142857</v>
      </c>
      <c r="H34">
        <v>-0.85863047916666702</v>
      </c>
      <c r="I34">
        <v>-0.67224662999999996</v>
      </c>
      <c r="J34">
        <v>-1.4957908333333301E-2</v>
      </c>
      <c r="K34">
        <v>4.4403066666666699E-2</v>
      </c>
      <c r="L34">
        <v>0.50037866249999996</v>
      </c>
      <c r="M34">
        <v>0.64937601333333295</v>
      </c>
    </row>
    <row r="35" spans="1:13">
      <c r="A35">
        <v>29</v>
      </c>
      <c r="B35">
        <v>-0.54364372500000002</v>
      </c>
      <c r="C35">
        <v>-0.41511760555555599</v>
      </c>
      <c r="D35">
        <v>-8.8489366666666697E-3</v>
      </c>
      <c r="E35">
        <v>2.1304880952380998E-3</v>
      </c>
      <c r="F35">
        <v>0.32320142000000002</v>
      </c>
      <c r="G35">
        <v>0.35538793730158702</v>
      </c>
      <c r="H35">
        <v>-0.85355185416666701</v>
      </c>
      <c r="I35">
        <v>-0.67105908333333297</v>
      </c>
      <c r="J35">
        <v>-1.7565995833333299E-2</v>
      </c>
      <c r="K35">
        <v>3.9662566666666697E-2</v>
      </c>
      <c r="L35">
        <v>0.49059649999999999</v>
      </c>
      <c r="M35">
        <v>0.63103799666666704</v>
      </c>
    </row>
    <row r="36" spans="1:13">
      <c r="A36">
        <v>30</v>
      </c>
      <c r="B36">
        <v>-0.52340874500000001</v>
      </c>
      <c r="C36">
        <v>-0.40597697380952402</v>
      </c>
      <c r="D36">
        <v>-8.5471016666666694E-3</v>
      </c>
      <c r="E36">
        <v>2.3158280158730202E-3</v>
      </c>
      <c r="F36">
        <v>0.31696065666666701</v>
      </c>
      <c r="G36">
        <v>0.34919163333333297</v>
      </c>
      <c r="H36">
        <v>-0.84675272083333297</v>
      </c>
      <c r="I36">
        <v>-0.66219633333333305</v>
      </c>
      <c r="J36">
        <v>-1.5904774999999999E-2</v>
      </c>
      <c r="K36">
        <v>3.9142686666666697E-2</v>
      </c>
      <c r="L36">
        <v>0.485826441666667</v>
      </c>
      <c r="M36">
        <v>0.62416501666666702</v>
      </c>
    </row>
    <row r="37" spans="1:13">
      <c r="A37">
        <v>31</v>
      </c>
      <c r="B37">
        <v>-0.51890686833333299</v>
      </c>
      <c r="C37">
        <v>-0.40042856746031702</v>
      </c>
      <c r="D37">
        <v>-8.6376733333333403E-3</v>
      </c>
      <c r="E37">
        <v>1.3577793650793599E-3</v>
      </c>
      <c r="F37">
        <v>0.31848035666666702</v>
      </c>
      <c r="G37">
        <v>0.34078687380952399</v>
      </c>
      <c r="H37">
        <v>-0.84343627083333295</v>
      </c>
      <c r="I37">
        <v>-0.66602927999999995</v>
      </c>
      <c r="J37">
        <v>-1.8488704166666699E-2</v>
      </c>
      <c r="K37">
        <v>3.5453536666666702E-2</v>
      </c>
      <c r="L37">
        <v>0.47594890000000001</v>
      </c>
      <c r="M37">
        <v>0.61618776666666697</v>
      </c>
    </row>
    <row r="38" spans="1:13">
      <c r="A38">
        <v>32</v>
      </c>
      <c r="B38">
        <v>-0.51396933</v>
      </c>
      <c r="C38">
        <v>-0.39287901428571398</v>
      </c>
      <c r="D38">
        <v>-8.7747999999999993E-3</v>
      </c>
      <c r="E38">
        <v>1.47303333333333E-3</v>
      </c>
      <c r="F38">
        <v>0.312279376666667</v>
      </c>
      <c r="G38">
        <v>0.337258071428572</v>
      </c>
      <c r="H38">
        <v>-0.85119499166666701</v>
      </c>
      <c r="I38">
        <v>-0.65742392333333299</v>
      </c>
      <c r="J38">
        <v>-1.8851366666666699E-2</v>
      </c>
      <c r="K38">
        <v>3.5600936666666701E-2</v>
      </c>
      <c r="L38">
        <v>0.47353718750000001</v>
      </c>
      <c r="M38">
        <v>0.60751496333333299</v>
      </c>
    </row>
    <row r="39" spans="1:13">
      <c r="A39">
        <v>33</v>
      </c>
      <c r="B39">
        <v>-0.50591781000000002</v>
      </c>
      <c r="C39">
        <v>-0.37978395317460301</v>
      </c>
      <c r="D39">
        <v>-9.4776700000000005E-3</v>
      </c>
      <c r="E39">
        <v>1.3175833333333299E-3</v>
      </c>
      <c r="F39">
        <v>0.306547505</v>
      </c>
      <c r="G39">
        <v>0.33338706031746002</v>
      </c>
      <c r="H39">
        <v>-0.82847052499999996</v>
      </c>
      <c r="I39">
        <v>-0.64638756333333303</v>
      </c>
      <c r="J39">
        <v>-2.0259870833333301E-2</v>
      </c>
      <c r="K39">
        <v>3.3305603333333302E-2</v>
      </c>
      <c r="L39">
        <v>0.459121</v>
      </c>
      <c r="M39">
        <v>0.60306645000000003</v>
      </c>
    </row>
    <row r="40" spans="1:13">
      <c r="A40">
        <v>34</v>
      </c>
      <c r="B40">
        <v>-0.49607985500000001</v>
      </c>
      <c r="C40">
        <v>-0.37861398888888897</v>
      </c>
      <c r="D40">
        <v>-9.53226166666667E-3</v>
      </c>
      <c r="E40">
        <v>5.5666587301587305E-4</v>
      </c>
      <c r="F40">
        <v>0.29921309333333301</v>
      </c>
      <c r="G40">
        <v>0.32321649841269801</v>
      </c>
      <c r="H40">
        <v>-0.82127621250000005</v>
      </c>
      <c r="I40">
        <v>-0.64519156</v>
      </c>
      <c r="J40">
        <v>-2.1908370833333302E-2</v>
      </c>
      <c r="K40">
        <v>3.2844066666666699E-2</v>
      </c>
      <c r="L40">
        <v>0.45041948333333298</v>
      </c>
      <c r="M40">
        <v>0.58951691666666695</v>
      </c>
    </row>
    <row r="41" spans="1:13">
      <c r="A41">
        <v>35</v>
      </c>
      <c r="B41">
        <v>-0.48673732333333303</v>
      </c>
      <c r="C41">
        <v>-0.37242135714285701</v>
      </c>
      <c r="D41">
        <v>-9.4968699999999993E-3</v>
      </c>
      <c r="E41" s="8">
        <v>6.4902380952381399E-5</v>
      </c>
      <c r="F41" s="8">
        <v>0.29492593</v>
      </c>
      <c r="G41" s="8">
        <v>0.31860296984127001</v>
      </c>
      <c r="H41">
        <v>-0.81161373749999999</v>
      </c>
      <c r="I41">
        <v>-0.65327075999999995</v>
      </c>
      <c r="J41">
        <v>-2.28235958333333E-2</v>
      </c>
      <c r="K41">
        <v>3.0958156666666702E-2</v>
      </c>
      <c r="L41" s="8">
        <v>0.44103907083333299</v>
      </c>
      <c r="M41" s="8">
        <v>0.582244386666667</v>
      </c>
    </row>
    <row r="42" spans="1:13">
      <c r="A42">
        <v>36</v>
      </c>
      <c r="B42">
        <v>-0.48252183166666701</v>
      </c>
      <c r="C42">
        <v>-0.36373167857142902</v>
      </c>
      <c r="D42">
        <v>-9.7797783333333308E-3</v>
      </c>
      <c r="E42">
        <v>1.6001428571428599E-4</v>
      </c>
      <c r="F42">
        <v>0.294564506666667</v>
      </c>
      <c r="G42">
        <v>0.31050438253968299</v>
      </c>
      <c r="H42">
        <v>-0.81463226249999998</v>
      </c>
      <c r="I42">
        <v>-0.65057953000000002</v>
      </c>
      <c r="J42">
        <v>-2.0796966666666701E-2</v>
      </c>
      <c r="K42">
        <v>3.0079443333333299E-2</v>
      </c>
      <c r="L42">
        <v>0.4433624625</v>
      </c>
      <c r="M42">
        <v>0.58285964333333296</v>
      </c>
    </row>
    <row r="43" spans="1:13">
      <c r="A43">
        <v>37</v>
      </c>
      <c r="B43">
        <v>-0.47178935999999999</v>
      </c>
      <c r="C43">
        <v>-0.361347742857143</v>
      </c>
      <c r="D43">
        <v>-9.6942699999999996E-3</v>
      </c>
      <c r="E43">
        <v>-3.6867222222222203E-4</v>
      </c>
      <c r="F43">
        <v>0.28877087000000001</v>
      </c>
      <c r="G43">
        <v>0.30795864523809502</v>
      </c>
      <c r="H43">
        <v>-0.80853391249999995</v>
      </c>
      <c r="I43">
        <v>-0.65365682000000003</v>
      </c>
      <c r="J43">
        <v>-2.2832374999999999E-2</v>
      </c>
      <c r="K43">
        <v>2.7207926666666701E-2</v>
      </c>
      <c r="L43">
        <v>0.43785252499999999</v>
      </c>
      <c r="M43">
        <v>0.563820076666667</v>
      </c>
    </row>
    <row r="44" spans="1:13">
      <c r="A44">
        <v>38</v>
      </c>
      <c r="B44">
        <v>-0.46181986666666702</v>
      </c>
      <c r="C44">
        <v>-0.35404229999999998</v>
      </c>
      <c r="D44">
        <v>-9.8059449999999999E-3</v>
      </c>
      <c r="E44">
        <v>-7.8513809523809497E-4</v>
      </c>
      <c r="F44">
        <v>0.27632487500000003</v>
      </c>
      <c r="G44">
        <v>0.30133528174603202</v>
      </c>
      <c r="H44">
        <v>-0.80366858750000003</v>
      </c>
      <c r="I44">
        <v>-0.646162343333333</v>
      </c>
      <c r="J44">
        <v>-2.5036695833333299E-2</v>
      </c>
      <c r="K44">
        <v>2.51639433333333E-2</v>
      </c>
      <c r="L44">
        <v>0.426515820833333</v>
      </c>
      <c r="M44">
        <v>0.55879583333333305</v>
      </c>
    </row>
    <row r="45" spans="1:13">
      <c r="A45">
        <v>39</v>
      </c>
      <c r="B45">
        <v>-0.457142943333333</v>
      </c>
      <c r="C45">
        <v>-0.34754721507936498</v>
      </c>
      <c r="D45">
        <v>-9.8010466666666705E-3</v>
      </c>
      <c r="E45">
        <v>-6.6004603174603198E-4</v>
      </c>
      <c r="F45">
        <v>0.27687699999999998</v>
      </c>
      <c r="G45">
        <v>0.296525777777778</v>
      </c>
      <c r="H45">
        <v>-0.80138768333333299</v>
      </c>
      <c r="I45">
        <v>-0.62841561333333296</v>
      </c>
      <c r="J45">
        <v>-2.6987662499999999E-2</v>
      </c>
      <c r="K45">
        <v>2.6046139999999999E-2</v>
      </c>
      <c r="L45">
        <v>0.415487754166667</v>
      </c>
      <c r="M45">
        <v>0.55335702333333303</v>
      </c>
    </row>
    <row r="46" spans="1:13">
      <c r="A46">
        <v>40</v>
      </c>
      <c r="B46">
        <v>-0.45888108833333302</v>
      </c>
      <c r="C46">
        <v>-0.34500945555555601</v>
      </c>
      <c r="D46">
        <v>-1.0042108333333299E-2</v>
      </c>
      <c r="E46">
        <v>-1.3268238095238099E-3</v>
      </c>
      <c r="F46">
        <v>0.274694361666667</v>
      </c>
      <c r="G46">
        <v>0.29172102539682498</v>
      </c>
      <c r="H46">
        <v>-0.78713370000000005</v>
      </c>
      <c r="I46">
        <v>-0.62791095333333402</v>
      </c>
      <c r="J46">
        <v>-2.4880650000000001E-2</v>
      </c>
      <c r="K46">
        <v>2.4306003333333302E-2</v>
      </c>
      <c r="L46">
        <v>0.41372899166666699</v>
      </c>
      <c r="M46">
        <v>0.54502459666666703</v>
      </c>
    </row>
    <row r="47" spans="1:13">
      <c r="A47">
        <v>41</v>
      </c>
      <c r="B47">
        <v>-0.44364292833333302</v>
      </c>
      <c r="C47">
        <v>-0.33765586111111101</v>
      </c>
      <c r="D47">
        <v>-1.04479883333333E-2</v>
      </c>
      <c r="E47">
        <v>-1.1716880952380899E-3</v>
      </c>
      <c r="F47">
        <v>0.27230608166666698</v>
      </c>
      <c r="G47">
        <v>0.28912514047619098</v>
      </c>
      <c r="H47">
        <v>-0.77915262083333303</v>
      </c>
      <c r="I47">
        <v>-0.63860707666666705</v>
      </c>
      <c r="J47">
        <v>-2.5324650000000001E-2</v>
      </c>
      <c r="K47">
        <v>2.21198733333333E-2</v>
      </c>
      <c r="L47">
        <v>0.40713254166666701</v>
      </c>
      <c r="M47">
        <v>0.54557023333333299</v>
      </c>
    </row>
    <row r="48" spans="1:13">
      <c r="A48">
        <v>42</v>
      </c>
      <c r="B48">
        <v>-0.443730133333333</v>
      </c>
      <c r="C48">
        <v>-0.33512462539682503</v>
      </c>
      <c r="D48">
        <v>-1.05210483333333E-2</v>
      </c>
      <c r="E48">
        <v>-1.14490555555556E-3</v>
      </c>
      <c r="F48">
        <v>0.26739961833333298</v>
      </c>
      <c r="G48">
        <v>0.285040556349206</v>
      </c>
      <c r="H48">
        <v>-0.78331596250000002</v>
      </c>
      <c r="I48">
        <v>-0.63632690000000003</v>
      </c>
      <c r="J48">
        <v>-2.67371833333333E-2</v>
      </c>
      <c r="K48">
        <v>1.97772533333333E-2</v>
      </c>
      <c r="L48">
        <v>0.4001714375</v>
      </c>
      <c r="M48">
        <v>0.526646313333333</v>
      </c>
    </row>
    <row r="49" spans="1:13">
      <c r="A49">
        <v>43</v>
      </c>
      <c r="B49">
        <v>-0.43858831333333298</v>
      </c>
      <c r="C49">
        <v>-0.33176343571428601</v>
      </c>
      <c r="D49">
        <v>-1.0661775E-2</v>
      </c>
      <c r="E49">
        <v>-1.78729841269841E-3</v>
      </c>
      <c r="F49">
        <v>0.264840766666667</v>
      </c>
      <c r="G49">
        <v>0.28211368888888899</v>
      </c>
      <c r="H49">
        <v>-0.78492453333333301</v>
      </c>
      <c r="I49">
        <v>-0.62148550333333297</v>
      </c>
      <c r="J49">
        <v>-2.78320083333333E-2</v>
      </c>
      <c r="K49">
        <v>2.2510616666666702E-2</v>
      </c>
      <c r="L49">
        <v>0.39919947916666698</v>
      </c>
      <c r="M49">
        <v>0.53114444666666705</v>
      </c>
    </row>
    <row r="50" spans="1:13">
      <c r="A50">
        <v>44</v>
      </c>
      <c r="B50">
        <v>-0.43570132166666697</v>
      </c>
      <c r="C50">
        <v>-0.33102492142857098</v>
      </c>
      <c r="D50">
        <v>-1.07941666666667E-2</v>
      </c>
      <c r="E50">
        <v>-1.89329444444445E-3</v>
      </c>
      <c r="F50">
        <v>0.255210991666667</v>
      </c>
      <c r="G50">
        <v>0.27671983174603199</v>
      </c>
      <c r="H50">
        <v>-0.78263251249999999</v>
      </c>
      <c r="I50">
        <v>-0.63158515999999998</v>
      </c>
      <c r="J50">
        <v>-2.8170762500000002E-2</v>
      </c>
      <c r="K50">
        <v>2.0482859999999999E-2</v>
      </c>
      <c r="L50">
        <v>0.39188420000000002</v>
      </c>
      <c r="M50">
        <v>0.527755056666667</v>
      </c>
    </row>
    <row r="51" spans="1:13">
      <c r="A51">
        <v>45</v>
      </c>
      <c r="B51">
        <v>-0.42875584</v>
      </c>
      <c r="C51">
        <v>-0.32624808809523798</v>
      </c>
      <c r="D51">
        <v>-1.0798003333333301E-2</v>
      </c>
      <c r="E51">
        <v>-1.8994349206349201E-3</v>
      </c>
      <c r="F51">
        <v>0.25493702166666699</v>
      </c>
      <c r="G51">
        <v>0.27586156825396801</v>
      </c>
      <c r="H51">
        <v>-0.78072831666666698</v>
      </c>
      <c r="I51">
        <v>-0.62199624333333303</v>
      </c>
      <c r="J51">
        <v>-2.72044E-2</v>
      </c>
      <c r="K51">
        <v>1.940267E-2</v>
      </c>
      <c r="L51">
        <v>0.391108491666667</v>
      </c>
      <c r="M51">
        <v>0.51974365333333306</v>
      </c>
    </row>
    <row r="52" spans="1:13">
      <c r="A52">
        <v>46</v>
      </c>
      <c r="B52">
        <v>-0.42165760499999999</v>
      </c>
      <c r="C52">
        <v>-0.32314723015872998</v>
      </c>
      <c r="D52">
        <v>-1.0821321666666699E-2</v>
      </c>
      <c r="E52">
        <v>-2.2020436507936502E-3</v>
      </c>
      <c r="F52">
        <v>0.24970340333333299</v>
      </c>
      <c r="G52">
        <v>0.270821176984127</v>
      </c>
      <c r="H52">
        <v>-0.76787067083333305</v>
      </c>
      <c r="I52">
        <v>-0.62869112000000005</v>
      </c>
      <c r="J52">
        <v>-2.82094083333333E-2</v>
      </c>
      <c r="K52">
        <v>1.7486993333333301E-2</v>
      </c>
      <c r="L52">
        <v>0.38224807916666698</v>
      </c>
      <c r="M52">
        <v>0.52167865666666702</v>
      </c>
    </row>
    <row r="53" spans="1:13">
      <c r="A53">
        <v>47</v>
      </c>
      <c r="B53">
        <v>-0.41245108666666702</v>
      </c>
      <c r="C53">
        <v>-0.32104509206349202</v>
      </c>
      <c r="D53">
        <v>-1.07336883333333E-2</v>
      </c>
      <c r="E53">
        <v>-2.3507944444444398E-3</v>
      </c>
      <c r="F53">
        <v>0.245256525</v>
      </c>
      <c r="G53">
        <v>0.26856255079365099</v>
      </c>
      <c r="H53">
        <v>-0.77137646666666704</v>
      </c>
      <c r="I53">
        <v>-0.63307428666666699</v>
      </c>
      <c r="J53">
        <v>-3.0003483333333299E-2</v>
      </c>
      <c r="K53">
        <v>1.5487093333333301E-2</v>
      </c>
      <c r="L53">
        <v>0.37449935000000001</v>
      </c>
      <c r="M53">
        <v>0.52297160666666698</v>
      </c>
    </row>
    <row r="54" spans="1:13">
      <c r="A54">
        <v>48</v>
      </c>
      <c r="B54">
        <v>-0.414765148333333</v>
      </c>
      <c r="C54">
        <v>-0.32159174047618999</v>
      </c>
      <c r="D54">
        <v>-1.0908033333333299E-2</v>
      </c>
      <c r="E54">
        <v>-2.65177380952381E-3</v>
      </c>
      <c r="F54">
        <v>0.24143550666666699</v>
      </c>
      <c r="G54">
        <v>0.26557450396825399</v>
      </c>
      <c r="H54">
        <v>-0.77793396666666703</v>
      </c>
      <c r="I54">
        <v>-0.63988932333333304</v>
      </c>
      <c r="J54">
        <v>-3.08278791666667E-2</v>
      </c>
      <c r="K54">
        <v>1.6417016666666701E-2</v>
      </c>
      <c r="L54">
        <v>0.37306951666666699</v>
      </c>
      <c r="M54">
        <v>0.51291381333333297</v>
      </c>
    </row>
    <row r="55" spans="1:13">
      <c r="A55">
        <v>49</v>
      </c>
      <c r="B55">
        <v>-0.40655977833333301</v>
      </c>
      <c r="C55">
        <v>-0.31468699444444398</v>
      </c>
      <c r="D55">
        <v>-1.0938639999999999E-2</v>
      </c>
      <c r="E55">
        <v>-2.42363650793651E-3</v>
      </c>
      <c r="F55">
        <v>0.23806148333333299</v>
      </c>
      <c r="G55">
        <v>0.26527953333333298</v>
      </c>
      <c r="H55">
        <v>-0.74336621250000001</v>
      </c>
      <c r="I55">
        <v>-0.63347145000000005</v>
      </c>
      <c r="J55">
        <v>-2.9887358333333301E-2</v>
      </c>
      <c r="K55">
        <v>1.500158E-2</v>
      </c>
      <c r="L55">
        <v>0.36957197083333299</v>
      </c>
      <c r="M55">
        <v>0.51562492666666704</v>
      </c>
    </row>
    <row r="56" spans="1:13">
      <c r="A56">
        <v>50</v>
      </c>
      <c r="B56">
        <v>-0.40118425333333302</v>
      </c>
      <c r="C56">
        <v>-0.31532364761904802</v>
      </c>
      <c r="D56">
        <v>-1.05303333333333E-2</v>
      </c>
      <c r="E56">
        <v>-2.6897587301587299E-3</v>
      </c>
      <c r="F56">
        <v>0.23601127499999999</v>
      </c>
      <c r="G56">
        <v>0.26014970952381</v>
      </c>
      <c r="H56">
        <v>-0.75694914583333295</v>
      </c>
      <c r="I56">
        <v>-0.61709378999999998</v>
      </c>
      <c r="J56">
        <v>-2.9336445833333301E-2</v>
      </c>
      <c r="K56">
        <v>1.44625133333333E-2</v>
      </c>
      <c r="L56">
        <v>0.368803241666667</v>
      </c>
      <c r="M56">
        <v>0.50546405000000005</v>
      </c>
    </row>
    <row r="57" spans="1:13">
      <c r="A57">
        <v>51</v>
      </c>
      <c r="B57">
        <v>-0.392228886666667</v>
      </c>
      <c r="C57">
        <v>-0.30664638333333299</v>
      </c>
      <c r="D57">
        <v>-1.0956778333333301E-2</v>
      </c>
      <c r="E57">
        <v>-2.7237539682539698E-3</v>
      </c>
      <c r="F57">
        <v>0.22968297500000001</v>
      </c>
      <c r="G57">
        <v>0.25795941031746</v>
      </c>
      <c r="H57">
        <v>-0.75462151666666699</v>
      </c>
      <c r="I57">
        <v>-0.62666378333333295</v>
      </c>
      <c r="J57">
        <v>-3.1189966666666701E-2</v>
      </c>
      <c r="K57">
        <v>1.382738E-2</v>
      </c>
      <c r="L57">
        <v>0.35817416666666702</v>
      </c>
      <c r="M57">
        <v>0.50609242333333304</v>
      </c>
    </row>
    <row r="58" spans="1:13">
      <c r="A58">
        <v>52</v>
      </c>
      <c r="B58">
        <v>-0.38702187666666699</v>
      </c>
      <c r="C58">
        <v>-0.30653116507936501</v>
      </c>
      <c r="D58">
        <v>-1.10671333333333E-2</v>
      </c>
      <c r="E58">
        <v>-2.9577563492063498E-3</v>
      </c>
      <c r="F58">
        <v>0.231024175</v>
      </c>
      <c r="G58">
        <v>0.252433556349206</v>
      </c>
      <c r="H58">
        <v>-0.75602959583333296</v>
      </c>
      <c r="I58">
        <v>-0.63024468333333294</v>
      </c>
      <c r="J58">
        <v>-3.1731599999999999E-2</v>
      </c>
      <c r="K58">
        <v>1.1971943333333301E-2</v>
      </c>
      <c r="L58">
        <v>0.35534492916666699</v>
      </c>
      <c r="M58">
        <v>0.49941201666666701</v>
      </c>
    </row>
    <row r="59" spans="1:13">
      <c r="A59">
        <v>53</v>
      </c>
      <c r="B59">
        <v>-0.38498093</v>
      </c>
      <c r="C59">
        <v>-0.30229574206349202</v>
      </c>
      <c r="D59">
        <v>-1.10566516666667E-2</v>
      </c>
      <c r="E59">
        <v>-3.10896349206349E-3</v>
      </c>
      <c r="F59">
        <v>0.22523615499999999</v>
      </c>
      <c r="G59">
        <v>0.25047182380952399</v>
      </c>
      <c r="H59">
        <v>-0.75435251666666703</v>
      </c>
      <c r="I59">
        <v>-0.62476676666666697</v>
      </c>
      <c r="J59">
        <v>-3.1776404166666702E-2</v>
      </c>
      <c r="K59">
        <v>1.1755420000000001E-2</v>
      </c>
      <c r="L59">
        <v>0.35721930416666697</v>
      </c>
      <c r="M59">
        <v>0.49722454999999999</v>
      </c>
    </row>
    <row r="60" spans="1:13">
      <c r="A60">
        <v>54</v>
      </c>
      <c r="B60">
        <v>-0.37464193333333301</v>
      </c>
      <c r="C60">
        <v>-0.300822814285714</v>
      </c>
      <c r="D60">
        <v>-1.10825766666667E-2</v>
      </c>
      <c r="E60">
        <v>-3.2753817460317498E-3</v>
      </c>
      <c r="F60">
        <v>0.22198204666666699</v>
      </c>
      <c r="G60">
        <v>0.24697493492063499</v>
      </c>
      <c r="H60">
        <v>-0.74450412916666697</v>
      </c>
      <c r="I60">
        <v>-0.62785696000000002</v>
      </c>
      <c r="J60">
        <v>-3.1517533333333299E-2</v>
      </c>
      <c r="K60">
        <v>1.04067966666667E-2</v>
      </c>
      <c r="L60">
        <v>0.35527919166666699</v>
      </c>
      <c r="M60">
        <v>0.49183001999999998</v>
      </c>
    </row>
    <row r="61" spans="1:13">
      <c r="A61">
        <v>55</v>
      </c>
      <c r="B61">
        <v>-0.37023078166666701</v>
      </c>
      <c r="C61">
        <v>-0.29834118412698402</v>
      </c>
      <c r="D61">
        <v>-1.1436378333333301E-2</v>
      </c>
      <c r="E61">
        <v>-3.2626325396825401E-3</v>
      </c>
      <c r="F61">
        <v>0.22085442666666699</v>
      </c>
      <c r="G61">
        <v>0.24505235396825401</v>
      </c>
      <c r="H61">
        <v>-0.74882586250000005</v>
      </c>
      <c r="I61">
        <v>-0.63074855333333302</v>
      </c>
      <c r="J61">
        <v>-3.1985712499999999E-2</v>
      </c>
      <c r="K61">
        <v>1.21138466666667E-2</v>
      </c>
      <c r="L61">
        <v>0.35061652916666702</v>
      </c>
      <c r="M61">
        <v>0.48875265000000001</v>
      </c>
    </row>
    <row r="62" spans="1:13">
      <c r="A62">
        <v>56</v>
      </c>
      <c r="B62">
        <v>-0.36768947833333299</v>
      </c>
      <c r="C62">
        <v>-0.29194117698412703</v>
      </c>
      <c r="D62">
        <v>-1.10483266666667E-2</v>
      </c>
      <c r="E62">
        <v>-3.5550984126984102E-3</v>
      </c>
      <c r="F62">
        <v>0.21853720833333301</v>
      </c>
      <c r="G62">
        <v>0.24262892301587299</v>
      </c>
      <c r="H62">
        <v>-0.74772620833333303</v>
      </c>
      <c r="I62">
        <v>-0.62264757999999998</v>
      </c>
      <c r="J62">
        <v>-3.2960991666666703E-2</v>
      </c>
      <c r="K62">
        <v>8.1204199999999997E-3</v>
      </c>
      <c r="L62">
        <v>0.346383516666667</v>
      </c>
      <c r="M62">
        <v>0.47262382666666702</v>
      </c>
    </row>
    <row r="63" spans="1:13">
      <c r="A63">
        <v>57</v>
      </c>
      <c r="B63">
        <v>-0.36338109499999999</v>
      </c>
      <c r="C63">
        <v>-0.29346616269841302</v>
      </c>
      <c r="D63">
        <v>-1.13559933333333E-2</v>
      </c>
      <c r="E63">
        <v>-3.8374706349206399E-3</v>
      </c>
      <c r="F63">
        <v>0.21601297666666699</v>
      </c>
      <c r="G63">
        <v>0.24047787460317499</v>
      </c>
      <c r="H63">
        <v>-0.73640674583333299</v>
      </c>
      <c r="I63">
        <v>-0.642048126666667</v>
      </c>
      <c r="J63">
        <v>-3.0696870833333299E-2</v>
      </c>
      <c r="K63">
        <v>6.4943700000000002E-3</v>
      </c>
      <c r="L63">
        <v>0.34948354166666701</v>
      </c>
      <c r="M63">
        <v>0.4790257</v>
      </c>
    </row>
    <row r="64" spans="1:13">
      <c r="A64">
        <v>58</v>
      </c>
      <c r="B64">
        <v>-0.36353019666666703</v>
      </c>
      <c r="C64">
        <v>-0.29079936825396802</v>
      </c>
      <c r="D64">
        <v>-1.1590083333333299E-2</v>
      </c>
      <c r="E64">
        <v>-3.87053571428571E-3</v>
      </c>
      <c r="F64">
        <v>0.212236113333333</v>
      </c>
      <c r="G64">
        <v>0.237322970634921</v>
      </c>
      <c r="H64">
        <v>-0.74620607916666704</v>
      </c>
      <c r="I64">
        <v>-0.61222806333333302</v>
      </c>
      <c r="J64">
        <v>-3.2699858333333297E-2</v>
      </c>
      <c r="K64">
        <v>7.3900366666666602E-3</v>
      </c>
      <c r="L64">
        <v>0.34112934166666697</v>
      </c>
      <c r="M64">
        <v>0.46969149333333299</v>
      </c>
    </row>
    <row r="65" spans="1:13">
      <c r="A65">
        <v>59</v>
      </c>
      <c r="B65">
        <v>-0.36016870833333298</v>
      </c>
      <c r="C65">
        <v>-0.28540924920634902</v>
      </c>
      <c r="D65">
        <v>-1.1218455E-2</v>
      </c>
      <c r="E65">
        <v>-3.7407674603174598E-3</v>
      </c>
      <c r="F65">
        <v>0.211258271666667</v>
      </c>
      <c r="G65">
        <v>0.23545649761904799</v>
      </c>
      <c r="H65">
        <v>-0.74350934166666705</v>
      </c>
      <c r="I65">
        <v>-0.62977192666666704</v>
      </c>
      <c r="J65">
        <v>-3.2878766666666698E-2</v>
      </c>
      <c r="K65">
        <v>6.3928566666666704E-3</v>
      </c>
      <c r="L65">
        <v>0.34179915416666701</v>
      </c>
      <c r="M65">
        <v>0.46240568333333298</v>
      </c>
    </row>
    <row r="66" spans="1:13">
      <c r="A66">
        <v>60</v>
      </c>
      <c r="B66">
        <v>-0.35860649166666703</v>
      </c>
      <c r="C66">
        <v>-0.28263900396825398</v>
      </c>
      <c r="D66">
        <v>-1.14433316666667E-2</v>
      </c>
      <c r="E66">
        <v>-3.9727968253968297E-3</v>
      </c>
      <c r="F66">
        <v>0.211292903333333</v>
      </c>
      <c r="G66">
        <v>0.231416080952381</v>
      </c>
      <c r="H66">
        <v>-0.737333904166667</v>
      </c>
      <c r="I66">
        <v>-0.62328890999999997</v>
      </c>
      <c r="J66">
        <v>-3.2575008333333301E-2</v>
      </c>
      <c r="K66">
        <v>6.0113900000000001E-3</v>
      </c>
      <c r="L66">
        <v>0.33828734999999999</v>
      </c>
      <c r="M66">
        <v>0.46379762000000002</v>
      </c>
    </row>
    <row r="67" spans="1:13">
      <c r="A67">
        <v>61</v>
      </c>
      <c r="B67">
        <v>-0.35388639166666702</v>
      </c>
      <c r="C67">
        <v>-0.27868065079365101</v>
      </c>
      <c r="D67">
        <v>-1.12801583333333E-2</v>
      </c>
      <c r="E67">
        <v>-4.2886761904761903E-3</v>
      </c>
      <c r="F67">
        <v>0.20958648666666699</v>
      </c>
      <c r="G67">
        <v>0.22815776428571399</v>
      </c>
      <c r="H67">
        <v>-0.74189678749999999</v>
      </c>
      <c r="I67">
        <v>-0.61558884999999997</v>
      </c>
      <c r="J67">
        <v>-3.3375808333333298E-2</v>
      </c>
      <c r="K67">
        <v>5.2023833333333302E-3</v>
      </c>
      <c r="L67">
        <v>0.34065080416666699</v>
      </c>
      <c r="M67">
        <v>0.45241854666666698</v>
      </c>
    </row>
    <row r="68" spans="1:13">
      <c r="A68">
        <v>62</v>
      </c>
      <c r="B68">
        <v>-0.34715553833333301</v>
      </c>
      <c r="C68">
        <v>-0.27856917777777801</v>
      </c>
      <c r="D68">
        <v>-1.1640795000000001E-2</v>
      </c>
      <c r="E68">
        <v>-4.2207571428571396E-3</v>
      </c>
      <c r="F68">
        <v>0.20513310833333301</v>
      </c>
      <c r="G68">
        <v>0.22792351904761901</v>
      </c>
      <c r="H68">
        <v>-0.73264138749999996</v>
      </c>
      <c r="I68">
        <v>-0.614812576666667</v>
      </c>
      <c r="J68">
        <v>-3.37711083333333E-2</v>
      </c>
      <c r="K68">
        <v>5.7575766666666701E-3</v>
      </c>
      <c r="L68">
        <v>0.33529336250000003</v>
      </c>
      <c r="M68">
        <v>0.45632780000000001</v>
      </c>
    </row>
    <row r="69" spans="1:13">
      <c r="A69">
        <v>63</v>
      </c>
      <c r="B69">
        <v>-0.344522626666667</v>
      </c>
      <c r="C69">
        <v>-0.275888869047619</v>
      </c>
      <c r="D69">
        <v>-1.0877191666666701E-2</v>
      </c>
      <c r="E69">
        <v>-3.8675857142857102E-3</v>
      </c>
      <c r="F69">
        <v>0.20621149499999999</v>
      </c>
      <c r="G69">
        <v>0.226798068253968</v>
      </c>
      <c r="H69">
        <v>-0.73195456250000002</v>
      </c>
      <c r="I69">
        <v>-0.61484638333333297</v>
      </c>
      <c r="J69">
        <v>-3.3589345833333298E-2</v>
      </c>
      <c r="K69">
        <v>6.2229766666666696E-3</v>
      </c>
      <c r="L69">
        <v>0.33263545416666701</v>
      </c>
      <c r="M69">
        <v>0.45677551666666699</v>
      </c>
    </row>
    <row r="70" spans="1:13">
      <c r="A70">
        <v>64</v>
      </c>
      <c r="B70">
        <v>-0.34406747500000001</v>
      </c>
      <c r="C70">
        <v>-0.27372258253968301</v>
      </c>
      <c r="D70">
        <v>-1.1211755E-2</v>
      </c>
      <c r="E70">
        <v>-4.1387777777777803E-3</v>
      </c>
      <c r="F70">
        <v>0.202581541666667</v>
      </c>
      <c r="G70">
        <v>0.22598338650793601</v>
      </c>
      <c r="H70">
        <v>-0.72898937083333304</v>
      </c>
      <c r="I70">
        <v>-0.61709294333333298</v>
      </c>
      <c r="J70">
        <v>-3.2462879166666701E-2</v>
      </c>
      <c r="K70">
        <v>4.2447766666666702E-3</v>
      </c>
      <c r="L70">
        <v>0.33392679583333301</v>
      </c>
      <c r="M70">
        <v>0.44496643666666702</v>
      </c>
    </row>
    <row r="71" spans="1:13">
      <c r="A71">
        <v>65</v>
      </c>
      <c r="B71">
        <v>-0.34035379500000001</v>
      </c>
      <c r="C71">
        <v>-0.27312880476190499</v>
      </c>
      <c r="D71">
        <v>-1.1034105000000001E-2</v>
      </c>
      <c r="E71">
        <v>-4.2407293650793699E-3</v>
      </c>
      <c r="F71">
        <v>0.20197816166666699</v>
      </c>
      <c r="G71">
        <v>0.224471746825397</v>
      </c>
      <c r="H71">
        <v>-0.72160536666666697</v>
      </c>
      <c r="I71">
        <v>-0.61193403000000002</v>
      </c>
      <c r="J71">
        <v>-3.2485525000000001E-2</v>
      </c>
      <c r="K71">
        <v>4.9919433333333301E-3</v>
      </c>
      <c r="L71">
        <v>0.32882622083333302</v>
      </c>
      <c r="M71">
        <v>0.44264363333333301</v>
      </c>
    </row>
    <row r="72" spans="1:13">
      <c r="A72">
        <v>66</v>
      </c>
      <c r="B72">
        <v>-0.336737601666667</v>
      </c>
      <c r="C72">
        <v>-0.27020707222222201</v>
      </c>
      <c r="D72">
        <v>-1.1176851666666701E-2</v>
      </c>
      <c r="E72">
        <v>-4.2747301587301601E-3</v>
      </c>
      <c r="F72">
        <v>0.19802683333333301</v>
      </c>
      <c r="G72">
        <v>0.220297741269841</v>
      </c>
      <c r="H72">
        <v>-0.73509323333333298</v>
      </c>
      <c r="I72">
        <v>-0.628799303333333</v>
      </c>
      <c r="J72">
        <v>-3.3513669166666697E-2</v>
      </c>
      <c r="K72">
        <v>3.5756500000000001E-3</v>
      </c>
      <c r="L72">
        <v>0.32986498749999998</v>
      </c>
      <c r="M72">
        <v>0.4423378</v>
      </c>
    </row>
    <row r="73" spans="1:13">
      <c r="A73">
        <v>67</v>
      </c>
      <c r="B73">
        <v>-0.33430744666666701</v>
      </c>
      <c r="C73">
        <v>-0.26779739365079402</v>
      </c>
      <c r="D73">
        <v>-1.0926524999999999E-2</v>
      </c>
      <c r="E73">
        <v>-4.20643412698413E-3</v>
      </c>
      <c r="F73">
        <v>0.19826992666666701</v>
      </c>
      <c r="G73">
        <v>0.22143345952380999</v>
      </c>
      <c r="H73">
        <v>-0.72158973749999999</v>
      </c>
      <c r="I73">
        <v>-0.61792940666666696</v>
      </c>
      <c r="J73">
        <v>-3.1915800000000001E-2</v>
      </c>
      <c r="K73">
        <v>3.03786666666667E-3</v>
      </c>
      <c r="L73">
        <v>0.32748058333333302</v>
      </c>
      <c r="M73">
        <v>0.44368174999999999</v>
      </c>
    </row>
    <row r="74" spans="1:13">
      <c r="A74">
        <v>68</v>
      </c>
      <c r="B74">
        <v>-0.32977681666666703</v>
      </c>
      <c r="C74">
        <v>-0.267001492063492</v>
      </c>
      <c r="D74">
        <v>-1.1067489999999999E-2</v>
      </c>
      <c r="E74">
        <v>-4.22528412698413E-3</v>
      </c>
      <c r="F74">
        <v>0.19613197499999999</v>
      </c>
      <c r="G74">
        <v>0.218752600793651</v>
      </c>
      <c r="H74">
        <v>-0.72085767499999998</v>
      </c>
      <c r="I74">
        <v>-0.61956564666666702</v>
      </c>
      <c r="J74">
        <v>-3.22610458333333E-2</v>
      </c>
      <c r="K74">
        <v>5.1542433333333403E-3</v>
      </c>
      <c r="L74">
        <v>0.32582794999999998</v>
      </c>
      <c r="M74">
        <v>0.44269494999999998</v>
      </c>
    </row>
    <row r="75" spans="1:13">
      <c r="A75">
        <v>69</v>
      </c>
      <c r="B75">
        <v>-0.32467745166666701</v>
      </c>
      <c r="C75">
        <v>-0.26325873968253999</v>
      </c>
      <c r="D75">
        <v>-1.1038345E-2</v>
      </c>
      <c r="E75">
        <v>-4.3035857936507896E-3</v>
      </c>
      <c r="F75">
        <v>0.194760765</v>
      </c>
      <c r="G75">
        <v>0.215480892857143</v>
      </c>
      <c r="H75">
        <v>-0.72335340000000004</v>
      </c>
      <c r="I75">
        <v>-0.61511545333333295</v>
      </c>
      <c r="J75">
        <v>-3.17114166666667E-2</v>
      </c>
      <c r="K75">
        <v>3.2364300000000002E-3</v>
      </c>
      <c r="L75">
        <v>0.32220683750000001</v>
      </c>
      <c r="M75">
        <v>0.42866847666666702</v>
      </c>
    </row>
    <row r="76" spans="1:13">
      <c r="A76">
        <v>70</v>
      </c>
      <c r="B76">
        <v>-0.32390948333333303</v>
      </c>
      <c r="C76">
        <v>-0.26526382380952401</v>
      </c>
      <c r="D76">
        <v>-1.0606013333333299E-2</v>
      </c>
      <c r="E76">
        <v>-4.3171134920634898E-3</v>
      </c>
      <c r="F76">
        <v>0.19595638333333301</v>
      </c>
      <c r="G76">
        <v>0.21654268412698399</v>
      </c>
      <c r="H76">
        <v>-0.72168991250000003</v>
      </c>
      <c r="I76">
        <v>-0.60801603999999998</v>
      </c>
      <c r="J76">
        <v>-3.24317041666667E-2</v>
      </c>
      <c r="K76">
        <v>2.8232766666666702E-3</v>
      </c>
      <c r="L76">
        <v>0.31898146249999998</v>
      </c>
      <c r="M76">
        <v>0.43722209000000001</v>
      </c>
    </row>
    <row r="77" spans="1:13">
      <c r="A77">
        <v>71</v>
      </c>
      <c r="B77">
        <v>-0.32457606500000002</v>
      </c>
      <c r="C77">
        <v>-0.26240017380952402</v>
      </c>
      <c r="D77">
        <v>-1.0796986666666701E-2</v>
      </c>
      <c r="E77">
        <v>-4.3220682539682502E-3</v>
      </c>
      <c r="F77">
        <v>0.19570480666666701</v>
      </c>
      <c r="G77">
        <v>0.21339699444444399</v>
      </c>
      <c r="H77">
        <v>-0.72468328333333298</v>
      </c>
      <c r="I77">
        <v>-0.61409654333333297</v>
      </c>
      <c r="J77">
        <v>-3.0963512499999998E-2</v>
      </c>
      <c r="K77">
        <v>2.7338900000000001E-3</v>
      </c>
      <c r="L77">
        <v>0.32034275000000001</v>
      </c>
      <c r="M77">
        <v>0.43112357666666701</v>
      </c>
    </row>
    <row r="78" spans="1:13">
      <c r="A78">
        <v>72</v>
      </c>
      <c r="B78">
        <v>-0.32221007333333301</v>
      </c>
      <c r="C78">
        <v>-0.26248049285714298</v>
      </c>
      <c r="D78">
        <v>-1.0939953333333301E-2</v>
      </c>
      <c r="E78">
        <v>-4.1532499999999998E-3</v>
      </c>
      <c r="F78">
        <v>0.19225310833333301</v>
      </c>
      <c r="G78">
        <v>0.21499527619047601</v>
      </c>
      <c r="H78">
        <v>-0.72734505000000005</v>
      </c>
      <c r="I78">
        <v>-0.60876009333333303</v>
      </c>
      <c r="J78">
        <v>-3.2824462499999998E-2</v>
      </c>
      <c r="K78">
        <v>3.2838300000000002E-3</v>
      </c>
      <c r="L78">
        <v>0.32472753333333298</v>
      </c>
      <c r="M78">
        <v>0.43447537333333303</v>
      </c>
    </row>
    <row r="79" spans="1:13">
      <c r="A79">
        <v>73</v>
      </c>
      <c r="B79">
        <v>-0.31710382666666698</v>
      </c>
      <c r="C79">
        <v>-0.25910906190476202</v>
      </c>
      <c r="D79">
        <v>-1.0935574999999999E-2</v>
      </c>
      <c r="E79">
        <v>-4.3236269841269801E-3</v>
      </c>
      <c r="F79">
        <v>0.19076581500000001</v>
      </c>
      <c r="G79">
        <v>0.21255358253968301</v>
      </c>
      <c r="H79">
        <v>-0.70261566666666697</v>
      </c>
      <c r="I79">
        <v>-0.61878106333333305</v>
      </c>
      <c r="J79">
        <v>-3.0063650000000001E-2</v>
      </c>
      <c r="K79">
        <v>1.2619199999999999E-3</v>
      </c>
      <c r="L79">
        <v>0.32534595416666701</v>
      </c>
      <c r="M79">
        <v>0.42907277333333299</v>
      </c>
    </row>
    <row r="80" spans="1:13">
      <c r="A80">
        <v>74</v>
      </c>
      <c r="B80">
        <v>-0.31615282500000003</v>
      </c>
      <c r="C80">
        <v>-0.25758114047619002</v>
      </c>
      <c r="D80">
        <v>-1.0869490000000001E-2</v>
      </c>
      <c r="E80">
        <v>-4.1030682539682497E-3</v>
      </c>
      <c r="F80">
        <v>0.18953041500000001</v>
      </c>
      <c r="G80">
        <v>0.213778025396825</v>
      </c>
      <c r="H80">
        <v>-0.72748921249999998</v>
      </c>
      <c r="I80">
        <v>-0.61049048666666705</v>
      </c>
      <c r="J80">
        <v>-3.04970291666667E-2</v>
      </c>
      <c r="K80">
        <v>2.59488666666667E-3</v>
      </c>
      <c r="L80">
        <v>0.32342175000000001</v>
      </c>
      <c r="M80">
        <v>0.43050496999999999</v>
      </c>
    </row>
    <row r="81" spans="1:13">
      <c r="A81">
        <v>75</v>
      </c>
      <c r="B81">
        <v>-0.31528173833333301</v>
      </c>
      <c r="C81">
        <v>-0.25777299523809499</v>
      </c>
      <c r="D81">
        <v>-1.0719568333333301E-2</v>
      </c>
      <c r="E81">
        <v>-4.2154706349206402E-3</v>
      </c>
      <c r="F81">
        <v>0.18953450499999999</v>
      </c>
      <c r="G81">
        <v>0.211638822222222</v>
      </c>
      <c r="H81">
        <v>-0.708201841666667</v>
      </c>
      <c r="I81">
        <v>-0.60921828</v>
      </c>
      <c r="J81">
        <v>-2.9697862500000002E-2</v>
      </c>
      <c r="K81">
        <v>3.2060999999999999E-3</v>
      </c>
      <c r="L81">
        <v>0.32561702083333299</v>
      </c>
      <c r="M81">
        <v>0.425743276666667</v>
      </c>
    </row>
    <row r="82" spans="1:13">
      <c r="A82">
        <v>76</v>
      </c>
      <c r="B82">
        <v>-0.30968547833333299</v>
      </c>
      <c r="C82">
        <v>-0.25956091349206301</v>
      </c>
      <c r="D82">
        <v>-1.0715185E-2</v>
      </c>
      <c r="E82">
        <v>-4.07958333333333E-3</v>
      </c>
      <c r="F82">
        <v>0.18883295</v>
      </c>
      <c r="G82">
        <v>0.21140839603174599</v>
      </c>
      <c r="H82">
        <v>-0.71787772916666703</v>
      </c>
      <c r="I82">
        <v>-0.61050249333333295</v>
      </c>
      <c r="J82">
        <v>-3.089925E-2</v>
      </c>
      <c r="K82">
        <v>3.2802199999999999E-3</v>
      </c>
      <c r="L82">
        <v>0.31927435833333301</v>
      </c>
      <c r="M82">
        <v>0.42802853333333302</v>
      </c>
    </row>
    <row r="83" spans="1:13">
      <c r="A83">
        <v>77</v>
      </c>
      <c r="B83">
        <v>-0.31034156000000002</v>
      </c>
      <c r="C83">
        <v>-0.25941832142857102</v>
      </c>
      <c r="D83">
        <v>-1.06095583333333E-2</v>
      </c>
      <c r="E83">
        <v>-4.40697063492064E-3</v>
      </c>
      <c r="F83">
        <v>0.190586645</v>
      </c>
      <c r="G83">
        <v>0.21328353015873</v>
      </c>
      <c r="H83">
        <v>-0.71971958749999998</v>
      </c>
      <c r="I83">
        <v>-0.60810106666666697</v>
      </c>
      <c r="J83">
        <v>-3.1103937500000001E-2</v>
      </c>
      <c r="K83">
        <v>1.7619999999999999E-3</v>
      </c>
      <c r="L83">
        <v>0.32433221666666701</v>
      </c>
      <c r="M83">
        <v>0.43224197666666703</v>
      </c>
    </row>
    <row r="84" spans="1:13">
      <c r="A84">
        <v>78</v>
      </c>
      <c r="B84">
        <v>-0.31097891999999999</v>
      </c>
      <c r="C84">
        <v>-0.25697932301587301</v>
      </c>
      <c r="D84">
        <v>-1.081761E-2</v>
      </c>
      <c r="E84">
        <v>-4.2468079365079398E-3</v>
      </c>
      <c r="F84">
        <v>0.18860823500000001</v>
      </c>
      <c r="G84">
        <v>0.21127972777777801</v>
      </c>
      <c r="H84">
        <v>-0.71461229166666695</v>
      </c>
      <c r="I84">
        <v>-0.59966514666666704</v>
      </c>
      <c r="J84">
        <v>-2.9965187500000001E-2</v>
      </c>
      <c r="K84">
        <v>2.0882933333333299E-3</v>
      </c>
      <c r="L84">
        <v>0.32731926249999999</v>
      </c>
      <c r="M84">
        <v>0.43516225333333303</v>
      </c>
    </row>
    <row r="85" spans="1:13">
      <c r="A85">
        <v>79</v>
      </c>
      <c r="B85">
        <v>-0.31176380666666698</v>
      </c>
      <c r="C85">
        <v>-0.25615660158730202</v>
      </c>
      <c r="D85">
        <v>-1.0953495000000001E-2</v>
      </c>
      <c r="E85">
        <v>-4.0955301587301601E-3</v>
      </c>
      <c r="F85">
        <v>0.190683398333333</v>
      </c>
      <c r="G85">
        <v>0.211321483333333</v>
      </c>
      <c r="H85">
        <v>-0.69176055416666704</v>
      </c>
      <c r="I85">
        <v>-0.60599287999999996</v>
      </c>
      <c r="J85">
        <v>-2.96865783333333E-2</v>
      </c>
      <c r="K85">
        <v>1.87234333333333E-3</v>
      </c>
      <c r="L85">
        <v>0.32720793333333298</v>
      </c>
      <c r="M85">
        <v>0.42587396</v>
      </c>
    </row>
    <row r="86" spans="1:13">
      <c r="A86">
        <v>80</v>
      </c>
      <c r="B86">
        <v>-0.31154068499999998</v>
      </c>
      <c r="C86">
        <v>-0.25707276587301597</v>
      </c>
      <c r="D86">
        <v>-1.0602116666666699E-2</v>
      </c>
      <c r="E86">
        <v>-3.7794531746031699E-3</v>
      </c>
      <c r="F86">
        <v>0.18972775</v>
      </c>
      <c r="G86">
        <v>0.21307739126984099</v>
      </c>
      <c r="H86">
        <v>-0.70923818333333299</v>
      </c>
      <c r="I86">
        <v>-0.60260323000000005</v>
      </c>
      <c r="J86">
        <v>-2.9568150000000001E-2</v>
      </c>
      <c r="K86">
        <v>2.3281166666666701E-3</v>
      </c>
      <c r="L86">
        <v>0.33339052083333298</v>
      </c>
      <c r="M86">
        <v>0.42968892333333297</v>
      </c>
    </row>
    <row r="87" spans="1:13">
      <c r="A87">
        <v>81</v>
      </c>
      <c r="B87">
        <v>-0.31352103333333298</v>
      </c>
      <c r="C87">
        <v>-0.259847003968254</v>
      </c>
      <c r="D87">
        <v>-1.09749866666667E-2</v>
      </c>
      <c r="E87">
        <v>-3.85978333333333E-3</v>
      </c>
      <c r="F87">
        <v>0.18895313833333299</v>
      </c>
      <c r="G87">
        <v>0.213972676190476</v>
      </c>
      <c r="H87">
        <v>-0.69960536666666695</v>
      </c>
      <c r="I87">
        <v>-0.61294181666666703</v>
      </c>
      <c r="J87">
        <v>-2.9512291666666701E-2</v>
      </c>
      <c r="K87">
        <v>2.21899333333333E-3</v>
      </c>
      <c r="L87">
        <v>0.3323640625</v>
      </c>
      <c r="M87">
        <v>0.434761436666667</v>
      </c>
    </row>
    <row r="88" spans="1:13">
      <c r="A88">
        <v>82</v>
      </c>
      <c r="B88">
        <v>-0.31430475499999999</v>
      </c>
      <c r="C88">
        <v>-0.25758119920634898</v>
      </c>
      <c r="D88">
        <v>-1.1058863333333301E-2</v>
      </c>
      <c r="E88">
        <v>-3.4858968253968299E-3</v>
      </c>
      <c r="F88">
        <v>0.18816981666666699</v>
      </c>
      <c r="G88">
        <v>0.21619279126984101</v>
      </c>
      <c r="H88">
        <v>-0.70159803333333304</v>
      </c>
      <c r="I88">
        <v>-0.60434596333333301</v>
      </c>
      <c r="J88">
        <v>-2.7600320833333299E-2</v>
      </c>
      <c r="K88">
        <v>4.7110966666666703E-3</v>
      </c>
      <c r="L88">
        <v>0.33552369583333302</v>
      </c>
      <c r="M88">
        <v>0.44129261333333297</v>
      </c>
    </row>
    <row r="89" spans="1:13">
      <c r="A89">
        <v>83</v>
      </c>
      <c r="B89">
        <v>-0.31461748</v>
      </c>
      <c r="C89">
        <v>-0.26314605238095201</v>
      </c>
      <c r="D89">
        <v>-1.06736333333333E-2</v>
      </c>
      <c r="E89">
        <v>-3.8010984126984099E-3</v>
      </c>
      <c r="F89">
        <v>0.188104138333333</v>
      </c>
      <c r="G89">
        <v>0.21563032777777799</v>
      </c>
      <c r="H89">
        <v>-0.6992855375</v>
      </c>
      <c r="I89">
        <v>-0.59513970333333299</v>
      </c>
      <c r="J89">
        <v>-2.8347029166666701E-2</v>
      </c>
      <c r="K89">
        <v>2.65556E-3</v>
      </c>
      <c r="L89">
        <v>0.337026358333333</v>
      </c>
      <c r="M89">
        <v>0.44108218999999999</v>
      </c>
    </row>
    <row r="90" spans="1:13">
      <c r="A90">
        <v>84</v>
      </c>
      <c r="B90">
        <v>-0.31159468166666698</v>
      </c>
      <c r="C90">
        <v>-0.26409110317460299</v>
      </c>
      <c r="D90">
        <v>-1.0372920000000001E-2</v>
      </c>
      <c r="E90">
        <v>-3.4244746031745999E-3</v>
      </c>
      <c r="F90">
        <v>0.19128710500000001</v>
      </c>
      <c r="G90">
        <v>0.21845397222222199</v>
      </c>
      <c r="H90">
        <v>-0.70359104166666697</v>
      </c>
      <c r="I90">
        <v>-0.60241560333333299</v>
      </c>
      <c r="J90">
        <v>-2.8307895833333301E-2</v>
      </c>
      <c r="K90">
        <v>4.0105366666666701E-3</v>
      </c>
      <c r="L90">
        <v>0.33818938749999999</v>
      </c>
      <c r="M90">
        <v>0.44380852333333298</v>
      </c>
    </row>
    <row r="91" spans="1:13">
      <c r="A91">
        <v>85</v>
      </c>
      <c r="B91">
        <v>-0.31346245</v>
      </c>
      <c r="C91">
        <v>-0.26587711190476199</v>
      </c>
      <c r="D91">
        <v>-1.0219931E-2</v>
      </c>
      <c r="E91">
        <v>-3.2958373015873001E-3</v>
      </c>
      <c r="F91">
        <v>0.194186845</v>
      </c>
      <c r="G91">
        <v>0.22021956825396799</v>
      </c>
      <c r="H91">
        <v>-0.70229280833333296</v>
      </c>
      <c r="I91">
        <v>-0.60257461000000001</v>
      </c>
      <c r="J91">
        <v>-2.7091674999999999E-2</v>
      </c>
      <c r="K91">
        <v>5.0214099999999996E-3</v>
      </c>
      <c r="L91">
        <v>0.34139809999999998</v>
      </c>
      <c r="M91">
        <v>0.45484127000000002</v>
      </c>
    </row>
    <row r="92" spans="1:13">
      <c r="A92">
        <v>86</v>
      </c>
      <c r="B92">
        <v>-0.31261367666666701</v>
      </c>
      <c r="C92">
        <v>-0.27087929920634901</v>
      </c>
      <c r="D92">
        <v>-1.04398966666667E-2</v>
      </c>
      <c r="E92">
        <v>-3.3897444444444401E-3</v>
      </c>
      <c r="F92">
        <v>0.19275270833333299</v>
      </c>
      <c r="G92">
        <v>0.22213406031746</v>
      </c>
      <c r="H92">
        <v>-0.70583939166666698</v>
      </c>
      <c r="I92">
        <v>-0.60561716333333304</v>
      </c>
      <c r="J92">
        <v>-2.6691858333333301E-2</v>
      </c>
      <c r="K92">
        <v>5.9784866666666697E-3</v>
      </c>
      <c r="L92">
        <v>0.34525305000000001</v>
      </c>
      <c r="M92">
        <v>0.45188984666666698</v>
      </c>
    </row>
    <row r="93" spans="1:13">
      <c r="A93">
        <v>87</v>
      </c>
      <c r="B93">
        <v>-0.313843276666667</v>
      </c>
      <c r="C93">
        <v>-0.27365526031746001</v>
      </c>
      <c r="D93">
        <v>-1.02549116666667E-2</v>
      </c>
      <c r="E93">
        <v>-2.84792380952381E-3</v>
      </c>
      <c r="F93">
        <v>0.195226603333333</v>
      </c>
      <c r="G93">
        <v>0.22526683968253999</v>
      </c>
      <c r="H93">
        <v>-0.698870991666667</v>
      </c>
      <c r="I93">
        <v>-0.61643307333333297</v>
      </c>
      <c r="J93">
        <v>-2.5017304166666698E-2</v>
      </c>
      <c r="K93">
        <v>6.1030333333333296E-3</v>
      </c>
      <c r="L93">
        <v>0.35347200833333298</v>
      </c>
      <c r="M93">
        <v>0.44949022666666699</v>
      </c>
    </row>
    <row r="94" spans="1:13">
      <c r="A94">
        <v>88</v>
      </c>
      <c r="B94">
        <v>-0.31615313</v>
      </c>
      <c r="C94">
        <v>-0.27497173571428601</v>
      </c>
      <c r="D94">
        <v>-1.0269176666666701E-2</v>
      </c>
      <c r="E94">
        <v>-2.4941420634920601E-3</v>
      </c>
      <c r="F94">
        <v>0.19818349166666699</v>
      </c>
      <c r="G94">
        <v>0.230270138888889</v>
      </c>
      <c r="H94">
        <v>-0.69478213749999995</v>
      </c>
      <c r="I94">
        <v>-0.59880029666666701</v>
      </c>
      <c r="J94">
        <v>-2.3809441666666702E-2</v>
      </c>
      <c r="K94">
        <v>7.3772999999999998E-3</v>
      </c>
      <c r="L94">
        <v>0.35653826666666699</v>
      </c>
      <c r="M94">
        <v>0.46219412666666698</v>
      </c>
    </row>
    <row r="95" spans="1:13">
      <c r="A95">
        <v>89</v>
      </c>
      <c r="B95">
        <v>-0.322423336666667</v>
      </c>
      <c r="C95">
        <v>-0.27971782380952398</v>
      </c>
      <c r="D95">
        <v>-1.0358681666666701E-2</v>
      </c>
      <c r="E95">
        <v>-2.2031222222222199E-3</v>
      </c>
      <c r="F95">
        <v>0.20260213499999999</v>
      </c>
      <c r="G95">
        <v>0.23635053492063501</v>
      </c>
      <c r="H95">
        <v>-0.70284368333333302</v>
      </c>
      <c r="I95">
        <v>-0.60460104333333298</v>
      </c>
      <c r="J95">
        <v>-2.3507654166666701E-2</v>
      </c>
      <c r="K95">
        <v>1.01156566666667E-2</v>
      </c>
      <c r="L95">
        <v>0.36946879583333297</v>
      </c>
      <c r="M95">
        <v>0.4740741</v>
      </c>
    </row>
    <row r="96" spans="1:13">
      <c r="A96">
        <v>90</v>
      </c>
      <c r="B96">
        <v>-0.32875971999999998</v>
      </c>
      <c r="C96">
        <v>-0.28501433174603202</v>
      </c>
      <c r="D96">
        <v>-1.0437823333333301E-2</v>
      </c>
      <c r="E96">
        <v>-1.7394404761904799E-3</v>
      </c>
      <c r="F96">
        <v>0.20717428166666699</v>
      </c>
      <c r="G96">
        <v>0.24048771031746</v>
      </c>
      <c r="H96">
        <v>-0.71180059583333299</v>
      </c>
      <c r="I96">
        <v>-0.60499973666666695</v>
      </c>
      <c r="J96">
        <v>-2.3352416666666698E-2</v>
      </c>
      <c r="K96">
        <v>1.0332073333333301E-2</v>
      </c>
      <c r="L96">
        <v>0.37749301666666701</v>
      </c>
      <c r="M96">
        <v>0.47982539333333302</v>
      </c>
    </row>
    <row r="97" spans="1:13">
      <c r="A97">
        <v>91</v>
      </c>
      <c r="B97">
        <v>-0.336949471666667</v>
      </c>
      <c r="C97">
        <v>-0.29367087936507902</v>
      </c>
      <c r="D97">
        <v>-1.0314785E-2</v>
      </c>
      <c r="E97">
        <v>-1.6499380952381001E-3</v>
      </c>
      <c r="F97">
        <v>0.21170433666666699</v>
      </c>
      <c r="G97">
        <v>0.24686559920634901</v>
      </c>
      <c r="H97">
        <v>-0.71013699583333301</v>
      </c>
      <c r="I97">
        <v>-0.61473416999999997</v>
      </c>
      <c r="J97">
        <v>-2.1299800000000001E-2</v>
      </c>
      <c r="K97">
        <v>1.11551466666667E-2</v>
      </c>
      <c r="L97">
        <v>0.39459360833333301</v>
      </c>
      <c r="M97">
        <v>0.49768923333333298</v>
      </c>
    </row>
    <row r="98" spans="1:13">
      <c r="A98">
        <v>92</v>
      </c>
      <c r="B98">
        <v>-0.35026132500000001</v>
      </c>
      <c r="C98">
        <v>-0.30317619920634897</v>
      </c>
      <c r="D98">
        <v>-1.06024783333333E-2</v>
      </c>
      <c r="E98">
        <v>-1.2314206349206399E-3</v>
      </c>
      <c r="F98">
        <v>0.21577547</v>
      </c>
      <c r="G98">
        <v>0.25633397619047599</v>
      </c>
      <c r="H98">
        <v>-0.73054889166666703</v>
      </c>
      <c r="I98">
        <v>-0.61935638666666704</v>
      </c>
      <c r="J98">
        <v>-2.14850583333333E-2</v>
      </c>
      <c r="K98">
        <v>1.44531033333333E-2</v>
      </c>
      <c r="L98">
        <v>0.40521994166666703</v>
      </c>
      <c r="M98">
        <v>0.51245751666666695</v>
      </c>
    </row>
    <row r="99" spans="1:13">
      <c r="A99">
        <v>93</v>
      </c>
      <c r="B99">
        <v>-0.36200534333333301</v>
      </c>
      <c r="C99">
        <v>-0.31243859682539699</v>
      </c>
      <c r="D99">
        <v>-1.1021413333333299E-2</v>
      </c>
      <c r="E99">
        <v>-9.878253968253971E-4</v>
      </c>
      <c r="F99">
        <v>0.22772337333333301</v>
      </c>
      <c r="G99">
        <v>0.26660914206349201</v>
      </c>
      <c r="H99">
        <v>-0.73906377499999998</v>
      </c>
      <c r="I99">
        <v>-0.63295942666666705</v>
      </c>
      <c r="J99">
        <v>-2.1470400000000001E-2</v>
      </c>
      <c r="K99">
        <v>1.4733049999999999E-2</v>
      </c>
      <c r="L99">
        <v>0.41604445000000001</v>
      </c>
      <c r="M99">
        <v>0.52777271666666703</v>
      </c>
    </row>
    <row r="100" spans="1:13">
      <c r="A100">
        <v>94</v>
      </c>
      <c r="B100">
        <v>-0.37969433000000002</v>
      </c>
      <c r="C100">
        <v>-0.32961906031746002</v>
      </c>
      <c r="D100">
        <v>-1.1448295000000001E-2</v>
      </c>
      <c r="E100">
        <v>-1.0585753968254E-3</v>
      </c>
      <c r="F100">
        <v>0.23580736666666699</v>
      </c>
      <c r="G100">
        <v>0.28020956666666702</v>
      </c>
      <c r="H100">
        <v>-0.76380654583333296</v>
      </c>
      <c r="I100">
        <v>-0.64007385999999999</v>
      </c>
      <c r="J100">
        <v>-2.3434020833333302E-2</v>
      </c>
      <c r="K100">
        <v>1.60456166666667E-2</v>
      </c>
      <c r="L100">
        <v>0.42950440416666702</v>
      </c>
      <c r="M100">
        <v>0.55393771666666702</v>
      </c>
    </row>
    <row r="101" spans="1:13">
      <c r="A101">
        <v>95</v>
      </c>
      <c r="B101">
        <v>-0.405752526666667</v>
      </c>
      <c r="C101">
        <v>-0.34906244444444401</v>
      </c>
      <c r="D101">
        <v>-1.263855E-2</v>
      </c>
      <c r="E101">
        <v>-3.40016666666666E-4</v>
      </c>
      <c r="F101">
        <v>0.25244865833333302</v>
      </c>
      <c r="G101">
        <v>0.297732277777778</v>
      </c>
      <c r="H101">
        <v>-0.79491464583333304</v>
      </c>
      <c r="I101">
        <v>-0.64844117000000001</v>
      </c>
      <c r="J101">
        <v>-2.7219216666666698E-2</v>
      </c>
      <c r="K101">
        <v>2.0400020000000001E-2</v>
      </c>
      <c r="L101">
        <v>0.44368679583333298</v>
      </c>
      <c r="M101">
        <v>0.58589730333333301</v>
      </c>
    </row>
    <row r="102" spans="1:13">
      <c r="A102">
        <v>96</v>
      </c>
      <c r="B102">
        <v>-0.43746157166666699</v>
      </c>
      <c r="C102">
        <v>-0.37944672222222198</v>
      </c>
      <c r="D102">
        <v>-1.33619516666667E-2</v>
      </c>
      <c r="E102">
        <v>1.6147301587301601E-4</v>
      </c>
      <c r="F102">
        <v>0.26959898833333301</v>
      </c>
      <c r="G102">
        <v>0.32089316190476203</v>
      </c>
      <c r="H102">
        <v>-0.83653292083333297</v>
      </c>
      <c r="I102">
        <v>-0.67056127333333304</v>
      </c>
      <c r="J102">
        <v>-2.87912666666667E-2</v>
      </c>
      <c r="K102">
        <v>2.22942166666667E-2</v>
      </c>
      <c r="L102">
        <v>0.46422443333333302</v>
      </c>
      <c r="M102">
        <v>0.625526253333333</v>
      </c>
    </row>
    <row r="103" spans="1:13">
      <c r="A103">
        <v>97</v>
      </c>
      <c r="B103">
        <v>-0.47416395</v>
      </c>
      <c r="C103">
        <v>-0.41232191666666701</v>
      </c>
      <c r="D103">
        <v>-1.42268783333333E-2</v>
      </c>
      <c r="E103">
        <v>1.02371587301587E-3</v>
      </c>
      <c r="F103">
        <v>0.29595355499999998</v>
      </c>
      <c r="G103">
        <v>0.35181997460317499</v>
      </c>
      <c r="H103">
        <v>-0.86672121666666702</v>
      </c>
      <c r="I103">
        <v>-0.70032233666666699</v>
      </c>
      <c r="J103">
        <v>-3.2321645833333301E-2</v>
      </c>
      <c r="K103">
        <v>2.6085899999999999E-2</v>
      </c>
      <c r="L103">
        <v>0.48717947499999997</v>
      </c>
      <c r="M103">
        <v>0.67464433999999995</v>
      </c>
    </row>
    <row r="104" spans="1:13">
      <c r="A104">
        <v>98</v>
      </c>
      <c r="B104">
        <v>-0.51371598166666699</v>
      </c>
      <c r="C104">
        <v>-0.44871766984126998</v>
      </c>
      <c r="D104">
        <v>-1.6354901666666699E-2</v>
      </c>
      <c r="E104">
        <v>1.29446238095238E-3</v>
      </c>
      <c r="F104">
        <v>0.323123623333333</v>
      </c>
      <c r="G104">
        <v>0.38740043730158702</v>
      </c>
      <c r="H104">
        <v>-0.92783824166666695</v>
      </c>
      <c r="I104">
        <v>-0.75128944333333303</v>
      </c>
      <c r="J104">
        <v>-4.0400820833333302E-2</v>
      </c>
      <c r="K104">
        <v>2.9122903333333301E-2</v>
      </c>
      <c r="L104">
        <v>0.53089539583333301</v>
      </c>
      <c r="M104">
        <v>0.729127883333333</v>
      </c>
    </row>
    <row r="105" spans="1:13">
      <c r="A105">
        <v>99</v>
      </c>
      <c r="B105">
        <v>-0.576745856666667</v>
      </c>
      <c r="C105">
        <v>-0.515480328571429</v>
      </c>
      <c r="D105">
        <v>-1.8542679999999999E-2</v>
      </c>
      <c r="E105">
        <v>7.4826111111111105E-4</v>
      </c>
      <c r="F105">
        <v>0.37436873166666701</v>
      </c>
      <c r="G105">
        <v>0.44245934444444401</v>
      </c>
      <c r="H105">
        <v>-1.00024860833333</v>
      </c>
      <c r="I105">
        <v>-0.82349543333333297</v>
      </c>
      <c r="J105">
        <v>-5.1276566666666697E-2</v>
      </c>
      <c r="K105">
        <v>3.04433033333333E-2</v>
      </c>
      <c r="L105">
        <v>0.57727919583333298</v>
      </c>
      <c r="M105">
        <v>0.80123355333333302</v>
      </c>
    </row>
    <row r="106" spans="1:13">
      <c r="A106">
        <v>100</v>
      </c>
      <c r="B106">
        <v>-0.761133746666667</v>
      </c>
      <c r="C106">
        <v>-0.67924985238095303</v>
      </c>
      <c r="D106">
        <v>-2.60118516666667E-2</v>
      </c>
      <c r="E106">
        <v>-2.1739634920634899E-3</v>
      </c>
      <c r="F106">
        <v>0.49798671500000002</v>
      </c>
      <c r="G106">
        <v>0.55766479682539705</v>
      </c>
      <c r="H106">
        <v>-1.270956625</v>
      </c>
      <c r="I106">
        <v>-1.0369975033333301</v>
      </c>
      <c r="J106">
        <v>-9.5012612499999996E-2</v>
      </c>
      <c r="K106">
        <v>1.84128433333333E-2</v>
      </c>
      <c r="L106">
        <v>0.69378735000000002</v>
      </c>
      <c r="M106">
        <v>0.94487853666666699</v>
      </c>
    </row>
  </sheetData>
  <mergeCells count="8">
    <mergeCell ref="H5:I5"/>
    <mergeCell ref="J5:K5"/>
    <mergeCell ref="L5:M5"/>
    <mergeCell ref="B4:G4"/>
    <mergeCell ref="H4:M4"/>
    <mergeCell ref="B5:C5"/>
    <mergeCell ref="D5:E5"/>
    <mergeCell ref="F5:G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FAE61-BCA4-5448-BA37-7C937C74A9E8}">
  <dimension ref="A1:E107"/>
  <sheetViews>
    <sheetView workbookViewId="0">
      <selection activeCell="K10" sqref="J10:K10"/>
    </sheetView>
  </sheetViews>
  <sheetFormatPr baseColWidth="10" defaultRowHeight="15"/>
  <cols>
    <col min="1" max="1" width="12.33203125" customWidth="1"/>
  </cols>
  <sheetData>
    <row r="1" spans="1:5" ht="16">
      <c r="A1" s="9" t="s">
        <v>104</v>
      </c>
      <c r="B1" s="9"/>
      <c r="C1" s="9"/>
    </row>
    <row r="2" spans="1:5" ht="16">
      <c r="A2" s="9" t="s">
        <v>111</v>
      </c>
      <c r="B2" s="9"/>
      <c r="C2" s="9"/>
    </row>
    <row r="3" spans="1:5" ht="16">
      <c r="A3" s="9"/>
      <c r="B3" s="9"/>
      <c r="C3" s="9"/>
    </row>
    <row r="5" spans="1:5">
      <c r="B5" s="10" t="s">
        <v>105</v>
      </c>
      <c r="C5" s="10"/>
      <c r="D5" s="10" t="s">
        <v>109</v>
      </c>
      <c r="E5" s="10"/>
    </row>
    <row r="6" spans="1:5">
      <c r="B6" s="10" t="s">
        <v>106</v>
      </c>
      <c r="C6" s="10"/>
      <c r="D6" s="10" t="s">
        <v>106</v>
      </c>
      <c r="E6" s="10"/>
    </row>
    <row r="7" spans="1:5">
      <c r="A7" t="s">
        <v>107</v>
      </c>
      <c r="B7" t="s">
        <v>46</v>
      </c>
      <c r="C7" t="s">
        <v>44</v>
      </c>
      <c r="D7" t="s">
        <v>46</v>
      </c>
      <c r="E7" t="s">
        <v>44</v>
      </c>
    </row>
    <row r="8" spans="1:5">
      <c r="A8">
        <v>1</v>
      </c>
      <c r="B8">
        <v>0.86903190166666699</v>
      </c>
      <c r="C8">
        <v>0.84062133095238101</v>
      </c>
      <c r="D8">
        <v>1.09952532916667</v>
      </c>
      <c r="E8">
        <v>1.0712644366666699</v>
      </c>
    </row>
    <row r="9" spans="1:5">
      <c r="A9">
        <v>2</v>
      </c>
      <c r="B9">
        <v>0.86033820000000005</v>
      </c>
      <c r="C9">
        <v>0.82507876746031805</v>
      </c>
      <c r="D9">
        <v>1.07521564583333</v>
      </c>
      <c r="E9">
        <v>1.0364125099999999</v>
      </c>
    </row>
    <row r="10" spans="1:5">
      <c r="A10">
        <v>3</v>
      </c>
      <c r="B10">
        <v>0.83167068166666702</v>
      </c>
      <c r="C10">
        <v>0.79766089365079396</v>
      </c>
      <c r="D10">
        <v>1.0570801624999999</v>
      </c>
      <c r="E10">
        <v>1.00515516666667</v>
      </c>
    </row>
    <row r="11" spans="1:5">
      <c r="A11">
        <v>4</v>
      </c>
      <c r="B11">
        <v>0.80817704833333304</v>
      </c>
      <c r="C11">
        <v>0.77112556428571399</v>
      </c>
      <c r="D11">
        <v>1.0251123499999999</v>
      </c>
      <c r="E11">
        <v>0.98379799666666701</v>
      </c>
    </row>
    <row r="12" spans="1:5">
      <c r="A12">
        <v>5</v>
      </c>
      <c r="B12">
        <v>0.78895165333333295</v>
      </c>
      <c r="C12">
        <v>0.75020510079365099</v>
      </c>
      <c r="D12">
        <v>1.0063231083333299</v>
      </c>
      <c r="E12">
        <v>0.95535033666666702</v>
      </c>
    </row>
    <row r="13" spans="1:5">
      <c r="A13">
        <v>6</v>
      </c>
      <c r="B13">
        <v>0.76633653499999999</v>
      </c>
      <c r="C13">
        <v>0.72886090000000003</v>
      </c>
      <c r="D13">
        <v>0.98278200416666694</v>
      </c>
      <c r="E13">
        <v>0.93048425666666701</v>
      </c>
    </row>
    <row r="14" spans="1:5">
      <c r="A14">
        <v>7</v>
      </c>
      <c r="B14">
        <v>0.75079151666666699</v>
      </c>
      <c r="C14">
        <v>0.71081853650793603</v>
      </c>
      <c r="D14">
        <v>0.95707245833333299</v>
      </c>
      <c r="E14">
        <v>0.90669717999999999</v>
      </c>
    </row>
    <row r="15" spans="1:5">
      <c r="A15">
        <v>8</v>
      </c>
      <c r="B15">
        <v>0.73741691166666701</v>
      </c>
      <c r="C15">
        <v>0.69405694603174595</v>
      </c>
      <c r="D15">
        <v>0.94003632083333299</v>
      </c>
      <c r="E15">
        <v>0.89022031333333296</v>
      </c>
    </row>
    <row r="16" spans="1:5">
      <c r="A16">
        <v>9</v>
      </c>
      <c r="B16">
        <v>0.72004937666666702</v>
      </c>
      <c r="C16">
        <v>0.68037041111111096</v>
      </c>
      <c r="D16">
        <v>0.92573907916666698</v>
      </c>
      <c r="E16">
        <v>0.88393771666666698</v>
      </c>
    </row>
    <row r="17" spans="1:5">
      <c r="A17">
        <v>10</v>
      </c>
      <c r="B17">
        <v>0.70516173833333295</v>
      </c>
      <c r="C17">
        <v>0.66527157460317499</v>
      </c>
      <c r="D17">
        <v>0.90327259166666696</v>
      </c>
      <c r="E17">
        <v>0.86085186999999996</v>
      </c>
    </row>
    <row r="18" spans="1:5">
      <c r="A18">
        <v>11</v>
      </c>
      <c r="B18">
        <v>0.69335981333333296</v>
      </c>
      <c r="C18">
        <v>0.65184432063492104</v>
      </c>
      <c r="D18">
        <v>0.89018145000000004</v>
      </c>
      <c r="E18">
        <v>0.84019935000000001</v>
      </c>
    </row>
    <row r="19" spans="1:5">
      <c r="A19">
        <v>12</v>
      </c>
      <c r="B19">
        <v>0.685965203333333</v>
      </c>
      <c r="C19">
        <v>0.63955547380952404</v>
      </c>
      <c r="D19">
        <v>0.87186310833333303</v>
      </c>
      <c r="E19">
        <v>0.83364088999999997</v>
      </c>
    </row>
    <row r="20" spans="1:5">
      <c r="A20">
        <v>13</v>
      </c>
      <c r="B20">
        <v>0.66927800000000004</v>
      </c>
      <c r="C20">
        <v>0.62912415873015903</v>
      </c>
      <c r="D20">
        <v>0.86098204166666703</v>
      </c>
      <c r="E20">
        <v>0.82013016999999999</v>
      </c>
    </row>
    <row r="21" spans="1:5">
      <c r="A21">
        <v>14</v>
      </c>
      <c r="B21">
        <v>0.66136093666666695</v>
      </c>
      <c r="C21">
        <v>0.61803294206349202</v>
      </c>
      <c r="D21">
        <v>0.83964581250000003</v>
      </c>
      <c r="E21">
        <v>0.81147232999999996</v>
      </c>
    </row>
    <row r="22" spans="1:5">
      <c r="A22">
        <v>15</v>
      </c>
      <c r="B22">
        <v>0.650594426666667</v>
      </c>
      <c r="C22">
        <v>0.60869148412698404</v>
      </c>
      <c r="D22">
        <v>0.83240606666666705</v>
      </c>
      <c r="E22">
        <v>0.79749125333333304</v>
      </c>
    </row>
    <row r="23" spans="1:5">
      <c r="A23">
        <v>16</v>
      </c>
      <c r="B23">
        <v>0.63855326833333304</v>
      </c>
      <c r="C23">
        <v>0.60165126349206299</v>
      </c>
      <c r="D23">
        <v>0.82324934166666697</v>
      </c>
      <c r="E23">
        <v>0.78836579666666695</v>
      </c>
    </row>
    <row r="24" spans="1:5">
      <c r="A24">
        <v>17</v>
      </c>
      <c r="B24">
        <v>0.62956262333333302</v>
      </c>
      <c r="C24">
        <v>0.59028130000000001</v>
      </c>
      <c r="D24">
        <v>0.81271811250000003</v>
      </c>
      <c r="E24">
        <v>0.78302725333333401</v>
      </c>
    </row>
    <row r="25" spans="1:5">
      <c r="A25">
        <v>18</v>
      </c>
      <c r="B25">
        <v>0.62351018333333297</v>
      </c>
      <c r="C25">
        <v>0.58546926190476201</v>
      </c>
      <c r="D25">
        <v>0.79570062500000005</v>
      </c>
      <c r="E25">
        <v>0.77186453666666699</v>
      </c>
    </row>
    <row r="26" spans="1:5">
      <c r="A26">
        <v>19</v>
      </c>
      <c r="B26">
        <v>0.61758511166666696</v>
      </c>
      <c r="C26">
        <v>0.57559591587301595</v>
      </c>
      <c r="D26">
        <v>0.791758170833333</v>
      </c>
      <c r="E26">
        <v>0.76773600666666697</v>
      </c>
    </row>
    <row r="27" spans="1:5">
      <c r="A27">
        <v>20</v>
      </c>
      <c r="B27">
        <v>0.60613140833333301</v>
      </c>
      <c r="C27">
        <v>0.56859639126984096</v>
      </c>
      <c r="D27">
        <v>0.78364205416666699</v>
      </c>
      <c r="E27">
        <v>0.75910325999999995</v>
      </c>
    </row>
    <row r="28" spans="1:5">
      <c r="A28">
        <v>21</v>
      </c>
      <c r="B28">
        <v>0.59996132333333296</v>
      </c>
      <c r="C28">
        <v>0.56208178730158698</v>
      </c>
      <c r="D28">
        <v>0.77504818750000004</v>
      </c>
      <c r="E28">
        <v>0.75256449000000003</v>
      </c>
    </row>
    <row r="29" spans="1:5">
      <c r="A29">
        <v>22</v>
      </c>
      <c r="B29">
        <v>0.592514296666667</v>
      </c>
      <c r="C29">
        <v>0.55577771587301605</v>
      </c>
      <c r="D29">
        <v>0.76053522500000004</v>
      </c>
      <c r="E29">
        <v>0.74417937000000001</v>
      </c>
    </row>
    <row r="30" spans="1:5">
      <c r="A30">
        <v>23</v>
      </c>
      <c r="B30">
        <v>0.58223130166666703</v>
      </c>
      <c r="C30">
        <v>0.54994865873015897</v>
      </c>
      <c r="D30">
        <v>0.74721210833333296</v>
      </c>
      <c r="E30">
        <v>0.73728684333333305</v>
      </c>
    </row>
    <row r="31" spans="1:5">
      <c r="A31">
        <v>24</v>
      </c>
      <c r="B31">
        <v>0.58078390000000002</v>
      </c>
      <c r="C31">
        <v>0.54304955158730195</v>
      </c>
      <c r="D31">
        <v>0.74651014166666696</v>
      </c>
      <c r="E31">
        <v>0.73303769333333302</v>
      </c>
    </row>
    <row r="32" spans="1:5">
      <c r="A32">
        <v>25</v>
      </c>
      <c r="B32">
        <v>0.57348411666666699</v>
      </c>
      <c r="C32">
        <v>0.53614115714285704</v>
      </c>
      <c r="D32">
        <v>0.74790988749999998</v>
      </c>
      <c r="E32">
        <v>0.72603880333333304</v>
      </c>
    </row>
    <row r="33" spans="1:5">
      <c r="A33">
        <v>26</v>
      </c>
      <c r="B33">
        <v>0.56868326166666705</v>
      </c>
      <c r="C33">
        <v>0.53190379206349203</v>
      </c>
      <c r="D33">
        <v>0.73312189583333298</v>
      </c>
      <c r="E33">
        <v>0.71873339000000003</v>
      </c>
    </row>
    <row r="34" spans="1:5">
      <c r="A34">
        <v>27</v>
      </c>
      <c r="B34">
        <v>0.56282074000000004</v>
      </c>
      <c r="C34">
        <v>0.52792164126984098</v>
      </c>
      <c r="D34">
        <v>0.72840581250000003</v>
      </c>
      <c r="E34">
        <v>0.71380341666666702</v>
      </c>
    </row>
    <row r="35" spans="1:5">
      <c r="A35">
        <v>28</v>
      </c>
      <c r="B35">
        <v>0.55928291166666699</v>
      </c>
      <c r="C35">
        <v>0.52374166031745994</v>
      </c>
      <c r="D35">
        <v>0.72539764583333299</v>
      </c>
      <c r="E35">
        <v>0.71400580333333297</v>
      </c>
    </row>
    <row r="36" spans="1:5">
      <c r="A36">
        <v>29</v>
      </c>
      <c r="B36">
        <v>0.55241646166666702</v>
      </c>
      <c r="C36">
        <v>0.51713073492063499</v>
      </c>
      <c r="D36">
        <v>0.71399911666666704</v>
      </c>
      <c r="E36">
        <v>0.70328109666666705</v>
      </c>
    </row>
    <row r="37" spans="1:5">
      <c r="A37">
        <v>30</v>
      </c>
      <c r="B37">
        <v>0.54676905166666701</v>
      </c>
      <c r="C37">
        <v>0.51263089444444399</v>
      </c>
      <c r="D37">
        <v>0.71913136249999998</v>
      </c>
      <c r="E37">
        <v>0.69552216333333305</v>
      </c>
    </row>
    <row r="38" spans="1:5">
      <c r="A38">
        <v>31</v>
      </c>
      <c r="B38">
        <v>0.54362254499999996</v>
      </c>
      <c r="C38">
        <v>0.50870024365079403</v>
      </c>
      <c r="D38">
        <v>0.71452091250000005</v>
      </c>
      <c r="E38">
        <v>0.69963066666666696</v>
      </c>
    </row>
    <row r="39" spans="1:5">
      <c r="A39">
        <v>32</v>
      </c>
      <c r="B39">
        <v>0.54406744166666698</v>
      </c>
      <c r="C39">
        <v>0.50515013015873</v>
      </c>
      <c r="D39">
        <v>0.713700195833333</v>
      </c>
      <c r="E39">
        <v>0.69565542999999996</v>
      </c>
    </row>
    <row r="40" spans="1:5">
      <c r="A40">
        <v>33</v>
      </c>
      <c r="B40">
        <v>0.53924506000000005</v>
      </c>
      <c r="C40">
        <v>0.50118385634920704</v>
      </c>
      <c r="D40">
        <v>0.70679444166666705</v>
      </c>
      <c r="E40">
        <v>0.68859557666666704</v>
      </c>
    </row>
    <row r="41" spans="1:5">
      <c r="A41">
        <v>34</v>
      </c>
      <c r="B41">
        <v>0.53475360666666705</v>
      </c>
      <c r="C41">
        <v>0.49737597936507899</v>
      </c>
      <c r="D41">
        <v>0.70006842916666701</v>
      </c>
      <c r="E41">
        <v>0.68299843000000005</v>
      </c>
    </row>
    <row r="42" spans="1:5">
      <c r="A42">
        <v>35</v>
      </c>
      <c r="B42" s="8">
        <v>0.52959586999999997</v>
      </c>
      <c r="C42" s="8">
        <v>0.49377787460317502</v>
      </c>
      <c r="D42">
        <v>0.69513450833333301</v>
      </c>
      <c r="E42">
        <v>0.683658503333333</v>
      </c>
    </row>
    <row r="43" spans="1:5">
      <c r="A43">
        <v>36</v>
      </c>
      <c r="B43">
        <v>0.52722504999999997</v>
      </c>
      <c r="C43">
        <v>0.49074551349206402</v>
      </c>
      <c r="D43">
        <v>0.69165243333333304</v>
      </c>
      <c r="E43">
        <v>0.68449806666666702</v>
      </c>
    </row>
    <row r="44" spans="1:5">
      <c r="A44">
        <v>37</v>
      </c>
      <c r="B44">
        <v>0.52042836833333295</v>
      </c>
      <c r="C44">
        <v>0.48948358015873</v>
      </c>
      <c r="D44">
        <v>0.69551645416666696</v>
      </c>
      <c r="E44">
        <v>0.67863498333333305</v>
      </c>
    </row>
    <row r="45" spans="1:5">
      <c r="A45">
        <v>38</v>
      </c>
      <c r="B45">
        <v>0.51732414833333296</v>
      </c>
      <c r="C45">
        <v>0.48355421746031801</v>
      </c>
      <c r="D45">
        <v>0.68839873333333301</v>
      </c>
      <c r="E45">
        <v>0.67257575666666702</v>
      </c>
    </row>
    <row r="46" spans="1:5">
      <c r="A46">
        <v>39</v>
      </c>
      <c r="B46">
        <v>0.51714348666666698</v>
      </c>
      <c r="C46">
        <v>0.48176213095238102</v>
      </c>
      <c r="D46">
        <v>0.68275054583333294</v>
      </c>
      <c r="E46">
        <v>0.66986276333333294</v>
      </c>
    </row>
    <row r="47" spans="1:5">
      <c r="A47">
        <v>40</v>
      </c>
      <c r="B47">
        <v>0.51678257000000005</v>
      </c>
      <c r="C47">
        <v>0.47854602936507901</v>
      </c>
      <c r="D47">
        <v>0.67934629583333295</v>
      </c>
      <c r="E47">
        <v>0.66738719999999996</v>
      </c>
    </row>
    <row r="48" spans="1:5">
      <c r="A48">
        <v>41</v>
      </c>
      <c r="B48">
        <v>0.50750703500000005</v>
      </c>
      <c r="C48">
        <v>0.47371161984127003</v>
      </c>
      <c r="D48">
        <v>0.676792095833333</v>
      </c>
      <c r="E48">
        <v>0.67003826666666699</v>
      </c>
    </row>
    <row r="49" spans="1:5">
      <c r="A49">
        <v>42</v>
      </c>
      <c r="B49">
        <v>0.50848839999999995</v>
      </c>
      <c r="C49">
        <v>0.47147851031746002</v>
      </c>
      <c r="D49">
        <v>0.67472023749999999</v>
      </c>
      <c r="E49">
        <v>0.66958978666666702</v>
      </c>
    </row>
    <row r="50" spans="1:5">
      <c r="A50">
        <v>43</v>
      </c>
      <c r="B50">
        <v>0.50350100333333303</v>
      </c>
      <c r="C50">
        <v>0.47318711031746002</v>
      </c>
      <c r="D50">
        <v>0.67425732916666703</v>
      </c>
      <c r="E50">
        <v>0.66206193333333296</v>
      </c>
    </row>
    <row r="51" spans="1:5">
      <c r="A51">
        <v>44</v>
      </c>
      <c r="B51">
        <v>0.501996158333333</v>
      </c>
      <c r="C51">
        <v>0.47203695555555603</v>
      </c>
      <c r="D51">
        <v>0.67065316666666697</v>
      </c>
      <c r="E51">
        <v>0.66554764666666699</v>
      </c>
    </row>
    <row r="52" spans="1:5">
      <c r="A52">
        <v>45</v>
      </c>
      <c r="B52">
        <v>0.50341380999999996</v>
      </c>
      <c r="C52">
        <v>0.469822047619047</v>
      </c>
      <c r="D52">
        <v>0.67341245416666695</v>
      </c>
      <c r="E52">
        <v>0.66026653333333296</v>
      </c>
    </row>
    <row r="53" spans="1:5">
      <c r="A53">
        <v>46</v>
      </c>
      <c r="B53">
        <v>0.495760535</v>
      </c>
      <c r="C53">
        <v>0.46661127301587302</v>
      </c>
      <c r="D53">
        <v>0.66739391250000002</v>
      </c>
      <c r="E53">
        <v>0.66148384000000005</v>
      </c>
    </row>
    <row r="54" spans="1:5">
      <c r="A54">
        <v>47</v>
      </c>
      <c r="B54">
        <v>0.49157131999999998</v>
      </c>
      <c r="C54">
        <v>0.46505361428571401</v>
      </c>
      <c r="D54">
        <v>0.669672025</v>
      </c>
      <c r="E54">
        <v>0.66105012333333302</v>
      </c>
    </row>
    <row r="55" spans="1:5">
      <c r="A55">
        <v>48</v>
      </c>
      <c r="B55">
        <v>0.49181149833333299</v>
      </c>
      <c r="C55">
        <v>0.46401585396825401</v>
      </c>
      <c r="D55">
        <v>0.66654869999999999</v>
      </c>
      <c r="E55">
        <v>0.66172099333333301</v>
      </c>
    </row>
    <row r="56" spans="1:5">
      <c r="A56">
        <v>49</v>
      </c>
      <c r="B56">
        <v>0.48968315499999998</v>
      </c>
      <c r="C56">
        <v>0.46162830555555601</v>
      </c>
      <c r="D56">
        <v>0.65257619166666703</v>
      </c>
      <c r="E56">
        <v>0.66569863333333301</v>
      </c>
    </row>
    <row r="57" spans="1:5">
      <c r="A57">
        <v>50</v>
      </c>
      <c r="B57">
        <v>0.48932769333333298</v>
      </c>
      <c r="C57">
        <v>0.45815131984127</v>
      </c>
      <c r="D57">
        <v>0.66574323749999997</v>
      </c>
      <c r="E57">
        <v>0.65183223999999995</v>
      </c>
    </row>
    <row r="58" spans="1:5">
      <c r="A58">
        <v>51</v>
      </c>
      <c r="B58">
        <v>0.48244297666666702</v>
      </c>
      <c r="C58">
        <v>0.45663208333333299</v>
      </c>
      <c r="D58">
        <v>0.65210362499999996</v>
      </c>
      <c r="E58">
        <v>0.65619343333333302</v>
      </c>
    </row>
    <row r="59" spans="1:5">
      <c r="A59">
        <v>52</v>
      </c>
      <c r="B59">
        <v>0.483254921666667</v>
      </c>
      <c r="C59">
        <v>0.457337943650794</v>
      </c>
      <c r="D59">
        <v>0.65462444583333301</v>
      </c>
      <c r="E59">
        <v>0.66048565000000004</v>
      </c>
    </row>
    <row r="60" spans="1:5">
      <c r="A60">
        <v>53</v>
      </c>
      <c r="B60">
        <v>0.47817795833333299</v>
      </c>
      <c r="C60">
        <v>0.453828592857143</v>
      </c>
      <c r="D60">
        <v>0.65504812083333297</v>
      </c>
      <c r="E60">
        <v>0.65109579333333301</v>
      </c>
    </row>
    <row r="61" spans="1:5">
      <c r="A61">
        <v>54</v>
      </c>
      <c r="B61">
        <v>0.47539911333333301</v>
      </c>
      <c r="C61">
        <v>0.45365105952381002</v>
      </c>
      <c r="D61">
        <v>0.65255019583333296</v>
      </c>
      <c r="E61">
        <v>0.65372224666666701</v>
      </c>
    </row>
    <row r="62" spans="1:5">
      <c r="A62">
        <v>55</v>
      </c>
      <c r="B62">
        <v>0.47557830000000001</v>
      </c>
      <c r="C62">
        <v>0.45076294126984101</v>
      </c>
      <c r="D62">
        <v>0.65246090416666702</v>
      </c>
      <c r="E62">
        <v>0.65597567999999995</v>
      </c>
    </row>
    <row r="63" spans="1:5">
      <c r="A63">
        <v>56</v>
      </c>
      <c r="B63">
        <v>0.47000384000000001</v>
      </c>
      <c r="C63">
        <v>0.44905537698412701</v>
      </c>
      <c r="D63">
        <v>0.65526499999999999</v>
      </c>
      <c r="E63">
        <v>0.64705968999999997</v>
      </c>
    </row>
    <row r="64" spans="1:5">
      <c r="A64">
        <v>57</v>
      </c>
      <c r="B64">
        <v>0.47328397</v>
      </c>
      <c r="C64">
        <v>0.44830089523809502</v>
      </c>
      <c r="D64">
        <v>0.64652010416666705</v>
      </c>
      <c r="E64">
        <v>0.65178850666666699</v>
      </c>
    </row>
    <row r="65" spans="1:5">
      <c r="A65">
        <v>58</v>
      </c>
      <c r="B65">
        <v>0.46991445999999998</v>
      </c>
      <c r="C65">
        <v>0.446854769047619</v>
      </c>
      <c r="D65">
        <v>0.65308899583333302</v>
      </c>
      <c r="E65">
        <v>0.64857677333333297</v>
      </c>
    </row>
    <row r="66" spans="1:5">
      <c r="A66">
        <v>59</v>
      </c>
      <c r="B66">
        <v>0.46588581166666698</v>
      </c>
      <c r="C66">
        <v>0.44405876904761898</v>
      </c>
      <c r="D66">
        <v>0.65422564999999999</v>
      </c>
      <c r="E66">
        <v>0.64551987666666699</v>
      </c>
    </row>
    <row r="67" spans="1:5">
      <c r="A67">
        <v>60</v>
      </c>
      <c r="B67">
        <v>0.46290833333333298</v>
      </c>
      <c r="C67">
        <v>0.44143799206349199</v>
      </c>
      <c r="D67">
        <v>0.64229228333333299</v>
      </c>
      <c r="E67">
        <v>0.64418396</v>
      </c>
    </row>
    <row r="68" spans="1:5">
      <c r="A68">
        <v>61</v>
      </c>
      <c r="B68">
        <v>0.46165591</v>
      </c>
      <c r="C68">
        <v>0.44072901111111101</v>
      </c>
      <c r="D68">
        <v>0.65097219166666698</v>
      </c>
      <c r="E68">
        <v>0.64054574333333303</v>
      </c>
    </row>
    <row r="69" spans="1:5">
      <c r="A69">
        <v>62</v>
      </c>
      <c r="B69">
        <v>0.46028192000000001</v>
      </c>
      <c r="C69">
        <v>0.437698148412699</v>
      </c>
      <c r="D69">
        <v>0.64612199166666695</v>
      </c>
      <c r="E69">
        <v>0.63992145333333295</v>
      </c>
    </row>
    <row r="70" spans="1:5">
      <c r="A70">
        <v>63</v>
      </c>
      <c r="B70">
        <v>0.45905234</v>
      </c>
      <c r="C70">
        <v>0.43676003492063498</v>
      </c>
      <c r="D70">
        <v>0.64666531250000003</v>
      </c>
      <c r="E70">
        <v>0.639992956666667</v>
      </c>
    </row>
    <row r="71" spans="1:5">
      <c r="A71">
        <v>64</v>
      </c>
      <c r="B71">
        <v>0.45594269333333298</v>
      </c>
      <c r="C71">
        <v>0.43628185555555599</v>
      </c>
      <c r="D71">
        <v>0.64778932499999997</v>
      </c>
      <c r="E71">
        <v>0.64195866333333296</v>
      </c>
    </row>
    <row r="72" spans="1:5">
      <c r="A72">
        <v>65</v>
      </c>
      <c r="B72">
        <v>0.45826686666666699</v>
      </c>
      <c r="C72">
        <v>0.43577788174603199</v>
      </c>
      <c r="D72">
        <v>0.6406455875</v>
      </c>
      <c r="E72">
        <v>0.64296278333333301</v>
      </c>
    </row>
    <row r="73" spans="1:5">
      <c r="A73">
        <v>66</v>
      </c>
      <c r="B73">
        <v>0.45362424833333298</v>
      </c>
      <c r="C73">
        <v>0.43410514126984101</v>
      </c>
      <c r="D73">
        <v>0.64639596666666699</v>
      </c>
      <c r="E73">
        <v>0.63862836999999995</v>
      </c>
    </row>
    <row r="74" spans="1:5">
      <c r="A74">
        <v>67</v>
      </c>
      <c r="B74">
        <v>0.45586879166666699</v>
      </c>
      <c r="C74">
        <v>0.43240498412698403</v>
      </c>
      <c r="D74">
        <v>0.64236086666666703</v>
      </c>
      <c r="E74">
        <v>0.64674400666666698</v>
      </c>
    </row>
    <row r="75" spans="1:5">
      <c r="A75">
        <v>68</v>
      </c>
      <c r="B75">
        <v>0.45261498999999999</v>
      </c>
      <c r="C75">
        <v>0.43271457063492103</v>
      </c>
      <c r="D75">
        <v>0.63425237916666699</v>
      </c>
      <c r="E75">
        <v>0.63584795000000005</v>
      </c>
    </row>
    <row r="76" spans="1:5">
      <c r="A76">
        <v>69</v>
      </c>
      <c r="B76">
        <v>0.44879751666666701</v>
      </c>
      <c r="C76">
        <v>0.42698956984127001</v>
      </c>
      <c r="D76">
        <v>0.64167302500000001</v>
      </c>
      <c r="E76">
        <v>0.62932876333333299</v>
      </c>
    </row>
    <row r="77" spans="1:5">
      <c r="A77">
        <v>70</v>
      </c>
      <c r="B77">
        <v>0.447928251666667</v>
      </c>
      <c r="C77">
        <v>0.43010481031746001</v>
      </c>
      <c r="D77">
        <v>0.64074302083333301</v>
      </c>
      <c r="E77">
        <v>0.63610346333333301</v>
      </c>
    </row>
    <row r="78" spans="1:5">
      <c r="A78">
        <v>71</v>
      </c>
      <c r="B78">
        <v>0.44779601000000002</v>
      </c>
      <c r="C78">
        <v>0.42557396190476199</v>
      </c>
      <c r="D78">
        <v>0.63629549166666699</v>
      </c>
      <c r="E78">
        <v>0.63021856333333304</v>
      </c>
    </row>
    <row r="79" spans="1:5">
      <c r="A79">
        <v>72</v>
      </c>
      <c r="B79">
        <v>0.44614957999999999</v>
      </c>
      <c r="C79">
        <v>0.42776376746031702</v>
      </c>
      <c r="D79">
        <v>0.64144438333333298</v>
      </c>
      <c r="E79">
        <v>0.63317784666666699</v>
      </c>
    </row>
    <row r="80" spans="1:5">
      <c r="A80">
        <v>73</v>
      </c>
      <c r="B80">
        <v>0.44328014500000001</v>
      </c>
      <c r="C80">
        <v>0.425501488888889</v>
      </c>
      <c r="D80">
        <v>0.63010100416666703</v>
      </c>
      <c r="E80">
        <v>0.63295762333333305</v>
      </c>
    </row>
    <row r="81" spans="1:5">
      <c r="A81">
        <v>74</v>
      </c>
      <c r="B81">
        <v>0.44517335166666699</v>
      </c>
      <c r="C81">
        <v>0.42639486666666698</v>
      </c>
      <c r="D81">
        <v>0.640782529166667</v>
      </c>
      <c r="E81">
        <v>0.63090020666666702</v>
      </c>
    </row>
    <row r="82" spans="1:5">
      <c r="A82">
        <v>75</v>
      </c>
      <c r="B82">
        <v>0.44091529833333298</v>
      </c>
      <c r="C82">
        <v>0.42663802142857099</v>
      </c>
      <c r="D82">
        <v>0.63562262916666701</v>
      </c>
      <c r="E82">
        <v>0.63658494333333304</v>
      </c>
    </row>
    <row r="83" spans="1:5">
      <c r="A83">
        <v>76</v>
      </c>
      <c r="B83">
        <v>0.44108669</v>
      </c>
      <c r="C83">
        <v>0.42202333412698401</v>
      </c>
      <c r="D83">
        <v>0.63603017083333302</v>
      </c>
      <c r="E83">
        <v>0.63192824999999997</v>
      </c>
    </row>
    <row r="84" spans="1:5">
      <c r="A84">
        <v>77</v>
      </c>
      <c r="B84">
        <v>0.43939568833333298</v>
      </c>
      <c r="C84">
        <v>0.42552557857142898</v>
      </c>
      <c r="D84">
        <v>0.63887866666666704</v>
      </c>
      <c r="E84">
        <v>0.63245563666666704</v>
      </c>
    </row>
    <row r="85" spans="1:5">
      <c r="A85">
        <v>78</v>
      </c>
      <c r="B85">
        <v>0.43863118666666701</v>
      </c>
      <c r="C85">
        <v>0.42261582936507902</v>
      </c>
      <c r="D85">
        <v>0.63813567500000001</v>
      </c>
      <c r="E85">
        <v>0.63130113666666698</v>
      </c>
    </row>
    <row r="86" spans="1:5">
      <c r="A86">
        <v>79</v>
      </c>
      <c r="B86">
        <v>0.43998395166666698</v>
      </c>
      <c r="C86">
        <v>0.42041253174603199</v>
      </c>
      <c r="D86">
        <v>0.62595265416666701</v>
      </c>
      <c r="E86">
        <v>0.62995608999999997</v>
      </c>
    </row>
    <row r="87" spans="1:5">
      <c r="A87">
        <v>80</v>
      </c>
      <c r="B87">
        <v>0.43786958666666698</v>
      </c>
      <c r="C87">
        <v>0.41877441111111102</v>
      </c>
      <c r="D87">
        <v>0.63884854999999996</v>
      </c>
      <c r="E87">
        <v>0.63322311666666697</v>
      </c>
    </row>
    <row r="88" spans="1:5">
      <c r="A88">
        <v>81</v>
      </c>
      <c r="B88">
        <v>0.43831462166666701</v>
      </c>
      <c r="C88">
        <v>0.42262911904761902</v>
      </c>
      <c r="D88">
        <v>0.64025872083333302</v>
      </c>
      <c r="E88">
        <v>0.63806811333333302</v>
      </c>
    </row>
    <row r="89" spans="1:5">
      <c r="A89">
        <v>82</v>
      </c>
      <c r="B89">
        <v>0.43579986999999998</v>
      </c>
      <c r="C89">
        <v>0.42254244761904802</v>
      </c>
      <c r="D89">
        <v>0.632341658333333</v>
      </c>
      <c r="E89">
        <v>0.63844698666666699</v>
      </c>
    </row>
    <row r="90" spans="1:5">
      <c r="A90">
        <v>83</v>
      </c>
      <c r="B90">
        <v>0.43707311999999998</v>
      </c>
      <c r="C90">
        <v>0.42052023809523797</v>
      </c>
      <c r="D90">
        <v>0.64076746666666695</v>
      </c>
      <c r="E90">
        <v>0.63518574666666705</v>
      </c>
    </row>
    <row r="91" spans="1:5">
      <c r="A91">
        <v>84</v>
      </c>
      <c r="B91">
        <v>0.43887754499999998</v>
      </c>
      <c r="C91">
        <v>0.42172779444444403</v>
      </c>
      <c r="D91">
        <v>0.63380298333333296</v>
      </c>
      <c r="E91">
        <v>0.63971649333333303</v>
      </c>
    </row>
    <row r="92" spans="1:5">
      <c r="A92">
        <v>85</v>
      </c>
      <c r="B92">
        <v>0.437770145</v>
      </c>
      <c r="C92">
        <v>0.42274866587301602</v>
      </c>
      <c r="D92">
        <v>0.64109764583333295</v>
      </c>
      <c r="E92">
        <v>0.63659018333333295</v>
      </c>
    </row>
    <row r="93" spans="1:5">
      <c r="A93">
        <v>86</v>
      </c>
      <c r="B93">
        <v>0.43168315666666701</v>
      </c>
      <c r="C93">
        <v>0.42215285873015901</v>
      </c>
      <c r="D93">
        <v>0.63693829166666704</v>
      </c>
      <c r="E93">
        <v>0.64074927999999998</v>
      </c>
    </row>
    <row r="94" spans="1:5">
      <c r="A94">
        <v>87</v>
      </c>
      <c r="B94">
        <v>0.43310789166666702</v>
      </c>
      <c r="C94">
        <v>0.42069664126984102</v>
      </c>
      <c r="D94">
        <v>0.63837897499999996</v>
      </c>
      <c r="E94">
        <v>0.64453941333333298</v>
      </c>
    </row>
    <row r="95" spans="1:5">
      <c r="A95">
        <v>88</v>
      </c>
      <c r="B95">
        <v>0.434536273333333</v>
      </c>
      <c r="C95">
        <v>0.425491443650794</v>
      </c>
      <c r="D95">
        <v>0.63981370000000004</v>
      </c>
      <c r="E95">
        <v>0.63904253333333405</v>
      </c>
    </row>
    <row r="96" spans="1:5">
      <c r="A96">
        <v>89</v>
      </c>
      <c r="B96">
        <v>0.44002043499999999</v>
      </c>
      <c r="C96">
        <v>0.42793909761904803</v>
      </c>
      <c r="D96">
        <v>0.63949215833333295</v>
      </c>
      <c r="E96">
        <v>0.64373423666666696</v>
      </c>
    </row>
    <row r="97" spans="1:5">
      <c r="A97">
        <v>90</v>
      </c>
      <c r="B97">
        <v>0.43884812166666698</v>
      </c>
      <c r="C97">
        <v>0.42788694841269798</v>
      </c>
      <c r="D97">
        <v>0.64498492500000004</v>
      </c>
      <c r="E97">
        <v>0.64414939666666704</v>
      </c>
    </row>
    <row r="98" spans="1:5">
      <c r="A98">
        <v>91</v>
      </c>
      <c r="B98">
        <v>0.44230827833333303</v>
      </c>
      <c r="C98">
        <v>0.43173384523809499</v>
      </c>
      <c r="D98">
        <v>0.64760498333333305</v>
      </c>
      <c r="E98">
        <v>0.65187913333333303</v>
      </c>
    </row>
    <row r="99" spans="1:5">
      <c r="A99">
        <v>92</v>
      </c>
      <c r="B99">
        <v>0.44759643666666699</v>
      </c>
      <c r="C99">
        <v>0.43596062857142898</v>
      </c>
      <c r="D99">
        <v>0.65438462083333304</v>
      </c>
      <c r="E99">
        <v>0.65337799666666696</v>
      </c>
    </row>
    <row r="100" spans="1:5">
      <c r="A100">
        <v>93</v>
      </c>
      <c r="B100">
        <v>0.45245062666666702</v>
      </c>
      <c r="C100">
        <v>0.44007104920634899</v>
      </c>
      <c r="D100">
        <v>0.66831766666666703</v>
      </c>
      <c r="E100">
        <v>0.66373880666666696</v>
      </c>
    </row>
    <row r="101" spans="1:5">
      <c r="A101">
        <v>94</v>
      </c>
      <c r="B101">
        <v>0.45554555833333299</v>
      </c>
      <c r="C101">
        <v>0.44905721984127001</v>
      </c>
      <c r="D101">
        <v>0.67215959999999997</v>
      </c>
      <c r="E101">
        <v>0.67345481666666696</v>
      </c>
    </row>
    <row r="102" spans="1:5">
      <c r="A102">
        <v>95</v>
      </c>
      <c r="B102">
        <v>0.473368226666667</v>
      </c>
      <c r="C102">
        <v>0.46021824603174599</v>
      </c>
      <c r="D102">
        <v>0.68504959166666701</v>
      </c>
      <c r="E102">
        <v>0.68107231999999995</v>
      </c>
    </row>
    <row r="103" spans="1:5">
      <c r="A103">
        <v>96</v>
      </c>
      <c r="B103">
        <v>0.48283520166666699</v>
      </c>
      <c r="C103">
        <v>0.47453690873015902</v>
      </c>
      <c r="D103">
        <v>0.70755012500000003</v>
      </c>
      <c r="E103">
        <v>0.70514016999999996</v>
      </c>
    </row>
    <row r="104" spans="1:5">
      <c r="A104">
        <v>97</v>
      </c>
      <c r="B104">
        <v>0.50205127333333299</v>
      </c>
      <c r="C104">
        <v>0.494603703174603</v>
      </c>
      <c r="D104">
        <v>0.72247318333333299</v>
      </c>
      <c r="E104">
        <v>0.73173685333333305</v>
      </c>
    </row>
    <row r="105" spans="1:5">
      <c r="A105">
        <v>98</v>
      </c>
      <c r="B105">
        <v>0.51609590999999999</v>
      </c>
      <c r="C105">
        <v>0.51766645555555602</v>
      </c>
      <c r="D105">
        <v>0.75366633333333299</v>
      </c>
      <c r="E105">
        <v>0.76355479333333298</v>
      </c>
    </row>
    <row r="106" spans="1:5">
      <c r="A106">
        <v>99</v>
      </c>
      <c r="B106">
        <v>0.55685358166666699</v>
      </c>
      <c r="C106">
        <v>0.558452177777778</v>
      </c>
      <c r="D106">
        <v>0.799484641666667</v>
      </c>
      <c r="E106">
        <v>0.81890089666666699</v>
      </c>
    </row>
    <row r="107" spans="1:5">
      <c r="A107">
        <v>100</v>
      </c>
      <c r="B107">
        <v>0.68794690999999997</v>
      </c>
      <c r="C107">
        <v>0.67197800476190495</v>
      </c>
      <c r="D107">
        <v>0.96754491249999997</v>
      </c>
      <c r="E107">
        <v>0.95405744666666703</v>
      </c>
    </row>
  </sheetData>
  <mergeCells count="4">
    <mergeCell ref="B5:C5"/>
    <mergeCell ref="D5:E5"/>
    <mergeCell ref="D6:E6"/>
    <mergeCell ref="B6:C6"/>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280F7-DCDA-114F-BEC8-E510D0828862}">
  <dimension ref="A1:J106"/>
  <sheetViews>
    <sheetView workbookViewId="0">
      <selection activeCell="I13" sqref="I13"/>
    </sheetView>
  </sheetViews>
  <sheetFormatPr baseColWidth="10" defaultRowHeight="15"/>
  <cols>
    <col min="1" max="1" width="12.33203125" customWidth="1"/>
  </cols>
  <sheetData>
    <row r="1" spans="1:10" ht="16">
      <c r="A1" s="9" t="s">
        <v>104</v>
      </c>
    </row>
    <row r="2" spans="1:10" ht="16">
      <c r="A2" s="9" t="s">
        <v>112</v>
      </c>
    </row>
    <row r="4" spans="1:10">
      <c r="B4" s="10" t="s">
        <v>105</v>
      </c>
      <c r="C4" s="10"/>
      <c r="D4" s="10"/>
      <c r="E4" s="10"/>
      <c r="F4" s="10" t="s">
        <v>109</v>
      </c>
      <c r="G4" s="10"/>
      <c r="H4" s="10"/>
      <c r="I4" s="10"/>
      <c r="J4" s="10"/>
    </row>
    <row r="5" spans="1:10">
      <c r="B5" s="10" t="s">
        <v>53</v>
      </c>
      <c r="C5" s="10"/>
      <c r="D5" s="10" t="s">
        <v>108</v>
      </c>
      <c r="E5" s="10"/>
      <c r="F5" s="10" t="s">
        <v>53</v>
      </c>
      <c r="G5" s="10"/>
      <c r="H5" s="10" t="s">
        <v>108</v>
      </c>
      <c r="I5" s="10"/>
      <c r="J5" s="10"/>
    </row>
    <row r="6" spans="1:10">
      <c r="A6" t="s">
        <v>107</v>
      </c>
      <c r="B6" t="s">
        <v>46</v>
      </c>
      <c r="C6" t="s">
        <v>44</v>
      </c>
      <c r="D6" t="s">
        <v>46</v>
      </c>
      <c r="E6" t="s">
        <v>44</v>
      </c>
      <c r="F6" t="s">
        <v>46</v>
      </c>
      <c r="G6" t="s">
        <v>44</v>
      </c>
      <c r="H6" t="s">
        <v>46</v>
      </c>
      <c r="I6" t="s">
        <v>110</v>
      </c>
      <c r="J6" t="s">
        <v>44</v>
      </c>
    </row>
    <row r="7" spans="1:10">
      <c r="A7">
        <v>1</v>
      </c>
      <c r="B7">
        <v>-0.40508525000000001</v>
      </c>
      <c r="C7">
        <v>-0.43695338888888902</v>
      </c>
      <c r="D7">
        <v>-0.13760426855248201</v>
      </c>
      <c r="E7">
        <v>-9.9761020558212093E-2</v>
      </c>
      <c r="F7">
        <v>-0.201750420833333</v>
      </c>
      <c r="G7">
        <v>-0.25650821000000001</v>
      </c>
      <c r="H7">
        <v>-5.2287958113188801E-2</v>
      </c>
      <c r="I7">
        <v>-4.1957433660251897E-2</v>
      </c>
      <c r="J7">
        <v>-4.1823328209888697E-2</v>
      </c>
    </row>
    <row r="8" spans="1:10">
      <c r="A8">
        <v>2</v>
      </c>
      <c r="B8">
        <v>-0.51567826833333297</v>
      </c>
      <c r="C8">
        <v>-0.54982561031746002</v>
      </c>
      <c r="D8">
        <v>-0.169120925525786</v>
      </c>
      <c r="E8">
        <v>-0.11731406755182</v>
      </c>
      <c r="F8">
        <v>-0.34801620833333302</v>
      </c>
      <c r="G8">
        <v>-0.40868875666666699</v>
      </c>
      <c r="H8">
        <v>-8.2797388997390906E-2</v>
      </c>
      <c r="I8">
        <v>-7.6516900503224794E-2</v>
      </c>
      <c r="J8">
        <v>-6.5263328682964195E-2</v>
      </c>
    </row>
    <row r="9" spans="1:10">
      <c r="A9">
        <v>3</v>
      </c>
      <c r="B9">
        <v>-0.59478245833333299</v>
      </c>
      <c r="C9">
        <v>-0.61590623650793597</v>
      </c>
      <c r="D9">
        <v>-0.17861297277079199</v>
      </c>
      <c r="E9">
        <v>-0.116492920628642</v>
      </c>
      <c r="F9">
        <v>-0.41105304999999998</v>
      </c>
      <c r="G9">
        <v>-0.46597962333333298</v>
      </c>
      <c r="H9">
        <v>-0.10425342065366799</v>
      </c>
      <c r="I9">
        <v>-0.107471261768238</v>
      </c>
      <c r="J9">
        <v>-5.8843391660149798E-2</v>
      </c>
    </row>
    <row r="10" spans="1:10">
      <c r="A10">
        <v>4</v>
      </c>
      <c r="B10">
        <v>-0.66646297166666701</v>
      </c>
      <c r="C10">
        <v>-0.67632103015873002</v>
      </c>
      <c r="D10">
        <v>-0.186294276204203</v>
      </c>
      <c r="E10">
        <v>-0.115459485227747</v>
      </c>
      <c r="F10">
        <v>-0.47753102916666701</v>
      </c>
      <c r="G10">
        <v>-0.51452107666666702</v>
      </c>
      <c r="H10">
        <v>-0.11729221670638899</v>
      </c>
      <c r="I10">
        <v>-0.115923697455522</v>
      </c>
      <c r="J10">
        <v>-6.3178116702164999E-2</v>
      </c>
    </row>
    <row r="11" spans="1:10">
      <c r="A11">
        <v>5</v>
      </c>
      <c r="B11">
        <v>-0.73187594833333303</v>
      </c>
      <c r="C11">
        <v>-0.71522069285714296</v>
      </c>
      <c r="D11">
        <v>-0.19643032338689101</v>
      </c>
      <c r="E11">
        <v>-0.111999996608299</v>
      </c>
      <c r="F11">
        <v>-0.56127689999999997</v>
      </c>
      <c r="G11">
        <v>-0.56692316666666698</v>
      </c>
      <c r="H11">
        <v>-0.14169116130116599</v>
      </c>
      <c r="I11">
        <v>-0.12678951361066099</v>
      </c>
      <c r="J11">
        <v>-7.4992178525141007E-2</v>
      </c>
    </row>
    <row r="12" spans="1:10">
      <c r="A12">
        <v>6</v>
      </c>
      <c r="B12">
        <v>-0.80039913333333301</v>
      </c>
      <c r="C12">
        <v>-0.75812758809523795</v>
      </c>
      <c r="D12">
        <v>-0.190955223356431</v>
      </c>
      <c r="E12">
        <v>-0.105652266419694</v>
      </c>
      <c r="F12">
        <v>-0.58730527916666697</v>
      </c>
      <c r="G12">
        <v>-0.58856933333333294</v>
      </c>
      <c r="H12">
        <v>-0.14783161444936699</v>
      </c>
      <c r="I12">
        <v>-0.144425104209669</v>
      </c>
      <c r="J12">
        <v>-6.0631913876828702E-2</v>
      </c>
    </row>
    <row r="13" spans="1:10">
      <c r="A13">
        <v>7</v>
      </c>
      <c r="B13">
        <v>-0.84058048500000004</v>
      </c>
      <c r="C13">
        <v>-0.78473004999999996</v>
      </c>
      <c r="D13">
        <v>-0.20499561404835701</v>
      </c>
      <c r="E13">
        <v>-0.106313156153004</v>
      </c>
      <c r="F13">
        <v>-0.63251642916666695</v>
      </c>
      <c r="G13">
        <v>-0.62743100333333301</v>
      </c>
      <c r="H13">
        <v>-0.16038557235088399</v>
      </c>
      <c r="I13">
        <v>-0.137613448504986</v>
      </c>
      <c r="J13">
        <v>-5.7344766743409901E-2</v>
      </c>
    </row>
    <row r="14" spans="1:10">
      <c r="A14">
        <v>8</v>
      </c>
      <c r="B14">
        <v>-0.89721391666666706</v>
      </c>
      <c r="C14">
        <v>-0.81596296349206299</v>
      </c>
      <c r="D14">
        <v>-0.205470997073954</v>
      </c>
      <c r="E14">
        <v>-0.10302917074521099</v>
      </c>
      <c r="F14">
        <v>-0.68772095</v>
      </c>
      <c r="G14">
        <v>-0.63676403333333298</v>
      </c>
      <c r="H14">
        <v>-0.171684875216602</v>
      </c>
      <c r="I14">
        <v>-0.14954580522656899</v>
      </c>
      <c r="J14">
        <v>-5.9589182852898298E-2</v>
      </c>
    </row>
    <row r="15" spans="1:10">
      <c r="A15">
        <v>9</v>
      </c>
      <c r="B15">
        <v>-0.94738824666666699</v>
      </c>
      <c r="C15">
        <v>-0.86033280000000001</v>
      </c>
      <c r="D15">
        <v>-0.20971819445745199</v>
      </c>
      <c r="E15">
        <v>-0.10494561228414299</v>
      </c>
      <c r="F15">
        <v>-0.75262502499999995</v>
      </c>
      <c r="G15">
        <v>-0.69405985666666703</v>
      </c>
      <c r="H15">
        <v>-0.17406698470141299</v>
      </c>
      <c r="I15">
        <v>-0.15813414546601601</v>
      </c>
      <c r="J15">
        <v>-6.2726559403389101E-2</v>
      </c>
    </row>
    <row r="16" spans="1:10">
      <c r="A16">
        <v>10</v>
      </c>
      <c r="B16">
        <v>-0.99979961666666695</v>
      </c>
      <c r="C16">
        <v>-0.86482456904761895</v>
      </c>
      <c r="D16">
        <v>-0.21387372625760101</v>
      </c>
      <c r="E16">
        <v>-0.10135425196586501</v>
      </c>
      <c r="F16">
        <v>-0.760016625</v>
      </c>
      <c r="G16">
        <v>-0.70045563666666699</v>
      </c>
      <c r="H16">
        <v>-0.178706864415522</v>
      </c>
      <c r="I16">
        <v>-0.15916024400592499</v>
      </c>
      <c r="J16">
        <v>-5.9721079707671099E-2</v>
      </c>
    </row>
    <row r="17" spans="1:10">
      <c r="A17">
        <v>11</v>
      </c>
      <c r="B17">
        <v>-1.02027796166667</v>
      </c>
      <c r="C17">
        <v>-0.93532706428571399</v>
      </c>
      <c r="D17">
        <v>-0.21275268082336199</v>
      </c>
      <c r="E17">
        <v>-0.103813877945702</v>
      </c>
      <c r="F17">
        <v>-0.80581102500000001</v>
      </c>
      <c r="G17">
        <v>-0.74035475666666695</v>
      </c>
      <c r="H17">
        <v>-0.19088808413039601</v>
      </c>
      <c r="I17">
        <v>-0.16631925800446601</v>
      </c>
      <c r="J17">
        <v>-6.0536346662980398E-2</v>
      </c>
    </row>
    <row r="18" spans="1:10">
      <c r="A18">
        <v>12</v>
      </c>
      <c r="B18">
        <v>-1.03596945666667</v>
      </c>
      <c r="C18">
        <v>-0.958094028571429</v>
      </c>
      <c r="D18">
        <v>-0.211933310146491</v>
      </c>
      <c r="E18">
        <v>-9.9393965122303599E-2</v>
      </c>
      <c r="F18">
        <v>-0.87505847916666701</v>
      </c>
      <c r="G18">
        <v>-0.76017880000000004</v>
      </c>
      <c r="H18">
        <v>-0.19996661651954201</v>
      </c>
      <c r="I18">
        <v>-0.16149852113285801</v>
      </c>
      <c r="J18">
        <v>-5.6987999612159099E-2</v>
      </c>
    </row>
    <row r="19" spans="1:10">
      <c r="A19">
        <v>13</v>
      </c>
      <c r="B19">
        <v>-1.0894689399999999</v>
      </c>
      <c r="C19">
        <v>-0.96639765634920705</v>
      </c>
      <c r="D19">
        <v>-0.20679934995966401</v>
      </c>
      <c r="E19">
        <v>-9.2818654186572105E-2</v>
      </c>
      <c r="F19">
        <v>-0.91630496250000004</v>
      </c>
      <c r="G19">
        <v>-0.72718280666666701</v>
      </c>
      <c r="H19">
        <v>-0.19194147210434601</v>
      </c>
      <c r="I19">
        <v>-0.156031253417272</v>
      </c>
      <c r="J19">
        <v>-5.5342494168831302E-2</v>
      </c>
    </row>
    <row r="20" spans="1:10">
      <c r="A20">
        <v>14</v>
      </c>
      <c r="B20">
        <v>-1.11670503666667</v>
      </c>
      <c r="C20">
        <v>-0.99445813650793702</v>
      </c>
      <c r="D20">
        <v>-0.21823970323160299</v>
      </c>
      <c r="E20">
        <v>-0.101305331440165</v>
      </c>
      <c r="F20">
        <v>-0.91255005</v>
      </c>
      <c r="G20">
        <v>-0.79565576666666704</v>
      </c>
      <c r="H20">
        <v>-0.19987560581626701</v>
      </c>
      <c r="I20">
        <v>-0.163416671328841</v>
      </c>
      <c r="J20">
        <v>-5.3412792278310903E-2</v>
      </c>
    </row>
    <row r="21" spans="1:10">
      <c r="A21">
        <v>15</v>
      </c>
      <c r="B21">
        <v>-1.16403874166667</v>
      </c>
      <c r="C21">
        <v>-1.03332663333333</v>
      </c>
      <c r="D21">
        <v>-0.22228787488795701</v>
      </c>
      <c r="E21">
        <v>-9.2691420944267799E-2</v>
      </c>
      <c r="F21">
        <v>-0.992027320833333</v>
      </c>
      <c r="G21">
        <v>-0.80648979333333404</v>
      </c>
      <c r="H21">
        <v>-0.20825225596045899</v>
      </c>
      <c r="I21">
        <v>-0.17903038520299799</v>
      </c>
      <c r="J21">
        <v>-5.5322275391337099E-2</v>
      </c>
    </row>
    <row r="22" spans="1:10">
      <c r="A22">
        <v>16</v>
      </c>
      <c r="B22">
        <v>-1.18605287666667</v>
      </c>
      <c r="C22">
        <v>-1.05675155634921</v>
      </c>
      <c r="D22">
        <v>-0.217650734857572</v>
      </c>
      <c r="E22">
        <v>-8.7040054957557303E-2</v>
      </c>
      <c r="F22">
        <v>-1.0030492875000001</v>
      </c>
      <c r="G22">
        <v>-0.80073160333333304</v>
      </c>
      <c r="H22">
        <v>-0.207699989437171</v>
      </c>
      <c r="I22">
        <v>-0.17872138997845599</v>
      </c>
      <c r="J22">
        <v>-4.9550700443991097E-2</v>
      </c>
    </row>
    <row r="23" spans="1:10">
      <c r="A23">
        <v>17</v>
      </c>
      <c r="B23">
        <v>-1.23767813333333</v>
      </c>
      <c r="C23">
        <v>-1.0505232444444399</v>
      </c>
      <c r="D23">
        <v>-0.21515956311210599</v>
      </c>
      <c r="E23">
        <v>-8.8750651728557298E-2</v>
      </c>
      <c r="F23">
        <v>-1.0811064833333299</v>
      </c>
      <c r="G23">
        <v>-0.84070232333333295</v>
      </c>
      <c r="H23">
        <v>-0.22516797521432799</v>
      </c>
      <c r="I23">
        <v>-0.171431565467177</v>
      </c>
      <c r="J23">
        <v>-6.3675767869533301E-2</v>
      </c>
    </row>
    <row r="24" spans="1:10">
      <c r="A24">
        <v>18</v>
      </c>
      <c r="B24">
        <v>-1.2352671500000001</v>
      </c>
      <c r="C24">
        <v>-1.1088483896825401</v>
      </c>
      <c r="D24">
        <v>-0.22083303014314101</v>
      </c>
      <c r="E24">
        <v>-9.0571982535810294E-2</v>
      </c>
      <c r="F24">
        <v>-1.0708129791666701</v>
      </c>
      <c r="G24">
        <v>-0.85458007000000002</v>
      </c>
      <c r="H24">
        <v>-0.20781222927068899</v>
      </c>
      <c r="I24">
        <v>-0.17474778435994201</v>
      </c>
      <c r="J24">
        <v>-6.5957861863919096E-2</v>
      </c>
    </row>
    <row r="25" spans="1:10">
      <c r="A25">
        <v>19</v>
      </c>
      <c r="B25">
        <v>-1.2382942716666701</v>
      </c>
      <c r="C25">
        <v>-1.1187378214285699</v>
      </c>
      <c r="D25">
        <v>-0.21128954126345501</v>
      </c>
      <c r="E25">
        <v>-8.4103208209162506E-2</v>
      </c>
      <c r="F25">
        <v>-1.10610120416667</v>
      </c>
      <c r="G25">
        <v>-0.87168755333333303</v>
      </c>
      <c r="H25">
        <v>-0.219000606372623</v>
      </c>
      <c r="I25">
        <v>-0.16407980252254201</v>
      </c>
      <c r="J25">
        <v>-6.8813248324909093E-2</v>
      </c>
    </row>
    <row r="26" spans="1:10">
      <c r="A26">
        <v>20</v>
      </c>
      <c r="B26">
        <v>-1.3211339550000001</v>
      </c>
      <c r="C26">
        <v>-1.11532749920635</v>
      </c>
      <c r="D26">
        <v>-0.22346482610650301</v>
      </c>
      <c r="E26">
        <v>-8.8512605482303705E-2</v>
      </c>
      <c r="F26">
        <v>-1.1545324583333301</v>
      </c>
      <c r="G26">
        <v>-0.87859732999999995</v>
      </c>
      <c r="H26">
        <v>-0.228321500691126</v>
      </c>
      <c r="I26">
        <v>-0.17902616959794099</v>
      </c>
      <c r="J26">
        <v>-6.0735683627480601E-2</v>
      </c>
    </row>
    <row r="27" spans="1:10">
      <c r="A27">
        <v>21</v>
      </c>
      <c r="B27">
        <v>-1.34202901166667</v>
      </c>
      <c r="C27">
        <v>-1.1349852182539699</v>
      </c>
      <c r="D27">
        <v>-0.220830205681083</v>
      </c>
      <c r="E27">
        <v>-7.9518987435100205E-2</v>
      </c>
      <c r="F27">
        <v>-1.17237889166667</v>
      </c>
      <c r="G27">
        <v>-0.91303773333333305</v>
      </c>
      <c r="H27">
        <v>-0.22559883856226801</v>
      </c>
      <c r="I27">
        <v>-0.179345771958103</v>
      </c>
      <c r="J27">
        <v>-5.5683735747418098E-2</v>
      </c>
    </row>
    <row r="28" spans="1:10">
      <c r="A28">
        <v>22</v>
      </c>
      <c r="B28">
        <v>-1.346929665</v>
      </c>
      <c r="C28">
        <v>-1.1657881214285699</v>
      </c>
      <c r="D28">
        <v>-0.218874033357041</v>
      </c>
      <c r="E28">
        <v>-8.6791384557314499E-2</v>
      </c>
      <c r="F28">
        <v>-1.2024984624999999</v>
      </c>
      <c r="G28">
        <v>-0.91541070999999996</v>
      </c>
      <c r="H28">
        <v>-0.22348813176124099</v>
      </c>
      <c r="I28">
        <v>-0.18202483151747401</v>
      </c>
      <c r="J28">
        <v>-7.8421308577098905E-2</v>
      </c>
    </row>
    <row r="29" spans="1:10">
      <c r="A29">
        <v>23</v>
      </c>
      <c r="B29">
        <v>-1.3239232833333301</v>
      </c>
      <c r="C29">
        <v>-1.1831653666666699</v>
      </c>
      <c r="D29">
        <v>-0.21762018588948601</v>
      </c>
      <c r="E29">
        <v>-8.6706942616986998E-2</v>
      </c>
      <c r="F29">
        <v>-1.2324584708333299</v>
      </c>
      <c r="G29">
        <v>-0.92030396999999997</v>
      </c>
      <c r="H29">
        <v>-0.236737822994422</v>
      </c>
      <c r="I29">
        <v>-0.20049718756068499</v>
      </c>
      <c r="J29">
        <v>-6.8067503958113396E-2</v>
      </c>
    </row>
    <row r="30" spans="1:10">
      <c r="A30">
        <v>24</v>
      </c>
      <c r="B30">
        <v>-1.42376885166667</v>
      </c>
      <c r="C30">
        <v>-1.21147430873016</v>
      </c>
      <c r="D30">
        <v>-0.22465534931501099</v>
      </c>
      <c r="E30">
        <v>-8.3390184161281605E-2</v>
      </c>
      <c r="F30">
        <v>-1.2233221750000001</v>
      </c>
      <c r="G30">
        <v>-0.897524923333333</v>
      </c>
      <c r="H30">
        <v>-0.23781166834119699</v>
      </c>
      <c r="I30">
        <v>-0.19207121351273099</v>
      </c>
      <c r="J30">
        <v>-7.2360783358800307E-2</v>
      </c>
    </row>
    <row r="31" spans="1:10">
      <c r="A31">
        <v>25</v>
      </c>
      <c r="B31">
        <v>-1.37058005166667</v>
      </c>
      <c r="C31">
        <v>-1.22599468888889</v>
      </c>
      <c r="D31">
        <v>-0.219089983288211</v>
      </c>
      <c r="E31">
        <v>-8.5828541059307997E-2</v>
      </c>
      <c r="F31">
        <v>-1.3676431416666699</v>
      </c>
      <c r="G31">
        <v>-0.96768772000000003</v>
      </c>
      <c r="H31">
        <v>-0.240053461985166</v>
      </c>
      <c r="I31">
        <v>-0.18755355862193299</v>
      </c>
      <c r="J31">
        <v>-8.0166015997504794E-2</v>
      </c>
    </row>
    <row r="32" spans="1:10">
      <c r="A32">
        <v>26</v>
      </c>
      <c r="B32">
        <v>-1.41295865333333</v>
      </c>
      <c r="C32">
        <v>-1.2179792111111101</v>
      </c>
      <c r="D32">
        <v>-0.22792369847240199</v>
      </c>
      <c r="E32">
        <v>-8.4307753182263495E-2</v>
      </c>
      <c r="F32">
        <v>-1.2964362416666699</v>
      </c>
      <c r="G32">
        <v>-0.98199961333333297</v>
      </c>
      <c r="H32">
        <v>-0.24491759952908501</v>
      </c>
      <c r="I32">
        <v>-0.21142696480839099</v>
      </c>
      <c r="J32">
        <v>-8.1959617650622499E-2</v>
      </c>
    </row>
    <row r="33" spans="1:10">
      <c r="A33">
        <v>27</v>
      </c>
      <c r="B33">
        <v>-1.4417032383333299</v>
      </c>
      <c r="C33">
        <v>-1.2881975730158699</v>
      </c>
      <c r="D33">
        <v>-0.23053176482040899</v>
      </c>
      <c r="E33">
        <v>-9.1900903258511302E-2</v>
      </c>
      <c r="F33">
        <v>-1.38096677916667</v>
      </c>
      <c r="G33">
        <v>-0.98740857333333298</v>
      </c>
      <c r="H33">
        <v>-0.25499476559595402</v>
      </c>
      <c r="I33">
        <v>-0.214647220835083</v>
      </c>
      <c r="J33">
        <v>-8.1916141758302696E-2</v>
      </c>
    </row>
    <row r="34" spans="1:10">
      <c r="A34">
        <v>28</v>
      </c>
      <c r="B34">
        <v>-1.43497800166667</v>
      </c>
      <c r="C34">
        <v>-1.2659588777777799</v>
      </c>
      <c r="D34">
        <v>-0.23323764728285701</v>
      </c>
      <c r="E34">
        <v>-7.9176346811411405E-2</v>
      </c>
      <c r="F34">
        <v>-1.3902561333333301</v>
      </c>
      <c r="G34">
        <v>-0.98583485000000004</v>
      </c>
      <c r="H34">
        <v>-0.241599552154104</v>
      </c>
      <c r="I34">
        <v>-0.20725191712454699</v>
      </c>
      <c r="J34">
        <v>-8.4499725063981998E-2</v>
      </c>
    </row>
    <row r="35" spans="1:10">
      <c r="A35">
        <v>29</v>
      </c>
      <c r="B35">
        <v>-1.4967161316666699</v>
      </c>
      <c r="C35">
        <v>-1.2692411198412701</v>
      </c>
      <c r="D35">
        <v>-0.233887716665549</v>
      </c>
      <c r="E35">
        <v>-8.3050206500991805E-2</v>
      </c>
      <c r="F35">
        <v>-1.3623031166666699</v>
      </c>
      <c r="G35">
        <v>-1.01039640666667</v>
      </c>
      <c r="H35">
        <v>-0.243889271213103</v>
      </c>
      <c r="I35">
        <v>-0.211444944019857</v>
      </c>
      <c r="J35">
        <v>-9.1656929297468506E-2</v>
      </c>
    </row>
    <row r="36" spans="1:10">
      <c r="A36">
        <v>30</v>
      </c>
      <c r="B36">
        <v>-1.5027258699999999</v>
      </c>
      <c r="C36">
        <v>-1.2984958349206299</v>
      </c>
      <c r="D36">
        <v>-0.225322203098379</v>
      </c>
      <c r="E36">
        <v>-8.1328852824410394E-2</v>
      </c>
      <c r="F36">
        <v>-1.3851840124999999</v>
      </c>
      <c r="G36">
        <v>-1.0306267233333299</v>
      </c>
      <c r="H36">
        <v>-0.24697724415052699</v>
      </c>
      <c r="I36">
        <v>-0.20801028549443601</v>
      </c>
      <c r="J36">
        <v>-9.0423029267787003E-2</v>
      </c>
    </row>
    <row r="37" spans="1:10">
      <c r="A37">
        <v>31</v>
      </c>
      <c r="B37">
        <v>-1.426170055</v>
      </c>
      <c r="C37">
        <v>-1.28040416825397</v>
      </c>
      <c r="D37">
        <v>-0.21871740997720601</v>
      </c>
      <c r="E37">
        <v>-8.4128377404176502E-2</v>
      </c>
      <c r="F37">
        <v>-1.46216157083333</v>
      </c>
      <c r="G37">
        <v>-1.08508980333333</v>
      </c>
      <c r="H37">
        <v>-0.250503014439102</v>
      </c>
      <c r="I37">
        <v>-0.210672652288316</v>
      </c>
      <c r="J37">
        <v>-9.4171721535423705E-2</v>
      </c>
    </row>
    <row r="38" spans="1:10">
      <c r="A38">
        <v>32</v>
      </c>
      <c r="B38">
        <v>-1.48294319166667</v>
      </c>
      <c r="C38">
        <v>-1.3467839888888899</v>
      </c>
      <c r="D38">
        <v>-0.22286310628698</v>
      </c>
      <c r="E38">
        <v>-8.0213716944009195E-2</v>
      </c>
      <c r="F38">
        <v>-1.4511476999999999</v>
      </c>
      <c r="G38">
        <v>-1.08849727333333</v>
      </c>
      <c r="H38">
        <v>-0.25662173545688699</v>
      </c>
      <c r="I38">
        <v>-0.21780627633761501</v>
      </c>
      <c r="J38">
        <v>-9.5744414698548302E-2</v>
      </c>
    </row>
    <row r="39" spans="1:10">
      <c r="A39">
        <v>33</v>
      </c>
      <c r="B39">
        <v>-1.5193812983333299</v>
      </c>
      <c r="C39">
        <v>-1.3462173039682499</v>
      </c>
      <c r="D39">
        <v>-0.22205866720599601</v>
      </c>
      <c r="E39">
        <v>-6.8752176681610405E-2</v>
      </c>
      <c r="F39">
        <v>-1.4842503166666701</v>
      </c>
      <c r="G39">
        <v>-1.08946368333333</v>
      </c>
      <c r="H39">
        <v>-0.255383618910767</v>
      </c>
      <c r="I39">
        <v>-0.21545210262644901</v>
      </c>
      <c r="J39">
        <v>-8.7984286597886902E-2</v>
      </c>
    </row>
    <row r="40" spans="1:10">
      <c r="A40">
        <v>34</v>
      </c>
      <c r="B40">
        <v>-1.54191468166667</v>
      </c>
      <c r="C40">
        <v>-1.35269596666667</v>
      </c>
      <c r="D40">
        <v>-0.22356823194012601</v>
      </c>
      <c r="E40">
        <v>-8.05191898110557E-2</v>
      </c>
      <c r="F40">
        <v>-1.4832213624999999</v>
      </c>
      <c r="G40">
        <v>-1.0853271333333301</v>
      </c>
      <c r="H40">
        <v>-0.25716843154501101</v>
      </c>
      <c r="I40">
        <v>-0.230156303531416</v>
      </c>
      <c r="J40">
        <v>-9.8292656898500294E-2</v>
      </c>
    </row>
    <row r="41" spans="1:10">
      <c r="A41">
        <v>35</v>
      </c>
      <c r="B41">
        <v>-1.5751656999999999</v>
      </c>
      <c r="C41">
        <v>-1.4063666031746</v>
      </c>
      <c r="D41">
        <v>-0.22108964774328099</v>
      </c>
      <c r="E41">
        <v>-7.8069888362600703E-2</v>
      </c>
      <c r="F41" s="8">
        <v>-1.5728861458333301</v>
      </c>
      <c r="G41" s="8">
        <v>-1.1377119633333299</v>
      </c>
      <c r="H41" s="8">
        <v>-0.259391487280757</v>
      </c>
      <c r="I41" s="8">
        <v>-0.21228383050058899</v>
      </c>
      <c r="J41" s="8">
        <v>-0.10760101729658</v>
      </c>
    </row>
    <row r="42" spans="1:10">
      <c r="A42">
        <v>36</v>
      </c>
      <c r="B42">
        <v>-1.5507605733333301</v>
      </c>
      <c r="C42">
        <v>-1.3693450785714301</v>
      </c>
      <c r="D42">
        <v>-0.21670406494921399</v>
      </c>
      <c r="E42">
        <v>-7.9419253421318003E-2</v>
      </c>
      <c r="F42">
        <v>-1.5044024541666701</v>
      </c>
      <c r="G42">
        <v>-1.0472511799999999</v>
      </c>
      <c r="H42">
        <v>-0.262064585896151</v>
      </c>
      <c r="I42">
        <v>-0.21407217192061001</v>
      </c>
      <c r="J42">
        <v>-0.10367659475882</v>
      </c>
    </row>
    <row r="43" spans="1:10">
      <c r="A43">
        <v>37</v>
      </c>
      <c r="B43">
        <v>-1.5873706483333301</v>
      </c>
      <c r="C43">
        <v>-1.42298275396825</v>
      </c>
      <c r="D43">
        <v>-0.215143973541714</v>
      </c>
      <c r="E43">
        <v>-7.8666144700102705E-2</v>
      </c>
      <c r="F43">
        <v>-1.5816430208333301</v>
      </c>
      <c r="G43">
        <v>-1.14440386666667</v>
      </c>
      <c r="H43">
        <v>-0.26076714871185402</v>
      </c>
      <c r="I43">
        <v>-0.21816045060023001</v>
      </c>
      <c r="J43">
        <v>-0.11848487397306399</v>
      </c>
    </row>
    <row r="44" spans="1:10">
      <c r="A44">
        <v>38</v>
      </c>
      <c r="B44">
        <v>-1.58135943</v>
      </c>
      <c r="C44">
        <v>-1.4492216484127001</v>
      </c>
      <c r="D44">
        <v>-0.22472977493833701</v>
      </c>
      <c r="E44">
        <v>-7.8026382787240695E-2</v>
      </c>
      <c r="F44">
        <v>-1.58820547083333</v>
      </c>
      <c r="G44">
        <v>-1.1322620033333299</v>
      </c>
      <c r="H44">
        <v>-0.26587832912232301</v>
      </c>
      <c r="I44">
        <v>-0.22922948331721699</v>
      </c>
      <c r="J44">
        <v>-0.11427317506369999</v>
      </c>
    </row>
    <row r="45" spans="1:10">
      <c r="A45">
        <v>39</v>
      </c>
      <c r="B45">
        <v>-1.63800598333333</v>
      </c>
      <c r="C45">
        <v>-1.4108919746031701</v>
      </c>
      <c r="D45">
        <v>-0.21888213182654501</v>
      </c>
      <c r="E45">
        <v>-7.7167255558438105E-2</v>
      </c>
      <c r="F45">
        <v>-1.5715063166666701</v>
      </c>
      <c r="G45">
        <v>-1.1421943699999999</v>
      </c>
      <c r="H45">
        <v>-0.27276793822758599</v>
      </c>
      <c r="I45">
        <v>-0.22152995694160599</v>
      </c>
      <c r="J45">
        <v>-0.107593344146675</v>
      </c>
    </row>
    <row r="46" spans="1:10">
      <c r="A46">
        <v>40</v>
      </c>
      <c r="B46">
        <v>-1.63476498666667</v>
      </c>
      <c r="C46">
        <v>-1.42661462698413</v>
      </c>
      <c r="D46">
        <v>-0.22370229265442301</v>
      </c>
      <c r="E46">
        <v>-7.95231013033115E-2</v>
      </c>
      <c r="F46">
        <v>-1.6093133291666699</v>
      </c>
      <c r="G46">
        <v>-1.1109328166666701</v>
      </c>
      <c r="H46">
        <v>-0.26950908757449299</v>
      </c>
      <c r="I46">
        <v>-0.23463765677950499</v>
      </c>
      <c r="J46">
        <v>-0.11211047643098</v>
      </c>
    </row>
    <row r="47" spans="1:10">
      <c r="A47">
        <v>41</v>
      </c>
      <c r="B47">
        <v>-1.60579400333333</v>
      </c>
      <c r="C47">
        <v>-1.4320917746031701</v>
      </c>
      <c r="D47">
        <v>-0.21012791120417901</v>
      </c>
      <c r="E47">
        <v>-7.3689764570841407E-2</v>
      </c>
      <c r="F47">
        <v>-1.6278356624999999</v>
      </c>
      <c r="G47">
        <v>-1.1187899033333299</v>
      </c>
      <c r="H47">
        <v>-0.27090516624974398</v>
      </c>
      <c r="I47">
        <v>-0.237344427285205</v>
      </c>
      <c r="J47">
        <v>-0.11592570541653099</v>
      </c>
    </row>
    <row r="48" spans="1:10">
      <c r="A48">
        <v>42</v>
      </c>
      <c r="B48">
        <v>-1.657193205</v>
      </c>
      <c r="C48">
        <v>-1.4336975174603199</v>
      </c>
      <c r="D48">
        <v>-0.21836861412335201</v>
      </c>
      <c r="E48">
        <v>-7.7066980448574102E-2</v>
      </c>
      <c r="F48">
        <v>-1.6814834000000001</v>
      </c>
      <c r="G48">
        <v>-1.18610375</v>
      </c>
      <c r="H48">
        <v>-0.27855823250279899</v>
      </c>
      <c r="I48">
        <v>-0.22964016749358199</v>
      </c>
      <c r="J48">
        <v>-0.12832203839467099</v>
      </c>
    </row>
    <row r="49" spans="1:10">
      <c r="A49">
        <v>43</v>
      </c>
      <c r="B49">
        <v>-1.67669225166667</v>
      </c>
      <c r="C49">
        <v>-1.4636452404761899</v>
      </c>
      <c r="D49">
        <v>-0.21668708474018</v>
      </c>
      <c r="E49">
        <v>-7.5055981324901294E-2</v>
      </c>
      <c r="F49">
        <v>-1.59315604583333</v>
      </c>
      <c r="G49">
        <v>-1.1569171599999999</v>
      </c>
      <c r="H49">
        <v>-0.27873857300060501</v>
      </c>
      <c r="I49">
        <v>-0.232262333567366</v>
      </c>
      <c r="J49">
        <v>-0.117437769164336</v>
      </c>
    </row>
    <row r="50" spans="1:10">
      <c r="A50">
        <v>44</v>
      </c>
      <c r="B50">
        <v>-1.7013700949999999</v>
      </c>
      <c r="C50">
        <v>-1.4657096547619</v>
      </c>
      <c r="D50">
        <v>-0.22998865934236701</v>
      </c>
      <c r="E50">
        <v>-8.3124536295481596E-2</v>
      </c>
      <c r="F50">
        <v>-1.69451314583333</v>
      </c>
      <c r="G50">
        <v>-1.2370293833333299</v>
      </c>
      <c r="H50">
        <v>-0.28471862847162299</v>
      </c>
      <c r="I50">
        <v>-0.229661437334921</v>
      </c>
      <c r="J50">
        <v>-0.124895023265604</v>
      </c>
    </row>
    <row r="51" spans="1:10">
      <c r="A51">
        <v>45</v>
      </c>
      <c r="B51">
        <v>-1.7928882983333301</v>
      </c>
      <c r="C51">
        <v>-1.4865452952381</v>
      </c>
      <c r="D51">
        <v>-0.22264794647056399</v>
      </c>
      <c r="E51">
        <v>-7.7374028980828E-2</v>
      </c>
      <c r="F51">
        <v>-1.67849450833333</v>
      </c>
      <c r="G51">
        <v>-1.17757745</v>
      </c>
      <c r="H51">
        <v>-0.286056063964026</v>
      </c>
      <c r="I51">
        <v>-0.229627827098003</v>
      </c>
      <c r="J51">
        <v>-0.123546466591753</v>
      </c>
    </row>
    <row r="52" spans="1:10">
      <c r="A52">
        <v>46</v>
      </c>
      <c r="B52">
        <v>-1.7275657416666701</v>
      </c>
      <c r="C52">
        <v>-1.54522721507937</v>
      </c>
      <c r="D52">
        <v>-0.22389080757979199</v>
      </c>
      <c r="E52">
        <v>-8.0681001374354397E-2</v>
      </c>
      <c r="F52">
        <v>-1.7491236625</v>
      </c>
      <c r="G52">
        <v>-1.23215192333333</v>
      </c>
      <c r="H52">
        <v>-0.28623459534069801</v>
      </c>
      <c r="I52">
        <v>-0.23822519355237501</v>
      </c>
      <c r="J52">
        <v>-0.123426791002301</v>
      </c>
    </row>
    <row r="53" spans="1:10">
      <c r="A53">
        <v>47</v>
      </c>
      <c r="B53">
        <v>-1.81435599666667</v>
      </c>
      <c r="C53">
        <v>-1.5235570849206399</v>
      </c>
      <c r="D53">
        <v>-0.22156834194258401</v>
      </c>
      <c r="E53">
        <v>-8.1038556673746098E-2</v>
      </c>
      <c r="F53">
        <v>-1.75829547083333</v>
      </c>
      <c r="G53">
        <v>-1.1837476499999999</v>
      </c>
      <c r="H53">
        <v>-0.29398486738288099</v>
      </c>
      <c r="I53">
        <v>-0.23729431268019699</v>
      </c>
      <c r="J53">
        <v>-0.122033967232812</v>
      </c>
    </row>
    <row r="54" spans="1:10">
      <c r="A54">
        <v>48</v>
      </c>
      <c r="B54">
        <v>-1.79203695333333</v>
      </c>
      <c r="C54">
        <v>-1.55418919047619</v>
      </c>
      <c r="D54">
        <v>-0.23089519013052501</v>
      </c>
      <c r="E54">
        <v>-8.6370239040005098E-2</v>
      </c>
      <c r="F54">
        <v>-1.7459575000000001</v>
      </c>
      <c r="G54">
        <v>-1.1852828399999999</v>
      </c>
      <c r="H54">
        <v>-0.29818214856546399</v>
      </c>
      <c r="I54">
        <v>-0.249105537683671</v>
      </c>
      <c r="J54">
        <v>-0.13862691577628999</v>
      </c>
    </row>
    <row r="55" spans="1:10">
      <c r="A55">
        <v>49</v>
      </c>
      <c r="B55">
        <v>-1.8537430833333299</v>
      </c>
      <c r="C55">
        <v>-1.5922801293650799</v>
      </c>
      <c r="D55">
        <v>-0.22745296148146199</v>
      </c>
      <c r="E55">
        <v>-7.6832344559567306E-2</v>
      </c>
      <c r="F55">
        <v>-1.7988159583333301</v>
      </c>
      <c r="G55">
        <v>-1.31418489666667</v>
      </c>
      <c r="H55">
        <v>-0.28215360898076802</v>
      </c>
      <c r="I55">
        <v>-0.24548969392084399</v>
      </c>
      <c r="J55">
        <v>-0.12866604258401701</v>
      </c>
    </row>
    <row r="56" spans="1:10">
      <c r="A56">
        <v>50</v>
      </c>
      <c r="B56">
        <v>-1.84625298166667</v>
      </c>
      <c r="C56">
        <v>-1.5600922500000001</v>
      </c>
      <c r="D56">
        <v>-0.22616654583815299</v>
      </c>
      <c r="E56">
        <v>-8.6527760176670507E-2</v>
      </c>
      <c r="F56">
        <v>-1.79855825416667</v>
      </c>
      <c r="G56">
        <v>-1.25280035</v>
      </c>
      <c r="H56">
        <v>-0.29266916611358301</v>
      </c>
      <c r="I56">
        <v>-0.24470926454582301</v>
      </c>
      <c r="J56">
        <v>-0.12520937599675599</v>
      </c>
    </row>
    <row r="57" spans="1:10">
      <c r="A57">
        <v>51</v>
      </c>
      <c r="B57">
        <v>-1.82974888666667</v>
      </c>
      <c r="C57">
        <v>-1.55272006984127</v>
      </c>
      <c r="D57">
        <v>-0.22612907659152601</v>
      </c>
      <c r="E57">
        <v>-7.6583459761853601E-2</v>
      </c>
      <c r="F57">
        <v>-1.7819075958333299</v>
      </c>
      <c r="G57">
        <v>-1.2355482733333301</v>
      </c>
      <c r="H57">
        <v>-0.30020552889455998</v>
      </c>
      <c r="I57">
        <v>-0.25326196348952901</v>
      </c>
      <c r="J57">
        <v>-0.13085438784412501</v>
      </c>
    </row>
    <row r="58" spans="1:10">
      <c r="A58">
        <v>52</v>
      </c>
      <c r="B58">
        <v>-1.8086102533333299</v>
      </c>
      <c r="C58">
        <v>-1.5993852206349199</v>
      </c>
      <c r="D58">
        <v>-0.21659136020530301</v>
      </c>
      <c r="E58">
        <v>-8.6198813958428197E-2</v>
      </c>
      <c r="F58">
        <v>-1.7783987625</v>
      </c>
      <c r="G58">
        <v>-1.2690036499999999</v>
      </c>
      <c r="H58">
        <v>-0.30342738571110101</v>
      </c>
      <c r="I58">
        <v>-0.237621292601155</v>
      </c>
      <c r="J58">
        <v>-0.13701202616098601</v>
      </c>
    </row>
    <row r="59" spans="1:10">
      <c r="A59">
        <v>53</v>
      </c>
      <c r="B59">
        <v>-1.8805141599999999</v>
      </c>
      <c r="C59">
        <v>-1.60132112380952</v>
      </c>
      <c r="D59">
        <v>-0.225545097064378</v>
      </c>
      <c r="E59">
        <v>-8.2504824967096699E-2</v>
      </c>
      <c r="F59">
        <v>-1.82893066666667</v>
      </c>
      <c r="G59">
        <v>-1.26703353333333</v>
      </c>
      <c r="H59">
        <v>-0.30009793151879699</v>
      </c>
      <c r="I59">
        <v>-0.24867493199403001</v>
      </c>
      <c r="J59">
        <v>-0.13462943466927299</v>
      </c>
    </row>
    <row r="60" spans="1:10">
      <c r="A60">
        <v>54</v>
      </c>
      <c r="B60">
        <v>-1.89857643166667</v>
      </c>
      <c r="C60">
        <v>-1.6451634261904799</v>
      </c>
      <c r="D60">
        <v>-0.218721904763756</v>
      </c>
      <c r="E60">
        <v>-8.6340471353779799E-2</v>
      </c>
      <c r="F60">
        <v>-1.7731694124999999</v>
      </c>
      <c r="G60">
        <v>-1.29080488</v>
      </c>
      <c r="H60">
        <v>-0.29659466974473803</v>
      </c>
      <c r="I60">
        <v>-0.25925728679364901</v>
      </c>
      <c r="J60">
        <v>-0.14007533903210501</v>
      </c>
    </row>
    <row r="61" spans="1:10">
      <c r="A61">
        <v>55</v>
      </c>
      <c r="B61">
        <v>-1.90622717833333</v>
      </c>
      <c r="C61">
        <v>-1.6814340626984099</v>
      </c>
      <c r="D61">
        <v>-0.214019225231557</v>
      </c>
      <c r="E61">
        <v>-8.6058375377973298E-2</v>
      </c>
      <c r="F61">
        <v>-1.83249508333333</v>
      </c>
      <c r="G61">
        <v>-1.36412567333333</v>
      </c>
      <c r="H61">
        <v>-0.30400675002776201</v>
      </c>
      <c r="I61">
        <v>-0.24889276996471399</v>
      </c>
      <c r="J61">
        <v>-0.148480051804976</v>
      </c>
    </row>
    <row r="62" spans="1:10">
      <c r="A62">
        <v>56</v>
      </c>
      <c r="B62">
        <v>-1.9250961666666699</v>
      </c>
      <c r="C62">
        <v>-1.6297058095238099</v>
      </c>
      <c r="D62">
        <v>-0.21673461743803499</v>
      </c>
      <c r="E62">
        <v>-7.8945786797385703E-2</v>
      </c>
      <c r="F62">
        <v>-1.822788375</v>
      </c>
      <c r="G62">
        <v>-1.3416530233333299</v>
      </c>
      <c r="H62">
        <v>-0.30656953381282998</v>
      </c>
      <c r="I62">
        <v>-0.248660004112599</v>
      </c>
      <c r="J62">
        <v>-0.151802185578222</v>
      </c>
    </row>
    <row r="63" spans="1:10">
      <c r="A63">
        <v>57</v>
      </c>
      <c r="B63">
        <v>-1.89810754</v>
      </c>
      <c r="C63">
        <v>-1.65007854206349</v>
      </c>
      <c r="D63">
        <v>-0.21514913210638301</v>
      </c>
      <c r="E63">
        <v>-8.4865348538020094E-2</v>
      </c>
      <c r="F63">
        <v>-1.86927120833333</v>
      </c>
      <c r="G63">
        <v>-1.34478170333333</v>
      </c>
      <c r="H63">
        <v>-0.29978117149334998</v>
      </c>
      <c r="I63">
        <v>-0.252905793848753</v>
      </c>
      <c r="J63">
        <v>-0.15700229768989199</v>
      </c>
    </row>
    <row r="64" spans="1:10">
      <c r="A64">
        <v>58</v>
      </c>
      <c r="B64">
        <v>-1.95774761333333</v>
      </c>
      <c r="C64">
        <v>-1.6828749468254001</v>
      </c>
      <c r="D64">
        <v>-0.22251026925605799</v>
      </c>
      <c r="E64">
        <v>-8.65998705654039E-2</v>
      </c>
      <c r="F64">
        <v>-1.87654628333333</v>
      </c>
      <c r="G64">
        <v>-1.33727534333333</v>
      </c>
      <c r="H64">
        <v>-0.31239396264034602</v>
      </c>
      <c r="I64">
        <v>-0.26058513476846601</v>
      </c>
      <c r="J64">
        <v>-0.14540512033816699</v>
      </c>
    </row>
    <row r="65" spans="1:10">
      <c r="A65">
        <v>59</v>
      </c>
      <c r="B65">
        <v>-1.9672007166666701</v>
      </c>
      <c r="C65">
        <v>-1.7030643547619</v>
      </c>
      <c r="D65">
        <v>-0.221329288068734</v>
      </c>
      <c r="E65">
        <v>-8.1539661468473801E-2</v>
      </c>
      <c r="F65">
        <v>-1.94751629166667</v>
      </c>
      <c r="G65">
        <v>-1.3611743700000001</v>
      </c>
      <c r="H65">
        <v>-0.30954577012567502</v>
      </c>
      <c r="I65">
        <v>-0.26750057603509397</v>
      </c>
      <c r="J65">
        <v>-0.164947491156376</v>
      </c>
    </row>
    <row r="66" spans="1:10">
      <c r="A66">
        <v>60</v>
      </c>
      <c r="B66">
        <v>-1.9541310750000001</v>
      </c>
      <c r="C66">
        <v>-1.67951438412698</v>
      </c>
      <c r="D66">
        <v>-0.21833138636688701</v>
      </c>
      <c r="E66">
        <v>-8.4188116477363503E-2</v>
      </c>
      <c r="F66">
        <v>-1.9419764583333301</v>
      </c>
      <c r="G66">
        <v>-1.3606606133333301</v>
      </c>
      <c r="H66">
        <v>-0.31042203397020501</v>
      </c>
      <c r="I66">
        <v>-0.25524197660176001</v>
      </c>
      <c r="J66">
        <v>-0.15777407342173599</v>
      </c>
    </row>
    <row r="67" spans="1:10">
      <c r="A67">
        <v>61</v>
      </c>
      <c r="B67">
        <v>-1.8985899850000001</v>
      </c>
      <c r="C67">
        <v>-1.7193737968253999</v>
      </c>
      <c r="D67">
        <v>-0.21605225914940299</v>
      </c>
      <c r="E67">
        <v>-8.2759184937503102E-2</v>
      </c>
      <c r="F67">
        <v>-1.8964775458333301</v>
      </c>
      <c r="G67">
        <v>-1.4094404566666701</v>
      </c>
      <c r="H67">
        <v>-0.30898813986707602</v>
      </c>
      <c r="I67">
        <v>-0.273683048644905</v>
      </c>
      <c r="J67">
        <v>-0.16252234819884301</v>
      </c>
    </row>
    <row r="68" spans="1:10">
      <c r="A68">
        <v>62</v>
      </c>
      <c r="B68">
        <v>-1.9707149049999999</v>
      </c>
      <c r="C68">
        <v>-1.7394002047618999</v>
      </c>
      <c r="D68">
        <v>-0.21499779276046899</v>
      </c>
      <c r="E68">
        <v>-8.3326264542356199E-2</v>
      </c>
      <c r="F68">
        <v>-1.8652792916666701</v>
      </c>
      <c r="G68">
        <v>-1.3789463233333299</v>
      </c>
      <c r="H68">
        <v>-0.308825804510372</v>
      </c>
      <c r="I68">
        <v>-0.25268451297105898</v>
      </c>
      <c r="J68">
        <v>-0.15870929124064101</v>
      </c>
    </row>
    <row r="69" spans="1:10">
      <c r="A69">
        <v>63</v>
      </c>
      <c r="B69">
        <v>-2.0495824150000002</v>
      </c>
      <c r="C69">
        <v>-1.7019045920634901</v>
      </c>
      <c r="D69">
        <v>-0.211638872094218</v>
      </c>
      <c r="E69">
        <v>-8.2269154609577594E-2</v>
      </c>
      <c r="F69">
        <v>-1.9711567083333299</v>
      </c>
      <c r="G69">
        <v>-1.36277673</v>
      </c>
      <c r="H69">
        <v>-0.31198903941127498</v>
      </c>
      <c r="I69">
        <v>-0.26275077080408499</v>
      </c>
      <c r="J69">
        <v>-0.15912032032939999</v>
      </c>
    </row>
    <row r="70" spans="1:10">
      <c r="A70">
        <v>64</v>
      </c>
      <c r="B70">
        <v>-1.9970781</v>
      </c>
      <c r="C70">
        <v>-1.7226046912698401</v>
      </c>
      <c r="D70">
        <v>-0.217804148005876</v>
      </c>
      <c r="E70">
        <v>-7.8969720036364197E-2</v>
      </c>
      <c r="F70">
        <v>-1.9422435416666699</v>
      </c>
      <c r="G70">
        <v>-1.4289873933333299</v>
      </c>
      <c r="H70">
        <v>-0.31059534798683602</v>
      </c>
      <c r="I70">
        <v>-0.26007288733587203</v>
      </c>
      <c r="J70">
        <v>-0.170062110839791</v>
      </c>
    </row>
    <row r="71" spans="1:10">
      <c r="A71">
        <v>65</v>
      </c>
      <c r="B71">
        <v>-2.0347623499999998</v>
      </c>
      <c r="C71">
        <v>-1.74084897301587</v>
      </c>
      <c r="D71">
        <v>-0.214457993676407</v>
      </c>
      <c r="E71">
        <v>-8.0738654887323999E-2</v>
      </c>
      <c r="F71">
        <v>-1.9463759166666701</v>
      </c>
      <c r="G71">
        <v>-1.4995558766666699</v>
      </c>
      <c r="H71">
        <v>-0.31206991462767097</v>
      </c>
      <c r="I71">
        <v>-0.265724727845641</v>
      </c>
      <c r="J71">
        <v>-0.16999628340949199</v>
      </c>
    </row>
    <row r="72" spans="1:10">
      <c r="A72">
        <v>66</v>
      </c>
      <c r="B72">
        <v>-2.05586853666667</v>
      </c>
      <c r="C72">
        <v>-1.7354423142857101</v>
      </c>
      <c r="D72">
        <v>-0.21758564591155</v>
      </c>
      <c r="E72">
        <v>-8.4321029064865397E-2</v>
      </c>
      <c r="F72">
        <v>-1.97977396666667</v>
      </c>
      <c r="G72">
        <v>-1.43538469</v>
      </c>
      <c r="H72">
        <v>-0.31757199567449401</v>
      </c>
      <c r="I72">
        <v>-0.26966310414792799</v>
      </c>
      <c r="J72">
        <v>-0.180754454990699</v>
      </c>
    </row>
    <row r="73" spans="1:10">
      <c r="A73">
        <v>67</v>
      </c>
      <c r="B73">
        <v>-2.0308516499999998</v>
      </c>
      <c r="C73">
        <v>-1.7300356968254</v>
      </c>
      <c r="D73">
        <v>-0.21439977685370701</v>
      </c>
      <c r="E73">
        <v>-7.7572920078021801E-2</v>
      </c>
      <c r="F73">
        <v>-2.01862883333333</v>
      </c>
      <c r="G73">
        <v>-1.47428605333333</v>
      </c>
      <c r="H73">
        <v>-0.31482880375865502</v>
      </c>
      <c r="I73">
        <v>-0.26398538161490298</v>
      </c>
      <c r="J73">
        <v>-0.16985822809755899</v>
      </c>
    </row>
    <row r="74" spans="1:10">
      <c r="A74">
        <v>68</v>
      </c>
      <c r="B74">
        <v>-1.9885986250000001</v>
      </c>
      <c r="C74">
        <v>-1.7382167952381</v>
      </c>
      <c r="D74">
        <v>-0.212032701171013</v>
      </c>
      <c r="E74">
        <v>-8.1931009128064003E-2</v>
      </c>
      <c r="F74">
        <v>-1.9788950000000001</v>
      </c>
      <c r="G74">
        <v>-1.39461240333333</v>
      </c>
      <c r="H74">
        <v>-0.31576590471788801</v>
      </c>
      <c r="I74">
        <v>-0.270482416021119</v>
      </c>
      <c r="J74">
        <v>-0.17620834654010001</v>
      </c>
    </row>
    <row r="75" spans="1:10">
      <c r="A75">
        <v>69</v>
      </c>
      <c r="B75">
        <v>-2.0851715333333298</v>
      </c>
      <c r="C75">
        <v>-1.7870765873015899</v>
      </c>
      <c r="D75">
        <v>-0.20760889978156899</v>
      </c>
      <c r="E75">
        <v>-8.1820414638114194E-2</v>
      </c>
      <c r="F75">
        <v>-2.0430285833333302</v>
      </c>
      <c r="G75">
        <v>-1.4652793399999999</v>
      </c>
      <c r="H75">
        <v>-0.32300743376984697</v>
      </c>
      <c r="I75">
        <v>-0.25841320770440701</v>
      </c>
      <c r="J75">
        <v>-0.18482736811886599</v>
      </c>
    </row>
    <row r="76" spans="1:10">
      <c r="A76">
        <v>70</v>
      </c>
      <c r="B76">
        <v>-2.0015275833333299</v>
      </c>
      <c r="C76">
        <v>-1.76738648095238</v>
      </c>
      <c r="D76">
        <v>-0.20532425800091</v>
      </c>
      <c r="E76">
        <v>-8.3201268638104994E-2</v>
      </c>
      <c r="F76">
        <v>-2.0252670833333299</v>
      </c>
      <c r="G76">
        <v>-1.3958142499999999</v>
      </c>
      <c r="H76">
        <v>-0.324641428392</v>
      </c>
      <c r="I76">
        <v>-0.25769599961593698</v>
      </c>
      <c r="J76">
        <v>-0.16880412058191299</v>
      </c>
    </row>
    <row r="77" spans="1:10">
      <c r="A77">
        <v>71</v>
      </c>
      <c r="B77">
        <v>-1.9404802183333301</v>
      </c>
      <c r="C77">
        <v>-1.78159040396825</v>
      </c>
      <c r="D77">
        <v>-0.20619109954272999</v>
      </c>
      <c r="E77">
        <v>-8.4824050141467697E-2</v>
      </c>
      <c r="F77">
        <v>-2.0325299583333298</v>
      </c>
      <c r="G77">
        <v>-1.43241944666667</v>
      </c>
      <c r="H77">
        <v>-0.32766026626258499</v>
      </c>
      <c r="I77">
        <v>-0.25750819379843898</v>
      </c>
      <c r="J77">
        <v>-0.18028809727339201</v>
      </c>
    </row>
    <row r="78" spans="1:10">
      <c r="A78">
        <v>72</v>
      </c>
      <c r="B78">
        <v>-2.1602493666666698</v>
      </c>
      <c r="C78">
        <v>-1.8063324944444401</v>
      </c>
      <c r="D78">
        <v>-0.210077343111716</v>
      </c>
      <c r="E78">
        <v>-8.2053832270511301E-2</v>
      </c>
      <c r="F78">
        <v>-2.09928195833333</v>
      </c>
      <c r="G78">
        <v>-1.45945121666667</v>
      </c>
      <c r="H78">
        <v>-0.32029025088652402</v>
      </c>
      <c r="I78">
        <v>-0.26618489953506602</v>
      </c>
      <c r="J78">
        <v>-0.17335720053484899</v>
      </c>
    </row>
    <row r="79" spans="1:10">
      <c r="A79">
        <v>73</v>
      </c>
      <c r="B79">
        <v>-2.1189840950000001</v>
      </c>
      <c r="C79">
        <v>-1.80147443492063</v>
      </c>
      <c r="D79">
        <v>-0.205696212366307</v>
      </c>
      <c r="E79">
        <v>-8.0371481276572801E-2</v>
      </c>
      <c r="F79">
        <v>-1.9851330833333301</v>
      </c>
      <c r="G79">
        <v>-1.42800821</v>
      </c>
      <c r="H79">
        <v>-0.30851581038881898</v>
      </c>
      <c r="I79">
        <v>-0.276357271264211</v>
      </c>
      <c r="J79">
        <v>-0.18345319096364701</v>
      </c>
    </row>
    <row r="80" spans="1:10">
      <c r="A80">
        <v>74</v>
      </c>
      <c r="B80">
        <v>-2.0888378666666698</v>
      </c>
      <c r="C80">
        <v>-1.7656366150793601</v>
      </c>
      <c r="D80">
        <v>-0.207409345818936</v>
      </c>
      <c r="E80">
        <v>-7.55198607531022E-2</v>
      </c>
      <c r="F80">
        <v>-2.02370370833333</v>
      </c>
      <c r="G80">
        <v>-1.4568758966666699</v>
      </c>
      <c r="H80">
        <v>-0.32645334991133101</v>
      </c>
      <c r="I80">
        <v>-0.25767488554442902</v>
      </c>
      <c r="J80">
        <v>-0.17788289930961201</v>
      </c>
    </row>
    <row r="81" spans="1:10">
      <c r="A81">
        <v>75</v>
      </c>
      <c r="B81">
        <v>-2.0637478933333302</v>
      </c>
      <c r="C81">
        <v>-1.8289290015873001</v>
      </c>
      <c r="D81">
        <v>-0.20662587237271501</v>
      </c>
      <c r="E81">
        <v>-8.0320158853305901E-2</v>
      </c>
      <c r="F81">
        <v>-2.0268795000000002</v>
      </c>
      <c r="G81">
        <v>-1.47856227666667</v>
      </c>
      <c r="H81">
        <v>-0.31261675285338802</v>
      </c>
      <c r="I81">
        <v>-0.26464606130190599</v>
      </c>
      <c r="J81">
        <v>-0.18347271172555399</v>
      </c>
    </row>
    <row r="82" spans="1:10">
      <c r="A82">
        <v>76</v>
      </c>
      <c r="B82">
        <v>-2.0402194300000001</v>
      </c>
      <c r="C82">
        <v>-1.84864038333333</v>
      </c>
      <c r="D82">
        <v>-0.199435271963216</v>
      </c>
      <c r="E82">
        <v>-8.4917106029875802E-2</v>
      </c>
      <c r="F82">
        <v>-2.0935834999999998</v>
      </c>
      <c r="G82">
        <v>-1.44600044666667</v>
      </c>
      <c r="H82">
        <v>-0.324740098287016</v>
      </c>
      <c r="I82">
        <v>-0.26253184381000599</v>
      </c>
      <c r="J82">
        <v>-0.18202094607297101</v>
      </c>
    </row>
    <row r="83" spans="1:10">
      <c r="A83">
        <v>77</v>
      </c>
      <c r="B83">
        <v>-2.0861811416666698</v>
      </c>
      <c r="C83">
        <v>-1.8411251761904801</v>
      </c>
      <c r="D83">
        <v>-0.19670642888501999</v>
      </c>
      <c r="E83">
        <v>-7.8952197616064104E-2</v>
      </c>
      <c r="F83">
        <v>-2.0618479999999999</v>
      </c>
      <c r="G83">
        <v>-1.4609232133333301</v>
      </c>
      <c r="H83">
        <v>-0.31912161303075198</v>
      </c>
      <c r="I83">
        <v>-0.25530061125640202</v>
      </c>
      <c r="J83">
        <v>-0.17242686549356201</v>
      </c>
    </row>
    <row r="84" spans="1:10">
      <c r="A84">
        <v>78</v>
      </c>
      <c r="B84">
        <v>-2.0918002950000001</v>
      </c>
      <c r="C84">
        <v>-1.82811126904762</v>
      </c>
      <c r="D84">
        <v>-0.20163742000132101</v>
      </c>
      <c r="E84">
        <v>-7.9455974854130695E-2</v>
      </c>
      <c r="F84">
        <v>-2.0557825833333299</v>
      </c>
      <c r="G84">
        <v>-1.4115918433333301</v>
      </c>
      <c r="H84">
        <v>-0.31418825244090998</v>
      </c>
      <c r="I84">
        <v>-0.259476353617693</v>
      </c>
      <c r="J84">
        <v>-0.16300252583184399</v>
      </c>
    </row>
    <row r="85" spans="1:10">
      <c r="A85">
        <v>79</v>
      </c>
      <c r="B85">
        <v>-2.0483227666666699</v>
      </c>
      <c r="C85">
        <v>-1.77525939126984</v>
      </c>
      <c r="D85">
        <v>-0.19738077423146</v>
      </c>
      <c r="E85">
        <v>-7.8386686175308501E-2</v>
      </c>
      <c r="F85">
        <v>-2.0645671249999999</v>
      </c>
      <c r="G85">
        <v>-1.4115851266666699</v>
      </c>
      <c r="H85">
        <v>-0.29949843190481101</v>
      </c>
      <c r="I85">
        <v>-0.272103776351238</v>
      </c>
      <c r="J85">
        <v>-0.17818540100258201</v>
      </c>
    </row>
    <row r="86" spans="1:10">
      <c r="A86">
        <v>80</v>
      </c>
      <c r="B86">
        <v>-2.00791348</v>
      </c>
      <c r="C86">
        <v>-1.8558211793650801</v>
      </c>
      <c r="D86">
        <v>-0.20070823263919799</v>
      </c>
      <c r="E86">
        <v>-7.7499640700741002E-2</v>
      </c>
      <c r="F86">
        <v>-2.1282931249999999</v>
      </c>
      <c r="G86">
        <v>-1.5851061933333299</v>
      </c>
      <c r="H86">
        <v>-0.30376236644389698</v>
      </c>
      <c r="I86">
        <v>-0.25808094944270199</v>
      </c>
      <c r="J86">
        <v>-0.17201578005472001</v>
      </c>
    </row>
    <row r="87" spans="1:10">
      <c r="A87">
        <v>81</v>
      </c>
      <c r="B87">
        <v>-2.11053641333333</v>
      </c>
      <c r="C87">
        <v>-1.7688408849206301</v>
      </c>
      <c r="D87">
        <v>-0.20422526659686999</v>
      </c>
      <c r="E87">
        <v>-8.0525910401883699E-2</v>
      </c>
      <c r="F87">
        <v>-2.0591351250000001</v>
      </c>
      <c r="G87">
        <v>-1.47324257</v>
      </c>
      <c r="H87">
        <v>-0.298668460636691</v>
      </c>
      <c r="I87">
        <v>-0.25144781307739</v>
      </c>
      <c r="J87">
        <v>-0.17430352161803001</v>
      </c>
    </row>
    <row r="88" spans="1:10">
      <c r="A88">
        <v>82</v>
      </c>
      <c r="B88">
        <v>-2.0490856283333301</v>
      </c>
      <c r="C88">
        <v>-1.8144372761904799</v>
      </c>
      <c r="D88">
        <v>-0.207009901658606</v>
      </c>
      <c r="E88">
        <v>-7.2643528301589697E-2</v>
      </c>
      <c r="F88">
        <v>-2.0696499166666702</v>
      </c>
      <c r="G88">
        <v>-1.4512362133333301</v>
      </c>
      <c r="H88">
        <v>-0.29974658431187501</v>
      </c>
      <c r="I88">
        <v>-0.25199171784044</v>
      </c>
      <c r="J88">
        <v>-0.16494757096965401</v>
      </c>
    </row>
    <row r="89" spans="1:10">
      <c r="A89">
        <v>83</v>
      </c>
      <c r="B89">
        <v>-2.11612766666667</v>
      </c>
      <c r="C89">
        <v>-1.7809856547619101</v>
      </c>
      <c r="D89">
        <v>-0.209193460485459</v>
      </c>
      <c r="E89">
        <v>-8.3365699378371794E-2</v>
      </c>
      <c r="F89">
        <v>-2.13798054166667</v>
      </c>
      <c r="G89">
        <v>-1.5208518200000001</v>
      </c>
      <c r="H89">
        <v>-0.29485825846630698</v>
      </c>
      <c r="I89">
        <v>-0.24883231331990799</v>
      </c>
      <c r="J89">
        <v>-0.15379778632226601</v>
      </c>
    </row>
    <row r="90" spans="1:10">
      <c r="A90">
        <v>84</v>
      </c>
      <c r="B90">
        <v>-2.0982135216666702</v>
      </c>
      <c r="C90">
        <v>-1.70180941190476</v>
      </c>
      <c r="D90">
        <v>-0.19798238732527601</v>
      </c>
      <c r="E90">
        <v>-8.0382504606712299E-2</v>
      </c>
      <c r="F90">
        <v>-2.11161720833333</v>
      </c>
      <c r="G90">
        <v>-1.45543658</v>
      </c>
      <c r="H90">
        <v>-0.29640205733851399</v>
      </c>
      <c r="I90">
        <v>-0.25403547446059999</v>
      </c>
      <c r="J90">
        <v>-0.15926621178601599</v>
      </c>
    </row>
    <row r="91" spans="1:10">
      <c r="A91">
        <v>85</v>
      </c>
      <c r="B91">
        <v>-2.0640021316666699</v>
      </c>
      <c r="C91">
        <v>-1.7573677047619101</v>
      </c>
      <c r="D91">
        <v>-0.194692958255758</v>
      </c>
      <c r="E91">
        <v>-8.0366459270741195E-2</v>
      </c>
      <c r="F91">
        <v>-2.1247065416666699</v>
      </c>
      <c r="G91">
        <v>-1.3632893533333299</v>
      </c>
      <c r="H91">
        <v>-0.29387183109903697</v>
      </c>
      <c r="I91">
        <v>-0.22645249541354701</v>
      </c>
      <c r="J91">
        <v>-0.14920918342932399</v>
      </c>
    </row>
    <row r="92" spans="1:10">
      <c r="A92">
        <v>86</v>
      </c>
      <c r="B92">
        <v>-2.0865066699999999</v>
      </c>
      <c r="C92">
        <v>-1.67639717222222</v>
      </c>
      <c r="D92">
        <v>-0.19586022722900401</v>
      </c>
      <c r="E92">
        <v>-8.5120918509254601E-2</v>
      </c>
      <c r="F92">
        <v>-1.9814853875</v>
      </c>
      <c r="G92">
        <v>-1.44608568333333</v>
      </c>
      <c r="H92">
        <v>-0.29226984499373199</v>
      </c>
      <c r="I92">
        <v>-0.238204794938709</v>
      </c>
      <c r="J92">
        <v>-0.15667441296677601</v>
      </c>
    </row>
    <row r="93" spans="1:10">
      <c r="A93">
        <v>87</v>
      </c>
      <c r="B93">
        <v>-2.09601135333333</v>
      </c>
      <c r="C93">
        <v>-1.6032999722222201</v>
      </c>
      <c r="D93">
        <v>-0.192717844552107</v>
      </c>
      <c r="E93">
        <v>-8.5569617012100793E-2</v>
      </c>
      <c r="F93">
        <v>-1.9996722499999999</v>
      </c>
      <c r="G93">
        <v>-1.42319679</v>
      </c>
      <c r="H93">
        <v>-0.280673102781127</v>
      </c>
      <c r="I93">
        <v>-0.22219335681326399</v>
      </c>
      <c r="J93">
        <v>-0.16806923475013</v>
      </c>
    </row>
    <row r="94" spans="1:10">
      <c r="A94">
        <v>88</v>
      </c>
      <c r="B94">
        <v>-1.97203443333333</v>
      </c>
      <c r="C94">
        <v>-1.6934235039682499</v>
      </c>
      <c r="D94">
        <v>-0.18943096971061801</v>
      </c>
      <c r="E94">
        <v>-7.8602575706148897E-2</v>
      </c>
      <c r="F94">
        <v>-1.96305658333333</v>
      </c>
      <c r="G94">
        <v>-1.3845494733333299</v>
      </c>
      <c r="H94">
        <v>-0.27643807382428298</v>
      </c>
      <c r="I94">
        <v>-0.23696975846091101</v>
      </c>
      <c r="J94">
        <v>-0.14265934548879999</v>
      </c>
    </row>
    <row r="95" spans="1:10">
      <c r="A95">
        <v>89</v>
      </c>
      <c r="B95">
        <v>-2.0985423349999999</v>
      </c>
      <c r="C95">
        <v>-1.6810104936507899</v>
      </c>
      <c r="D95">
        <v>-0.18876005771440599</v>
      </c>
      <c r="E95">
        <v>-7.5495898528466707E-2</v>
      </c>
      <c r="F95">
        <v>-1.9292689166666701</v>
      </c>
      <c r="G95">
        <v>-1.3404371900000001</v>
      </c>
      <c r="H95">
        <v>-0.26704863062790002</v>
      </c>
      <c r="I95">
        <v>-0.227590456171821</v>
      </c>
      <c r="J95">
        <v>-0.13976242763951299</v>
      </c>
    </row>
    <row r="96" spans="1:10">
      <c r="A96">
        <v>90</v>
      </c>
      <c r="B96">
        <v>-2.0809205433333302</v>
      </c>
      <c r="C96">
        <v>-1.6370934031746001</v>
      </c>
      <c r="D96">
        <v>-0.18791454050960699</v>
      </c>
      <c r="E96">
        <v>-7.8111476627204302E-2</v>
      </c>
      <c r="F96">
        <v>-1.9234789166666699</v>
      </c>
      <c r="G96">
        <v>-1.40633127666667</v>
      </c>
      <c r="H96">
        <v>-0.26402683586224901</v>
      </c>
      <c r="I96">
        <v>-0.22669160884360201</v>
      </c>
      <c r="J96">
        <v>-0.13443502179931999</v>
      </c>
    </row>
    <row r="97" spans="1:10">
      <c r="A97">
        <v>91</v>
      </c>
      <c r="B97">
        <v>-1.9130081566666699</v>
      </c>
      <c r="C97">
        <v>-1.5619915341269801</v>
      </c>
      <c r="D97">
        <v>-0.19067682281800699</v>
      </c>
      <c r="E97">
        <v>-8.0485602161825098E-2</v>
      </c>
      <c r="F97">
        <v>-1.8973005833333301</v>
      </c>
      <c r="G97">
        <v>-1.2951238466666699</v>
      </c>
      <c r="H97">
        <v>-0.247068187004641</v>
      </c>
      <c r="I97">
        <v>-0.21464967297858401</v>
      </c>
      <c r="J97">
        <v>-0.12527175316738901</v>
      </c>
    </row>
    <row r="98" spans="1:10">
      <c r="A98">
        <v>92</v>
      </c>
      <c r="B98">
        <v>-1.9422797033333301</v>
      </c>
      <c r="C98">
        <v>-1.5830403817460299</v>
      </c>
      <c r="D98">
        <v>-0.20012991970483701</v>
      </c>
      <c r="E98">
        <v>-7.9318274622184104E-2</v>
      </c>
      <c r="F98">
        <v>-1.89988079166667</v>
      </c>
      <c r="G98">
        <v>-1.21177658333333</v>
      </c>
      <c r="H98">
        <v>-0.24860590029103599</v>
      </c>
      <c r="I98">
        <v>-0.222226734890803</v>
      </c>
      <c r="J98">
        <v>-0.119988874731706</v>
      </c>
    </row>
    <row r="99" spans="1:10">
      <c r="A99">
        <v>93</v>
      </c>
      <c r="B99">
        <v>-1.91165731166667</v>
      </c>
      <c r="C99">
        <v>-1.56840393492064</v>
      </c>
      <c r="D99">
        <v>-0.19032334726337299</v>
      </c>
      <c r="E99">
        <v>-7.57343497315148E-2</v>
      </c>
      <c r="F99">
        <v>-1.8545348583333301</v>
      </c>
      <c r="G99">
        <v>-1.2421643766666699</v>
      </c>
      <c r="H99">
        <v>-0.242469509729272</v>
      </c>
      <c r="I99">
        <v>-0.207340712452111</v>
      </c>
      <c r="J99">
        <v>-0.116006790001792</v>
      </c>
    </row>
    <row r="100" spans="1:10">
      <c r="A100">
        <v>94</v>
      </c>
      <c r="B100">
        <v>-1.7510201599999999</v>
      </c>
      <c r="C100">
        <v>-1.43642659761905</v>
      </c>
      <c r="D100">
        <v>-0.196571957459375</v>
      </c>
      <c r="E100">
        <v>-7.7550217822709502E-2</v>
      </c>
      <c r="F100">
        <v>-1.68743502083333</v>
      </c>
      <c r="G100">
        <v>-1.1403818100000001</v>
      </c>
      <c r="H100">
        <v>-0.24087108226066301</v>
      </c>
      <c r="I100">
        <v>-0.202627748055421</v>
      </c>
      <c r="J100">
        <v>-9.9016943367268906E-2</v>
      </c>
    </row>
    <row r="101" spans="1:10">
      <c r="A101">
        <v>95</v>
      </c>
      <c r="B101">
        <v>-1.7613152700000001</v>
      </c>
      <c r="C101">
        <v>-1.4292571000000001</v>
      </c>
      <c r="D101">
        <v>-0.19451008483573801</v>
      </c>
      <c r="E101">
        <v>-7.8309441300498397E-2</v>
      </c>
      <c r="F101">
        <v>-1.7017761166666701</v>
      </c>
      <c r="G101">
        <v>-1.01631265666667</v>
      </c>
      <c r="H101">
        <v>-0.23961656000279299</v>
      </c>
      <c r="I101">
        <v>-0.19449653721653901</v>
      </c>
      <c r="J101">
        <v>-8.3724123406431802E-2</v>
      </c>
    </row>
    <row r="102" spans="1:10">
      <c r="A102">
        <v>96</v>
      </c>
      <c r="B102">
        <v>-1.61595582833333</v>
      </c>
      <c r="C102">
        <v>-1.2348959365079399</v>
      </c>
      <c r="D102">
        <v>-0.19961328347885801</v>
      </c>
      <c r="E102">
        <v>-8.4068475441177307E-2</v>
      </c>
      <c r="F102">
        <v>-1.6477315916666699</v>
      </c>
      <c r="G102">
        <v>-0.93684166333333296</v>
      </c>
      <c r="H102">
        <v>-0.24195592910431499</v>
      </c>
      <c r="I102">
        <v>-0.19756460183101099</v>
      </c>
      <c r="J102">
        <v>-6.9149229114048097E-2</v>
      </c>
    </row>
    <row r="103" spans="1:10">
      <c r="A103">
        <v>97</v>
      </c>
      <c r="B103">
        <v>-1.68881999166667</v>
      </c>
      <c r="C103">
        <v>-1.2226162174603199</v>
      </c>
      <c r="D103">
        <v>-0.19445946542058301</v>
      </c>
      <c r="E103">
        <v>-8.1855705758494698E-2</v>
      </c>
      <c r="F103">
        <v>-1.47893725</v>
      </c>
      <c r="G103">
        <v>-0.91369008666666696</v>
      </c>
      <c r="H103">
        <v>-0.232586076614199</v>
      </c>
      <c r="I103">
        <v>-0.18713685946508801</v>
      </c>
      <c r="J103">
        <v>-5.6619406119279903E-2</v>
      </c>
    </row>
    <row r="104" spans="1:10">
      <c r="A104">
        <v>98</v>
      </c>
      <c r="B104">
        <v>-1.4292892399999999</v>
      </c>
      <c r="C104">
        <v>-1.1555621444444399</v>
      </c>
      <c r="D104">
        <v>-0.188665252046717</v>
      </c>
      <c r="E104">
        <v>-7.6431973851115706E-2</v>
      </c>
      <c r="F104">
        <v>-1.36709142916667</v>
      </c>
      <c r="G104">
        <v>-0.868718083333333</v>
      </c>
      <c r="H104">
        <v>-0.216723050760984</v>
      </c>
      <c r="I104">
        <v>-0.17796642208347799</v>
      </c>
      <c r="J104">
        <v>-5.4313986480902098E-2</v>
      </c>
    </row>
    <row r="105" spans="1:10">
      <c r="A105">
        <v>99</v>
      </c>
      <c r="B105">
        <v>-1.3189614816666699</v>
      </c>
      <c r="C105">
        <v>-1.0154686412698399</v>
      </c>
      <c r="D105">
        <v>-0.17378743531801499</v>
      </c>
      <c r="E105">
        <v>-7.7789351927145506E-2</v>
      </c>
      <c r="F105">
        <v>-1.2420450750000001</v>
      </c>
      <c r="G105">
        <v>-0.78347605333333303</v>
      </c>
      <c r="H105">
        <v>-0.20311292030502601</v>
      </c>
      <c r="I105">
        <v>-0.157537320144052</v>
      </c>
      <c r="J105">
        <v>-5.1176834628436203E-2</v>
      </c>
    </row>
    <row r="106" spans="1:10">
      <c r="A106">
        <v>100</v>
      </c>
      <c r="B106">
        <v>-1.1775575383333301</v>
      </c>
      <c r="C106">
        <v>-0.87582490079365105</v>
      </c>
      <c r="D106">
        <v>-0.167675242171726</v>
      </c>
      <c r="E106">
        <v>-9.4781906453005896E-2</v>
      </c>
      <c r="F106">
        <v>-1.1607566333333299</v>
      </c>
      <c r="G106">
        <v>-0.73750056333333303</v>
      </c>
      <c r="H106">
        <v>-0.19704554635420099</v>
      </c>
      <c r="I106">
        <v>-0.154633776193074</v>
      </c>
      <c r="J106">
        <v>-6.5061916452319304E-2</v>
      </c>
    </row>
  </sheetData>
  <mergeCells count="6">
    <mergeCell ref="H5:J5"/>
    <mergeCell ref="B4:E4"/>
    <mergeCell ref="F4:J4"/>
    <mergeCell ref="B5:C5"/>
    <mergeCell ref="D5:E5"/>
    <mergeCell ref="F5:G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0"/>
  <sheetViews>
    <sheetView workbookViewId="0">
      <selection activeCell="A40" sqref="A40"/>
    </sheetView>
  </sheetViews>
  <sheetFormatPr baseColWidth="10" defaultColWidth="8.83203125" defaultRowHeight="15"/>
  <cols>
    <col min="2" max="2" width="12.1640625" customWidth="1"/>
    <col min="3" max="3" width="14.6640625" customWidth="1"/>
    <col min="4" max="4" width="14.33203125" customWidth="1"/>
    <col min="5" max="5" width="13.1640625" customWidth="1"/>
  </cols>
  <sheetData>
    <row r="1" spans="1:7">
      <c r="A1" s="10" t="s">
        <v>58</v>
      </c>
      <c r="B1" s="10"/>
      <c r="C1" s="10"/>
      <c r="D1" s="10"/>
      <c r="E1" s="10"/>
      <c r="F1" s="5"/>
      <c r="G1" s="5"/>
    </row>
    <row r="2" spans="1:7">
      <c r="A2" s="3"/>
      <c r="B2" s="10" t="s">
        <v>59</v>
      </c>
      <c r="C2" s="10"/>
      <c r="D2" s="10"/>
      <c r="E2" s="10"/>
      <c r="F2" s="5"/>
      <c r="G2" s="5"/>
    </row>
    <row r="3" spans="1:7">
      <c r="A3" t="s">
        <v>8</v>
      </c>
      <c r="B3" t="s">
        <v>9</v>
      </c>
      <c r="C3" t="s">
        <v>10</v>
      </c>
      <c r="D3" t="s">
        <v>11</v>
      </c>
      <c r="E3" t="s">
        <v>12</v>
      </c>
    </row>
    <row r="4" spans="1:7">
      <c r="A4">
        <v>1978</v>
      </c>
      <c r="B4">
        <v>10.456</v>
      </c>
      <c r="C4">
        <v>0.84499999999999997</v>
      </c>
      <c r="D4">
        <f>--0.756</f>
        <v>0.75600000000000001</v>
      </c>
      <c r="E4" s="1">
        <v>5629944</v>
      </c>
    </row>
    <row r="5" spans="1:7">
      <c r="A5">
        <v>1979</v>
      </c>
      <c r="B5">
        <v>10.442</v>
      </c>
      <c r="C5">
        <v>0.82</v>
      </c>
      <c r="D5">
        <f>--0.789</f>
        <v>0.78900000000000003</v>
      </c>
      <c r="E5" s="1">
        <v>3043717</v>
      </c>
    </row>
    <row r="6" spans="1:7">
      <c r="A6">
        <v>1980</v>
      </c>
      <c r="B6">
        <v>10.398</v>
      </c>
      <c r="C6">
        <v>0.83</v>
      </c>
      <c r="D6">
        <f>--0.776</f>
        <v>0.77600000000000002</v>
      </c>
      <c r="E6" s="1">
        <v>3900245</v>
      </c>
    </row>
    <row r="7" spans="1:7">
      <c r="A7">
        <v>1981</v>
      </c>
      <c r="B7">
        <v>10.406000000000001</v>
      </c>
      <c r="C7">
        <v>0.83699999999999997</v>
      </c>
      <c r="D7">
        <f>--0.827</f>
        <v>0.82699999999999996</v>
      </c>
      <c r="E7" s="1">
        <v>3191016</v>
      </c>
    </row>
    <row r="8" spans="1:7">
      <c r="A8">
        <v>1982</v>
      </c>
      <c r="B8">
        <v>10.372</v>
      </c>
      <c r="C8">
        <v>0.85799999999999998</v>
      </c>
      <c r="D8">
        <f>--0.751</f>
        <v>0.751</v>
      </c>
      <c r="E8" s="1">
        <v>3164862</v>
      </c>
    </row>
    <row r="9" spans="1:7">
      <c r="A9">
        <v>1983</v>
      </c>
      <c r="B9">
        <v>10.356999999999999</v>
      </c>
      <c r="C9">
        <v>0.88</v>
      </c>
      <c r="D9">
        <f>--0.744</f>
        <v>0.74399999999999999</v>
      </c>
      <c r="E9" s="1">
        <v>3350164</v>
      </c>
    </row>
    <row r="10" spans="1:7">
      <c r="A10">
        <v>1984</v>
      </c>
      <c r="B10">
        <v>10.375999999999999</v>
      </c>
      <c r="C10">
        <v>0.88700000000000001</v>
      </c>
      <c r="D10">
        <f>--0.703</f>
        <v>0.70299999999999996</v>
      </c>
      <c r="E10" s="1">
        <v>5649401</v>
      </c>
    </row>
    <row r="11" spans="1:7">
      <c r="A11">
        <v>1985</v>
      </c>
      <c r="B11">
        <v>10.385999999999999</v>
      </c>
      <c r="C11">
        <v>0.89500000000000002</v>
      </c>
      <c r="D11">
        <f>--0.669</f>
        <v>0.66900000000000004</v>
      </c>
      <c r="E11" s="1">
        <v>5997840</v>
      </c>
    </row>
    <row r="12" spans="1:7">
      <c r="A12">
        <v>1986</v>
      </c>
      <c r="B12">
        <v>10.393000000000001</v>
      </c>
      <c r="C12">
        <v>0.91700000000000004</v>
      </c>
      <c r="D12">
        <f>--0.621</f>
        <v>0.621</v>
      </c>
      <c r="E12" s="1">
        <v>5518408</v>
      </c>
    </row>
    <row r="13" spans="1:7">
      <c r="A13">
        <v>1987</v>
      </c>
      <c r="B13">
        <v>10.38</v>
      </c>
      <c r="C13">
        <v>0.90900000000000003</v>
      </c>
      <c r="D13">
        <f>--0.631</f>
        <v>0.63100000000000001</v>
      </c>
      <c r="E13" s="1">
        <v>8836576</v>
      </c>
    </row>
    <row r="14" spans="1:7">
      <c r="A14">
        <v>1988</v>
      </c>
      <c r="B14">
        <v>10.378</v>
      </c>
      <c r="C14">
        <v>0.92500000000000004</v>
      </c>
      <c r="D14">
        <f>--0.586</f>
        <v>0.58599999999999997</v>
      </c>
      <c r="E14" s="1">
        <v>10323465</v>
      </c>
    </row>
    <row r="15" spans="1:7">
      <c r="A15">
        <v>1989</v>
      </c>
      <c r="B15">
        <v>10.352</v>
      </c>
      <c r="C15">
        <v>0.91600000000000004</v>
      </c>
      <c r="D15">
        <f>--0.632</f>
        <v>0.63200000000000001</v>
      </c>
      <c r="E15" s="1">
        <v>7963985</v>
      </c>
    </row>
    <row r="16" spans="1:7">
      <c r="A16">
        <v>1990</v>
      </c>
      <c r="B16">
        <v>10.339</v>
      </c>
      <c r="C16">
        <v>0.92800000000000005</v>
      </c>
      <c r="D16">
        <f>--0.645</f>
        <v>0.64500000000000002</v>
      </c>
      <c r="E16" s="1">
        <v>8436263</v>
      </c>
    </row>
    <row r="17" spans="1:5">
      <c r="A17">
        <v>1991</v>
      </c>
      <c r="B17">
        <v>10.324</v>
      </c>
      <c r="C17">
        <v>0.93</v>
      </c>
      <c r="D17">
        <f>--0.571</f>
        <v>0.57099999999999995</v>
      </c>
      <c r="E17" s="1">
        <v>7671786</v>
      </c>
    </row>
    <row r="18" spans="1:5">
      <c r="A18">
        <v>1992</v>
      </c>
      <c r="B18">
        <v>10.337</v>
      </c>
      <c r="C18">
        <v>0.93100000000000005</v>
      </c>
      <c r="D18">
        <f>--0.499</f>
        <v>0.499</v>
      </c>
      <c r="E18" s="1">
        <v>11382868</v>
      </c>
    </row>
    <row r="19" spans="1:5">
      <c r="A19">
        <v>1993</v>
      </c>
      <c r="B19">
        <v>10.340999999999999</v>
      </c>
      <c r="C19">
        <v>0.93899999999999995</v>
      </c>
      <c r="D19">
        <f>--0.494</f>
        <v>0.49399999999999999</v>
      </c>
      <c r="E19" s="1">
        <v>9824305</v>
      </c>
    </row>
    <row r="20" spans="1:5">
      <c r="A20">
        <v>1994</v>
      </c>
      <c r="B20">
        <v>10.324999999999999</v>
      </c>
      <c r="C20">
        <v>0.91300000000000003</v>
      </c>
      <c r="D20">
        <f>--0.601</f>
        <v>0.60099999999999998</v>
      </c>
      <c r="E20" s="1">
        <v>7380117</v>
      </c>
    </row>
    <row r="21" spans="1:5">
      <c r="A21">
        <v>1995</v>
      </c>
      <c r="B21">
        <v>10.335000000000001</v>
      </c>
      <c r="C21">
        <v>0.91700000000000004</v>
      </c>
      <c r="D21">
        <f>--0.569</f>
        <v>0.56899999999999995</v>
      </c>
      <c r="E21" s="1">
        <v>7761374</v>
      </c>
    </row>
    <row r="22" spans="1:5">
      <c r="A22">
        <v>1996</v>
      </c>
      <c r="B22">
        <v>10.352</v>
      </c>
      <c r="C22">
        <v>0.91800000000000004</v>
      </c>
      <c r="D22">
        <f>--0.565</f>
        <v>0.56499999999999995</v>
      </c>
      <c r="E22" s="1">
        <v>10145898</v>
      </c>
    </row>
    <row r="23" spans="1:5">
      <c r="A23">
        <v>1997</v>
      </c>
      <c r="B23">
        <v>10.393000000000001</v>
      </c>
      <c r="C23">
        <v>0.91200000000000003</v>
      </c>
      <c r="D23">
        <f>--0.493</f>
        <v>0.49299999999999999</v>
      </c>
      <c r="E23" s="1">
        <v>11928487</v>
      </c>
    </row>
    <row r="24" spans="1:5">
      <c r="A24">
        <v>1998</v>
      </c>
      <c r="B24">
        <v>10.441000000000001</v>
      </c>
      <c r="C24">
        <v>0.90400000000000003</v>
      </c>
      <c r="D24">
        <f>--0.458</f>
        <v>0.45800000000000002</v>
      </c>
      <c r="E24" s="1">
        <v>14686511</v>
      </c>
    </row>
    <row r="25" spans="1:5">
      <c r="A25">
        <v>1999</v>
      </c>
      <c r="B25">
        <v>10.458</v>
      </c>
      <c r="C25">
        <v>0.90800000000000003</v>
      </c>
      <c r="D25">
        <f>--0.442</f>
        <v>0.442</v>
      </c>
      <c r="E25" s="1">
        <v>18190499</v>
      </c>
    </row>
    <row r="26" spans="1:5">
      <c r="A26">
        <v>2000</v>
      </c>
      <c r="B26">
        <v>10.476000000000001</v>
      </c>
      <c r="C26">
        <v>0.91500000000000004</v>
      </c>
      <c r="D26">
        <f>--0.418</f>
        <v>0.41799999999999998</v>
      </c>
      <c r="E26" s="1">
        <v>32008754</v>
      </c>
    </row>
    <row r="27" spans="1:5">
      <c r="A27">
        <v>2001</v>
      </c>
      <c r="B27">
        <v>10.487</v>
      </c>
      <c r="C27">
        <v>0.93100000000000005</v>
      </c>
      <c r="D27">
        <f>--0.452</f>
        <v>0.45200000000000001</v>
      </c>
      <c r="E27" s="1">
        <v>17144706</v>
      </c>
    </row>
    <row r="28" spans="1:5">
      <c r="A28">
        <v>2002</v>
      </c>
      <c r="B28">
        <v>10.457000000000001</v>
      </c>
      <c r="C28">
        <v>0.93600000000000005</v>
      </c>
      <c r="D28">
        <f>--0.53</f>
        <v>0.53</v>
      </c>
      <c r="E28" s="1">
        <v>13885282</v>
      </c>
    </row>
    <row r="29" spans="1:5">
      <c r="A29">
        <v>2003</v>
      </c>
      <c r="B29">
        <v>10.452999999999999</v>
      </c>
      <c r="C29">
        <v>0.94699999999999995</v>
      </c>
      <c r="D29">
        <f>--0.524</f>
        <v>0.52400000000000002</v>
      </c>
      <c r="E29" s="1">
        <v>14023429</v>
      </c>
    </row>
    <row r="30" spans="1:5">
      <c r="A30">
        <v>2004</v>
      </c>
      <c r="B30">
        <v>10.454000000000001</v>
      </c>
      <c r="C30">
        <v>0.94299999999999995</v>
      </c>
      <c r="D30">
        <f>--0.53</f>
        <v>0.53</v>
      </c>
      <c r="E30" s="1">
        <v>15811530</v>
      </c>
    </row>
    <row r="31" spans="1:5">
      <c r="A31">
        <v>2005</v>
      </c>
      <c r="B31">
        <v>10.452999999999999</v>
      </c>
      <c r="C31">
        <v>0.94399999999999995</v>
      </c>
      <c r="D31">
        <f>--0.519</f>
        <v>0.51900000000000002</v>
      </c>
      <c r="E31" s="1">
        <v>16138366</v>
      </c>
    </row>
    <row r="32" spans="1:5">
      <c r="A32">
        <v>2006</v>
      </c>
      <c r="B32">
        <v>10.462</v>
      </c>
      <c r="C32">
        <v>0.94899999999999995</v>
      </c>
      <c r="D32">
        <f>--0.509</f>
        <v>0.50900000000000001</v>
      </c>
      <c r="E32" s="1">
        <v>18897685</v>
      </c>
    </row>
    <row r="33" spans="1:5">
      <c r="A33">
        <v>2007</v>
      </c>
      <c r="B33">
        <v>10.465</v>
      </c>
      <c r="C33">
        <v>0.95799999999999996</v>
      </c>
      <c r="D33">
        <f>--0.498</f>
        <v>0.498</v>
      </c>
      <c r="E33" s="1">
        <v>20177728</v>
      </c>
    </row>
    <row r="34" spans="1:5">
      <c r="A34">
        <v>2008</v>
      </c>
      <c r="B34">
        <v>10.45</v>
      </c>
      <c r="C34">
        <v>0.95199999999999996</v>
      </c>
      <c r="D34">
        <f>--0.475</f>
        <v>0.47499999999999998</v>
      </c>
      <c r="E34" s="1">
        <v>16907198</v>
      </c>
    </row>
    <row r="35" spans="1:5">
      <c r="A35">
        <v>2009</v>
      </c>
      <c r="B35">
        <v>10.417</v>
      </c>
      <c r="C35">
        <v>0.96199999999999997</v>
      </c>
      <c r="D35">
        <f>--0.472</f>
        <v>0.47199999999999998</v>
      </c>
      <c r="E35" s="1">
        <v>12540952</v>
      </c>
    </row>
    <row r="36" spans="1:5">
      <c r="A36">
        <v>2010</v>
      </c>
      <c r="B36">
        <v>10.423</v>
      </c>
      <c r="C36">
        <v>0.95599999999999996</v>
      </c>
      <c r="D36">
        <f>--0.401</f>
        <v>0.40100000000000002</v>
      </c>
      <c r="E36" s="1">
        <v>13983100</v>
      </c>
    </row>
    <row r="37" spans="1:5">
      <c r="A37">
        <v>2011</v>
      </c>
      <c r="B37">
        <v>10.419</v>
      </c>
      <c r="C37">
        <v>0.95899999999999996</v>
      </c>
      <c r="D37">
        <f>--0.379</f>
        <v>0.379</v>
      </c>
      <c r="E37" s="1">
        <v>15374641</v>
      </c>
    </row>
    <row r="39" spans="1:5">
      <c r="A39" s="2" t="s">
        <v>60</v>
      </c>
    </row>
    <row r="40" spans="1:5">
      <c r="A40" t="s">
        <v>61</v>
      </c>
    </row>
  </sheetData>
  <mergeCells count="2">
    <mergeCell ref="A1:E1"/>
    <mergeCell ref="B2:E2"/>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7"/>
  <sheetViews>
    <sheetView workbookViewId="0">
      <selection activeCell="B20" sqref="B20"/>
    </sheetView>
  </sheetViews>
  <sheetFormatPr baseColWidth="10" defaultColWidth="8.83203125" defaultRowHeight="15"/>
  <sheetData>
    <row r="1" spans="1:12">
      <c r="A1" s="10" t="s">
        <v>62</v>
      </c>
      <c r="B1" s="10"/>
      <c r="C1" s="10"/>
      <c r="D1" s="10"/>
      <c r="E1" s="10"/>
      <c r="F1" s="10"/>
      <c r="G1" s="10"/>
      <c r="H1" s="10"/>
      <c r="I1" s="10"/>
      <c r="J1" s="10"/>
      <c r="K1" s="10"/>
      <c r="L1" s="10"/>
    </row>
    <row r="2" spans="1:12">
      <c r="A2" s="3"/>
      <c r="B2" s="10" t="s">
        <v>63</v>
      </c>
      <c r="C2" s="10"/>
      <c r="D2" s="10"/>
      <c r="E2" s="10"/>
      <c r="F2" s="10"/>
      <c r="G2" s="10"/>
      <c r="H2" s="10"/>
      <c r="I2" s="10"/>
      <c r="J2" s="10"/>
      <c r="K2" s="10"/>
      <c r="L2" s="10"/>
    </row>
    <row r="3" spans="1:12">
      <c r="A3" t="s">
        <v>8</v>
      </c>
      <c r="B3" t="s">
        <v>14</v>
      </c>
      <c r="C3" t="s">
        <v>15</v>
      </c>
      <c r="D3" t="s">
        <v>16</v>
      </c>
      <c r="E3" t="s">
        <v>17</v>
      </c>
      <c r="F3" t="s">
        <v>18</v>
      </c>
      <c r="G3" t="s">
        <v>19</v>
      </c>
      <c r="H3" t="s">
        <v>20</v>
      </c>
      <c r="I3" t="s">
        <v>21</v>
      </c>
      <c r="J3" t="s">
        <v>22</v>
      </c>
      <c r="K3" t="s">
        <v>23</v>
      </c>
      <c r="L3" t="s">
        <v>24</v>
      </c>
    </row>
    <row r="4" spans="1:12">
      <c r="A4">
        <v>1978</v>
      </c>
      <c r="B4">
        <v>7.34</v>
      </c>
      <c r="C4">
        <v>15.54</v>
      </c>
      <c r="D4">
        <v>7.78</v>
      </c>
      <c r="E4">
        <v>8.76</v>
      </c>
      <c r="F4">
        <v>9.39</v>
      </c>
      <c r="G4">
        <v>10.1</v>
      </c>
      <c r="H4">
        <v>10.58</v>
      </c>
      <c r="I4">
        <v>10.93</v>
      </c>
      <c r="J4">
        <v>11.28</v>
      </c>
      <c r="K4">
        <v>11.63</v>
      </c>
      <c r="L4">
        <v>12.42</v>
      </c>
    </row>
    <row r="5" spans="1:12">
      <c r="A5">
        <v>1979</v>
      </c>
      <c r="B5">
        <v>7.4</v>
      </c>
      <c r="C5">
        <v>14.93</v>
      </c>
      <c r="D5">
        <v>7.83</v>
      </c>
      <c r="E5">
        <v>8.7899999999999991</v>
      </c>
      <c r="F5">
        <v>9.4</v>
      </c>
      <c r="G5">
        <v>10.09</v>
      </c>
      <c r="H5">
        <v>10.57</v>
      </c>
      <c r="I5">
        <v>10.92</v>
      </c>
      <c r="J5">
        <v>11.24</v>
      </c>
      <c r="K5">
        <v>11.54</v>
      </c>
      <c r="L5">
        <v>12.32</v>
      </c>
    </row>
    <row r="6" spans="1:12">
      <c r="A6">
        <v>1980</v>
      </c>
      <c r="B6">
        <v>7.39</v>
      </c>
      <c r="C6">
        <v>15.18</v>
      </c>
      <c r="D6">
        <v>7.79</v>
      </c>
      <c r="E6">
        <v>8.7200000000000006</v>
      </c>
      <c r="F6">
        <v>9.32</v>
      </c>
      <c r="G6">
        <v>10.039999999999999</v>
      </c>
      <c r="H6">
        <v>10.53</v>
      </c>
      <c r="I6">
        <v>10.89</v>
      </c>
      <c r="J6">
        <v>11.21</v>
      </c>
      <c r="K6">
        <v>11.49</v>
      </c>
      <c r="L6">
        <v>12.29</v>
      </c>
    </row>
    <row r="7" spans="1:12">
      <c r="A7">
        <v>1981</v>
      </c>
      <c r="B7">
        <v>7.37</v>
      </c>
      <c r="C7">
        <v>14.98</v>
      </c>
      <c r="D7">
        <v>7.77</v>
      </c>
      <c r="E7">
        <v>8.6999999999999993</v>
      </c>
      <c r="F7">
        <v>9.31</v>
      </c>
      <c r="G7">
        <v>10.039999999999999</v>
      </c>
      <c r="H7">
        <v>10.54</v>
      </c>
      <c r="I7">
        <v>10.91</v>
      </c>
      <c r="J7">
        <v>11.24</v>
      </c>
      <c r="K7">
        <v>11.52</v>
      </c>
      <c r="L7">
        <v>12.23</v>
      </c>
    </row>
    <row r="8" spans="1:12">
      <c r="A8">
        <v>1982</v>
      </c>
      <c r="B8">
        <v>7.39</v>
      </c>
      <c r="C8">
        <v>14.97</v>
      </c>
      <c r="D8">
        <v>7.75</v>
      </c>
      <c r="E8">
        <v>8.6300000000000008</v>
      </c>
      <c r="F8">
        <v>9.23</v>
      </c>
      <c r="G8">
        <v>9.99</v>
      </c>
      <c r="H8">
        <v>10.51</v>
      </c>
      <c r="I8">
        <v>10.89</v>
      </c>
      <c r="J8">
        <v>11.24</v>
      </c>
      <c r="K8">
        <v>11.52</v>
      </c>
      <c r="L8">
        <v>12.26</v>
      </c>
    </row>
    <row r="9" spans="1:12">
      <c r="A9">
        <v>1983</v>
      </c>
      <c r="B9">
        <v>7.35</v>
      </c>
      <c r="C9">
        <v>15.03</v>
      </c>
      <c r="D9">
        <v>7.7</v>
      </c>
      <c r="E9">
        <v>8.56</v>
      </c>
      <c r="F9">
        <v>9.17</v>
      </c>
      <c r="G9">
        <v>9.9600000000000009</v>
      </c>
      <c r="H9">
        <v>10.5</v>
      </c>
      <c r="I9">
        <v>10.9</v>
      </c>
      <c r="J9">
        <v>11.25</v>
      </c>
      <c r="K9">
        <v>11.52</v>
      </c>
      <c r="L9">
        <v>12.27</v>
      </c>
    </row>
    <row r="10" spans="1:12">
      <c r="A10">
        <v>1984</v>
      </c>
      <c r="B10">
        <v>7.31</v>
      </c>
      <c r="C10">
        <v>15.55</v>
      </c>
      <c r="D10">
        <v>7.68</v>
      </c>
      <c r="E10">
        <v>8.58</v>
      </c>
      <c r="F10">
        <v>9.1999999999999993</v>
      </c>
      <c r="G10">
        <v>9.9700000000000006</v>
      </c>
      <c r="H10">
        <v>10.52</v>
      </c>
      <c r="I10">
        <v>10.91</v>
      </c>
      <c r="J10">
        <v>11.27</v>
      </c>
      <c r="K10">
        <v>11.57</v>
      </c>
      <c r="L10">
        <v>12.33</v>
      </c>
    </row>
    <row r="11" spans="1:12">
      <c r="A11">
        <v>1985</v>
      </c>
      <c r="B11">
        <v>7.28</v>
      </c>
      <c r="C11">
        <v>15.61</v>
      </c>
      <c r="D11">
        <v>7.67</v>
      </c>
      <c r="E11">
        <v>8.59</v>
      </c>
      <c r="F11">
        <v>9.2100000000000009</v>
      </c>
      <c r="G11">
        <v>9.98</v>
      </c>
      <c r="H11">
        <v>10.52</v>
      </c>
      <c r="I11">
        <v>10.93</v>
      </c>
      <c r="J11">
        <v>11.3</v>
      </c>
      <c r="K11">
        <v>11.6</v>
      </c>
      <c r="L11">
        <v>12.4</v>
      </c>
    </row>
    <row r="12" spans="1:12">
      <c r="A12">
        <v>1986</v>
      </c>
      <c r="B12">
        <v>7.26</v>
      </c>
      <c r="C12">
        <v>15.52</v>
      </c>
      <c r="D12">
        <v>7.64</v>
      </c>
      <c r="E12">
        <v>8.57</v>
      </c>
      <c r="F12">
        <v>9.19</v>
      </c>
      <c r="G12">
        <v>9.9700000000000006</v>
      </c>
      <c r="H12">
        <v>10.52</v>
      </c>
      <c r="I12">
        <v>10.94</v>
      </c>
      <c r="J12">
        <v>11.33</v>
      </c>
      <c r="K12">
        <v>11.68</v>
      </c>
      <c r="L12">
        <v>12.47</v>
      </c>
    </row>
    <row r="13" spans="1:12">
      <c r="A13">
        <v>1987</v>
      </c>
      <c r="B13">
        <v>7.22</v>
      </c>
      <c r="C13">
        <v>15.99</v>
      </c>
      <c r="D13">
        <v>7.62</v>
      </c>
      <c r="E13">
        <v>8.57</v>
      </c>
      <c r="F13">
        <v>9.19</v>
      </c>
      <c r="G13">
        <v>9.9700000000000006</v>
      </c>
      <c r="H13">
        <v>10.51</v>
      </c>
      <c r="I13">
        <v>10.93</v>
      </c>
      <c r="J13">
        <v>11.3</v>
      </c>
      <c r="K13">
        <v>11.6</v>
      </c>
      <c r="L13">
        <v>12.45</v>
      </c>
    </row>
    <row r="14" spans="1:12">
      <c r="A14">
        <v>1988</v>
      </c>
      <c r="B14">
        <v>7.18</v>
      </c>
      <c r="C14">
        <v>16.149999999999999</v>
      </c>
      <c r="D14">
        <v>7.59</v>
      </c>
      <c r="E14">
        <v>8.5500000000000007</v>
      </c>
      <c r="F14">
        <v>9.18</v>
      </c>
      <c r="G14">
        <v>9.9499999999999993</v>
      </c>
      <c r="H14">
        <v>10.5</v>
      </c>
      <c r="I14">
        <v>10.93</v>
      </c>
      <c r="J14">
        <v>11.33</v>
      </c>
      <c r="K14">
        <v>11.68</v>
      </c>
      <c r="L14">
        <v>12.49</v>
      </c>
    </row>
    <row r="15" spans="1:12">
      <c r="A15">
        <v>1989</v>
      </c>
      <c r="B15">
        <v>7.14</v>
      </c>
      <c r="C15">
        <v>15.89</v>
      </c>
      <c r="D15">
        <v>7.56</v>
      </c>
      <c r="E15">
        <v>8.5399999999999991</v>
      </c>
      <c r="F15">
        <v>9.16</v>
      </c>
      <c r="G15">
        <v>9.93</v>
      </c>
      <c r="H15">
        <v>10.48</v>
      </c>
      <c r="I15">
        <v>10.91</v>
      </c>
      <c r="J15">
        <v>11.28</v>
      </c>
      <c r="K15">
        <v>11.59</v>
      </c>
      <c r="L15">
        <v>12.44</v>
      </c>
    </row>
    <row r="16" spans="1:12">
      <c r="A16">
        <v>1990</v>
      </c>
      <c r="B16">
        <v>7.1</v>
      </c>
      <c r="C16">
        <v>15.95</v>
      </c>
      <c r="D16">
        <v>7.52</v>
      </c>
      <c r="E16">
        <v>8.5</v>
      </c>
      <c r="F16">
        <v>9.1300000000000008</v>
      </c>
      <c r="G16">
        <v>9.91</v>
      </c>
      <c r="H16">
        <v>10.47</v>
      </c>
      <c r="I16">
        <v>10.91</v>
      </c>
      <c r="J16">
        <v>11.29</v>
      </c>
      <c r="K16">
        <v>11.59</v>
      </c>
      <c r="L16">
        <v>12.42</v>
      </c>
    </row>
    <row r="17" spans="1:12">
      <c r="A17">
        <v>1991</v>
      </c>
      <c r="B17">
        <v>7.19</v>
      </c>
      <c r="C17">
        <v>15.85</v>
      </c>
      <c r="D17">
        <v>7.57</v>
      </c>
      <c r="E17">
        <v>8.5</v>
      </c>
      <c r="F17">
        <v>9.1</v>
      </c>
      <c r="G17">
        <v>9.8699999999999992</v>
      </c>
      <c r="H17">
        <v>10.45</v>
      </c>
      <c r="I17">
        <v>10.9</v>
      </c>
      <c r="J17">
        <v>11.29</v>
      </c>
      <c r="K17">
        <v>11.6</v>
      </c>
      <c r="L17">
        <v>12.43</v>
      </c>
    </row>
    <row r="18" spans="1:12">
      <c r="A18">
        <v>1992</v>
      </c>
      <c r="B18">
        <v>7.27</v>
      </c>
      <c r="C18">
        <v>16.25</v>
      </c>
      <c r="D18">
        <v>7.63</v>
      </c>
      <c r="E18">
        <v>8.51</v>
      </c>
      <c r="F18">
        <v>9.11</v>
      </c>
      <c r="G18">
        <v>9.8800000000000008</v>
      </c>
      <c r="H18">
        <v>10.45</v>
      </c>
      <c r="I18">
        <v>10.91</v>
      </c>
      <c r="J18">
        <v>11.31</v>
      </c>
      <c r="K18">
        <v>11.62</v>
      </c>
      <c r="L18">
        <v>12.48</v>
      </c>
    </row>
    <row r="19" spans="1:12">
      <c r="A19">
        <v>1993</v>
      </c>
      <c r="B19">
        <v>7.25</v>
      </c>
      <c r="C19">
        <v>16.100000000000001</v>
      </c>
      <c r="D19">
        <v>7.61</v>
      </c>
      <c r="E19">
        <v>8.51</v>
      </c>
      <c r="F19">
        <v>9.11</v>
      </c>
      <c r="G19">
        <v>9.8800000000000008</v>
      </c>
      <c r="H19">
        <v>10.45</v>
      </c>
      <c r="I19">
        <v>10.92</v>
      </c>
      <c r="J19">
        <v>11.33</v>
      </c>
      <c r="K19">
        <v>11.66</v>
      </c>
      <c r="L19">
        <v>12.51</v>
      </c>
    </row>
    <row r="20" spans="1:12">
      <c r="A20">
        <v>1994</v>
      </c>
      <c r="B20">
        <v>7.23</v>
      </c>
      <c r="C20">
        <v>15.81</v>
      </c>
      <c r="D20">
        <v>7.61</v>
      </c>
      <c r="E20">
        <v>8.5299999999999994</v>
      </c>
      <c r="F20">
        <v>9.1300000000000008</v>
      </c>
      <c r="G20">
        <v>9.8800000000000008</v>
      </c>
      <c r="H20">
        <v>10.44</v>
      </c>
      <c r="I20">
        <v>10.9</v>
      </c>
      <c r="J20">
        <v>11.29</v>
      </c>
      <c r="K20">
        <v>11.58</v>
      </c>
      <c r="L20">
        <v>12.35</v>
      </c>
    </row>
    <row r="21" spans="1:12">
      <c r="A21">
        <v>1995</v>
      </c>
      <c r="B21">
        <v>7.21</v>
      </c>
      <c r="C21">
        <v>15.87</v>
      </c>
      <c r="D21">
        <v>7.6</v>
      </c>
      <c r="E21">
        <v>8.5399999999999991</v>
      </c>
      <c r="F21">
        <v>9.14</v>
      </c>
      <c r="G21">
        <v>9.89</v>
      </c>
      <c r="H21">
        <v>10.44</v>
      </c>
      <c r="I21">
        <v>10.9</v>
      </c>
      <c r="J21">
        <v>11.31</v>
      </c>
      <c r="K21">
        <v>11.61</v>
      </c>
      <c r="L21">
        <v>12.4</v>
      </c>
    </row>
    <row r="22" spans="1:12">
      <c r="A22">
        <v>1996</v>
      </c>
      <c r="B22">
        <v>7.18</v>
      </c>
      <c r="C22">
        <v>16.13</v>
      </c>
      <c r="D22">
        <v>7.6</v>
      </c>
      <c r="E22">
        <v>8.56</v>
      </c>
      <c r="F22">
        <v>9.17</v>
      </c>
      <c r="G22">
        <v>9.91</v>
      </c>
      <c r="H22">
        <v>10.46</v>
      </c>
      <c r="I22">
        <v>10.92</v>
      </c>
      <c r="J22">
        <v>11.33</v>
      </c>
      <c r="K22">
        <v>11.63</v>
      </c>
      <c r="L22">
        <v>12.44</v>
      </c>
    </row>
    <row r="23" spans="1:12">
      <c r="A23">
        <v>1997</v>
      </c>
      <c r="B23">
        <v>7.28</v>
      </c>
      <c r="C23">
        <v>16.29</v>
      </c>
      <c r="D23">
        <v>7.69</v>
      </c>
      <c r="E23">
        <v>8.64</v>
      </c>
      <c r="F23">
        <v>9.23</v>
      </c>
      <c r="G23">
        <v>9.9499999999999993</v>
      </c>
      <c r="H23">
        <v>10.49</v>
      </c>
      <c r="I23">
        <v>10.95</v>
      </c>
      <c r="J23">
        <v>11.37</v>
      </c>
      <c r="K23">
        <v>11.69</v>
      </c>
      <c r="L23">
        <v>12.51</v>
      </c>
    </row>
    <row r="24" spans="1:12">
      <c r="A24">
        <v>1998</v>
      </c>
      <c r="B24">
        <v>7.35</v>
      </c>
      <c r="C24">
        <v>16.5</v>
      </c>
      <c r="D24">
        <v>7.76</v>
      </c>
      <c r="E24">
        <v>8.7100000000000009</v>
      </c>
      <c r="F24">
        <v>9.3000000000000007</v>
      </c>
      <c r="G24">
        <v>10</v>
      </c>
      <c r="H24">
        <v>10.53</v>
      </c>
      <c r="I24">
        <v>10.98</v>
      </c>
      <c r="J24">
        <v>11.41</v>
      </c>
      <c r="K24">
        <v>11.74</v>
      </c>
      <c r="L24">
        <v>12.56</v>
      </c>
    </row>
    <row r="25" spans="1:12">
      <c r="A25">
        <v>1999</v>
      </c>
      <c r="B25">
        <v>7.33</v>
      </c>
      <c r="C25">
        <v>16.72</v>
      </c>
      <c r="D25">
        <v>7.76</v>
      </c>
      <c r="E25">
        <v>8.73</v>
      </c>
      <c r="F25">
        <v>9.32</v>
      </c>
      <c r="G25">
        <v>10.02</v>
      </c>
      <c r="H25">
        <v>10.54</v>
      </c>
      <c r="I25">
        <v>11</v>
      </c>
      <c r="J25">
        <v>11.44</v>
      </c>
      <c r="K25">
        <v>11.76</v>
      </c>
      <c r="L25">
        <v>12.6</v>
      </c>
    </row>
    <row r="26" spans="1:12">
      <c r="A26">
        <v>2000</v>
      </c>
      <c r="B26">
        <v>7.31</v>
      </c>
      <c r="C26">
        <v>17.28</v>
      </c>
      <c r="D26">
        <v>7.75</v>
      </c>
      <c r="E26">
        <v>8.74</v>
      </c>
      <c r="F26">
        <v>9.33</v>
      </c>
      <c r="G26">
        <v>10.039999999999999</v>
      </c>
      <c r="H26">
        <v>10.56</v>
      </c>
      <c r="I26">
        <v>11.01</v>
      </c>
      <c r="J26">
        <v>11.46</v>
      </c>
      <c r="K26">
        <v>11.79</v>
      </c>
      <c r="L26">
        <v>12.65</v>
      </c>
    </row>
    <row r="27" spans="1:12">
      <c r="A27">
        <v>2001</v>
      </c>
      <c r="B27">
        <v>7.29</v>
      </c>
      <c r="C27">
        <v>16.66</v>
      </c>
      <c r="D27">
        <v>7.73</v>
      </c>
      <c r="E27">
        <v>8.7100000000000009</v>
      </c>
      <c r="F27">
        <v>9.31</v>
      </c>
      <c r="G27">
        <v>10.039999999999999</v>
      </c>
      <c r="H27">
        <v>10.57</v>
      </c>
      <c r="I27">
        <v>11.04</v>
      </c>
      <c r="J27">
        <v>11.5</v>
      </c>
      <c r="K27">
        <v>11.83</v>
      </c>
      <c r="L27">
        <v>12.66</v>
      </c>
    </row>
    <row r="28" spans="1:12">
      <c r="A28">
        <v>2002</v>
      </c>
      <c r="B28">
        <v>7.28</v>
      </c>
      <c r="C28">
        <v>16.45</v>
      </c>
      <c r="D28">
        <v>7.68</v>
      </c>
      <c r="E28">
        <v>8.64</v>
      </c>
      <c r="F28">
        <v>9.24</v>
      </c>
      <c r="G28">
        <v>10.01</v>
      </c>
      <c r="H28">
        <v>10.56</v>
      </c>
      <c r="I28">
        <v>11.03</v>
      </c>
      <c r="J28">
        <v>11.47</v>
      </c>
      <c r="K28">
        <v>11.79</v>
      </c>
      <c r="L28">
        <v>12.57</v>
      </c>
    </row>
    <row r="29" spans="1:12">
      <c r="A29">
        <v>2003</v>
      </c>
      <c r="B29">
        <v>7.26</v>
      </c>
      <c r="C29">
        <v>16.46</v>
      </c>
      <c r="D29">
        <v>7.66</v>
      </c>
      <c r="E29">
        <v>8.61</v>
      </c>
      <c r="F29">
        <v>9.2200000000000006</v>
      </c>
      <c r="G29">
        <v>10</v>
      </c>
      <c r="H29">
        <v>10.55</v>
      </c>
      <c r="I29">
        <v>11.03</v>
      </c>
      <c r="J29">
        <v>11.49</v>
      </c>
      <c r="K29">
        <v>11.81</v>
      </c>
      <c r="L29">
        <v>12.57</v>
      </c>
    </row>
    <row r="30" spans="1:12">
      <c r="A30">
        <v>2004</v>
      </c>
      <c r="B30">
        <v>7.23</v>
      </c>
      <c r="C30">
        <v>16.579999999999998</v>
      </c>
      <c r="D30">
        <v>7.65</v>
      </c>
      <c r="E30">
        <v>8.6199999999999992</v>
      </c>
      <c r="F30">
        <v>9.23</v>
      </c>
      <c r="G30">
        <v>10</v>
      </c>
      <c r="H30">
        <v>10.56</v>
      </c>
      <c r="I30">
        <v>11.03</v>
      </c>
      <c r="J30">
        <v>11.47</v>
      </c>
      <c r="K30">
        <v>11.78</v>
      </c>
      <c r="L30">
        <v>12.59</v>
      </c>
    </row>
    <row r="31" spans="1:12">
      <c r="A31">
        <v>2005</v>
      </c>
      <c r="B31">
        <v>7.2</v>
      </c>
      <c r="C31">
        <v>16.600000000000001</v>
      </c>
      <c r="D31">
        <v>7.63</v>
      </c>
      <c r="E31">
        <v>8.6300000000000008</v>
      </c>
      <c r="F31">
        <v>9.24</v>
      </c>
      <c r="G31">
        <v>10</v>
      </c>
      <c r="H31">
        <v>10.55</v>
      </c>
      <c r="I31">
        <v>11.03</v>
      </c>
      <c r="J31">
        <v>11.47</v>
      </c>
      <c r="K31">
        <v>11.79</v>
      </c>
      <c r="L31">
        <v>12.61</v>
      </c>
    </row>
    <row r="32" spans="1:12">
      <c r="A32">
        <v>2006</v>
      </c>
      <c r="B32">
        <v>7.17</v>
      </c>
      <c r="C32">
        <v>16.760000000000002</v>
      </c>
      <c r="D32">
        <v>7.62</v>
      </c>
      <c r="E32">
        <v>8.64</v>
      </c>
      <c r="F32">
        <v>9.25</v>
      </c>
      <c r="G32">
        <v>10.01</v>
      </c>
      <c r="H32">
        <v>10.56</v>
      </c>
      <c r="I32">
        <v>11.03</v>
      </c>
      <c r="J32">
        <v>11.49</v>
      </c>
      <c r="K32">
        <v>11.81</v>
      </c>
      <c r="L32">
        <v>12.64</v>
      </c>
    </row>
    <row r="33" spans="1:12">
      <c r="A33">
        <v>2007</v>
      </c>
      <c r="B33">
        <v>7.15</v>
      </c>
      <c r="C33">
        <v>16.82</v>
      </c>
      <c r="D33">
        <v>7.6</v>
      </c>
      <c r="E33">
        <v>8.6300000000000008</v>
      </c>
      <c r="F33">
        <v>9.24</v>
      </c>
      <c r="G33">
        <v>10.01</v>
      </c>
      <c r="H33">
        <v>10.56</v>
      </c>
      <c r="I33">
        <v>11.04</v>
      </c>
      <c r="J33">
        <v>11.5</v>
      </c>
      <c r="K33">
        <v>11.83</v>
      </c>
      <c r="L33">
        <v>12.67</v>
      </c>
    </row>
    <row r="34" spans="1:12">
      <c r="A34">
        <v>2008</v>
      </c>
      <c r="B34">
        <v>7.24</v>
      </c>
      <c r="C34">
        <v>16.64</v>
      </c>
      <c r="D34">
        <v>7.66</v>
      </c>
      <c r="E34">
        <v>8.6199999999999992</v>
      </c>
      <c r="F34">
        <v>9.2200000000000006</v>
      </c>
      <c r="G34">
        <v>9.98</v>
      </c>
      <c r="H34">
        <v>10.54</v>
      </c>
      <c r="I34">
        <v>11.03</v>
      </c>
      <c r="J34">
        <v>11.49</v>
      </c>
      <c r="K34">
        <v>11.81</v>
      </c>
      <c r="L34">
        <v>12.63</v>
      </c>
    </row>
    <row r="35" spans="1:12">
      <c r="A35">
        <v>2009</v>
      </c>
      <c r="B35">
        <v>7.35</v>
      </c>
      <c r="C35">
        <v>16.350000000000001</v>
      </c>
      <c r="D35">
        <v>7.69</v>
      </c>
      <c r="E35">
        <v>8.5500000000000007</v>
      </c>
      <c r="F35">
        <v>9.1300000000000008</v>
      </c>
      <c r="G35">
        <v>9.93</v>
      </c>
      <c r="H35">
        <v>10.52</v>
      </c>
      <c r="I35">
        <v>11.02</v>
      </c>
      <c r="J35">
        <v>11.48</v>
      </c>
      <c r="K35">
        <v>11.79</v>
      </c>
      <c r="L35">
        <v>12.56</v>
      </c>
    </row>
    <row r="36" spans="1:12">
      <c r="A36">
        <v>2010</v>
      </c>
      <c r="B36">
        <v>7.44</v>
      </c>
      <c r="C36">
        <v>16.45</v>
      </c>
      <c r="D36">
        <v>7.76</v>
      </c>
      <c r="E36">
        <v>8.59</v>
      </c>
      <c r="F36">
        <v>9.15</v>
      </c>
      <c r="G36">
        <v>9.93</v>
      </c>
      <c r="H36">
        <v>10.52</v>
      </c>
      <c r="I36">
        <v>11.02</v>
      </c>
      <c r="J36">
        <v>11.49</v>
      </c>
      <c r="K36">
        <v>11.8</v>
      </c>
      <c r="L36">
        <v>12.6</v>
      </c>
    </row>
    <row r="37" spans="1:12">
      <c r="A37">
        <v>2011</v>
      </c>
      <c r="B37">
        <v>7.41</v>
      </c>
      <c r="C37">
        <v>16.55</v>
      </c>
      <c r="D37">
        <v>7.75</v>
      </c>
      <c r="E37">
        <v>8.59</v>
      </c>
      <c r="F37">
        <v>9.15</v>
      </c>
      <c r="G37">
        <v>9.92</v>
      </c>
      <c r="H37">
        <v>10.51</v>
      </c>
      <c r="I37">
        <v>11.02</v>
      </c>
      <c r="J37">
        <v>11.49</v>
      </c>
      <c r="K37">
        <v>11.81</v>
      </c>
      <c r="L37">
        <v>12.62</v>
      </c>
    </row>
  </sheetData>
  <mergeCells count="2">
    <mergeCell ref="A1:L1"/>
    <mergeCell ref="B2:L2"/>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6"/>
  <sheetViews>
    <sheetView workbookViewId="0">
      <selection sqref="A1:H1"/>
    </sheetView>
  </sheetViews>
  <sheetFormatPr baseColWidth="10" defaultColWidth="8.83203125" defaultRowHeight="15"/>
  <sheetData>
    <row r="1" spans="1:8">
      <c r="A1" s="10" t="s">
        <v>64</v>
      </c>
      <c r="B1" s="10"/>
      <c r="C1" s="10"/>
      <c r="D1" s="10"/>
      <c r="E1" s="10"/>
      <c r="F1" s="10"/>
      <c r="G1" s="10"/>
      <c r="H1" s="10"/>
    </row>
    <row r="2" spans="1:8">
      <c r="A2" t="s">
        <v>8</v>
      </c>
      <c r="B2" t="s">
        <v>18</v>
      </c>
      <c r="C2" t="s">
        <v>19</v>
      </c>
      <c r="D2" t="s">
        <v>20</v>
      </c>
      <c r="E2" t="s">
        <v>21</v>
      </c>
      <c r="F2" t="s">
        <v>22</v>
      </c>
      <c r="G2" t="s">
        <v>23</v>
      </c>
      <c r="H2" t="s">
        <v>24</v>
      </c>
    </row>
    <row r="3" spans="1:8">
      <c r="A3">
        <v>1978</v>
      </c>
      <c r="B3">
        <v>8.74</v>
      </c>
      <c r="C3">
        <v>9.5399999999999991</v>
      </c>
      <c r="D3">
        <v>10.06</v>
      </c>
      <c r="E3">
        <v>10.46</v>
      </c>
      <c r="F3">
        <v>10.76</v>
      </c>
      <c r="G3">
        <v>10.96</v>
      </c>
      <c r="H3">
        <v>11.71</v>
      </c>
    </row>
    <row r="4" spans="1:8">
      <c r="A4">
        <v>1979</v>
      </c>
      <c r="B4">
        <v>8.77</v>
      </c>
      <c r="C4">
        <v>9.5399999999999991</v>
      </c>
      <c r="D4">
        <v>10.06</v>
      </c>
      <c r="E4">
        <v>10.45</v>
      </c>
      <c r="F4">
        <v>10.74</v>
      </c>
      <c r="G4">
        <v>10.9</v>
      </c>
      <c r="H4">
        <v>11.46</v>
      </c>
    </row>
    <row r="5" spans="1:8">
      <c r="A5">
        <v>1980</v>
      </c>
      <c r="B5">
        <v>8.69</v>
      </c>
      <c r="C5">
        <v>9.4700000000000006</v>
      </c>
      <c r="D5">
        <v>10.01</v>
      </c>
      <c r="E5">
        <v>10.41</v>
      </c>
      <c r="F5">
        <v>10.7</v>
      </c>
      <c r="G5">
        <v>10.85</v>
      </c>
      <c r="H5">
        <v>11.3</v>
      </c>
    </row>
    <row r="6" spans="1:8">
      <c r="A6">
        <v>1981</v>
      </c>
      <c r="B6">
        <v>8.65</v>
      </c>
      <c r="C6">
        <v>9.4499999999999993</v>
      </c>
      <c r="D6">
        <v>10</v>
      </c>
      <c r="E6">
        <v>10.41</v>
      </c>
      <c r="F6">
        <v>10.72</v>
      </c>
      <c r="G6">
        <v>10.89</v>
      </c>
      <c r="H6">
        <v>11.38</v>
      </c>
    </row>
    <row r="7" spans="1:8">
      <c r="A7">
        <v>1982</v>
      </c>
      <c r="B7">
        <v>8.57</v>
      </c>
      <c r="C7">
        <v>9.3699999999999992</v>
      </c>
      <c r="D7">
        <v>9.94</v>
      </c>
      <c r="E7">
        <v>10.36</v>
      </c>
      <c r="F7">
        <v>10.68</v>
      </c>
      <c r="G7">
        <v>10.85</v>
      </c>
      <c r="H7">
        <v>11.29</v>
      </c>
    </row>
    <row r="8" spans="1:8">
      <c r="A8">
        <v>1983</v>
      </c>
      <c r="B8">
        <v>8.51</v>
      </c>
      <c r="C8">
        <v>9.31</v>
      </c>
      <c r="D8">
        <v>9.9</v>
      </c>
      <c r="E8">
        <v>10.32</v>
      </c>
      <c r="F8">
        <v>10.65</v>
      </c>
      <c r="G8">
        <v>10.83</v>
      </c>
      <c r="H8">
        <v>11.24</v>
      </c>
    </row>
    <row r="9" spans="1:8">
      <c r="A9">
        <v>1984</v>
      </c>
      <c r="B9">
        <v>8.56</v>
      </c>
      <c r="C9">
        <v>9.35</v>
      </c>
      <c r="D9">
        <v>9.91</v>
      </c>
      <c r="E9">
        <v>10.32</v>
      </c>
      <c r="F9">
        <v>10.65</v>
      </c>
      <c r="G9">
        <v>10.83</v>
      </c>
      <c r="H9">
        <v>11.28</v>
      </c>
    </row>
    <row r="10" spans="1:8">
      <c r="A10">
        <v>1985</v>
      </c>
      <c r="B10">
        <v>8.56</v>
      </c>
      <c r="C10">
        <v>9.35</v>
      </c>
      <c r="D10">
        <v>9.91</v>
      </c>
      <c r="E10">
        <v>10.32</v>
      </c>
      <c r="F10">
        <v>10.65</v>
      </c>
      <c r="G10">
        <v>10.83</v>
      </c>
      <c r="H10">
        <v>11.26</v>
      </c>
    </row>
    <row r="11" spans="1:8">
      <c r="A11">
        <v>1986</v>
      </c>
      <c r="B11">
        <v>8.5500000000000007</v>
      </c>
      <c r="C11">
        <v>9.34</v>
      </c>
      <c r="D11">
        <v>9.91</v>
      </c>
      <c r="E11">
        <v>10.32</v>
      </c>
      <c r="F11">
        <v>10.65</v>
      </c>
      <c r="G11">
        <v>10.83</v>
      </c>
      <c r="H11">
        <v>11.34</v>
      </c>
    </row>
    <row r="12" spans="1:8">
      <c r="A12">
        <v>1987</v>
      </c>
      <c r="B12">
        <v>8.5399999999999991</v>
      </c>
      <c r="C12">
        <v>9.33</v>
      </c>
      <c r="D12">
        <v>9.9</v>
      </c>
      <c r="E12">
        <v>10.3</v>
      </c>
      <c r="F12">
        <v>10.63</v>
      </c>
      <c r="G12">
        <v>10.81</v>
      </c>
      <c r="H12">
        <v>11.25</v>
      </c>
    </row>
    <row r="13" spans="1:8">
      <c r="A13">
        <v>1988</v>
      </c>
      <c r="B13">
        <v>8.5399999999999991</v>
      </c>
      <c r="C13">
        <v>9.32</v>
      </c>
      <c r="D13">
        <v>9.89</v>
      </c>
      <c r="E13">
        <v>10.29</v>
      </c>
      <c r="F13">
        <v>10.62</v>
      </c>
      <c r="G13">
        <v>10.8</v>
      </c>
      <c r="H13">
        <v>11.26</v>
      </c>
    </row>
    <row r="14" spans="1:8">
      <c r="A14">
        <v>1989</v>
      </c>
      <c r="B14">
        <v>8.52</v>
      </c>
      <c r="C14">
        <v>9.31</v>
      </c>
      <c r="D14">
        <v>9.8699999999999992</v>
      </c>
      <c r="E14">
        <v>10.28</v>
      </c>
      <c r="F14">
        <v>10.6</v>
      </c>
      <c r="G14">
        <v>10.79</v>
      </c>
      <c r="H14">
        <v>11.22</v>
      </c>
    </row>
    <row r="15" spans="1:8">
      <c r="A15">
        <v>1990</v>
      </c>
      <c r="B15">
        <v>8.4700000000000006</v>
      </c>
      <c r="C15">
        <v>9.27</v>
      </c>
      <c r="D15">
        <v>9.85</v>
      </c>
      <c r="E15">
        <v>10.26</v>
      </c>
      <c r="F15">
        <v>10.59</v>
      </c>
      <c r="G15">
        <v>10.77</v>
      </c>
      <c r="H15">
        <v>11.18</v>
      </c>
    </row>
    <row r="16" spans="1:8">
      <c r="A16">
        <v>1991</v>
      </c>
      <c r="B16">
        <v>8.4600000000000009</v>
      </c>
      <c r="C16">
        <v>9.1999999999999993</v>
      </c>
      <c r="D16">
        <v>9.7899999999999991</v>
      </c>
      <c r="E16">
        <v>10.210000000000001</v>
      </c>
      <c r="F16">
        <v>10.55</v>
      </c>
      <c r="G16">
        <v>10.73</v>
      </c>
      <c r="H16">
        <v>11.15</v>
      </c>
    </row>
    <row r="17" spans="1:8">
      <c r="A17">
        <v>1992</v>
      </c>
      <c r="B17">
        <v>8.4600000000000009</v>
      </c>
      <c r="C17">
        <v>9.1999999999999993</v>
      </c>
      <c r="D17">
        <v>9.7899999999999991</v>
      </c>
      <c r="E17">
        <v>10.199999999999999</v>
      </c>
      <c r="F17">
        <v>10.53</v>
      </c>
      <c r="G17">
        <v>10.74</v>
      </c>
      <c r="H17">
        <v>11.21</v>
      </c>
    </row>
    <row r="18" spans="1:8">
      <c r="A18">
        <v>1993</v>
      </c>
      <c r="B18">
        <v>8.4499999999999993</v>
      </c>
      <c r="C18">
        <v>9.1999999999999993</v>
      </c>
      <c r="D18">
        <v>9.7899999999999991</v>
      </c>
      <c r="E18">
        <v>10.199999999999999</v>
      </c>
      <c r="F18">
        <v>10.55</v>
      </c>
      <c r="G18">
        <v>10.77</v>
      </c>
      <c r="H18">
        <v>11.28</v>
      </c>
    </row>
    <row r="19" spans="1:8">
      <c r="A19">
        <v>1994</v>
      </c>
      <c r="B19">
        <v>8.48</v>
      </c>
      <c r="C19">
        <v>9.2200000000000006</v>
      </c>
      <c r="D19">
        <v>9.7899999999999991</v>
      </c>
      <c r="E19">
        <v>10.18</v>
      </c>
      <c r="F19">
        <v>10.5</v>
      </c>
      <c r="G19">
        <v>10.69</v>
      </c>
      <c r="H19">
        <v>11.11</v>
      </c>
    </row>
    <row r="20" spans="1:8">
      <c r="A20">
        <v>1995</v>
      </c>
      <c r="B20">
        <v>8.4700000000000006</v>
      </c>
      <c r="C20">
        <v>9.23</v>
      </c>
      <c r="D20">
        <v>9.8000000000000007</v>
      </c>
      <c r="E20">
        <v>10.19</v>
      </c>
      <c r="F20">
        <v>10.51</v>
      </c>
      <c r="G20">
        <v>10.7</v>
      </c>
      <c r="H20">
        <v>11.14</v>
      </c>
    </row>
    <row r="21" spans="1:8">
      <c r="A21">
        <v>1996</v>
      </c>
      <c r="B21">
        <v>8.5</v>
      </c>
      <c r="C21">
        <v>9.24</v>
      </c>
      <c r="D21">
        <v>9.82</v>
      </c>
      <c r="E21">
        <v>10.210000000000001</v>
      </c>
      <c r="F21">
        <v>10.53</v>
      </c>
      <c r="G21">
        <v>10.72</v>
      </c>
      <c r="H21">
        <v>11.18</v>
      </c>
    </row>
    <row r="22" spans="1:8">
      <c r="A22">
        <v>1997</v>
      </c>
      <c r="B22">
        <v>8.56</v>
      </c>
      <c r="C22">
        <v>9.3000000000000007</v>
      </c>
      <c r="D22">
        <v>9.85</v>
      </c>
      <c r="E22">
        <v>10.25</v>
      </c>
      <c r="F22">
        <v>10.58</v>
      </c>
      <c r="G22">
        <v>10.79</v>
      </c>
      <c r="H22">
        <v>11.29</v>
      </c>
    </row>
    <row r="23" spans="1:8">
      <c r="A23">
        <v>1998</v>
      </c>
      <c r="B23">
        <v>8.6300000000000008</v>
      </c>
      <c r="C23">
        <v>9.36</v>
      </c>
      <c r="D23">
        <v>9.92</v>
      </c>
      <c r="E23">
        <v>10.32</v>
      </c>
      <c r="F23">
        <v>10.65</v>
      </c>
      <c r="G23">
        <v>10.86</v>
      </c>
      <c r="H23">
        <v>11.35</v>
      </c>
    </row>
    <row r="24" spans="1:8">
      <c r="A24">
        <v>1999</v>
      </c>
      <c r="B24">
        <v>8.64</v>
      </c>
      <c r="C24">
        <v>9.3800000000000008</v>
      </c>
      <c r="D24">
        <v>9.94</v>
      </c>
      <c r="E24">
        <v>10.35</v>
      </c>
      <c r="F24">
        <v>10.68</v>
      </c>
      <c r="G24">
        <v>10.89</v>
      </c>
      <c r="H24">
        <v>11.37</v>
      </c>
    </row>
    <row r="25" spans="1:8">
      <c r="A25">
        <v>2000</v>
      </c>
      <c r="B25">
        <v>8.64</v>
      </c>
      <c r="C25">
        <v>9.4</v>
      </c>
      <c r="D25">
        <v>9.9700000000000006</v>
      </c>
      <c r="E25">
        <v>10.38</v>
      </c>
      <c r="F25">
        <v>10.72</v>
      </c>
      <c r="G25">
        <v>10.93</v>
      </c>
      <c r="H25">
        <v>11.45</v>
      </c>
    </row>
    <row r="26" spans="1:8">
      <c r="A26">
        <v>2001</v>
      </c>
      <c r="B26">
        <v>8.6</v>
      </c>
      <c r="C26">
        <v>9.36</v>
      </c>
      <c r="D26">
        <v>9.9700000000000006</v>
      </c>
      <c r="E26">
        <v>10.4</v>
      </c>
      <c r="F26">
        <v>10.75</v>
      </c>
      <c r="G26">
        <v>10.98</v>
      </c>
      <c r="H26">
        <v>11.52</v>
      </c>
    </row>
    <row r="27" spans="1:8">
      <c r="A27">
        <v>2002</v>
      </c>
      <c r="B27">
        <v>8.52</v>
      </c>
      <c r="C27">
        <v>9.2899999999999991</v>
      </c>
      <c r="D27">
        <v>9.92</v>
      </c>
      <c r="E27">
        <v>10.35</v>
      </c>
      <c r="F27">
        <v>10.69</v>
      </c>
      <c r="G27">
        <v>10.91</v>
      </c>
      <c r="H27">
        <v>11.36</v>
      </c>
    </row>
    <row r="28" spans="1:8">
      <c r="A28">
        <v>2003</v>
      </c>
      <c r="B28">
        <v>8.48</v>
      </c>
      <c r="C28">
        <v>9.25</v>
      </c>
      <c r="D28">
        <v>9.89</v>
      </c>
      <c r="E28">
        <v>10.32</v>
      </c>
      <c r="F28">
        <v>10.66</v>
      </c>
      <c r="G28">
        <v>10.87</v>
      </c>
      <c r="H28">
        <v>11.34</v>
      </c>
    </row>
    <row r="29" spans="1:8">
      <c r="A29">
        <v>2004</v>
      </c>
      <c r="B29">
        <v>8.48</v>
      </c>
      <c r="C29">
        <v>9.26</v>
      </c>
      <c r="D29">
        <v>9.89</v>
      </c>
      <c r="E29">
        <v>10.31</v>
      </c>
      <c r="F29">
        <v>10.65</v>
      </c>
      <c r="G29">
        <v>10.85</v>
      </c>
      <c r="H29">
        <v>11.28</v>
      </c>
    </row>
    <row r="30" spans="1:8">
      <c r="A30">
        <v>2005</v>
      </c>
      <c r="B30">
        <v>8.48</v>
      </c>
      <c r="C30">
        <v>9.27</v>
      </c>
      <c r="D30">
        <v>9.8800000000000008</v>
      </c>
      <c r="E30">
        <v>10.31</v>
      </c>
      <c r="F30">
        <v>10.65</v>
      </c>
      <c r="G30">
        <v>10.86</v>
      </c>
      <c r="H30">
        <v>11.3</v>
      </c>
    </row>
    <row r="31" spans="1:8">
      <c r="A31">
        <v>2006</v>
      </c>
      <c r="B31">
        <v>8.49</v>
      </c>
      <c r="C31">
        <v>9.27</v>
      </c>
      <c r="D31">
        <v>9.9</v>
      </c>
      <c r="E31">
        <v>10.32</v>
      </c>
      <c r="F31">
        <v>10.67</v>
      </c>
      <c r="G31">
        <v>10.88</v>
      </c>
      <c r="H31">
        <v>11.32</v>
      </c>
    </row>
    <row r="32" spans="1:8">
      <c r="A32">
        <v>2007</v>
      </c>
      <c r="B32">
        <v>8.49</v>
      </c>
      <c r="C32">
        <v>9.2799999999999994</v>
      </c>
      <c r="D32">
        <v>9.9</v>
      </c>
      <c r="E32">
        <v>10.34</v>
      </c>
      <c r="F32">
        <v>10.69</v>
      </c>
      <c r="G32">
        <v>10.9</v>
      </c>
      <c r="H32">
        <v>11.35</v>
      </c>
    </row>
    <row r="33" spans="1:8">
      <c r="A33">
        <v>2008</v>
      </c>
      <c r="B33">
        <v>8.49</v>
      </c>
      <c r="C33">
        <v>9.25</v>
      </c>
      <c r="D33">
        <v>9.8800000000000008</v>
      </c>
      <c r="E33">
        <v>10.32</v>
      </c>
      <c r="F33">
        <v>10.69</v>
      </c>
      <c r="G33">
        <v>10.9</v>
      </c>
      <c r="H33">
        <v>11.32</v>
      </c>
    </row>
    <row r="34" spans="1:8">
      <c r="A34">
        <v>2009</v>
      </c>
      <c r="B34">
        <v>8.41</v>
      </c>
      <c r="C34">
        <v>9.15</v>
      </c>
      <c r="D34">
        <v>9.81</v>
      </c>
      <c r="E34">
        <v>10.27</v>
      </c>
      <c r="F34">
        <v>10.64</v>
      </c>
      <c r="G34">
        <v>10.86</v>
      </c>
      <c r="H34">
        <v>11.25</v>
      </c>
    </row>
    <row r="35" spans="1:8">
      <c r="A35">
        <v>2010</v>
      </c>
      <c r="B35">
        <v>8.4499999999999993</v>
      </c>
      <c r="C35">
        <v>9.15</v>
      </c>
      <c r="D35">
        <v>9.77</v>
      </c>
      <c r="E35">
        <v>10.23</v>
      </c>
      <c r="F35">
        <v>10.6</v>
      </c>
      <c r="G35">
        <v>10.83</v>
      </c>
      <c r="H35">
        <v>11.24</v>
      </c>
    </row>
    <row r="36" spans="1:8">
      <c r="A36">
        <v>2011</v>
      </c>
      <c r="B36">
        <v>8.44</v>
      </c>
      <c r="C36">
        <v>9.14</v>
      </c>
      <c r="D36">
        <v>9.75</v>
      </c>
      <c r="E36">
        <v>10.210000000000001</v>
      </c>
      <c r="F36">
        <v>10.59</v>
      </c>
      <c r="G36">
        <v>10.82</v>
      </c>
      <c r="H36">
        <v>11.24</v>
      </c>
    </row>
  </sheetData>
  <mergeCells count="1">
    <mergeCell ref="A1:H1"/>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36"/>
  <sheetViews>
    <sheetView workbookViewId="0">
      <selection sqref="A1:H1"/>
    </sheetView>
  </sheetViews>
  <sheetFormatPr baseColWidth="10" defaultColWidth="8.83203125" defaultRowHeight="15"/>
  <sheetData>
    <row r="1" spans="1:16384">
      <c r="A1" s="10" t="s">
        <v>65</v>
      </c>
      <c r="B1" s="10"/>
      <c r="C1" s="10"/>
      <c r="D1" s="10"/>
      <c r="E1" s="10"/>
      <c r="F1" s="10"/>
      <c r="G1" s="10"/>
      <c r="H1" s="10"/>
      <c r="I1" s="10"/>
      <c r="J1" s="10"/>
      <c r="K1" s="10"/>
      <c r="L1" s="10"/>
      <c r="M1" s="10"/>
      <c r="N1" s="10"/>
      <c r="O1" s="10"/>
      <c r="P1" s="10"/>
      <c r="Q1" s="10"/>
      <c r="R1" s="10"/>
      <c r="S1" s="10"/>
      <c r="T1" s="10"/>
      <c r="U1" s="10"/>
      <c r="V1" s="10"/>
      <c r="W1" s="10"/>
      <c r="X1" s="10"/>
      <c r="Y1" s="10" t="s">
        <v>64</v>
      </c>
      <c r="Z1" s="10"/>
      <c r="AA1" s="10"/>
      <c r="AB1" s="10"/>
      <c r="AC1" s="10"/>
      <c r="AD1" s="10"/>
      <c r="AE1" s="10"/>
      <c r="AF1" s="10"/>
      <c r="AG1" s="10" t="s">
        <v>64</v>
      </c>
      <c r="AH1" s="10"/>
      <c r="AI1" s="10"/>
      <c r="AJ1" s="10"/>
      <c r="AK1" s="10"/>
      <c r="AL1" s="10"/>
      <c r="AM1" s="10"/>
      <c r="AN1" s="10"/>
      <c r="AO1" s="10" t="s">
        <v>64</v>
      </c>
      <c r="AP1" s="10"/>
      <c r="AQ1" s="10"/>
      <c r="AR1" s="10"/>
      <c r="AS1" s="10"/>
      <c r="AT1" s="10"/>
      <c r="AU1" s="10"/>
      <c r="AV1" s="10"/>
      <c r="AW1" s="10" t="s">
        <v>64</v>
      </c>
      <c r="AX1" s="10"/>
      <c r="AY1" s="10"/>
      <c r="AZ1" s="10"/>
      <c r="BA1" s="10"/>
      <c r="BB1" s="10"/>
      <c r="BC1" s="10"/>
      <c r="BD1" s="10"/>
      <c r="BE1" s="10" t="s">
        <v>64</v>
      </c>
      <c r="BF1" s="10"/>
      <c r="BG1" s="10"/>
      <c r="BH1" s="10"/>
      <c r="BI1" s="10"/>
      <c r="BJ1" s="10"/>
      <c r="BK1" s="10"/>
      <c r="BL1" s="10"/>
      <c r="BM1" s="10" t="s">
        <v>64</v>
      </c>
      <c r="BN1" s="10"/>
      <c r="BO1" s="10"/>
      <c r="BP1" s="10"/>
      <c r="BQ1" s="10"/>
      <c r="BR1" s="10"/>
      <c r="BS1" s="10"/>
      <c r="BT1" s="10"/>
      <c r="BU1" s="10" t="s">
        <v>64</v>
      </c>
      <c r="BV1" s="10"/>
      <c r="BW1" s="10"/>
      <c r="BX1" s="10"/>
      <c r="BY1" s="10"/>
      <c r="BZ1" s="10"/>
      <c r="CA1" s="10"/>
      <c r="CB1" s="10"/>
      <c r="CC1" s="10" t="s">
        <v>64</v>
      </c>
      <c r="CD1" s="10"/>
      <c r="CE1" s="10"/>
      <c r="CF1" s="10"/>
      <c r="CG1" s="10"/>
      <c r="CH1" s="10"/>
      <c r="CI1" s="10"/>
      <c r="CJ1" s="10"/>
      <c r="CK1" s="10" t="s">
        <v>64</v>
      </c>
      <c r="CL1" s="10"/>
      <c r="CM1" s="10"/>
      <c r="CN1" s="10"/>
      <c r="CO1" s="10"/>
      <c r="CP1" s="10"/>
      <c r="CQ1" s="10"/>
      <c r="CR1" s="10"/>
      <c r="CS1" s="10" t="s">
        <v>64</v>
      </c>
      <c r="CT1" s="10"/>
      <c r="CU1" s="10"/>
      <c r="CV1" s="10"/>
      <c r="CW1" s="10"/>
      <c r="CX1" s="10"/>
      <c r="CY1" s="10"/>
      <c r="CZ1" s="10"/>
      <c r="DA1" s="10" t="s">
        <v>64</v>
      </c>
      <c r="DB1" s="10"/>
      <c r="DC1" s="10"/>
      <c r="DD1" s="10"/>
      <c r="DE1" s="10"/>
      <c r="DF1" s="10"/>
      <c r="DG1" s="10"/>
      <c r="DH1" s="10"/>
      <c r="DI1" s="10" t="s">
        <v>64</v>
      </c>
      <c r="DJ1" s="10"/>
      <c r="DK1" s="10"/>
      <c r="DL1" s="10"/>
      <c r="DM1" s="10"/>
      <c r="DN1" s="10"/>
      <c r="DO1" s="10"/>
      <c r="DP1" s="10"/>
      <c r="DQ1" s="10" t="s">
        <v>64</v>
      </c>
      <c r="DR1" s="10"/>
      <c r="DS1" s="10"/>
      <c r="DT1" s="10"/>
      <c r="DU1" s="10"/>
      <c r="DV1" s="10"/>
      <c r="DW1" s="10"/>
      <c r="DX1" s="10"/>
      <c r="DY1" s="10" t="s">
        <v>64</v>
      </c>
      <c r="DZ1" s="10"/>
      <c r="EA1" s="10"/>
      <c r="EB1" s="10"/>
      <c r="EC1" s="10"/>
      <c r="ED1" s="10"/>
      <c r="EE1" s="10"/>
      <c r="EF1" s="10"/>
      <c r="EG1" s="10" t="s">
        <v>64</v>
      </c>
      <c r="EH1" s="10"/>
      <c r="EI1" s="10"/>
      <c r="EJ1" s="10"/>
      <c r="EK1" s="10"/>
      <c r="EL1" s="10"/>
      <c r="EM1" s="10"/>
      <c r="EN1" s="10"/>
      <c r="EO1" s="10" t="s">
        <v>64</v>
      </c>
      <c r="EP1" s="10"/>
      <c r="EQ1" s="10"/>
      <c r="ER1" s="10"/>
      <c r="ES1" s="10"/>
      <c r="ET1" s="10"/>
      <c r="EU1" s="10"/>
      <c r="EV1" s="10"/>
      <c r="EW1" s="10" t="s">
        <v>64</v>
      </c>
      <c r="EX1" s="10"/>
      <c r="EY1" s="10"/>
      <c r="EZ1" s="10"/>
      <c r="FA1" s="10"/>
      <c r="FB1" s="10"/>
      <c r="FC1" s="10"/>
      <c r="FD1" s="10"/>
      <c r="FE1" s="10" t="s">
        <v>64</v>
      </c>
      <c r="FF1" s="10"/>
      <c r="FG1" s="10"/>
      <c r="FH1" s="10"/>
      <c r="FI1" s="10"/>
      <c r="FJ1" s="10"/>
      <c r="FK1" s="10"/>
      <c r="FL1" s="10"/>
      <c r="FM1" s="10" t="s">
        <v>64</v>
      </c>
      <c r="FN1" s="10"/>
      <c r="FO1" s="10"/>
      <c r="FP1" s="10"/>
      <c r="FQ1" s="10"/>
      <c r="FR1" s="10"/>
      <c r="FS1" s="10"/>
      <c r="FT1" s="10"/>
      <c r="FU1" s="10" t="s">
        <v>64</v>
      </c>
      <c r="FV1" s="10"/>
      <c r="FW1" s="10"/>
      <c r="FX1" s="10"/>
      <c r="FY1" s="10"/>
      <c r="FZ1" s="10"/>
      <c r="GA1" s="10"/>
      <c r="GB1" s="10"/>
      <c r="GC1" s="10" t="s">
        <v>64</v>
      </c>
      <c r="GD1" s="10"/>
      <c r="GE1" s="10"/>
      <c r="GF1" s="10"/>
      <c r="GG1" s="10"/>
      <c r="GH1" s="10"/>
      <c r="GI1" s="10"/>
      <c r="GJ1" s="10"/>
      <c r="GK1" s="10" t="s">
        <v>64</v>
      </c>
      <c r="GL1" s="10"/>
      <c r="GM1" s="10"/>
      <c r="GN1" s="10"/>
      <c r="GO1" s="10"/>
      <c r="GP1" s="10"/>
      <c r="GQ1" s="10"/>
      <c r="GR1" s="10"/>
      <c r="GS1" s="10" t="s">
        <v>64</v>
      </c>
      <c r="GT1" s="10"/>
      <c r="GU1" s="10"/>
      <c r="GV1" s="10"/>
      <c r="GW1" s="10"/>
      <c r="GX1" s="10"/>
      <c r="GY1" s="10"/>
      <c r="GZ1" s="10"/>
      <c r="HA1" s="10" t="s">
        <v>64</v>
      </c>
      <c r="HB1" s="10"/>
      <c r="HC1" s="10"/>
      <c r="HD1" s="10"/>
      <c r="HE1" s="10"/>
      <c r="HF1" s="10"/>
      <c r="HG1" s="10"/>
      <c r="HH1" s="10"/>
      <c r="HI1" s="10" t="s">
        <v>64</v>
      </c>
      <c r="HJ1" s="10"/>
      <c r="HK1" s="10"/>
      <c r="HL1" s="10"/>
      <c r="HM1" s="10"/>
      <c r="HN1" s="10"/>
      <c r="HO1" s="10"/>
      <c r="HP1" s="10"/>
      <c r="HQ1" s="10" t="s">
        <v>64</v>
      </c>
      <c r="HR1" s="10"/>
      <c r="HS1" s="10"/>
      <c r="HT1" s="10"/>
      <c r="HU1" s="10"/>
      <c r="HV1" s="10"/>
      <c r="HW1" s="10"/>
      <c r="HX1" s="10"/>
      <c r="HY1" s="10" t="s">
        <v>64</v>
      </c>
      <c r="HZ1" s="10"/>
      <c r="IA1" s="10"/>
      <c r="IB1" s="10"/>
      <c r="IC1" s="10"/>
      <c r="ID1" s="10"/>
      <c r="IE1" s="10"/>
      <c r="IF1" s="10"/>
      <c r="IG1" s="10" t="s">
        <v>64</v>
      </c>
      <c r="IH1" s="10"/>
      <c r="II1" s="10"/>
      <c r="IJ1" s="10"/>
      <c r="IK1" s="10"/>
      <c r="IL1" s="10"/>
      <c r="IM1" s="10"/>
      <c r="IN1" s="10"/>
      <c r="IO1" s="10" t="s">
        <v>64</v>
      </c>
      <c r="IP1" s="10"/>
      <c r="IQ1" s="10"/>
      <c r="IR1" s="10"/>
      <c r="IS1" s="10"/>
      <c r="IT1" s="10"/>
      <c r="IU1" s="10"/>
      <c r="IV1" s="10"/>
      <c r="IW1" s="10" t="s">
        <v>64</v>
      </c>
      <c r="IX1" s="10"/>
      <c r="IY1" s="10"/>
      <c r="IZ1" s="10"/>
      <c r="JA1" s="10"/>
      <c r="JB1" s="10"/>
      <c r="JC1" s="10"/>
      <c r="JD1" s="10"/>
      <c r="JE1" s="10" t="s">
        <v>64</v>
      </c>
      <c r="JF1" s="10"/>
      <c r="JG1" s="10"/>
      <c r="JH1" s="10"/>
      <c r="JI1" s="10"/>
      <c r="JJ1" s="10"/>
      <c r="JK1" s="10"/>
      <c r="JL1" s="10"/>
      <c r="JM1" s="10" t="s">
        <v>64</v>
      </c>
      <c r="JN1" s="10"/>
      <c r="JO1" s="10"/>
      <c r="JP1" s="10"/>
      <c r="JQ1" s="10"/>
      <c r="JR1" s="10"/>
      <c r="JS1" s="10"/>
      <c r="JT1" s="10"/>
      <c r="JU1" s="10" t="s">
        <v>64</v>
      </c>
      <c r="JV1" s="10"/>
      <c r="JW1" s="10"/>
      <c r="JX1" s="10"/>
      <c r="JY1" s="10"/>
      <c r="JZ1" s="10"/>
      <c r="KA1" s="10"/>
      <c r="KB1" s="10"/>
      <c r="KC1" s="10" t="s">
        <v>64</v>
      </c>
      <c r="KD1" s="10"/>
      <c r="KE1" s="10"/>
      <c r="KF1" s="10"/>
      <c r="KG1" s="10"/>
      <c r="KH1" s="10"/>
      <c r="KI1" s="10"/>
      <c r="KJ1" s="10"/>
      <c r="KK1" s="10" t="s">
        <v>64</v>
      </c>
      <c r="KL1" s="10"/>
      <c r="KM1" s="10"/>
      <c r="KN1" s="10"/>
      <c r="KO1" s="10"/>
      <c r="KP1" s="10"/>
      <c r="KQ1" s="10"/>
      <c r="KR1" s="10"/>
      <c r="KS1" s="10" t="s">
        <v>64</v>
      </c>
      <c r="KT1" s="10"/>
      <c r="KU1" s="10"/>
      <c r="KV1" s="10"/>
      <c r="KW1" s="10"/>
      <c r="KX1" s="10"/>
      <c r="KY1" s="10"/>
      <c r="KZ1" s="10"/>
      <c r="LA1" s="10" t="s">
        <v>64</v>
      </c>
      <c r="LB1" s="10"/>
      <c r="LC1" s="10"/>
      <c r="LD1" s="10"/>
      <c r="LE1" s="10"/>
      <c r="LF1" s="10"/>
      <c r="LG1" s="10"/>
      <c r="LH1" s="10"/>
      <c r="LI1" s="10" t="s">
        <v>64</v>
      </c>
      <c r="LJ1" s="10"/>
      <c r="LK1" s="10"/>
      <c r="LL1" s="10"/>
      <c r="LM1" s="10"/>
      <c r="LN1" s="10"/>
      <c r="LO1" s="10"/>
      <c r="LP1" s="10"/>
      <c r="LQ1" s="10" t="s">
        <v>64</v>
      </c>
      <c r="LR1" s="10"/>
      <c r="LS1" s="10"/>
      <c r="LT1" s="10"/>
      <c r="LU1" s="10"/>
      <c r="LV1" s="10"/>
      <c r="LW1" s="10"/>
      <c r="LX1" s="10"/>
      <c r="LY1" s="10" t="s">
        <v>64</v>
      </c>
      <c r="LZ1" s="10"/>
      <c r="MA1" s="10"/>
      <c r="MB1" s="10"/>
      <c r="MC1" s="10"/>
      <c r="MD1" s="10"/>
      <c r="ME1" s="10"/>
      <c r="MF1" s="10"/>
      <c r="MG1" s="10" t="s">
        <v>64</v>
      </c>
      <c r="MH1" s="10"/>
      <c r="MI1" s="10"/>
      <c r="MJ1" s="10"/>
      <c r="MK1" s="10"/>
      <c r="ML1" s="10"/>
      <c r="MM1" s="10"/>
      <c r="MN1" s="10"/>
      <c r="MO1" s="10" t="s">
        <v>64</v>
      </c>
      <c r="MP1" s="10"/>
      <c r="MQ1" s="10"/>
      <c r="MR1" s="10"/>
      <c r="MS1" s="10"/>
      <c r="MT1" s="10"/>
      <c r="MU1" s="10"/>
      <c r="MV1" s="10"/>
      <c r="MW1" s="10" t="s">
        <v>64</v>
      </c>
      <c r="MX1" s="10"/>
      <c r="MY1" s="10"/>
      <c r="MZ1" s="10"/>
      <c r="NA1" s="10"/>
      <c r="NB1" s="10"/>
      <c r="NC1" s="10"/>
      <c r="ND1" s="10"/>
      <c r="NE1" s="10" t="s">
        <v>64</v>
      </c>
      <c r="NF1" s="10"/>
      <c r="NG1" s="10"/>
      <c r="NH1" s="10"/>
      <c r="NI1" s="10"/>
      <c r="NJ1" s="10"/>
      <c r="NK1" s="10"/>
      <c r="NL1" s="10"/>
      <c r="NM1" s="10" t="s">
        <v>64</v>
      </c>
      <c r="NN1" s="10"/>
      <c r="NO1" s="10"/>
      <c r="NP1" s="10"/>
      <c r="NQ1" s="10"/>
      <c r="NR1" s="10"/>
      <c r="NS1" s="10"/>
      <c r="NT1" s="10"/>
      <c r="NU1" s="10" t="s">
        <v>64</v>
      </c>
      <c r="NV1" s="10"/>
      <c r="NW1" s="10"/>
      <c r="NX1" s="10"/>
      <c r="NY1" s="10"/>
      <c r="NZ1" s="10"/>
      <c r="OA1" s="10"/>
      <c r="OB1" s="10"/>
      <c r="OC1" s="10" t="s">
        <v>64</v>
      </c>
      <c r="OD1" s="10"/>
      <c r="OE1" s="10"/>
      <c r="OF1" s="10"/>
      <c r="OG1" s="10"/>
      <c r="OH1" s="10"/>
      <c r="OI1" s="10"/>
      <c r="OJ1" s="10"/>
      <c r="OK1" s="10" t="s">
        <v>64</v>
      </c>
      <c r="OL1" s="10"/>
      <c r="OM1" s="10"/>
      <c r="ON1" s="10"/>
      <c r="OO1" s="10"/>
      <c r="OP1" s="10"/>
      <c r="OQ1" s="10"/>
      <c r="OR1" s="10"/>
      <c r="OS1" s="10" t="s">
        <v>64</v>
      </c>
      <c r="OT1" s="10"/>
      <c r="OU1" s="10"/>
      <c r="OV1" s="10"/>
      <c r="OW1" s="10"/>
      <c r="OX1" s="10"/>
      <c r="OY1" s="10"/>
      <c r="OZ1" s="10"/>
      <c r="PA1" s="10" t="s">
        <v>64</v>
      </c>
      <c r="PB1" s="10"/>
      <c r="PC1" s="10"/>
      <c r="PD1" s="10"/>
      <c r="PE1" s="10"/>
      <c r="PF1" s="10"/>
      <c r="PG1" s="10"/>
      <c r="PH1" s="10"/>
      <c r="PI1" s="10" t="s">
        <v>64</v>
      </c>
      <c r="PJ1" s="10"/>
      <c r="PK1" s="10"/>
      <c r="PL1" s="10"/>
      <c r="PM1" s="10"/>
      <c r="PN1" s="10"/>
      <c r="PO1" s="10"/>
      <c r="PP1" s="10"/>
      <c r="PQ1" s="10" t="s">
        <v>64</v>
      </c>
      <c r="PR1" s="10"/>
      <c r="PS1" s="10"/>
      <c r="PT1" s="10"/>
      <c r="PU1" s="10"/>
      <c r="PV1" s="10"/>
      <c r="PW1" s="10"/>
      <c r="PX1" s="10"/>
      <c r="PY1" s="10" t="s">
        <v>64</v>
      </c>
      <c r="PZ1" s="10"/>
      <c r="QA1" s="10"/>
      <c r="QB1" s="10"/>
      <c r="QC1" s="10"/>
      <c r="QD1" s="10"/>
      <c r="QE1" s="10"/>
      <c r="QF1" s="10"/>
      <c r="QG1" s="10" t="s">
        <v>64</v>
      </c>
      <c r="QH1" s="10"/>
      <c r="QI1" s="10"/>
      <c r="QJ1" s="10"/>
      <c r="QK1" s="10"/>
      <c r="QL1" s="10"/>
      <c r="QM1" s="10"/>
      <c r="QN1" s="10"/>
      <c r="QO1" s="10" t="s">
        <v>64</v>
      </c>
      <c r="QP1" s="10"/>
      <c r="QQ1" s="10"/>
      <c r="QR1" s="10"/>
      <c r="QS1" s="10"/>
      <c r="QT1" s="10"/>
      <c r="QU1" s="10"/>
      <c r="QV1" s="10"/>
      <c r="QW1" s="10" t="s">
        <v>64</v>
      </c>
      <c r="QX1" s="10"/>
      <c r="QY1" s="10"/>
      <c r="QZ1" s="10"/>
      <c r="RA1" s="10"/>
      <c r="RB1" s="10"/>
      <c r="RC1" s="10"/>
      <c r="RD1" s="10"/>
      <c r="RE1" s="10" t="s">
        <v>64</v>
      </c>
      <c r="RF1" s="10"/>
      <c r="RG1" s="10"/>
      <c r="RH1" s="10"/>
      <c r="RI1" s="10"/>
      <c r="RJ1" s="10"/>
      <c r="RK1" s="10"/>
      <c r="RL1" s="10"/>
      <c r="RM1" s="10" t="s">
        <v>64</v>
      </c>
      <c r="RN1" s="10"/>
      <c r="RO1" s="10"/>
      <c r="RP1" s="10"/>
      <c r="RQ1" s="10"/>
      <c r="RR1" s="10"/>
      <c r="RS1" s="10"/>
      <c r="RT1" s="10"/>
      <c r="RU1" s="10" t="s">
        <v>64</v>
      </c>
      <c r="RV1" s="10"/>
      <c r="RW1" s="10"/>
      <c r="RX1" s="10"/>
      <c r="RY1" s="10"/>
      <c r="RZ1" s="10"/>
      <c r="SA1" s="10"/>
      <c r="SB1" s="10"/>
      <c r="SC1" s="10" t="s">
        <v>64</v>
      </c>
      <c r="SD1" s="10"/>
      <c r="SE1" s="10"/>
      <c r="SF1" s="10"/>
      <c r="SG1" s="10"/>
      <c r="SH1" s="10"/>
      <c r="SI1" s="10"/>
      <c r="SJ1" s="10"/>
      <c r="SK1" s="10" t="s">
        <v>64</v>
      </c>
      <c r="SL1" s="10"/>
      <c r="SM1" s="10"/>
      <c r="SN1" s="10"/>
      <c r="SO1" s="10"/>
      <c r="SP1" s="10"/>
      <c r="SQ1" s="10"/>
      <c r="SR1" s="10"/>
      <c r="SS1" s="10" t="s">
        <v>64</v>
      </c>
      <c r="ST1" s="10"/>
      <c r="SU1" s="10"/>
      <c r="SV1" s="10"/>
      <c r="SW1" s="10"/>
      <c r="SX1" s="10"/>
      <c r="SY1" s="10"/>
      <c r="SZ1" s="10"/>
      <c r="TA1" s="10" t="s">
        <v>64</v>
      </c>
      <c r="TB1" s="10"/>
      <c r="TC1" s="10"/>
      <c r="TD1" s="10"/>
      <c r="TE1" s="10"/>
      <c r="TF1" s="10"/>
      <c r="TG1" s="10"/>
      <c r="TH1" s="10"/>
      <c r="TI1" s="10" t="s">
        <v>64</v>
      </c>
      <c r="TJ1" s="10"/>
      <c r="TK1" s="10"/>
      <c r="TL1" s="10"/>
      <c r="TM1" s="10"/>
      <c r="TN1" s="10"/>
      <c r="TO1" s="10"/>
      <c r="TP1" s="10"/>
      <c r="TQ1" s="10" t="s">
        <v>64</v>
      </c>
      <c r="TR1" s="10"/>
      <c r="TS1" s="10"/>
      <c r="TT1" s="10"/>
      <c r="TU1" s="10"/>
      <c r="TV1" s="10"/>
      <c r="TW1" s="10"/>
      <c r="TX1" s="10"/>
      <c r="TY1" s="10" t="s">
        <v>64</v>
      </c>
      <c r="TZ1" s="10"/>
      <c r="UA1" s="10"/>
      <c r="UB1" s="10"/>
      <c r="UC1" s="10"/>
      <c r="UD1" s="10"/>
      <c r="UE1" s="10"/>
      <c r="UF1" s="10"/>
      <c r="UG1" s="10" t="s">
        <v>64</v>
      </c>
      <c r="UH1" s="10"/>
      <c r="UI1" s="10"/>
      <c r="UJ1" s="10"/>
      <c r="UK1" s="10"/>
      <c r="UL1" s="10"/>
      <c r="UM1" s="10"/>
      <c r="UN1" s="10"/>
      <c r="UO1" s="10" t="s">
        <v>64</v>
      </c>
      <c r="UP1" s="10"/>
      <c r="UQ1" s="10"/>
      <c r="UR1" s="10"/>
      <c r="US1" s="10"/>
      <c r="UT1" s="10"/>
      <c r="UU1" s="10"/>
      <c r="UV1" s="10"/>
      <c r="UW1" s="10" t="s">
        <v>64</v>
      </c>
      <c r="UX1" s="10"/>
      <c r="UY1" s="10"/>
      <c r="UZ1" s="10"/>
      <c r="VA1" s="10"/>
      <c r="VB1" s="10"/>
      <c r="VC1" s="10"/>
      <c r="VD1" s="10"/>
      <c r="VE1" s="10" t="s">
        <v>64</v>
      </c>
      <c r="VF1" s="10"/>
      <c r="VG1" s="10"/>
      <c r="VH1" s="10"/>
      <c r="VI1" s="10"/>
      <c r="VJ1" s="10"/>
      <c r="VK1" s="10"/>
      <c r="VL1" s="10"/>
      <c r="VM1" s="10" t="s">
        <v>64</v>
      </c>
      <c r="VN1" s="10"/>
      <c r="VO1" s="10"/>
      <c r="VP1" s="10"/>
      <c r="VQ1" s="10"/>
      <c r="VR1" s="10"/>
      <c r="VS1" s="10"/>
      <c r="VT1" s="10"/>
      <c r="VU1" s="10" t="s">
        <v>64</v>
      </c>
      <c r="VV1" s="10"/>
      <c r="VW1" s="10"/>
      <c r="VX1" s="10"/>
      <c r="VY1" s="10"/>
      <c r="VZ1" s="10"/>
      <c r="WA1" s="10"/>
      <c r="WB1" s="10"/>
      <c r="WC1" s="10" t="s">
        <v>64</v>
      </c>
      <c r="WD1" s="10"/>
      <c r="WE1" s="10"/>
      <c r="WF1" s="10"/>
      <c r="WG1" s="10"/>
      <c r="WH1" s="10"/>
      <c r="WI1" s="10"/>
      <c r="WJ1" s="10"/>
      <c r="WK1" s="10" t="s">
        <v>64</v>
      </c>
      <c r="WL1" s="10"/>
      <c r="WM1" s="10"/>
      <c r="WN1" s="10"/>
      <c r="WO1" s="10"/>
      <c r="WP1" s="10"/>
      <c r="WQ1" s="10"/>
      <c r="WR1" s="10"/>
      <c r="WS1" s="10" t="s">
        <v>64</v>
      </c>
      <c r="WT1" s="10"/>
      <c r="WU1" s="10"/>
      <c r="WV1" s="10"/>
      <c r="WW1" s="10"/>
      <c r="WX1" s="10"/>
      <c r="WY1" s="10"/>
      <c r="WZ1" s="10"/>
      <c r="XA1" s="10" t="s">
        <v>64</v>
      </c>
      <c r="XB1" s="10"/>
      <c r="XC1" s="10"/>
      <c r="XD1" s="10"/>
      <c r="XE1" s="10"/>
      <c r="XF1" s="10"/>
      <c r="XG1" s="10"/>
      <c r="XH1" s="10"/>
      <c r="XI1" s="10" t="s">
        <v>64</v>
      </c>
      <c r="XJ1" s="10"/>
      <c r="XK1" s="10"/>
      <c r="XL1" s="10"/>
      <c r="XM1" s="10"/>
      <c r="XN1" s="10"/>
      <c r="XO1" s="10"/>
      <c r="XP1" s="10"/>
      <c r="XQ1" s="10" t="s">
        <v>64</v>
      </c>
      <c r="XR1" s="10"/>
      <c r="XS1" s="10"/>
      <c r="XT1" s="10"/>
      <c r="XU1" s="10"/>
      <c r="XV1" s="10"/>
      <c r="XW1" s="10"/>
      <c r="XX1" s="10"/>
      <c r="XY1" s="10" t="s">
        <v>64</v>
      </c>
      <c r="XZ1" s="10"/>
      <c r="YA1" s="10"/>
      <c r="YB1" s="10"/>
      <c r="YC1" s="10"/>
      <c r="YD1" s="10"/>
      <c r="YE1" s="10"/>
      <c r="YF1" s="10"/>
      <c r="YG1" s="10" t="s">
        <v>64</v>
      </c>
      <c r="YH1" s="10"/>
      <c r="YI1" s="10"/>
      <c r="YJ1" s="10"/>
      <c r="YK1" s="10"/>
      <c r="YL1" s="10"/>
      <c r="YM1" s="10"/>
      <c r="YN1" s="10"/>
      <c r="YO1" s="10" t="s">
        <v>64</v>
      </c>
      <c r="YP1" s="10"/>
      <c r="YQ1" s="10"/>
      <c r="YR1" s="10"/>
      <c r="YS1" s="10"/>
      <c r="YT1" s="10"/>
      <c r="YU1" s="10"/>
      <c r="YV1" s="10"/>
      <c r="YW1" s="10" t="s">
        <v>64</v>
      </c>
      <c r="YX1" s="10"/>
      <c r="YY1" s="10"/>
      <c r="YZ1" s="10"/>
      <c r="ZA1" s="10"/>
      <c r="ZB1" s="10"/>
      <c r="ZC1" s="10"/>
      <c r="ZD1" s="10"/>
      <c r="ZE1" s="10" t="s">
        <v>64</v>
      </c>
      <c r="ZF1" s="10"/>
      <c r="ZG1" s="10"/>
      <c r="ZH1" s="10"/>
      <c r="ZI1" s="10"/>
      <c r="ZJ1" s="10"/>
      <c r="ZK1" s="10"/>
      <c r="ZL1" s="10"/>
      <c r="ZM1" s="10" t="s">
        <v>64</v>
      </c>
      <c r="ZN1" s="10"/>
      <c r="ZO1" s="10"/>
      <c r="ZP1" s="10"/>
      <c r="ZQ1" s="10"/>
      <c r="ZR1" s="10"/>
      <c r="ZS1" s="10"/>
      <c r="ZT1" s="10"/>
      <c r="ZU1" s="10" t="s">
        <v>64</v>
      </c>
      <c r="ZV1" s="10"/>
      <c r="ZW1" s="10"/>
      <c r="ZX1" s="10"/>
      <c r="ZY1" s="10"/>
      <c r="ZZ1" s="10"/>
      <c r="AAA1" s="10"/>
      <c r="AAB1" s="10"/>
      <c r="AAC1" s="10" t="s">
        <v>64</v>
      </c>
      <c r="AAD1" s="10"/>
      <c r="AAE1" s="10"/>
      <c r="AAF1" s="10"/>
      <c r="AAG1" s="10"/>
      <c r="AAH1" s="10"/>
      <c r="AAI1" s="10"/>
      <c r="AAJ1" s="10"/>
      <c r="AAK1" s="10" t="s">
        <v>64</v>
      </c>
      <c r="AAL1" s="10"/>
      <c r="AAM1" s="10"/>
      <c r="AAN1" s="10"/>
      <c r="AAO1" s="10"/>
      <c r="AAP1" s="10"/>
      <c r="AAQ1" s="10"/>
      <c r="AAR1" s="10"/>
      <c r="AAS1" s="10" t="s">
        <v>64</v>
      </c>
      <c r="AAT1" s="10"/>
      <c r="AAU1" s="10"/>
      <c r="AAV1" s="10"/>
      <c r="AAW1" s="10"/>
      <c r="AAX1" s="10"/>
      <c r="AAY1" s="10"/>
      <c r="AAZ1" s="10"/>
      <c r="ABA1" s="10" t="s">
        <v>64</v>
      </c>
      <c r="ABB1" s="10"/>
      <c r="ABC1" s="10"/>
      <c r="ABD1" s="10"/>
      <c r="ABE1" s="10"/>
      <c r="ABF1" s="10"/>
      <c r="ABG1" s="10"/>
      <c r="ABH1" s="10"/>
      <c r="ABI1" s="10" t="s">
        <v>64</v>
      </c>
      <c r="ABJ1" s="10"/>
      <c r="ABK1" s="10"/>
      <c r="ABL1" s="10"/>
      <c r="ABM1" s="10"/>
      <c r="ABN1" s="10"/>
      <c r="ABO1" s="10"/>
      <c r="ABP1" s="10"/>
      <c r="ABQ1" s="10" t="s">
        <v>64</v>
      </c>
      <c r="ABR1" s="10"/>
      <c r="ABS1" s="10"/>
      <c r="ABT1" s="10"/>
      <c r="ABU1" s="10"/>
      <c r="ABV1" s="10"/>
      <c r="ABW1" s="10"/>
      <c r="ABX1" s="10"/>
      <c r="ABY1" s="10" t="s">
        <v>64</v>
      </c>
      <c r="ABZ1" s="10"/>
      <c r="ACA1" s="10"/>
      <c r="ACB1" s="10"/>
      <c r="ACC1" s="10"/>
      <c r="ACD1" s="10"/>
      <c r="ACE1" s="10"/>
      <c r="ACF1" s="10"/>
      <c r="ACG1" s="10" t="s">
        <v>64</v>
      </c>
      <c r="ACH1" s="10"/>
      <c r="ACI1" s="10"/>
      <c r="ACJ1" s="10"/>
      <c r="ACK1" s="10"/>
      <c r="ACL1" s="10"/>
      <c r="ACM1" s="10"/>
      <c r="ACN1" s="10"/>
      <c r="ACO1" s="10" t="s">
        <v>64</v>
      </c>
      <c r="ACP1" s="10"/>
      <c r="ACQ1" s="10"/>
      <c r="ACR1" s="10"/>
      <c r="ACS1" s="10"/>
      <c r="ACT1" s="10"/>
      <c r="ACU1" s="10"/>
      <c r="ACV1" s="10"/>
      <c r="ACW1" s="10" t="s">
        <v>64</v>
      </c>
      <c r="ACX1" s="10"/>
      <c r="ACY1" s="10"/>
      <c r="ACZ1" s="10"/>
      <c r="ADA1" s="10"/>
      <c r="ADB1" s="10"/>
      <c r="ADC1" s="10"/>
      <c r="ADD1" s="10"/>
      <c r="ADE1" s="10" t="s">
        <v>64</v>
      </c>
      <c r="ADF1" s="10"/>
      <c r="ADG1" s="10"/>
      <c r="ADH1" s="10"/>
      <c r="ADI1" s="10"/>
      <c r="ADJ1" s="10"/>
      <c r="ADK1" s="10"/>
      <c r="ADL1" s="10"/>
      <c r="ADM1" s="10" t="s">
        <v>64</v>
      </c>
      <c r="ADN1" s="10"/>
      <c r="ADO1" s="10"/>
      <c r="ADP1" s="10"/>
      <c r="ADQ1" s="10"/>
      <c r="ADR1" s="10"/>
      <c r="ADS1" s="10"/>
      <c r="ADT1" s="10"/>
      <c r="ADU1" s="10" t="s">
        <v>64</v>
      </c>
      <c r="ADV1" s="10"/>
      <c r="ADW1" s="10"/>
      <c r="ADX1" s="10"/>
      <c r="ADY1" s="10"/>
      <c r="ADZ1" s="10"/>
      <c r="AEA1" s="10"/>
      <c r="AEB1" s="10"/>
      <c r="AEC1" s="10" t="s">
        <v>64</v>
      </c>
      <c r="AED1" s="10"/>
      <c r="AEE1" s="10"/>
      <c r="AEF1" s="10"/>
      <c r="AEG1" s="10"/>
      <c r="AEH1" s="10"/>
      <c r="AEI1" s="10"/>
      <c r="AEJ1" s="10"/>
      <c r="AEK1" s="10" t="s">
        <v>64</v>
      </c>
      <c r="AEL1" s="10"/>
      <c r="AEM1" s="10"/>
      <c r="AEN1" s="10"/>
      <c r="AEO1" s="10"/>
      <c r="AEP1" s="10"/>
      <c r="AEQ1" s="10"/>
      <c r="AER1" s="10"/>
      <c r="AES1" s="10" t="s">
        <v>64</v>
      </c>
      <c r="AET1" s="10"/>
      <c r="AEU1" s="10"/>
      <c r="AEV1" s="10"/>
      <c r="AEW1" s="10"/>
      <c r="AEX1" s="10"/>
      <c r="AEY1" s="10"/>
      <c r="AEZ1" s="10"/>
      <c r="AFA1" s="10" t="s">
        <v>64</v>
      </c>
      <c r="AFB1" s="10"/>
      <c r="AFC1" s="10"/>
      <c r="AFD1" s="10"/>
      <c r="AFE1" s="10"/>
      <c r="AFF1" s="10"/>
      <c r="AFG1" s="10"/>
      <c r="AFH1" s="10"/>
      <c r="AFI1" s="10" t="s">
        <v>64</v>
      </c>
      <c r="AFJ1" s="10"/>
      <c r="AFK1" s="10"/>
      <c r="AFL1" s="10"/>
      <c r="AFM1" s="10"/>
      <c r="AFN1" s="10"/>
      <c r="AFO1" s="10"/>
      <c r="AFP1" s="10"/>
      <c r="AFQ1" s="10" t="s">
        <v>64</v>
      </c>
      <c r="AFR1" s="10"/>
      <c r="AFS1" s="10"/>
      <c r="AFT1" s="10"/>
      <c r="AFU1" s="10"/>
      <c r="AFV1" s="10"/>
      <c r="AFW1" s="10"/>
      <c r="AFX1" s="10"/>
      <c r="AFY1" s="10" t="s">
        <v>64</v>
      </c>
      <c r="AFZ1" s="10"/>
      <c r="AGA1" s="10"/>
      <c r="AGB1" s="10"/>
      <c r="AGC1" s="10"/>
      <c r="AGD1" s="10"/>
      <c r="AGE1" s="10"/>
      <c r="AGF1" s="10"/>
      <c r="AGG1" s="10" t="s">
        <v>64</v>
      </c>
      <c r="AGH1" s="10"/>
      <c r="AGI1" s="10"/>
      <c r="AGJ1" s="10"/>
      <c r="AGK1" s="10"/>
      <c r="AGL1" s="10"/>
      <c r="AGM1" s="10"/>
      <c r="AGN1" s="10"/>
      <c r="AGO1" s="10" t="s">
        <v>64</v>
      </c>
      <c r="AGP1" s="10"/>
      <c r="AGQ1" s="10"/>
      <c r="AGR1" s="10"/>
      <c r="AGS1" s="10"/>
      <c r="AGT1" s="10"/>
      <c r="AGU1" s="10"/>
      <c r="AGV1" s="10"/>
      <c r="AGW1" s="10" t="s">
        <v>64</v>
      </c>
      <c r="AGX1" s="10"/>
      <c r="AGY1" s="10"/>
      <c r="AGZ1" s="10"/>
      <c r="AHA1" s="10"/>
      <c r="AHB1" s="10"/>
      <c r="AHC1" s="10"/>
      <c r="AHD1" s="10"/>
      <c r="AHE1" s="10" t="s">
        <v>64</v>
      </c>
      <c r="AHF1" s="10"/>
      <c r="AHG1" s="10"/>
      <c r="AHH1" s="10"/>
      <c r="AHI1" s="10"/>
      <c r="AHJ1" s="10"/>
      <c r="AHK1" s="10"/>
      <c r="AHL1" s="10"/>
      <c r="AHM1" s="10" t="s">
        <v>64</v>
      </c>
      <c r="AHN1" s="10"/>
      <c r="AHO1" s="10"/>
      <c r="AHP1" s="10"/>
      <c r="AHQ1" s="10"/>
      <c r="AHR1" s="10"/>
      <c r="AHS1" s="10"/>
      <c r="AHT1" s="10"/>
      <c r="AHU1" s="10" t="s">
        <v>64</v>
      </c>
      <c r="AHV1" s="10"/>
      <c r="AHW1" s="10"/>
      <c r="AHX1" s="10"/>
      <c r="AHY1" s="10"/>
      <c r="AHZ1" s="10"/>
      <c r="AIA1" s="10"/>
      <c r="AIB1" s="10"/>
      <c r="AIC1" s="10" t="s">
        <v>64</v>
      </c>
      <c r="AID1" s="10"/>
      <c r="AIE1" s="10"/>
      <c r="AIF1" s="10"/>
      <c r="AIG1" s="10"/>
      <c r="AIH1" s="10"/>
      <c r="AII1" s="10"/>
      <c r="AIJ1" s="10"/>
      <c r="AIK1" s="10" t="s">
        <v>64</v>
      </c>
      <c r="AIL1" s="10"/>
      <c r="AIM1" s="10"/>
      <c r="AIN1" s="10"/>
      <c r="AIO1" s="10"/>
      <c r="AIP1" s="10"/>
      <c r="AIQ1" s="10"/>
      <c r="AIR1" s="10"/>
      <c r="AIS1" s="10" t="s">
        <v>64</v>
      </c>
      <c r="AIT1" s="10"/>
      <c r="AIU1" s="10"/>
      <c r="AIV1" s="10"/>
      <c r="AIW1" s="10"/>
      <c r="AIX1" s="10"/>
      <c r="AIY1" s="10"/>
      <c r="AIZ1" s="10"/>
      <c r="AJA1" s="10" t="s">
        <v>64</v>
      </c>
      <c r="AJB1" s="10"/>
      <c r="AJC1" s="10"/>
      <c r="AJD1" s="10"/>
      <c r="AJE1" s="10"/>
      <c r="AJF1" s="10"/>
      <c r="AJG1" s="10"/>
      <c r="AJH1" s="10"/>
      <c r="AJI1" s="10" t="s">
        <v>64</v>
      </c>
      <c r="AJJ1" s="10"/>
      <c r="AJK1" s="10"/>
      <c r="AJL1" s="10"/>
      <c r="AJM1" s="10"/>
      <c r="AJN1" s="10"/>
      <c r="AJO1" s="10"/>
      <c r="AJP1" s="10"/>
      <c r="AJQ1" s="10" t="s">
        <v>64</v>
      </c>
      <c r="AJR1" s="10"/>
      <c r="AJS1" s="10"/>
      <c r="AJT1" s="10"/>
      <c r="AJU1" s="10"/>
      <c r="AJV1" s="10"/>
      <c r="AJW1" s="10"/>
      <c r="AJX1" s="10"/>
      <c r="AJY1" s="10" t="s">
        <v>64</v>
      </c>
      <c r="AJZ1" s="10"/>
      <c r="AKA1" s="10"/>
      <c r="AKB1" s="10"/>
      <c r="AKC1" s="10"/>
      <c r="AKD1" s="10"/>
      <c r="AKE1" s="10"/>
      <c r="AKF1" s="10"/>
      <c r="AKG1" s="10" t="s">
        <v>64</v>
      </c>
      <c r="AKH1" s="10"/>
      <c r="AKI1" s="10"/>
      <c r="AKJ1" s="10"/>
      <c r="AKK1" s="10"/>
      <c r="AKL1" s="10"/>
      <c r="AKM1" s="10"/>
      <c r="AKN1" s="10"/>
      <c r="AKO1" s="10" t="s">
        <v>64</v>
      </c>
      <c r="AKP1" s="10"/>
      <c r="AKQ1" s="10"/>
      <c r="AKR1" s="10"/>
      <c r="AKS1" s="10"/>
      <c r="AKT1" s="10"/>
      <c r="AKU1" s="10"/>
      <c r="AKV1" s="10"/>
      <c r="AKW1" s="10" t="s">
        <v>64</v>
      </c>
      <c r="AKX1" s="10"/>
      <c r="AKY1" s="10"/>
      <c r="AKZ1" s="10"/>
      <c r="ALA1" s="10"/>
      <c r="ALB1" s="10"/>
      <c r="ALC1" s="10"/>
      <c r="ALD1" s="10"/>
      <c r="ALE1" s="10" t="s">
        <v>64</v>
      </c>
      <c r="ALF1" s="10"/>
      <c r="ALG1" s="10"/>
      <c r="ALH1" s="10"/>
      <c r="ALI1" s="10"/>
      <c r="ALJ1" s="10"/>
      <c r="ALK1" s="10"/>
      <c r="ALL1" s="10"/>
      <c r="ALM1" s="10" t="s">
        <v>64</v>
      </c>
      <c r="ALN1" s="10"/>
      <c r="ALO1" s="10"/>
      <c r="ALP1" s="10"/>
      <c r="ALQ1" s="10"/>
      <c r="ALR1" s="10"/>
      <c r="ALS1" s="10"/>
      <c r="ALT1" s="10"/>
      <c r="ALU1" s="10" t="s">
        <v>64</v>
      </c>
      <c r="ALV1" s="10"/>
      <c r="ALW1" s="10"/>
      <c r="ALX1" s="10"/>
      <c r="ALY1" s="10"/>
      <c r="ALZ1" s="10"/>
      <c r="AMA1" s="10"/>
      <c r="AMB1" s="10"/>
      <c r="AMC1" s="10" t="s">
        <v>64</v>
      </c>
      <c r="AMD1" s="10"/>
      <c r="AME1" s="10"/>
      <c r="AMF1" s="10"/>
      <c r="AMG1" s="10"/>
      <c r="AMH1" s="10"/>
      <c r="AMI1" s="10"/>
      <c r="AMJ1" s="10"/>
      <c r="AMK1" s="10" t="s">
        <v>64</v>
      </c>
      <c r="AML1" s="10"/>
      <c r="AMM1" s="10"/>
      <c r="AMN1" s="10"/>
      <c r="AMO1" s="10"/>
      <c r="AMP1" s="10"/>
      <c r="AMQ1" s="10"/>
      <c r="AMR1" s="10"/>
      <c r="AMS1" s="10" t="s">
        <v>64</v>
      </c>
      <c r="AMT1" s="10"/>
      <c r="AMU1" s="10"/>
      <c r="AMV1" s="10"/>
      <c r="AMW1" s="10"/>
      <c r="AMX1" s="10"/>
      <c r="AMY1" s="10"/>
      <c r="AMZ1" s="10"/>
      <c r="ANA1" s="10" t="s">
        <v>64</v>
      </c>
      <c r="ANB1" s="10"/>
      <c r="ANC1" s="10"/>
      <c r="AND1" s="10"/>
      <c r="ANE1" s="10"/>
      <c r="ANF1" s="10"/>
      <c r="ANG1" s="10"/>
      <c r="ANH1" s="10"/>
      <c r="ANI1" s="10" t="s">
        <v>64</v>
      </c>
      <c r="ANJ1" s="10"/>
      <c r="ANK1" s="10"/>
      <c r="ANL1" s="10"/>
      <c r="ANM1" s="10"/>
      <c r="ANN1" s="10"/>
      <c r="ANO1" s="10"/>
      <c r="ANP1" s="10"/>
      <c r="ANQ1" s="10" t="s">
        <v>64</v>
      </c>
      <c r="ANR1" s="10"/>
      <c r="ANS1" s="10"/>
      <c r="ANT1" s="10"/>
      <c r="ANU1" s="10"/>
      <c r="ANV1" s="10"/>
      <c r="ANW1" s="10"/>
      <c r="ANX1" s="10"/>
      <c r="ANY1" s="10" t="s">
        <v>64</v>
      </c>
      <c r="ANZ1" s="10"/>
      <c r="AOA1" s="10"/>
      <c r="AOB1" s="10"/>
      <c r="AOC1" s="10"/>
      <c r="AOD1" s="10"/>
      <c r="AOE1" s="10"/>
      <c r="AOF1" s="10"/>
      <c r="AOG1" s="10" t="s">
        <v>64</v>
      </c>
      <c r="AOH1" s="10"/>
      <c r="AOI1" s="10"/>
      <c r="AOJ1" s="10"/>
      <c r="AOK1" s="10"/>
      <c r="AOL1" s="10"/>
      <c r="AOM1" s="10"/>
      <c r="AON1" s="10"/>
      <c r="AOO1" s="10" t="s">
        <v>64</v>
      </c>
      <c r="AOP1" s="10"/>
      <c r="AOQ1" s="10"/>
      <c r="AOR1" s="10"/>
      <c r="AOS1" s="10"/>
      <c r="AOT1" s="10"/>
      <c r="AOU1" s="10"/>
      <c r="AOV1" s="10"/>
      <c r="AOW1" s="10" t="s">
        <v>64</v>
      </c>
      <c r="AOX1" s="10"/>
      <c r="AOY1" s="10"/>
      <c r="AOZ1" s="10"/>
      <c r="APA1" s="10"/>
      <c r="APB1" s="10"/>
      <c r="APC1" s="10"/>
      <c r="APD1" s="10"/>
      <c r="APE1" s="10" t="s">
        <v>64</v>
      </c>
      <c r="APF1" s="10"/>
      <c r="APG1" s="10"/>
      <c r="APH1" s="10"/>
      <c r="API1" s="10"/>
      <c r="APJ1" s="10"/>
      <c r="APK1" s="10"/>
      <c r="APL1" s="10"/>
      <c r="APM1" s="10" t="s">
        <v>64</v>
      </c>
      <c r="APN1" s="10"/>
      <c r="APO1" s="10"/>
      <c r="APP1" s="10"/>
      <c r="APQ1" s="10"/>
      <c r="APR1" s="10"/>
      <c r="APS1" s="10"/>
      <c r="APT1" s="10"/>
      <c r="APU1" s="10" t="s">
        <v>64</v>
      </c>
      <c r="APV1" s="10"/>
      <c r="APW1" s="10"/>
      <c r="APX1" s="10"/>
      <c r="APY1" s="10"/>
      <c r="APZ1" s="10"/>
      <c r="AQA1" s="10"/>
      <c r="AQB1" s="10"/>
      <c r="AQC1" s="10" t="s">
        <v>64</v>
      </c>
      <c r="AQD1" s="10"/>
      <c r="AQE1" s="10"/>
      <c r="AQF1" s="10"/>
      <c r="AQG1" s="10"/>
      <c r="AQH1" s="10"/>
      <c r="AQI1" s="10"/>
      <c r="AQJ1" s="10"/>
      <c r="AQK1" s="10" t="s">
        <v>64</v>
      </c>
      <c r="AQL1" s="10"/>
      <c r="AQM1" s="10"/>
      <c r="AQN1" s="10"/>
      <c r="AQO1" s="10"/>
      <c r="AQP1" s="10"/>
      <c r="AQQ1" s="10"/>
      <c r="AQR1" s="10"/>
      <c r="AQS1" s="10" t="s">
        <v>64</v>
      </c>
      <c r="AQT1" s="10"/>
      <c r="AQU1" s="10"/>
      <c r="AQV1" s="10"/>
      <c r="AQW1" s="10"/>
      <c r="AQX1" s="10"/>
      <c r="AQY1" s="10"/>
      <c r="AQZ1" s="10"/>
      <c r="ARA1" s="10" t="s">
        <v>64</v>
      </c>
      <c r="ARB1" s="10"/>
      <c r="ARC1" s="10"/>
      <c r="ARD1" s="10"/>
      <c r="ARE1" s="10"/>
      <c r="ARF1" s="10"/>
      <c r="ARG1" s="10"/>
      <c r="ARH1" s="10"/>
      <c r="ARI1" s="10" t="s">
        <v>64</v>
      </c>
      <c r="ARJ1" s="10"/>
      <c r="ARK1" s="10"/>
      <c r="ARL1" s="10"/>
      <c r="ARM1" s="10"/>
      <c r="ARN1" s="10"/>
      <c r="ARO1" s="10"/>
      <c r="ARP1" s="10"/>
      <c r="ARQ1" s="10" t="s">
        <v>64</v>
      </c>
      <c r="ARR1" s="10"/>
      <c r="ARS1" s="10"/>
      <c r="ART1" s="10"/>
      <c r="ARU1" s="10"/>
      <c r="ARV1" s="10"/>
      <c r="ARW1" s="10"/>
      <c r="ARX1" s="10"/>
      <c r="ARY1" s="10" t="s">
        <v>64</v>
      </c>
      <c r="ARZ1" s="10"/>
      <c r="ASA1" s="10"/>
      <c r="ASB1" s="10"/>
      <c r="ASC1" s="10"/>
      <c r="ASD1" s="10"/>
      <c r="ASE1" s="10"/>
      <c r="ASF1" s="10"/>
      <c r="ASG1" s="10" t="s">
        <v>64</v>
      </c>
      <c r="ASH1" s="10"/>
      <c r="ASI1" s="10"/>
      <c r="ASJ1" s="10"/>
      <c r="ASK1" s="10"/>
      <c r="ASL1" s="10"/>
      <c r="ASM1" s="10"/>
      <c r="ASN1" s="10"/>
      <c r="ASO1" s="10" t="s">
        <v>64</v>
      </c>
      <c r="ASP1" s="10"/>
      <c r="ASQ1" s="10"/>
      <c r="ASR1" s="10"/>
      <c r="ASS1" s="10"/>
      <c r="AST1" s="10"/>
      <c r="ASU1" s="10"/>
      <c r="ASV1" s="10"/>
      <c r="ASW1" s="10" t="s">
        <v>64</v>
      </c>
      <c r="ASX1" s="10"/>
      <c r="ASY1" s="10"/>
      <c r="ASZ1" s="10"/>
      <c r="ATA1" s="10"/>
      <c r="ATB1" s="10"/>
      <c r="ATC1" s="10"/>
      <c r="ATD1" s="10"/>
      <c r="ATE1" s="10" t="s">
        <v>64</v>
      </c>
      <c r="ATF1" s="10"/>
      <c r="ATG1" s="10"/>
      <c r="ATH1" s="10"/>
      <c r="ATI1" s="10"/>
      <c r="ATJ1" s="10"/>
      <c r="ATK1" s="10"/>
      <c r="ATL1" s="10"/>
      <c r="ATM1" s="10" t="s">
        <v>64</v>
      </c>
      <c r="ATN1" s="10"/>
      <c r="ATO1" s="10"/>
      <c r="ATP1" s="10"/>
      <c r="ATQ1" s="10"/>
      <c r="ATR1" s="10"/>
      <c r="ATS1" s="10"/>
      <c r="ATT1" s="10"/>
      <c r="ATU1" s="10" t="s">
        <v>64</v>
      </c>
      <c r="ATV1" s="10"/>
      <c r="ATW1" s="10"/>
      <c r="ATX1" s="10"/>
      <c r="ATY1" s="10"/>
      <c r="ATZ1" s="10"/>
      <c r="AUA1" s="10"/>
      <c r="AUB1" s="10"/>
      <c r="AUC1" s="10" t="s">
        <v>64</v>
      </c>
      <c r="AUD1" s="10"/>
      <c r="AUE1" s="10"/>
      <c r="AUF1" s="10"/>
      <c r="AUG1" s="10"/>
      <c r="AUH1" s="10"/>
      <c r="AUI1" s="10"/>
      <c r="AUJ1" s="10"/>
      <c r="AUK1" s="10" t="s">
        <v>64</v>
      </c>
      <c r="AUL1" s="10"/>
      <c r="AUM1" s="10"/>
      <c r="AUN1" s="10"/>
      <c r="AUO1" s="10"/>
      <c r="AUP1" s="10"/>
      <c r="AUQ1" s="10"/>
      <c r="AUR1" s="10"/>
      <c r="AUS1" s="10" t="s">
        <v>64</v>
      </c>
      <c r="AUT1" s="10"/>
      <c r="AUU1" s="10"/>
      <c r="AUV1" s="10"/>
      <c r="AUW1" s="10"/>
      <c r="AUX1" s="10"/>
      <c r="AUY1" s="10"/>
      <c r="AUZ1" s="10"/>
      <c r="AVA1" s="10" t="s">
        <v>64</v>
      </c>
      <c r="AVB1" s="10"/>
      <c r="AVC1" s="10"/>
      <c r="AVD1" s="10"/>
      <c r="AVE1" s="10"/>
      <c r="AVF1" s="10"/>
      <c r="AVG1" s="10"/>
      <c r="AVH1" s="10"/>
      <c r="AVI1" s="10" t="s">
        <v>64</v>
      </c>
      <c r="AVJ1" s="10"/>
      <c r="AVK1" s="10"/>
      <c r="AVL1" s="10"/>
      <c r="AVM1" s="10"/>
      <c r="AVN1" s="10"/>
      <c r="AVO1" s="10"/>
      <c r="AVP1" s="10"/>
      <c r="AVQ1" s="10" t="s">
        <v>64</v>
      </c>
      <c r="AVR1" s="10"/>
      <c r="AVS1" s="10"/>
      <c r="AVT1" s="10"/>
      <c r="AVU1" s="10"/>
      <c r="AVV1" s="10"/>
      <c r="AVW1" s="10"/>
      <c r="AVX1" s="10"/>
      <c r="AVY1" s="10" t="s">
        <v>64</v>
      </c>
      <c r="AVZ1" s="10"/>
      <c r="AWA1" s="10"/>
      <c r="AWB1" s="10"/>
      <c r="AWC1" s="10"/>
      <c r="AWD1" s="10"/>
      <c r="AWE1" s="10"/>
      <c r="AWF1" s="10"/>
      <c r="AWG1" s="10" t="s">
        <v>64</v>
      </c>
      <c r="AWH1" s="10"/>
      <c r="AWI1" s="10"/>
      <c r="AWJ1" s="10"/>
      <c r="AWK1" s="10"/>
      <c r="AWL1" s="10"/>
      <c r="AWM1" s="10"/>
      <c r="AWN1" s="10"/>
      <c r="AWO1" s="10" t="s">
        <v>64</v>
      </c>
      <c r="AWP1" s="10"/>
      <c r="AWQ1" s="10"/>
      <c r="AWR1" s="10"/>
      <c r="AWS1" s="10"/>
      <c r="AWT1" s="10"/>
      <c r="AWU1" s="10"/>
      <c r="AWV1" s="10"/>
      <c r="AWW1" s="10" t="s">
        <v>64</v>
      </c>
      <c r="AWX1" s="10"/>
      <c r="AWY1" s="10"/>
      <c r="AWZ1" s="10"/>
      <c r="AXA1" s="10"/>
      <c r="AXB1" s="10"/>
      <c r="AXC1" s="10"/>
      <c r="AXD1" s="10"/>
      <c r="AXE1" s="10" t="s">
        <v>64</v>
      </c>
      <c r="AXF1" s="10"/>
      <c r="AXG1" s="10"/>
      <c r="AXH1" s="10"/>
      <c r="AXI1" s="10"/>
      <c r="AXJ1" s="10"/>
      <c r="AXK1" s="10"/>
      <c r="AXL1" s="10"/>
      <c r="AXM1" s="10" t="s">
        <v>64</v>
      </c>
      <c r="AXN1" s="10"/>
      <c r="AXO1" s="10"/>
      <c r="AXP1" s="10"/>
      <c r="AXQ1" s="10"/>
      <c r="AXR1" s="10"/>
      <c r="AXS1" s="10"/>
      <c r="AXT1" s="10"/>
      <c r="AXU1" s="10" t="s">
        <v>64</v>
      </c>
      <c r="AXV1" s="10"/>
      <c r="AXW1" s="10"/>
      <c r="AXX1" s="10"/>
      <c r="AXY1" s="10"/>
      <c r="AXZ1" s="10"/>
      <c r="AYA1" s="10"/>
      <c r="AYB1" s="10"/>
      <c r="AYC1" s="10" t="s">
        <v>64</v>
      </c>
      <c r="AYD1" s="10"/>
      <c r="AYE1" s="10"/>
      <c r="AYF1" s="10"/>
      <c r="AYG1" s="10"/>
      <c r="AYH1" s="10"/>
      <c r="AYI1" s="10"/>
      <c r="AYJ1" s="10"/>
      <c r="AYK1" s="10" t="s">
        <v>64</v>
      </c>
      <c r="AYL1" s="10"/>
      <c r="AYM1" s="10"/>
      <c r="AYN1" s="10"/>
      <c r="AYO1" s="10"/>
      <c r="AYP1" s="10"/>
      <c r="AYQ1" s="10"/>
      <c r="AYR1" s="10"/>
      <c r="AYS1" s="10" t="s">
        <v>64</v>
      </c>
      <c r="AYT1" s="10"/>
      <c r="AYU1" s="10"/>
      <c r="AYV1" s="10"/>
      <c r="AYW1" s="10"/>
      <c r="AYX1" s="10"/>
      <c r="AYY1" s="10"/>
      <c r="AYZ1" s="10"/>
      <c r="AZA1" s="10" t="s">
        <v>64</v>
      </c>
      <c r="AZB1" s="10"/>
      <c r="AZC1" s="10"/>
      <c r="AZD1" s="10"/>
      <c r="AZE1" s="10"/>
      <c r="AZF1" s="10"/>
      <c r="AZG1" s="10"/>
      <c r="AZH1" s="10"/>
      <c r="AZI1" s="10" t="s">
        <v>64</v>
      </c>
      <c r="AZJ1" s="10"/>
      <c r="AZK1" s="10"/>
      <c r="AZL1" s="10"/>
      <c r="AZM1" s="10"/>
      <c r="AZN1" s="10"/>
      <c r="AZO1" s="10"/>
      <c r="AZP1" s="10"/>
      <c r="AZQ1" s="10" t="s">
        <v>64</v>
      </c>
      <c r="AZR1" s="10"/>
      <c r="AZS1" s="10"/>
      <c r="AZT1" s="10"/>
      <c r="AZU1" s="10"/>
      <c r="AZV1" s="10"/>
      <c r="AZW1" s="10"/>
      <c r="AZX1" s="10"/>
      <c r="AZY1" s="10" t="s">
        <v>64</v>
      </c>
      <c r="AZZ1" s="10"/>
      <c r="BAA1" s="10"/>
      <c r="BAB1" s="10"/>
      <c r="BAC1" s="10"/>
      <c r="BAD1" s="10"/>
      <c r="BAE1" s="10"/>
      <c r="BAF1" s="10"/>
      <c r="BAG1" s="10" t="s">
        <v>64</v>
      </c>
      <c r="BAH1" s="10"/>
      <c r="BAI1" s="10"/>
      <c r="BAJ1" s="10"/>
      <c r="BAK1" s="10"/>
      <c r="BAL1" s="10"/>
      <c r="BAM1" s="10"/>
      <c r="BAN1" s="10"/>
      <c r="BAO1" s="10" t="s">
        <v>64</v>
      </c>
      <c r="BAP1" s="10"/>
      <c r="BAQ1" s="10"/>
      <c r="BAR1" s="10"/>
      <c r="BAS1" s="10"/>
      <c r="BAT1" s="10"/>
      <c r="BAU1" s="10"/>
      <c r="BAV1" s="10"/>
      <c r="BAW1" s="10" t="s">
        <v>64</v>
      </c>
      <c r="BAX1" s="10"/>
      <c r="BAY1" s="10"/>
      <c r="BAZ1" s="10"/>
      <c r="BBA1" s="10"/>
      <c r="BBB1" s="10"/>
      <c r="BBC1" s="10"/>
      <c r="BBD1" s="10"/>
      <c r="BBE1" s="10" t="s">
        <v>64</v>
      </c>
      <c r="BBF1" s="10"/>
      <c r="BBG1" s="10"/>
      <c r="BBH1" s="10"/>
      <c r="BBI1" s="10"/>
      <c r="BBJ1" s="10"/>
      <c r="BBK1" s="10"/>
      <c r="BBL1" s="10"/>
      <c r="BBM1" s="10" t="s">
        <v>64</v>
      </c>
      <c r="BBN1" s="10"/>
      <c r="BBO1" s="10"/>
      <c r="BBP1" s="10"/>
      <c r="BBQ1" s="10"/>
      <c r="BBR1" s="10"/>
      <c r="BBS1" s="10"/>
      <c r="BBT1" s="10"/>
      <c r="BBU1" s="10" t="s">
        <v>64</v>
      </c>
      <c r="BBV1" s="10"/>
      <c r="BBW1" s="10"/>
      <c r="BBX1" s="10"/>
      <c r="BBY1" s="10"/>
      <c r="BBZ1" s="10"/>
      <c r="BCA1" s="10"/>
      <c r="BCB1" s="10"/>
      <c r="BCC1" s="10" t="s">
        <v>64</v>
      </c>
      <c r="BCD1" s="10"/>
      <c r="BCE1" s="10"/>
      <c r="BCF1" s="10"/>
      <c r="BCG1" s="10"/>
      <c r="BCH1" s="10"/>
      <c r="BCI1" s="10"/>
      <c r="BCJ1" s="10"/>
      <c r="BCK1" s="10" t="s">
        <v>64</v>
      </c>
      <c r="BCL1" s="10"/>
      <c r="BCM1" s="10"/>
      <c r="BCN1" s="10"/>
      <c r="BCO1" s="10"/>
      <c r="BCP1" s="10"/>
      <c r="BCQ1" s="10"/>
      <c r="BCR1" s="10"/>
      <c r="BCS1" s="10" t="s">
        <v>64</v>
      </c>
      <c r="BCT1" s="10"/>
      <c r="BCU1" s="10"/>
      <c r="BCV1" s="10"/>
      <c r="BCW1" s="10"/>
      <c r="BCX1" s="10"/>
      <c r="BCY1" s="10"/>
      <c r="BCZ1" s="10"/>
      <c r="BDA1" s="10" t="s">
        <v>64</v>
      </c>
      <c r="BDB1" s="10"/>
      <c r="BDC1" s="10"/>
      <c r="BDD1" s="10"/>
      <c r="BDE1" s="10"/>
      <c r="BDF1" s="10"/>
      <c r="BDG1" s="10"/>
      <c r="BDH1" s="10"/>
      <c r="BDI1" s="10" t="s">
        <v>64</v>
      </c>
      <c r="BDJ1" s="10"/>
      <c r="BDK1" s="10"/>
      <c r="BDL1" s="10"/>
      <c r="BDM1" s="10"/>
      <c r="BDN1" s="10"/>
      <c r="BDO1" s="10"/>
      <c r="BDP1" s="10"/>
      <c r="BDQ1" s="10" t="s">
        <v>64</v>
      </c>
      <c r="BDR1" s="10"/>
      <c r="BDS1" s="10"/>
      <c r="BDT1" s="10"/>
      <c r="BDU1" s="10"/>
      <c r="BDV1" s="10"/>
      <c r="BDW1" s="10"/>
      <c r="BDX1" s="10"/>
      <c r="BDY1" s="10" t="s">
        <v>64</v>
      </c>
      <c r="BDZ1" s="10"/>
      <c r="BEA1" s="10"/>
      <c r="BEB1" s="10"/>
      <c r="BEC1" s="10"/>
      <c r="BED1" s="10"/>
      <c r="BEE1" s="10"/>
      <c r="BEF1" s="10"/>
      <c r="BEG1" s="10" t="s">
        <v>64</v>
      </c>
      <c r="BEH1" s="10"/>
      <c r="BEI1" s="10"/>
      <c r="BEJ1" s="10"/>
      <c r="BEK1" s="10"/>
      <c r="BEL1" s="10"/>
      <c r="BEM1" s="10"/>
      <c r="BEN1" s="10"/>
      <c r="BEO1" s="10" t="s">
        <v>64</v>
      </c>
      <c r="BEP1" s="10"/>
      <c r="BEQ1" s="10"/>
      <c r="BER1" s="10"/>
      <c r="BES1" s="10"/>
      <c r="BET1" s="10"/>
      <c r="BEU1" s="10"/>
      <c r="BEV1" s="10"/>
      <c r="BEW1" s="10" t="s">
        <v>64</v>
      </c>
      <c r="BEX1" s="10"/>
      <c r="BEY1" s="10"/>
      <c r="BEZ1" s="10"/>
      <c r="BFA1" s="10"/>
      <c r="BFB1" s="10"/>
      <c r="BFC1" s="10"/>
      <c r="BFD1" s="10"/>
      <c r="BFE1" s="10" t="s">
        <v>64</v>
      </c>
      <c r="BFF1" s="10"/>
      <c r="BFG1" s="10"/>
      <c r="BFH1" s="10"/>
      <c r="BFI1" s="10"/>
      <c r="BFJ1" s="10"/>
      <c r="BFK1" s="10"/>
      <c r="BFL1" s="10"/>
      <c r="BFM1" s="10" t="s">
        <v>64</v>
      </c>
      <c r="BFN1" s="10"/>
      <c r="BFO1" s="10"/>
      <c r="BFP1" s="10"/>
      <c r="BFQ1" s="10"/>
      <c r="BFR1" s="10"/>
      <c r="BFS1" s="10"/>
      <c r="BFT1" s="10"/>
      <c r="BFU1" s="10" t="s">
        <v>64</v>
      </c>
      <c r="BFV1" s="10"/>
      <c r="BFW1" s="10"/>
      <c r="BFX1" s="10"/>
      <c r="BFY1" s="10"/>
      <c r="BFZ1" s="10"/>
      <c r="BGA1" s="10"/>
      <c r="BGB1" s="10"/>
      <c r="BGC1" s="10" t="s">
        <v>64</v>
      </c>
      <c r="BGD1" s="10"/>
      <c r="BGE1" s="10"/>
      <c r="BGF1" s="10"/>
      <c r="BGG1" s="10"/>
      <c r="BGH1" s="10"/>
      <c r="BGI1" s="10"/>
      <c r="BGJ1" s="10"/>
      <c r="BGK1" s="10" t="s">
        <v>64</v>
      </c>
      <c r="BGL1" s="10"/>
      <c r="BGM1" s="10"/>
      <c r="BGN1" s="10"/>
      <c r="BGO1" s="10"/>
      <c r="BGP1" s="10"/>
      <c r="BGQ1" s="10"/>
      <c r="BGR1" s="10"/>
      <c r="BGS1" s="10" t="s">
        <v>64</v>
      </c>
      <c r="BGT1" s="10"/>
      <c r="BGU1" s="10"/>
      <c r="BGV1" s="10"/>
      <c r="BGW1" s="10"/>
      <c r="BGX1" s="10"/>
      <c r="BGY1" s="10"/>
      <c r="BGZ1" s="10"/>
      <c r="BHA1" s="10" t="s">
        <v>64</v>
      </c>
      <c r="BHB1" s="10"/>
      <c r="BHC1" s="10"/>
      <c r="BHD1" s="10"/>
      <c r="BHE1" s="10"/>
      <c r="BHF1" s="10"/>
      <c r="BHG1" s="10"/>
      <c r="BHH1" s="10"/>
      <c r="BHI1" s="10" t="s">
        <v>64</v>
      </c>
      <c r="BHJ1" s="10"/>
      <c r="BHK1" s="10"/>
      <c r="BHL1" s="10"/>
      <c r="BHM1" s="10"/>
      <c r="BHN1" s="10"/>
      <c r="BHO1" s="10"/>
      <c r="BHP1" s="10"/>
      <c r="BHQ1" s="10" t="s">
        <v>64</v>
      </c>
      <c r="BHR1" s="10"/>
      <c r="BHS1" s="10"/>
      <c r="BHT1" s="10"/>
      <c r="BHU1" s="10"/>
      <c r="BHV1" s="10"/>
      <c r="BHW1" s="10"/>
      <c r="BHX1" s="10"/>
      <c r="BHY1" s="10" t="s">
        <v>64</v>
      </c>
      <c r="BHZ1" s="10"/>
      <c r="BIA1" s="10"/>
      <c r="BIB1" s="10"/>
      <c r="BIC1" s="10"/>
      <c r="BID1" s="10"/>
      <c r="BIE1" s="10"/>
      <c r="BIF1" s="10"/>
      <c r="BIG1" s="10" t="s">
        <v>64</v>
      </c>
      <c r="BIH1" s="10"/>
      <c r="BII1" s="10"/>
      <c r="BIJ1" s="10"/>
      <c r="BIK1" s="10"/>
      <c r="BIL1" s="10"/>
      <c r="BIM1" s="10"/>
      <c r="BIN1" s="10"/>
      <c r="BIO1" s="10" t="s">
        <v>64</v>
      </c>
      <c r="BIP1" s="10"/>
      <c r="BIQ1" s="10"/>
      <c r="BIR1" s="10"/>
      <c r="BIS1" s="10"/>
      <c r="BIT1" s="10"/>
      <c r="BIU1" s="10"/>
      <c r="BIV1" s="10"/>
      <c r="BIW1" s="10" t="s">
        <v>64</v>
      </c>
      <c r="BIX1" s="10"/>
      <c r="BIY1" s="10"/>
      <c r="BIZ1" s="10"/>
      <c r="BJA1" s="10"/>
      <c r="BJB1" s="10"/>
      <c r="BJC1" s="10"/>
      <c r="BJD1" s="10"/>
      <c r="BJE1" s="10" t="s">
        <v>64</v>
      </c>
      <c r="BJF1" s="10"/>
      <c r="BJG1" s="10"/>
      <c r="BJH1" s="10"/>
      <c r="BJI1" s="10"/>
      <c r="BJJ1" s="10"/>
      <c r="BJK1" s="10"/>
      <c r="BJL1" s="10"/>
      <c r="BJM1" s="10" t="s">
        <v>64</v>
      </c>
      <c r="BJN1" s="10"/>
      <c r="BJO1" s="10"/>
      <c r="BJP1" s="10"/>
      <c r="BJQ1" s="10"/>
      <c r="BJR1" s="10"/>
      <c r="BJS1" s="10"/>
      <c r="BJT1" s="10"/>
      <c r="BJU1" s="10" t="s">
        <v>64</v>
      </c>
      <c r="BJV1" s="10"/>
      <c r="BJW1" s="10"/>
      <c r="BJX1" s="10"/>
      <c r="BJY1" s="10"/>
      <c r="BJZ1" s="10"/>
      <c r="BKA1" s="10"/>
      <c r="BKB1" s="10"/>
      <c r="BKC1" s="10" t="s">
        <v>64</v>
      </c>
      <c r="BKD1" s="10"/>
      <c r="BKE1" s="10"/>
      <c r="BKF1" s="10"/>
      <c r="BKG1" s="10"/>
      <c r="BKH1" s="10"/>
      <c r="BKI1" s="10"/>
      <c r="BKJ1" s="10"/>
      <c r="BKK1" s="10" t="s">
        <v>64</v>
      </c>
      <c r="BKL1" s="10"/>
      <c r="BKM1" s="10"/>
      <c r="BKN1" s="10"/>
      <c r="BKO1" s="10"/>
      <c r="BKP1" s="10"/>
      <c r="BKQ1" s="10"/>
      <c r="BKR1" s="10"/>
      <c r="BKS1" s="10" t="s">
        <v>64</v>
      </c>
      <c r="BKT1" s="10"/>
      <c r="BKU1" s="10"/>
      <c r="BKV1" s="10"/>
      <c r="BKW1" s="10"/>
      <c r="BKX1" s="10"/>
      <c r="BKY1" s="10"/>
      <c r="BKZ1" s="10"/>
      <c r="BLA1" s="10" t="s">
        <v>64</v>
      </c>
      <c r="BLB1" s="10"/>
      <c r="BLC1" s="10"/>
      <c r="BLD1" s="10"/>
      <c r="BLE1" s="10"/>
      <c r="BLF1" s="10"/>
      <c r="BLG1" s="10"/>
      <c r="BLH1" s="10"/>
      <c r="BLI1" s="10" t="s">
        <v>64</v>
      </c>
      <c r="BLJ1" s="10"/>
      <c r="BLK1" s="10"/>
      <c r="BLL1" s="10"/>
      <c r="BLM1" s="10"/>
      <c r="BLN1" s="10"/>
      <c r="BLO1" s="10"/>
      <c r="BLP1" s="10"/>
      <c r="BLQ1" s="10" t="s">
        <v>64</v>
      </c>
      <c r="BLR1" s="10"/>
      <c r="BLS1" s="10"/>
      <c r="BLT1" s="10"/>
      <c r="BLU1" s="10"/>
      <c r="BLV1" s="10"/>
      <c r="BLW1" s="10"/>
      <c r="BLX1" s="10"/>
      <c r="BLY1" s="10" t="s">
        <v>64</v>
      </c>
      <c r="BLZ1" s="10"/>
      <c r="BMA1" s="10"/>
      <c r="BMB1" s="10"/>
      <c r="BMC1" s="10"/>
      <c r="BMD1" s="10"/>
      <c r="BME1" s="10"/>
      <c r="BMF1" s="10"/>
      <c r="BMG1" s="10" t="s">
        <v>64</v>
      </c>
      <c r="BMH1" s="10"/>
      <c r="BMI1" s="10"/>
      <c r="BMJ1" s="10"/>
      <c r="BMK1" s="10"/>
      <c r="BML1" s="10"/>
      <c r="BMM1" s="10"/>
      <c r="BMN1" s="10"/>
      <c r="BMO1" s="10" t="s">
        <v>64</v>
      </c>
      <c r="BMP1" s="10"/>
      <c r="BMQ1" s="10"/>
      <c r="BMR1" s="10"/>
      <c r="BMS1" s="10"/>
      <c r="BMT1" s="10"/>
      <c r="BMU1" s="10"/>
      <c r="BMV1" s="10"/>
      <c r="BMW1" s="10" t="s">
        <v>64</v>
      </c>
      <c r="BMX1" s="10"/>
      <c r="BMY1" s="10"/>
      <c r="BMZ1" s="10"/>
      <c r="BNA1" s="10"/>
      <c r="BNB1" s="10"/>
      <c r="BNC1" s="10"/>
      <c r="BND1" s="10"/>
      <c r="BNE1" s="10" t="s">
        <v>64</v>
      </c>
      <c r="BNF1" s="10"/>
      <c r="BNG1" s="10"/>
      <c r="BNH1" s="10"/>
      <c r="BNI1" s="10"/>
      <c r="BNJ1" s="10"/>
      <c r="BNK1" s="10"/>
      <c r="BNL1" s="10"/>
      <c r="BNM1" s="10" t="s">
        <v>64</v>
      </c>
      <c r="BNN1" s="10"/>
      <c r="BNO1" s="10"/>
      <c r="BNP1" s="10"/>
      <c r="BNQ1" s="10"/>
      <c r="BNR1" s="10"/>
      <c r="BNS1" s="10"/>
      <c r="BNT1" s="10"/>
      <c r="BNU1" s="10" t="s">
        <v>64</v>
      </c>
      <c r="BNV1" s="10"/>
      <c r="BNW1" s="10"/>
      <c r="BNX1" s="10"/>
      <c r="BNY1" s="10"/>
      <c r="BNZ1" s="10"/>
      <c r="BOA1" s="10"/>
      <c r="BOB1" s="10"/>
      <c r="BOC1" s="10" t="s">
        <v>64</v>
      </c>
      <c r="BOD1" s="10"/>
      <c r="BOE1" s="10"/>
      <c r="BOF1" s="10"/>
      <c r="BOG1" s="10"/>
      <c r="BOH1" s="10"/>
      <c r="BOI1" s="10"/>
      <c r="BOJ1" s="10"/>
      <c r="BOK1" s="10" t="s">
        <v>64</v>
      </c>
      <c r="BOL1" s="10"/>
      <c r="BOM1" s="10"/>
      <c r="BON1" s="10"/>
      <c r="BOO1" s="10"/>
      <c r="BOP1" s="10"/>
      <c r="BOQ1" s="10"/>
      <c r="BOR1" s="10"/>
      <c r="BOS1" s="10" t="s">
        <v>64</v>
      </c>
      <c r="BOT1" s="10"/>
      <c r="BOU1" s="10"/>
      <c r="BOV1" s="10"/>
      <c r="BOW1" s="10"/>
      <c r="BOX1" s="10"/>
      <c r="BOY1" s="10"/>
      <c r="BOZ1" s="10"/>
      <c r="BPA1" s="10" t="s">
        <v>64</v>
      </c>
      <c r="BPB1" s="10"/>
      <c r="BPC1" s="10"/>
      <c r="BPD1" s="10"/>
      <c r="BPE1" s="10"/>
      <c r="BPF1" s="10"/>
      <c r="BPG1" s="10"/>
      <c r="BPH1" s="10"/>
      <c r="BPI1" s="10" t="s">
        <v>64</v>
      </c>
      <c r="BPJ1" s="10"/>
      <c r="BPK1" s="10"/>
      <c r="BPL1" s="10"/>
      <c r="BPM1" s="10"/>
      <c r="BPN1" s="10"/>
      <c r="BPO1" s="10"/>
      <c r="BPP1" s="10"/>
      <c r="BPQ1" s="10" t="s">
        <v>64</v>
      </c>
      <c r="BPR1" s="10"/>
      <c r="BPS1" s="10"/>
      <c r="BPT1" s="10"/>
      <c r="BPU1" s="10"/>
      <c r="BPV1" s="10"/>
      <c r="BPW1" s="10"/>
      <c r="BPX1" s="10"/>
      <c r="BPY1" s="10" t="s">
        <v>64</v>
      </c>
      <c r="BPZ1" s="10"/>
      <c r="BQA1" s="10"/>
      <c r="BQB1" s="10"/>
      <c r="BQC1" s="10"/>
      <c r="BQD1" s="10"/>
      <c r="BQE1" s="10"/>
      <c r="BQF1" s="10"/>
      <c r="BQG1" s="10" t="s">
        <v>64</v>
      </c>
      <c r="BQH1" s="10"/>
      <c r="BQI1" s="10"/>
      <c r="BQJ1" s="10"/>
      <c r="BQK1" s="10"/>
      <c r="BQL1" s="10"/>
      <c r="BQM1" s="10"/>
      <c r="BQN1" s="10"/>
      <c r="BQO1" s="10" t="s">
        <v>64</v>
      </c>
      <c r="BQP1" s="10"/>
      <c r="BQQ1" s="10"/>
      <c r="BQR1" s="10"/>
      <c r="BQS1" s="10"/>
      <c r="BQT1" s="10"/>
      <c r="BQU1" s="10"/>
      <c r="BQV1" s="10"/>
      <c r="BQW1" s="10" t="s">
        <v>64</v>
      </c>
      <c r="BQX1" s="10"/>
      <c r="BQY1" s="10"/>
      <c r="BQZ1" s="10"/>
      <c r="BRA1" s="10"/>
      <c r="BRB1" s="10"/>
      <c r="BRC1" s="10"/>
      <c r="BRD1" s="10"/>
      <c r="BRE1" s="10" t="s">
        <v>64</v>
      </c>
      <c r="BRF1" s="10"/>
      <c r="BRG1" s="10"/>
      <c r="BRH1" s="10"/>
      <c r="BRI1" s="10"/>
      <c r="BRJ1" s="10"/>
      <c r="BRK1" s="10"/>
      <c r="BRL1" s="10"/>
      <c r="BRM1" s="10" t="s">
        <v>64</v>
      </c>
      <c r="BRN1" s="10"/>
      <c r="BRO1" s="10"/>
      <c r="BRP1" s="10"/>
      <c r="BRQ1" s="10"/>
      <c r="BRR1" s="10"/>
      <c r="BRS1" s="10"/>
      <c r="BRT1" s="10"/>
      <c r="BRU1" s="10" t="s">
        <v>64</v>
      </c>
      <c r="BRV1" s="10"/>
      <c r="BRW1" s="10"/>
      <c r="BRX1" s="10"/>
      <c r="BRY1" s="10"/>
      <c r="BRZ1" s="10"/>
      <c r="BSA1" s="10"/>
      <c r="BSB1" s="10"/>
      <c r="BSC1" s="10" t="s">
        <v>64</v>
      </c>
      <c r="BSD1" s="10"/>
      <c r="BSE1" s="10"/>
      <c r="BSF1" s="10"/>
      <c r="BSG1" s="10"/>
      <c r="BSH1" s="10"/>
      <c r="BSI1" s="10"/>
      <c r="BSJ1" s="10"/>
      <c r="BSK1" s="10" t="s">
        <v>64</v>
      </c>
      <c r="BSL1" s="10"/>
      <c r="BSM1" s="10"/>
      <c r="BSN1" s="10"/>
      <c r="BSO1" s="10"/>
      <c r="BSP1" s="10"/>
      <c r="BSQ1" s="10"/>
      <c r="BSR1" s="10"/>
      <c r="BSS1" s="10" t="s">
        <v>64</v>
      </c>
      <c r="BST1" s="10"/>
      <c r="BSU1" s="10"/>
      <c r="BSV1" s="10"/>
      <c r="BSW1" s="10"/>
      <c r="BSX1" s="10"/>
      <c r="BSY1" s="10"/>
      <c r="BSZ1" s="10"/>
      <c r="BTA1" s="10" t="s">
        <v>64</v>
      </c>
      <c r="BTB1" s="10"/>
      <c r="BTC1" s="10"/>
      <c r="BTD1" s="10"/>
      <c r="BTE1" s="10"/>
      <c r="BTF1" s="10"/>
      <c r="BTG1" s="10"/>
      <c r="BTH1" s="10"/>
      <c r="BTI1" s="10" t="s">
        <v>64</v>
      </c>
      <c r="BTJ1" s="10"/>
      <c r="BTK1" s="10"/>
      <c r="BTL1" s="10"/>
      <c r="BTM1" s="10"/>
      <c r="BTN1" s="10"/>
      <c r="BTO1" s="10"/>
      <c r="BTP1" s="10"/>
      <c r="BTQ1" s="10" t="s">
        <v>64</v>
      </c>
      <c r="BTR1" s="10"/>
      <c r="BTS1" s="10"/>
      <c r="BTT1" s="10"/>
      <c r="BTU1" s="10"/>
      <c r="BTV1" s="10"/>
      <c r="BTW1" s="10"/>
      <c r="BTX1" s="10"/>
      <c r="BTY1" s="10" t="s">
        <v>64</v>
      </c>
      <c r="BTZ1" s="10"/>
      <c r="BUA1" s="10"/>
      <c r="BUB1" s="10"/>
      <c r="BUC1" s="10"/>
      <c r="BUD1" s="10"/>
      <c r="BUE1" s="10"/>
      <c r="BUF1" s="10"/>
      <c r="BUG1" s="10" t="s">
        <v>64</v>
      </c>
      <c r="BUH1" s="10"/>
      <c r="BUI1" s="10"/>
      <c r="BUJ1" s="10"/>
      <c r="BUK1" s="10"/>
      <c r="BUL1" s="10"/>
      <c r="BUM1" s="10"/>
      <c r="BUN1" s="10"/>
      <c r="BUO1" s="10" t="s">
        <v>64</v>
      </c>
      <c r="BUP1" s="10"/>
      <c r="BUQ1" s="10"/>
      <c r="BUR1" s="10"/>
      <c r="BUS1" s="10"/>
      <c r="BUT1" s="10"/>
      <c r="BUU1" s="10"/>
      <c r="BUV1" s="10"/>
      <c r="BUW1" s="10" t="s">
        <v>64</v>
      </c>
      <c r="BUX1" s="10"/>
      <c r="BUY1" s="10"/>
      <c r="BUZ1" s="10"/>
      <c r="BVA1" s="10"/>
      <c r="BVB1" s="10"/>
      <c r="BVC1" s="10"/>
      <c r="BVD1" s="10"/>
      <c r="BVE1" s="10" t="s">
        <v>64</v>
      </c>
      <c r="BVF1" s="10"/>
      <c r="BVG1" s="10"/>
      <c r="BVH1" s="10"/>
      <c r="BVI1" s="10"/>
      <c r="BVJ1" s="10"/>
      <c r="BVK1" s="10"/>
      <c r="BVL1" s="10"/>
      <c r="BVM1" s="10" t="s">
        <v>64</v>
      </c>
      <c r="BVN1" s="10"/>
      <c r="BVO1" s="10"/>
      <c r="BVP1" s="10"/>
      <c r="BVQ1" s="10"/>
      <c r="BVR1" s="10"/>
      <c r="BVS1" s="10"/>
      <c r="BVT1" s="10"/>
      <c r="BVU1" s="10" t="s">
        <v>64</v>
      </c>
      <c r="BVV1" s="10"/>
      <c r="BVW1" s="10"/>
      <c r="BVX1" s="10"/>
      <c r="BVY1" s="10"/>
      <c r="BVZ1" s="10"/>
      <c r="BWA1" s="10"/>
      <c r="BWB1" s="10"/>
      <c r="BWC1" s="10" t="s">
        <v>64</v>
      </c>
      <c r="BWD1" s="10"/>
      <c r="BWE1" s="10"/>
      <c r="BWF1" s="10"/>
      <c r="BWG1" s="10"/>
      <c r="BWH1" s="10"/>
      <c r="BWI1" s="10"/>
      <c r="BWJ1" s="10"/>
      <c r="BWK1" s="10" t="s">
        <v>64</v>
      </c>
      <c r="BWL1" s="10"/>
      <c r="BWM1" s="10"/>
      <c r="BWN1" s="10"/>
      <c r="BWO1" s="10"/>
      <c r="BWP1" s="10"/>
      <c r="BWQ1" s="10"/>
      <c r="BWR1" s="10"/>
      <c r="BWS1" s="10" t="s">
        <v>64</v>
      </c>
      <c r="BWT1" s="10"/>
      <c r="BWU1" s="10"/>
      <c r="BWV1" s="10"/>
      <c r="BWW1" s="10"/>
      <c r="BWX1" s="10"/>
      <c r="BWY1" s="10"/>
      <c r="BWZ1" s="10"/>
      <c r="BXA1" s="10" t="s">
        <v>64</v>
      </c>
      <c r="BXB1" s="10"/>
      <c r="BXC1" s="10"/>
      <c r="BXD1" s="10"/>
      <c r="BXE1" s="10"/>
      <c r="BXF1" s="10"/>
      <c r="BXG1" s="10"/>
      <c r="BXH1" s="10"/>
      <c r="BXI1" s="10" t="s">
        <v>64</v>
      </c>
      <c r="BXJ1" s="10"/>
      <c r="BXK1" s="10"/>
      <c r="BXL1" s="10"/>
      <c r="BXM1" s="10"/>
      <c r="BXN1" s="10"/>
      <c r="BXO1" s="10"/>
      <c r="BXP1" s="10"/>
      <c r="BXQ1" s="10" t="s">
        <v>64</v>
      </c>
      <c r="BXR1" s="10"/>
      <c r="BXS1" s="10"/>
      <c r="BXT1" s="10"/>
      <c r="BXU1" s="10"/>
      <c r="BXV1" s="10"/>
      <c r="BXW1" s="10"/>
      <c r="BXX1" s="10"/>
      <c r="BXY1" s="10" t="s">
        <v>64</v>
      </c>
      <c r="BXZ1" s="10"/>
      <c r="BYA1" s="10"/>
      <c r="BYB1" s="10"/>
      <c r="BYC1" s="10"/>
      <c r="BYD1" s="10"/>
      <c r="BYE1" s="10"/>
      <c r="BYF1" s="10"/>
      <c r="BYG1" s="10" t="s">
        <v>64</v>
      </c>
      <c r="BYH1" s="10"/>
      <c r="BYI1" s="10"/>
      <c r="BYJ1" s="10"/>
      <c r="BYK1" s="10"/>
      <c r="BYL1" s="10"/>
      <c r="BYM1" s="10"/>
      <c r="BYN1" s="10"/>
      <c r="BYO1" s="10" t="s">
        <v>64</v>
      </c>
      <c r="BYP1" s="10"/>
      <c r="BYQ1" s="10"/>
      <c r="BYR1" s="10"/>
      <c r="BYS1" s="10"/>
      <c r="BYT1" s="10"/>
      <c r="BYU1" s="10"/>
      <c r="BYV1" s="10"/>
      <c r="BYW1" s="10" t="s">
        <v>64</v>
      </c>
      <c r="BYX1" s="10"/>
      <c r="BYY1" s="10"/>
      <c r="BYZ1" s="10"/>
      <c r="BZA1" s="10"/>
      <c r="BZB1" s="10"/>
      <c r="BZC1" s="10"/>
      <c r="BZD1" s="10"/>
      <c r="BZE1" s="10" t="s">
        <v>64</v>
      </c>
      <c r="BZF1" s="10"/>
      <c r="BZG1" s="10"/>
      <c r="BZH1" s="10"/>
      <c r="BZI1" s="10"/>
      <c r="BZJ1" s="10"/>
      <c r="BZK1" s="10"/>
      <c r="BZL1" s="10"/>
      <c r="BZM1" s="10" t="s">
        <v>64</v>
      </c>
      <c r="BZN1" s="10"/>
      <c r="BZO1" s="10"/>
      <c r="BZP1" s="10"/>
      <c r="BZQ1" s="10"/>
      <c r="BZR1" s="10"/>
      <c r="BZS1" s="10"/>
      <c r="BZT1" s="10"/>
      <c r="BZU1" s="10" t="s">
        <v>64</v>
      </c>
      <c r="BZV1" s="10"/>
      <c r="BZW1" s="10"/>
      <c r="BZX1" s="10"/>
      <c r="BZY1" s="10"/>
      <c r="BZZ1" s="10"/>
      <c r="CAA1" s="10"/>
      <c r="CAB1" s="10"/>
      <c r="CAC1" s="10" t="s">
        <v>64</v>
      </c>
      <c r="CAD1" s="10"/>
      <c r="CAE1" s="10"/>
      <c r="CAF1" s="10"/>
      <c r="CAG1" s="10"/>
      <c r="CAH1" s="10"/>
      <c r="CAI1" s="10"/>
      <c r="CAJ1" s="10"/>
      <c r="CAK1" s="10" t="s">
        <v>64</v>
      </c>
      <c r="CAL1" s="10"/>
      <c r="CAM1" s="10"/>
      <c r="CAN1" s="10"/>
      <c r="CAO1" s="10"/>
      <c r="CAP1" s="10"/>
      <c r="CAQ1" s="10"/>
      <c r="CAR1" s="10"/>
      <c r="CAS1" s="10" t="s">
        <v>64</v>
      </c>
      <c r="CAT1" s="10"/>
      <c r="CAU1" s="10"/>
      <c r="CAV1" s="10"/>
      <c r="CAW1" s="10"/>
      <c r="CAX1" s="10"/>
      <c r="CAY1" s="10"/>
      <c r="CAZ1" s="10"/>
      <c r="CBA1" s="10" t="s">
        <v>64</v>
      </c>
      <c r="CBB1" s="10"/>
      <c r="CBC1" s="10"/>
      <c r="CBD1" s="10"/>
      <c r="CBE1" s="10"/>
      <c r="CBF1" s="10"/>
      <c r="CBG1" s="10"/>
      <c r="CBH1" s="10"/>
      <c r="CBI1" s="10" t="s">
        <v>64</v>
      </c>
      <c r="CBJ1" s="10"/>
      <c r="CBK1" s="10"/>
      <c r="CBL1" s="10"/>
      <c r="CBM1" s="10"/>
      <c r="CBN1" s="10"/>
      <c r="CBO1" s="10"/>
      <c r="CBP1" s="10"/>
      <c r="CBQ1" s="10" t="s">
        <v>64</v>
      </c>
      <c r="CBR1" s="10"/>
      <c r="CBS1" s="10"/>
      <c r="CBT1" s="10"/>
      <c r="CBU1" s="10"/>
      <c r="CBV1" s="10"/>
      <c r="CBW1" s="10"/>
      <c r="CBX1" s="10"/>
      <c r="CBY1" s="10" t="s">
        <v>64</v>
      </c>
      <c r="CBZ1" s="10"/>
      <c r="CCA1" s="10"/>
      <c r="CCB1" s="10"/>
      <c r="CCC1" s="10"/>
      <c r="CCD1" s="10"/>
      <c r="CCE1" s="10"/>
      <c r="CCF1" s="10"/>
      <c r="CCG1" s="10" t="s">
        <v>64</v>
      </c>
      <c r="CCH1" s="10"/>
      <c r="CCI1" s="10"/>
      <c r="CCJ1" s="10"/>
      <c r="CCK1" s="10"/>
      <c r="CCL1" s="10"/>
      <c r="CCM1" s="10"/>
      <c r="CCN1" s="10"/>
      <c r="CCO1" s="10" t="s">
        <v>64</v>
      </c>
      <c r="CCP1" s="10"/>
      <c r="CCQ1" s="10"/>
      <c r="CCR1" s="10"/>
      <c r="CCS1" s="10"/>
      <c r="CCT1" s="10"/>
      <c r="CCU1" s="10"/>
      <c r="CCV1" s="10"/>
      <c r="CCW1" s="10" t="s">
        <v>64</v>
      </c>
      <c r="CCX1" s="10"/>
      <c r="CCY1" s="10"/>
      <c r="CCZ1" s="10"/>
      <c r="CDA1" s="10"/>
      <c r="CDB1" s="10"/>
      <c r="CDC1" s="10"/>
      <c r="CDD1" s="10"/>
      <c r="CDE1" s="10" t="s">
        <v>64</v>
      </c>
      <c r="CDF1" s="10"/>
      <c r="CDG1" s="10"/>
      <c r="CDH1" s="10"/>
      <c r="CDI1" s="10"/>
      <c r="CDJ1" s="10"/>
      <c r="CDK1" s="10"/>
      <c r="CDL1" s="10"/>
      <c r="CDM1" s="10" t="s">
        <v>64</v>
      </c>
      <c r="CDN1" s="10"/>
      <c r="CDO1" s="10"/>
      <c r="CDP1" s="10"/>
      <c r="CDQ1" s="10"/>
      <c r="CDR1" s="10"/>
      <c r="CDS1" s="10"/>
      <c r="CDT1" s="10"/>
      <c r="CDU1" s="10" t="s">
        <v>64</v>
      </c>
      <c r="CDV1" s="10"/>
      <c r="CDW1" s="10"/>
      <c r="CDX1" s="10"/>
      <c r="CDY1" s="10"/>
      <c r="CDZ1" s="10"/>
      <c r="CEA1" s="10"/>
      <c r="CEB1" s="10"/>
      <c r="CEC1" s="10" t="s">
        <v>64</v>
      </c>
      <c r="CED1" s="10"/>
      <c r="CEE1" s="10"/>
      <c r="CEF1" s="10"/>
      <c r="CEG1" s="10"/>
      <c r="CEH1" s="10"/>
      <c r="CEI1" s="10"/>
      <c r="CEJ1" s="10"/>
      <c r="CEK1" s="10" t="s">
        <v>64</v>
      </c>
      <c r="CEL1" s="10"/>
      <c r="CEM1" s="10"/>
      <c r="CEN1" s="10"/>
      <c r="CEO1" s="10"/>
      <c r="CEP1" s="10"/>
      <c r="CEQ1" s="10"/>
      <c r="CER1" s="10"/>
      <c r="CES1" s="10" t="s">
        <v>64</v>
      </c>
      <c r="CET1" s="10"/>
      <c r="CEU1" s="10"/>
      <c r="CEV1" s="10"/>
      <c r="CEW1" s="10"/>
      <c r="CEX1" s="10"/>
      <c r="CEY1" s="10"/>
      <c r="CEZ1" s="10"/>
      <c r="CFA1" s="10" t="s">
        <v>64</v>
      </c>
      <c r="CFB1" s="10"/>
      <c r="CFC1" s="10"/>
      <c r="CFD1" s="10"/>
      <c r="CFE1" s="10"/>
      <c r="CFF1" s="10"/>
      <c r="CFG1" s="10"/>
      <c r="CFH1" s="10"/>
      <c r="CFI1" s="10" t="s">
        <v>64</v>
      </c>
      <c r="CFJ1" s="10"/>
      <c r="CFK1" s="10"/>
      <c r="CFL1" s="10"/>
      <c r="CFM1" s="10"/>
      <c r="CFN1" s="10"/>
      <c r="CFO1" s="10"/>
      <c r="CFP1" s="10"/>
      <c r="CFQ1" s="10" t="s">
        <v>64</v>
      </c>
      <c r="CFR1" s="10"/>
      <c r="CFS1" s="10"/>
      <c r="CFT1" s="10"/>
      <c r="CFU1" s="10"/>
      <c r="CFV1" s="10"/>
      <c r="CFW1" s="10"/>
      <c r="CFX1" s="10"/>
      <c r="CFY1" s="10" t="s">
        <v>64</v>
      </c>
      <c r="CFZ1" s="10"/>
      <c r="CGA1" s="10"/>
      <c r="CGB1" s="10"/>
      <c r="CGC1" s="10"/>
      <c r="CGD1" s="10"/>
      <c r="CGE1" s="10"/>
      <c r="CGF1" s="10"/>
      <c r="CGG1" s="10" t="s">
        <v>64</v>
      </c>
      <c r="CGH1" s="10"/>
      <c r="CGI1" s="10"/>
      <c r="CGJ1" s="10"/>
      <c r="CGK1" s="10"/>
      <c r="CGL1" s="10"/>
      <c r="CGM1" s="10"/>
      <c r="CGN1" s="10"/>
      <c r="CGO1" s="10" t="s">
        <v>64</v>
      </c>
      <c r="CGP1" s="10"/>
      <c r="CGQ1" s="10"/>
      <c r="CGR1" s="10"/>
      <c r="CGS1" s="10"/>
      <c r="CGT1" s="10"/>
      <c r="CGU1" s="10"/>
      <c r="CGV1" s="10"/>
      <c r="CGW1" s="10" t="s">
        <v>64</v>
      </c>
      <c r="CGX1" s="10"/>
      <c r="CGY1" s="10"/>
      <c r="CGZ1" s="10"/>
      <c r="CHA1" s="10"/>
      <c r="CHB1" s="10"/>
      <c r="CHC1" s="10"/>
      <c r="CHD1" s="10"/>
      <c r="CHE1" s="10" t="s">
        <v>64</v>
      </c>
      <c r="CHF1" s="10"/>
      <c r="CHG1" s="10"/>
      <c r="CHH1" s="10"/>
      <c r="CHI1" s="10"/>
      <c r="CHJ1" s="10"/>
      <c r="CHK1" s="10"/>
      <c r="CHL1" s="10"/>
      <c r="CHM1" s="10" t="s">
        <v>64</v>
      </c>
      <c r="CHN1" s="10"/>
      <c r="CHO1" s="10"/>
      <c r="CHP1" s="10"/>
      <c r="CHQ1" s="10"/>
      <c r="CHR1" s="10"/>
      <c r="CHS1" s="10"/>
      <c r="CHT1" s="10"/>
      <c r="CHU1" s="10" t="s">
        <v>64</v>
      </c>
      <c r="CHV1" s="10"/>
      <c r="CHW1" s="10"/>
      <c r="CHX1" s="10"/>
      <c r="CHY1" s="10"/>
      <c r="CHZ1" s="10"/>
      <c r="CIA1" s="10"/>
      <c r="CIB1" s="10"/>
      <c r="CIC1" s="10" t="s">
        <v>64</v>
      </c>
      <c r="CID1" s="10"/>
      <c r="CIE1" s="10"/>
      <c r="CIF1" s="10"/>
      <c r="CIG1" s="10"/>
      <c r="CIH1" s="10"/>
      <c r="CII1" s="10"/>
      <c r="CIJ1" s="10"/>
      <c r="CIK1" s="10" t="s">
        <v>64</v>
      </c>
      <c r="CIL1" s="10"/>
      <c r="CIM1" s="10"/>
      <c r="CIN1" s="10"/>
      <c r="CIO1" s="10"/>
      <c r="CIP1" s="10"/>
      <c r="CIQ1" s="10"/>
      <c r="CIR1" s="10"/>
      <c r="CIS1" s="10" t="s">
        <v>64</v>
      </c>
      <c r="CIT1" s="10"/>
      <c r="CIU1" s="10"/>
      <c r="CIV1" s="10"/>
      <c r="CIW1" s="10"/>
      <c r="CIX1" s="10"/>
      <c r="CIY1" s="10"/>
      <c r="CIZ1" s="10"/>
      <c r="CJA1" s="10" t="s">
        <v>64</v>
      </c>
      <c r="CJB1" s="10"/>
      <c r="CJC1" s="10"/>
      <c r="CJD1" s="10"/>
      <c r="CJE1" s="10"/>
      <c r="CJF1" s="10"/>
      <c r="CJG1" s="10"/>
      <c r="CJH1" s="10"/>
      <c r="CJI1" s="10" t="s">
        <v>64</v>
      </c>
      <c r="CJJ1" s="10"/>
      <c r="CJK1" s="10"/>
      <c r="CJL1" s="10"/>
      <c r="CJM1" s="10"/>
      <c r="CJN1" s="10"/>
      <c r="CJO1" s="10"/>
      <c r="CJP1" s="10"/>
      <c r="CJQ1" s="10" t="s">
        <v>64</v>
      </c>
      <c r="CJR1" s="10"/>
      <c r="CJS1" s="10"/>
      <c r="CJT1" s="10"/>
      <c r="CJU1" s="10"/>
      <c r="CJV1" s="10"/>
      <c r="CJW1" s="10"/>
      <c r="CJX1" s="10"/>
      <c r="CJY1" s="10" t="s">
        <v>64</v>
      </c>
      <c r="CJZ1" s="10"/>
      <c r="CKA1" s="10"/>
      <c r="CKB1" s="10"/>
      <c r="CKC1" s="10"/>
      <c r="CKD1" s="10"/>
      <c r="CKE1" s="10"/>
      <c r="CKF1" s="10"/>
      <c r="CKG1" s="10" t="s">
        <v>64</v>
      </c>
      <c r="CKH1" s="10"/>
      <c r="CKI1" s="10"/>
      <c r="CKJ1" s="10"/>
      <c r="CKK1" s="10"/>
      <c r="CKL1" s="10"/>
      <c r="CKM1" s="10"/>
      <c r="CKN1" s="10"/>
      <c r="CKO1" s="10" t="s">
        <v>64</v>
      </c>
      <c r="CKP1" s="10"/>
      <c r="CKQ1" s="10"/>
      <c r="CKR1" s="10"/>
      <c r="CKS1" s="10"/>
      <c r="CKT1" s="10"/>
      <c r="CKU1" s="10"/>
      <c r="CKV1" s="10"/>
      <c r="CKW1" s="10" t="s">
        <v>64</v>
      </c>
      <c r="CKX1" s="10"/>
      <c r="CKY1" s="10"/>
      <c r="CKZ1" s="10"/>
      <c r="CLA1" s="10"/>
      <c r="CLB1" s="10"/>
      <c r="CLC1" s="10"/>
      <c r="CLD1" s="10"/>
      <c r="CLE1" s="10" t="s">
        <v>64</v>
      </c>
      <c r="CLF1" s="10"/>
      <c r="CLG1" s="10"/>
      <c r="CLH1" s="10"/>
      <c r="CLI1" s="10"/>
      <c r="CLJ1" s="10"/>
      <c r="CLK1" s="10"/>
      <c r="CLL1" s="10"/>
      <c r="CLM1" s="10" t="s">
        <v>64</v>
      </c>
      <c r="CLN1" s="10"/>
      <c r="CLO1" s="10"/>
      <c r="CLP1" s="10"/>
      <c r="CLQ1" s="10"/>
      <c r="CLR1" s="10"/>
      <c r="CLS1" s="10"/>
      <c r="CLT1" s="10"/>
      <c r="CLU1" s="10" t="s">
        <v>64</v>
      </c>
      <c r="CLV1" s="10"/>
      <c r="CLW1" s="10"/>
      <c r="CLX1" s="10"/>
      <c r="CLY1" s="10"/>
      <c r="CLZ1" s="10"/>
      <c r="CMA1" s="10"/>
      <c r="CMB1" s="10"/>
      <c r="CMC1" s="10" t="s">
        <v>64</v>
      </c>
      <c r="CMD1" s="10"/>
      <c r="CME1" s="10"/>
      <c r="CMF1" s="10"/>
      <c r="CMG1" s="10"/>
      <c r="CMH1" s="10"/>
      <c r="CMI1" s="10"/>
      <c r="CMJ1" s="10"/>
      <c r="CMK1" s="10" t="s">
        <v>64</v>
      </c>
      <c r="CML1" s="10"/>
      <c r="CMM1" s="10"/>
      <c r="CMN1" s="10"/>
      <c r="CMO1" s="10"/>
      <c r="CMP1" s="10"/>
      <c r="CMQ1" s="10"/>
      <c r="CMR1" s="10"/>
      <c r="CMS1" s="10" t="s">
        <v>64</v>
      </c>
      <c r="CMT1" s="10"/>
      <c r="CMU1" s="10"/>
      <c r="CMV1" s="10"/>
      <c r="CMW1" s="10"/>
      <c r="CMX1" s="10"/>
      <c r="CMY1" s="10"/>
      <c r="CMZ1" s="10"/>
      <c r="CNA1" s="10" t="s">
        <v>64</v>
      </c>
      <c r="CNB1" s="10"/>
      <c r="CNC1" s="10"/>
      <c r="CND1" s="10"/>
      <c r="CNE1" s="10"/>
      <c r="CNF1" s="10"/>
      <c r="CNG1" s="10"/>
      <c r="CNH1" s="10"/>
      <c r="CNI1" s="10" t="s">
        <v>64</v>
      </c>
      <c r="CNJ1" s="10"/>
      <c r="CNK1" s="10"/>
      <c r="CNL1" s="10"/>
      <c r="CNM1" s="10"/>
      <c r="CNN1" s="10"/>
      <c r="CNO1" s="10"/>
      <c r="CNP1" s="10"/>
      <c r="CNQ1" s="10" t="s">
        <v>64</v>
      </c>
      <c r="CNR1" s="10"/>
      <c r="CNS1" s="10"/>
      <c r="CNT1" s="10"/>
      <c r="CNU1" s="10"/>
      <c r="CNV1" s="10"/>
      <c r="CNW1" s="10"/>
      <c r="CNX1" s="10"/>
      <c r="CNY1" s="10" t="s">
        <v>64</v>
      </c>
      <c r="CNZ1" s="10"/>
      <c r="COA1" s="10"/>
      <c r="COB1" s="10"/>
      <c r="COC1" s="10"/>
      <c r="COD1" s="10"/>
      <c r="COE1" s="10"/>
      <c r="COF1" s="10"/>
      <c r="COG1" s="10" t="s">
        <v>64</v>
      </c>
      <c r="COH1" s="10"/>
      <c r="COI1" s="10"/>
      <c r="COJ1" s="10"/>
      <c r="COK1" s="10"/>
      <c r="COL1" s="10"/>
      <c r="COM1" s="10"/>
      <c r="CON1" s="10"/>
      <c r="COO1" s="10" t="s">
        <v>64</v>
      </c>
      <c r="COP1" s="10"/>
      <c r="COQ1" s="10"/>
      <c r="COR1" s="10"/>
      <c r="COS1" s="10"/>
      <c r="COT1" s="10"/>
      <c r="COU1" s="10"/>
      <c r="COV1" s="10"/>
      <c r="COW1" s="10" t="s">
        <v>64</v>
      </c>
      <c r="COX1" s="10"/>
      <c r="COY1" s="10"/>
      <c r="COZ1" s="10"/>
      <c r="CPA1" s="10"/>
      <c r="CPB1" s="10"/>
      <c r="CPC1" s="10"/>
      <c r="CPD1" s="10"/>
      <c r="CPE1" s="10" t="s">
        <v>64</v>
      </c>
      <c r="CPF1" s="10"/>
      <c r="CPG1" s="10"/>
      <c r="CPH1" s="10"/>
      <c r="CPI1" s="10"/>
      <c r="CPJ1" s="10"/>
      <c r="CPK1" s="10"/>
      <c r="CPL1" s="10"/>
      <c r="CPM1" s="10" t="s">
        <v>64</v>
      </c>
      <c r="CPN1" s="10"/>
      <c r="CPO1" s="10"/>
      <c r="CPP1" s="10"/>
      <c r="CPQ1" s="10"/>
      <c r="CPR1" s="10"/>
      <c r="CPS1" s="10"/>
      <c r="CPT1" s="10"/>
      <c r="CPU1" s="10" t="s">
        <v>64</v>
      </c>
      <c r="CPV1" s="10"/>
      <c r="CPW1" s="10"/>
      <c r="CPX1" s="10"/>
      <c r="CPY1" s="10"/>
      <c r="CPZ1" s="10"/>
      <c r="CQA1" s="10"/>
      <c r="CQB1" s="10"/>
      <c r="CQC1" s="10" t="s">
        <v>64</v>
      </c>
      <c r="CQD1" s="10"/>
      <c r="CQE1" s="10"/>
      <c r="CQF1" s="10"/>
      <c r="CQG1" s="10"/>
      <c r="CQH1" s="10"/>
      <c r="CQI1" s="10"/>
      <c r="CQJ1" s="10"/>
      <c r="CQK1" s="10" t="s">
        <v>64</v>
      </c>
      <c r="CQL1" s="10"/>
      <c r="CQM1" s="10"/>
      <c r="CQN1" s="10"/>
      <c r="CQO1" s="10"/>
      <c r="CQP1" s="10"/>
      <c r="CQQ1" s="10"/>
      <c r="CQR1" s="10"/>
      <c r="CQS1" s="10" t="s">
        <v>64</v>
      </c>
      <c r="CQT1" s="10"/>
      <c r="CQU1" s="10"/>
      <c r="CQV1" s="10"/>
      <c r="CQW1" s="10"/>
      <c r="CQX1" s="10"/>
      <c r="CQY1" s="10"/>
      <c r="CQZ1" s="10"/>
      <c r="CRA1" s="10" t="s">
        <v>64</v>
      </c>
      <c r="CRB1" s="10"/>
      <c r="CRC1" s="10"/>
      <c r="CRD1" s="10"/>
      <c r="CRE1" s="10"/>
      <c r="CRF1" s="10"/>
      <c r="CRG1" s="10"/>
      <c r="CRH1" s="10"/>
      <c r="CRI1" s="10" t="s">
        <v>64</v>
      </c>
      <c r="CRJ1" s="10"/>
      <c r="CRK1" s="10"/>
      <c r="CRL1" s="10"/>
      <c r="CRM1" s="10"/>
      <c r="CRN1" s="10"/>
      <c r="CRO1" s="10"/>
      <c r="CRP1" s="10"/>
      <c r="CRQ1" s="10" t="s">
        <v>64</v>
      </c>
      <c r="CRR1" s="10"/>
      <c r="CRS1" s="10"/>
      <c r="CRT1" s="10"/>
      <c r="CRU1" s="10"/>
      <c r="CRV1" s="10"/>
      <c r="CRW1" s="10"/>
      <c r="CRX1" s="10"/>
      <c r="CRY1" s="10" t="s">
        <v>64</v>
      </c>
      <c r="CRZ1" s="10"/>
      <c r="CSA1" s="10"/>
      <c r="CSB1" s="10"/>
      <c r="CSC1" s="10"/>
      <c r="CSD1" s="10"/>
      <c r="CSE1" s="10"/>
      <c r="CSF1" s="10"/>
      <c r="CSG1" s="10" t="s">
        <v>64</v>
      </c>
      <c r="CSH1" s="10"/>
      <c r="CSI1" s="10"/>
      <c r="CSJ1" s="10"/>
      <c r="CSK1" s="10"/>
      <c r="CSL1" s="10"/>
      <c r="CSM1" s="10"/>
      <c r="CSN1" s="10"/>
      <c r="CSO1" s="10" t="s">
        <v>64</v>
      </c>
      <c r="CSP1" s="10"/>
      <c r="CSQ1" s="10"/>
      <c r="CSR1" s="10"/>
      <c r="CSS1" s="10"/>
      <c r="CST1" s="10"/>
      <c r="CSU1" s="10"/>
      <c r="CSV1" s="10"/>
      <c r="CSW1" s="10" t="s">
        <v>64</v>
      </c>
      <c r="CSX1" s="10"/>
      <c r="CSY1" s="10"/>
      <c r="CSZ1" s="10"/>
      <c r="CTA1" s="10"/>
      <c r="CTB1" s="10"/>
      <c r="CTC1" s="10"/>
      <c r="CTD1" s="10"/>
      <c r="CTE1" s="10" t="s">
        <v>64</v>
      </c>
      <c r="CTF1" s="10"/>
      <c r="CTG1" s="10"/>
      <c r="CTH1" s="10"/>
      <c r="CTI1" s="10"/>
      <c r="CTJ1" s="10"/>
      <c r="CTK1" s="10"/>
      <c r="CTL1" s="10"/>
      <c r="CTM1" s="10" t="s">
        <v>64</v>
      </c>
      <c r="CTN1" s="10"/>
      <c r="CTO1" s="10"/>
      <c r="CTP1" s="10"/>
      <c r="CTQ1" s="10"/>
      <c r="CTR1" s="10"/>
      <c r="CTS1" s="10"/>
      <c r="CTT1" s="10"/>
      <c r="CTU1" s="10" t="s">
        <v>64</v>
      </c>
      <c r="CTV1" s="10"/>
      <c r="CTW1" s="10"/>
      <c r="CTX1" s="10"/>
      <c r="CTY1" s="10"/>
      <c r="CTZ1" s="10"/>
      <c r="CUA1" s="10"/>
      <c r="CUB1" s="10"/>
      <c r="CUC1" s="10" t="s">
        <v>64</v>
      </c>
      <c r="CUD1" s="10"/>
      <c r="CUE1" s="10"/>
      <c r="CUF1" s="10"/>
      <c r="CUG1" s="10"/>
      <c r="CUH1" s="10"/>
      <c r="CUI1" s="10"/>
      <c r="CUJ1" s="10"/>
      <c r="CUK1" s="10" t="s">
        <v>64</v>
      </c>
      <c r="CUL1" s="10"/>
      <c r="CUM1" s="10"/>
      <c r="CUN1" s="10"/>
      <c r="CUO1" s="10"/>
      <c r="CUP1" s="10"/>
      <c r="CUQ1" s="10"/>
      <c r="CUR1" s="10"/>
      <c r="CUS1" s="10" t="s">
        <v>64</v>
      </c>
      <c r="CUT1" s="10"/>
      <c r="CUU1" s="10"/>
      <c r="CUV1" s="10"/>
      <c r="CUW1" s="10"/>
      <c r="CUX1" s="10"/>
      <c r="CUY1" s="10"/>
      <c r="CUZ1" s="10"/>
      <c r="CVA1" s="10" t="s">
        <v>64</v>
      </c>
      <c r="CVB1" s="10"/>
      <c r="CVC1" s="10"/>
      <c r="CVD1" s="10"/>
      <c r="CVE1" s="10"/>
      <c r="CVF1" s="10"/>
      <c r="CVG1" s="10"/>
      <c r="CVH1" s="10"/>
      <c r="CVI1" s="10" t="s">
        <v>64</v>
      </c>
      <c r="CVJ1" s="10"/>
      <c r="CVK1" s="10"/>
      <c r="CVL1" s="10"/>
      <c r="CVM1" s="10"/>
      <c r="CVN1" s="10"/>
      <c r="CVO1" s="10"/>
      <c r="CVP1" s="10"/>
      <c r="CVQ1" s="10" t="s">
        <v>64</v>
      </c>
      <c r="CVR1" s="10"/>
      <c r="CVS1" s="10"/>
      <c r="CVT1" s="10"/>
      <c r="CVU1" s="10"/>
      <c r="CVV1" s="10"/>
      <c r="CVW1" s="10"/>
      <c r="CVX1" s="10"/>
      <c r="CVY1" s="10" t="s">
        <v>64</v>
      </c>
      <c r="CVZ1" s="10"/>
      <c r="CWA1" s="10"/>
      <c r="CWB1" s="10"/>
      <c r="CWC1" s="10"/>
      <c r="CWD1" s="10"/>
      <c r="CWE1" s="10"/>
      <c r="CWF1" s="10"/>
      <c r="CWG1" s="10" t="s">
        <v>64</v>
      </c>
      <c r="CWH1" s="10"/>
      <c r="CWI1" s="10"/>
      <c r="CWJ1" s="10"/>
      <c r="CWK1" s="10"/>
      <c r="CWL1" s="10"/>
      <c r="CWM1" s="10"/>
      <c r="CWN1" s="10"/>
      <c r="CWO1" s="10" t="s">
        <v>64</v>
      </c>
      <c r="CWP1" s="10"/>
      <c r="CWQ1" s="10"/>
      <c r="CWR1" s="10"/>
      <c r="CWS1" s="10"/>
      <c r="CWT1" s="10"/>
      <c r="CWU1" s="10"/>
      <c r="CWV1" s="10"/>
      <c r="CWW1" s="10" t="s">
        <v>64</v>
      </c>
      <c r="CWX1" s="10"/>
      <c r="CWY1" s="10"/>
      <c r="CWZ1" s="10"/>
      <c r="CXA1" s="10"/>
      <c r="CXB1" s="10"/>
      <c r="CXC1" s="10"/>
      <c r="CXD1" s="10"/>
      <c r="CXE1" s="10" t="s">
        <v>64</v>
      </c>
      <c r="CXF1" s="10"/>
      <c r="CXG1" s="10"/>
      <c r="CXH1" s="10"/>
      <c r="CXI1" s="10"/>
      <c r="CXJ1" s="10"/>
      <c r="CXK1" s="10"/>
      <c r="CXL1" s="10"/>
      <c r="CXM1" s="10" t="s">
        <v>64</v>
      </c>
      <c r="CXN1" s="10"/>
      <c r="CXO1" s="10"/>
      <c r="CXP1" s="10"/>
      <c r="CXQ1" s="10"/>
      <c r="CXR1" s="10"/>
      <c r="CXS1" s="10"/>
      <c r="CXT1" s="10"/>
      <c r="CXU1" s="10" t="s">
        <v>64</v>
      </c>
      <c r="CXV1" s="10"/>
      <c r="CXW1" s="10"/>
      <c r="CXX1" s="10"/>
      <c r="CXY1" s="10"/>
      <c r="CXZ1" s="10"/>
      <c r="CYA1" s="10"/>
      <c r="CYB1" s="10"/>
      <c r="CYC1" s="10" t="s">
        <v>64</v>
      </c>
      <c r="CYD1" s="10"/>
      <c r="CYE1" s="10"/>
      <c r="CYF1" s="10"/>
      <c r="CYG1" s="10"/>
      <c r="CYH1" s="10"/>
      <c r="CYI1" s="10"/>
      <c r="CYJ1" s="10"/>
      <c r="CYK1" s="10" t="s">
        <v>64</v>
      </c>
      <c r="CYL1" s="10"/>
      <c r="CYM1" s="10"/>
      <c r="CYN1" s="10"/>
      <c r="CYO1" s="10"/>
      <c r="CYP1" s="10"/>
      <c r="CYQ1" s="10"/>
      <c r="CYR1" s="10"/>
      <c r="CYS1" s="10" t="s">
        <v>64</v>
      </c>
      <c r="CYT1" s="10"/>
      <c r="CYU1" s="10"/>
      <c r="CYV1" s="10"/>
      <c r="CYW1" s="10"/>
      <c r="CYX1" s="10"/>
      <c r="CYY1" s="10"/>
      <c r="CYZ1" s="10"/>
      <c r="CZA1" s="10" t="s">
        <v>64</v>
      </c>
      <c r="CZB1" s="10"/>
      <c r="CZC1" s="10"/>
      <c r="CZD1" s="10"/>
      <c r="CZE1" s="10"/>
      <c r="CZF1" s="10"/>
      <c r="CZG1" s="10"/>
      <c r="CZH1" s="10"/>
      <c r="CZI1" s="10" t="s">
        <v>64</v>
      </c>
      <c r="CZJ1" s="10"/>
      <c r="CZK1" s="10"/>
      <c r="CZL1" s="10"/>
      <c r="CZM1" s="10"/>
      <c r="CZN1" s="10"/>
      <c r="CZO1" s="10"/>
      <c r="CZP1" s="10"/>
      <c r="CZQ1" s="10" t="s">
        <v>64</v>
      </c>
      <c r="CZR1" s="10"/>
      <c r="CZS1" s="10"/>
      <c r="CZT1" s="10"/>
      <c r="CZU1" s="10"/>
      <c r="CZV1" s="10"/>
      <c r="CZW1" s="10"/>
      <c r="CZX1" s="10"/>
      <c r="CZY1" s="10" t="s">
        <v>64</v>
      </c>
      <c r="CZZ1" s="10"/>
      <c r="DAA1" s="10"/>
      <c r="DAB1" s="10"/>
      <c r="DAC1" s="10"/>
      <c r="DAD1" s="10"/>
      <c r="DAE1" s="10"/>
      <c r="DAF1" s="10"/>
      <c r="DAG1" s="10" t="s">
        <v>64</v>
      </c>
      <c r="DAH1" s="10"/>
      <c r="DAI1" s="10"/>
      <c r="DAJ1" s="10"/>
      <c r="DAK1" s="10"/>
      <c r="DAL1" s="10"/>
      <c r="DAM1" s="10"/>
      <c r="DAN1" s="10"/>
      <c r="DAO1" s="10" t="s">
        <v>64</v>
      </c>
      <c r="DAP1" s="10"/>
      <c r="DAQ1" s="10"/>
      <c r="DAR1" s="10"/>
      <c r="DAS1" s="10"/>
      <c r="DAT1" s="10"/>
      <c r="DAU1" s="10"/>
      <c r="DAV1" s="10"/>
      <c r="DAW1" s="10" t="s">
        <v>64</v>
      </c>
      <c r="DAX1" s="10"/>
      <c r="DAY1" s="10"/>
      <c r="DAZ1" s="10"/>
      <c r="DBA1" s="10"/>
      <c r="DBB1" s="10"/>
      <c r="DBC1" s="10"/>
      <c r="DBD1" s="10"/>
      <c r="DBE1" s="10" t="s">
        <v>64</v>
      </c>
      <c r="DBF1" s="10"/>
      <c r="DBG1" s="10"/>
      <c r="DBH1" s="10"/>
      <c r="DBI1" s="10"/>
      <c r="DBJ1" s="10"/>
      <c r="DBK1" s="10"/>
      <c r="DBL1" s="10"/>
      <c r="DBM1" s="10" t="s">
        <v>64</v>
      </c>
      <c r="DBN1" s="10"/>
      <c r="DBO1" s="10"/>
      <c r="DBP1" s="10"/>
      <c r="DBQ1" s="10"/>
      <c r="DBR1" s="10"/>
      <c r="DBS1" s="10"/>
      <c r="DBT1" s="10"/>
      <c r="DBU1" s="10" t="s">
        <v>64</v>
      </c>
      <c r="DBV1" s="10"/>
      <c r="DBW1" s="10"/>
      <c r="DBX1" s="10"/>
      <c r="DBY1" s="10"/>
      <c r="DBZ1" s="10"/>
      <c r="DCA1" s="10"/>
      <c r="DCB1" s="10"/>
      <c r="DCC1" s="10" t="s">
        <v>64</v>
      </c>
      <c r="DCD1" s="10"/>
      <c r="DCE1" s="10"/>
      <c r="DCF1" s="10"/>
      <c r="DCG1" s="10"/>
      <c r="DCH1" s="10"/>
      <c r="DCI1" s="10"/>
      <c r="DCJ1" s="10"/>
      <c r="DCK1" s="10" t="s">
        <v>64</v>
      </c>
      <c r="DCL1" s="10"/>
      <c r="DCM1" s="10"/>
      <c r="DCN1" s="10"/>
      <c r="DCO1" s="10"/>
      <c r="DCP1" s="10"/>
      <c r="DCQ1" s="10"/>
      <c r="DCR1" s="10"/>
      <c r="DCS1" s="10" t="s">
        <v>64</v>
      </c>
      <c r="DCT1" s="10"/>
      <c r="DCU1" s="10"/>
      <c r="DCV1" s="10"/>
      <c r="DCW1" s="10"/>
      <c r="DCX1" s="10"/>
      <c r="DCY1" s="10"/>
      <c r="DCZ1" s="10"/>
      <c r="DDA1" s="10" t="s">
        <v>64</v>
      </c>
      <c r="DDB1" s="10"/>
      <c r="DDC1" s="10"/>
      <c r="DDD1" s="10"/>
      <c r="DDE1" s="10"/>
      <c r="DDF1" s="10"/>
      <c r="DDG1" s="10"/>
      <c r="DDH1" s="10"/>
      <c r="DDI1" s="10" t="s">
        <v>64</v>
      </c>
      <c r="DDJ1" s="10"/>
      <c r="DDK1" s="10"/>
      <c r="DDL1" s="10"/>
      <c r="DDM1" s="10"/>
      <c r="DDN1" s="10"/>
      <c r="DDO1" s="10"/>
      <c r="DDP1" s="10"/>
      <c r="DDQ1" s="10" t="s">
        <v>64</v>
      </c>
      <c r="DDR1" s="10"/>
      <c r="DDS1" s="10"/>
      <c r="DDT1" s="10"/>
      <c r="DDU1" s="10"/>
      <c r="DDV1" s="10"/>
      <c r="DDW1" s="10"/>
      <c r="DDX1" s="10"/>
      <c r="DDY1" s="10" t="s">
        <v>64</v>
      </c>
      <c r="DDZ1" s="10"/>
      <c r="DEA1" s="10"/>
      <c r="DEB1" s="10"/>
      <c r="DEC1" s="10"/>
      <c r="DED1" s="10"/>
      <c r="DEE1" s="10"/>
      <c r="DEF1" s="10"/>
      <c r="DEG1" s="10" t="s">
        <v>64</v>
      </c>
      <c r="DEH1" s="10"/>
      <c r="DEI1" s="10"/>
      <c r="DEJ1" s="10"/>
      <c r="DEK1" s="10"/>
      <c r="DEL1" s="10"/>
      <c r="DEM1" s="10"/>
      <c r="DEN1" s="10"/>
      <c r="DEO1" s="10" t="s">
        <v>64</v>
      </c>
      <c r="DEP1" s="10"/>
      <c r="DEQ1" s="10"/>
      <c r="DER1" s="10"/>
      <c r="DES1" s="10"/>
      <c r="DET1" s="10"/>
      <c r="DEU1" s="10"/>
      <c r="DEV1" s="10"/>
      <c r="DEW1" s="10" t="s">
        <v>64</v>
      </c>
      <c r="DEX1" s="10"/>
      <c r="DEY1" s="10"/>
      <c r="DEZ1" s="10"/>
      <c r="DFA1" s="10"/>
      <c r="DFB1" s="10"/>
      <c r="DFC1" s="10"/>
      <c r="DFD1" s="10"/>
      <c r="DFE1" s="10" t="s">
        <v>64</v>
      </c>
      <c r="DFF1" s="10"/>
      <c r="DFG1" s="10"/>
      <c r="DFH1" s="10"/>
      <c r="DFI1" s="10"/>
      <c r="DFJ1" s="10"/>
      <c r="DFK1" s="10"/>
      <c r="DFL1" s="10"/>
      <c r="DFM1" s="10" t="s">
        <v>64</v>
      </c>
      <c r="DFN1" s="10"/>
      <c r="DFO1" s="10"/>
      <c r="DFP1" s="10"/>
      <c r="DFQ1" s="10"/>
      <c r="DFR1" s="10"/>
      <c r="DFS1" s="10"/>
      <c r="DFT1" s="10"/>
      <c r="DFU1" s="10" t="s">
        <v>64</v>
      </c>
      <c r="DFV1" s="10"/>
      <c r="DFW1" s="10"/>
      <c r="DFX1" s="10"/>
      <c r="DFY1" s="10"/>
      <c r="DFZ1" s="10"/>
      <c r="DGA1" s="10"/>
      <c r="DGB1" s="10"/>
      <c r="DGC1" s="10" t="s">
        <v>64</v>
      </c>
      <c r="DGD1" s="10"/>
      <c r="DGE1" s="10"/>
      <c r="DGF1" s="10"/>
      <c r="DGG1" s="10"/>
      <c r="DGH1" s="10"/>
      <c r="DGI1" s="10"/>
      <c r="DGJ1" s="10"/>
      <c r="DGK1" s="10" t="s">
        <v>64</v>
      </c>
      <c r="DGL1" s="10"/>
      <c r="DGM1" s="10"/>
      <c r="DGN1" s="10"/>
      <c r="DGO1" s="10"/>
      <c r="DGP1" s="10"/>
      <c r="DGQ1" s="10"/>
      <c r="DGR1" s="10"/>
      <c r="DGS1" s="10" t="s">
        <v>64</v>
      </c>
      <c r="DGT1" s="10"/>
      <c r="DGU1" s="10"/>
      <c r="DGV1" s="10"/>
      <c r="DGW1" s="10"/>
      <c r="DGX1" s="10"/>
      <c r="DGY1" s="10"/>
      <c r="DGZ1" s="10"/>
      <c r="DHA1" s="10" t="s">
        <v>64</v>
      </c>
      <c r="DHB1" s="10"/>
      <c r="DHC1" s="10"/>
      <c r="DHD1" s="10"/>
      <c r="DHE1" s="10"/>
      <c r="DHF1" s="10"/>
      <c r="DHG1" s="10"/>
      <c r="DHH1" s="10"/>
      <c r="DHI1" s="10" t="s">
        <v>64</v>
      </c>
      <c r="DHJ1" s="10"/>
      <c r="DHK1" s="10"/>
      <c r="DHL1" s="10"/>
      <c r="DHM1" s="10"/>
      <c r="DHN1" s="10"/>
      <c r="DHO1" s="10"/>
      <c r="DHP1" s="10"/>
      <c r="DHQ1" s="10" t="s">
        <v>64</v>
      </c>
      <c r="DHR1" s="10"/>
      <c r="DHS1" s="10"/>
      <c r="DHT1" s="10"/>
      <c r="DHU1" s="10"/>
      <c r="DHV1" s="10"/>
      <c r="DHW1" s="10"/>
      <c r="DHX1" s="10"/>
      <c r="DHY1" s="10" t="s">
        <v>64</v>
      </c>
      <c r="DHZ1" s="10"/>
      <c r="DIA1" s="10"/>
      <c r="DIB1" s="10"/>
      <c r="DIC1" s="10"/>
      <c r="DID1" s="10"/>
      <c r="DIE1" s="10"/>
      <c r="DIF1" s="10"/>
      <c r="DIG1" s="10" t="s">
        <v>64</v>
      </c>
      <c r="DIH1" s="10"/>
      <c r="DII1" s="10"/>
      <c r="DIJ1" s="10"/>
      <c r="DIK1" s="10"/>
      <c r="DIL1" s="10"/>
      <c r="DIM1" s="10"/>
      <c r="DIN1" s="10"/>
      <c r="DIO1" s="10" t="s">
        <v>64</v>
      </c>
      <c r="DIP1" s="10"/>
      <c r="DIQ1" s="10"/>
      <c r="DIR1" s="10"/>
      <c r="DIS1" s="10"/>
      <c r="DIT1" s="10"/>
      <c r="DIU1" s="10"/>
      <c r="DIV1" s="10"/>
      <c r="DIW1" s="10" t="s">
        <v>64</v>
      </c>
      <c r="DIX1" s="10"/>
      <c r="DIY1" s="10"/>
      <c r="DIZ1" s="10"/>
      <c r="DJA1" s="10"/>
      <c r="DJB1" s="10"/>
      <c r="DJC1" s="10"/>
      <c r="DJD1" s="10"/>
      <c r="DJE1" s="10" t="s">
        <v>64</v>
      </c>
      <c r="DJF1" s="10"/>
      <c r="DJG1" s="10"/>
      <c r="DJH1" s="10"/>
      <c r="DJI1" s="10"/>
      <c r="DJJ1" s="10"/>
      <c r="DJK1" s="10"/>
      <c r="DJL1" s="10"/>
      <c r="DJM1" s="10" t="s">
        <v>64</v>
      </c>
      <c r="DJN1" s="10"/>
      <c r="DJO1" s="10"/>
      <c r="DJP1" s="10"/>
      <c r="DJQ1" s="10"/>
      <c r="DJR1" s="10"/>
      <c r="DJS1" s="10"/>
      <c r="DJT1" s="10"/>
      <c r="DJU1" s="10" t="s">
        <v>64</v>
      </c>
      <c r="DJV1" s="10"/>
      <c r="DJW1" s="10"/>
      <c r="DJX1" s="10"/>
      <c r="DJY1" s="10"/>
      <c r="DJZ1" s="10"/>
      <c r="DKA1" s="10"/>
      <c r="DKB1" s="10"/>
      <c r="DKC1" s="10" t="s">
        <v>64</v>
      </c>
      <c r="DKD1" s="10"/>
      <c r="DKE1" s="10"/>
      <c r="DKF1" s="10"/>
      <c r="DKG1" s="10"/>
      <c r="DKH1" s="10"/>
      <c r="DKI1" s="10"/>
      <c r="DKJ1" s="10"/>
      <c r="DKK1" s="10" t="s">
        <v>64</v>
      </c>
      <c r="DKL1" s="10"/>
      <c r="DKM1" s="10"/>
      <c r="DKN1" s="10"/>
      <c r="DKO1" s="10"/>
      <c r="DKP1" s="10"/>
      <c r="DKQ1" s="10"/>
      <c r="DKR1" s="10"/>
      <c r="DKS1" s="10" t="s">
        <v>64</v>
      </c>
      <c r="DKT1" s="10"/>
      <c r="DKU1" s="10"/>
      <c r="DKV1" s="10"/>
      <c r="DKW1" s="10"/>
      <c r="DKX1" s="10"/>
      <c r="DKY1" s="10"/>
      <c r="DKZ1" s="10"/>
      <c r="DLA1" s="10" t="s">
        <v>64</v>
      </c>
      <c r="DLB1" s="10"/>
      <c r="DLC1" s="10"/>
      <c r="DLD1" s="10"/>
      <c r="DLE1" s="10"/>
      <c r="DLF1" s="10"/>
      <c r="DLG1" s="10"/>
      <c r="DLH1" s="10"/>
      <c r="DLI1" s="10" t="s">
        <v>64</v>
      </c>
      <c r="DLJ1" s="10"/>
      <c r="DLK1" s="10"/>
      <c r="DLL1" s="10"/>
      <c r="DLM1" s="10"/>
      <c r="DLN1" s="10"/>
      <c r="DLO1" s="10"/>
      <c r="DLP1" s="10"/>
      <c r="DLQ1" s="10" t="s">
        <v>64</v>
      </c>
      <c r="DLR1" s="10"/>
      <c r="DLS1" s="10"/>
      <c r="DLT1" s="10"/>
      <c r="DLU1" s="10"/>
      <c r="DLV1" s="10"/>
      <c r="DLW1" s="10"/>
      <c r="DLX1" s="10"/>
      <c r="DLY1" s="10" t="s">
        <v>64</v>
      </c>
      <c r="DLZ1" s="10"/>
      <c r="DMA1" s="10"/>
      <c r="DMB1" s="10"/>
      <c r="DMC1" s="10"/>
      <c r="DMD1" s="10"/>
      <c r="DME1" s="10"/>
      <c r="DMF1" s="10"/>
      <c r="DMG1" s="10" t="s">
        <v>64</v>
      </c>
      <c r="DMH1" s="10"/>
      <c r="DMI1" s="10"/>
      <c r="DMJ1" s="10"/>
      <c r="DMK1" s="10"/>
      <c r="DML1" s="10"/>
      <c r="DMM1" s="10"/>
      <c r="DMN1" s="10"/>
      <c r="DMO1" s="10" t="s">
        <v>64</v>
      </c>
      <c r="DMP1" s="10"/>
      <c r="DMQ1" s="10"/>
      <c r="DMR1" s="10"/>
      <c r="DMS1" s="10"/>
      <c r="DMT1" s="10"/>
      <c r="DMU1" s="10"/>
      <c r="DMV1" s="10"/>
      <c r="DMW1" s="10" t="s">
        <v>64</v>
      </c>
      <c r="DMX1" s="10"/>
      <c r="DMY1" s="10"/>
      <c r="DMZ1" s="10"/>
      <c r="DNA1" s="10"/>
      <c r="DNB1" s="10"/>
      <c r="DNC1" s="10"/>
      <c r="DND1" s="10"/>
      <c r="DNE1" s="10" t="s">
        <v>64</v>
      </c>
      <c r="DNF1" s="10"/>
      <c r="DNG1" s="10"/>
      <c r="DNH1" s="10"/>
      <c r="DNI1" s="10"/>
      <c r="DNJ1" s="10"/>
      <c r="DNK1" s="10"/>
      <c r="DNL1" s="10"/>
      <c r="DNM1" s="10" t="s">
        <v>64</v>
      </c>
      <c r="DNN1" s="10"/>
      <c r="DNO1" s="10"/>
      <c r="DNP1" s="10"/>
      <c r="DNQ1" s="10"/>
      <c r="DNR1" s="10"/>
      <c r="DNS1" s="10"/>
      <c r="DNT1" s="10"/>
      <c r="DNU1" s="10" t="s">
        <v>64</v>
      </c>
      <c r="DNV1" s="10"/>
      <c r="DNW1" s="10"/>
      <c r="DNX1" s="10"/>
      <c r="DNY1" s="10"/>
      <c r="DNZ1" s="10"/>
      <c r="DOA1" s="10"/>
      <c r="DOB1" s="10"/>
      <c r="DOC1" s="10" t="s">
        <v>64</v>
      </c>
      <c r="DOD1" s="10"/>
      <c r="DOE1" s="10"/>
      <c r="DOF1" s="10"/>
      <c r="DOG1" s="10"/>
      <c r="DOH1" s="10"/>
      <c r="DOI1" s="10"/>
      <c r="DOJ1" s="10"/>
      <c r="DOK1" s="10" t="s">
        <v>64</v>
      </c>
      <c r="DOL1" s="10"/>
      <c r="DOM1" s="10"/>
      <c r="DON1" s="10"/>
      <c r="DOO1" s="10"/>
      <c r="DOP1" s="10"/>
      <c r="DOQ1" s="10"/>
      <c r="DOR1" s="10"/>
      <c r="DOS1" s="10" t="s">
        <v>64</v>
      </c>
      <c r="DOT1" s="10"/>
      <c r="DOU1" s="10"/>
      <c r="DOV1" s="10"/>
      <c r="DOW1" s="10"/>
      <c r="DOX1" s="10"/>
      <c r="DOY1" s="10"/>
      <c r="DOZ1" s="10"/>
      <c r="DPA1" s="10" t="s">
        <v>64</v>
      </c>
      <c r="DPB1" s="10"/>
      <c r="DPC1" s="10"/>
      <c r="DPD1" s="10"/>
      <c r="DPE1" s="10"/>
      <c r="DPF1" s="10"/>
      <c r="DPG1" s="10"/>
      <c r="DPH1" s="10"/>
      <c r="DPI1" s="10" t="s">
        <v>64</v>
      </c>
      <c r="DPJ1" s="10"/>
      <c r="DPK1" s="10"/>
      <c r="DPL1" s="10"/>
      <c r="DPM1" s="10"/>
      <c r="DPN1" s="10"/>
      <c r="DPO1" s="10"/>
      <c r="DPP1" s="10"/>
      <c r="DPQ1" s="10" t="s">
        <v>64</v>
      </c>
      <c r="DPR1" s="10"/>
      <c r="DPS1" s="10"/>
      <c r="DPT1" s="10"/>
      <c r="DPU1" s="10"/>
      <c r="DPV1" s="10"/>
      <c r="DPW1" s="10"/>
      <c r="DPX1" s="10"/>
      <c r="DPY1" s="10" t="s">
        <v>64</v>
      </c>
      <c r="DPZ1" s="10"/>
      <c r="DQA1" s="10"/>
      <c r="DQB1" s="10"/>
      <c r="DQC1" s="10"/>
      <c r="DQD1" s="10"/>
      <c r="DQE1" s="10"/>
      <c r="DQF1" s="10"/>
      <c r="DQG1" s="10" t="s">
        <v>64</v>
      </c>
      <c r="DQH1" s="10"/>
      <c r="DQI1" s="10"/>
      <c r="DQJ1" s="10"/>
      <c r="DQK1" s="10"/>
      <c r="DQL1" s="10"/>
      <c r="DQM1" s="10"/>
      <c r="DQN1" s="10"/>
      <c r="DQO1" s="10" t="s">
        <v>64</v>
      </c>
      <c r="DQP1" s="10"/>
      <c r="DQQ1" s="10"/>
      <c r="DQR1" s="10"/>
      <c r="DQS1" s="10"/>
      <c r="DQT1" s="10"/>
      <c r="DQU1" s="10"/>
      <c r="DQV1" s="10"/>
      <c r="DQW1" s="10" t="s">
        <v>64</v>
      </c>
      <c r="DQX1" s="10"/>
      <c r="DQY1" s="10"/>
      <c r="DQZ1" s="10"/>
      <c r="DRA1" s="10"/>
      <c r="DRB1" s="10"/>
      <c r="DRC1" s="10"/>
      <c r="DRD1" s="10"/>
      <c r="DRE1" s="10" t="s">
        <v>64</v>
      </c>
      <c r="DRF1" s="10"/>
      <c r="DRG1" s="10"/>
      <c r="DRH1" s="10"/>
      <c r="DRI1" s="10"/>
      <c r="DRJ1" s="10"/>
      <c r="DRK1" s="10"/>
      <c r="DRL1" s="10"/>
      <c r="DRM1" s="10" t="s">
        <v>64</v>
      </c>
      <c r="DRN1" s="10"/>
      <c r="DRO1" s="10"/>
      <c r="DRP1" s="10"/>
      <c r="DRQ1" s="10"/>
      <c r="DRR1" s="10"/>
      <c r="DRS1" s="10"/>
      <c r="DRT1" s="10"/>
      <c r="DRU1" s="10" t="s">
        <v>64</v>
      </c>
      <c r="DRV1" s="10"/>
      <c r="DRW1" s="10"/>
      <c r="DRX1" s="10"/>
      <c r="DRY1" s="10"/>
      <c r="DRZ1" s="10"/>
      <c r="DSA1" s="10"/>
      <c r="DSB1" s="10"/>
      <c r="DSC1" s="10" t="s">
        <v>64</v>
      </c>
      <c r="DSD1" s="10"/>
      <c r="DSE1" s="10"/>
      <c r="DSF1" s="10"/>
      <c r="DSG1" s="10"/>
      <c r="DSH1" s="10"/>
      <c r="DSI1" s="10"/>
      <c r="DSJ1" s="10"/>
      <c r="DSK1" s="10" t="s">
        <v>64</v>
      </c>
      <c r="DSL1" s="10"/>
      <c r="DSM1" s="10"/>
      <c r="DSN1" s="10"/>
      <c r="DSO1" s="10"/>
      <c r="DSP1" s="10"/>
      <c r="DSQ1" s="10"/>
      <c r="DSR1" s="10"/>
      <c r="DSS1" s="10" t="s">
        <v>64</v>
      </c>
      <c r="DST1" s="10"/>
      <c r="DSU1" s="10"/>
      <c r="DSV1" s="10"/>
      <c r="DSW1" s="10"/>
      <c r="DSX1" s="10"/>
      <c r="DSY1" s="10"/>
      <c r="DSZ1" s="10"/>
      <c r="DTA1" s="10" t="s">
        <v>64</v>
      </c>
      <c r="DTB1" s="10"/>
      <c r="DTC1" s="10"/>
      <c r="DTD1" s="10"/>
      <c r="DTE1" s="10"/>
      <c r="DTF1" s="10"/>
      <c r="DTG1" s="10"/>
      <c r="DTH1" s="10"/>
      <c r="DTI1" s="10" t="s">
        <v>64</v>
      </c>
      <c r="DTJ1" s="10"/>
      <c r="DTK1" s="10"/>
      <c r="DTL1" s="10"/>
      <c r="DTM1" s="10"/>
      <c r="DTN1" s="10"/>
      <c r="DTO1" s="10"/>
      <c r="DTP1" s="10"/>
      <c r="DTQ1" s="10" t="s">
        <v>64</v>
      </c>
      <c r="DTR1" s="10"/>
      <c r="DTS1" s="10"/>
      <c r="DTT1" s="10"/>
      <c r="DTU1" s="10"/>
      <c r="DTV1" s="10"/>
      <c r="DTW1" s="10"/>
      <c r="DTX1" s="10"/>
      <c r="DTY1" s="10" t="s">
        <v>64</v>
      </c>
      <c r="DTZ1" s="10"/>
      <c r="DUA1" s="10"/>
      <c r="DUB1" s="10"/>
      <c r="DUC1" s="10"/>
      <c r="DUD1" s="10"/>
      <c r="DUE1" s="10"/>
      <c r="DUF1" s="10"/>
      <c r="DUG1" s="10" t="s">
        <v>64</v>
      </c>
      <c r="DUH1" s="10"/>
      <c r="DUI1" s="10"/>
      <c r="DUJ1" s="10"/>
      <c r="DUK1" s="10"/>
      <c r="DUL1" s="10"/>
      <c r="DUM1" s="10"/>
      <c r="DUN1" s="10"/>
      <c r="DUO1" s="10" t="s">
        <v>64</v>
      </c>
      <c r="DUP1" s="10"/>
      <c r="DUQ1" s="10"/>
      <c r="DUR1" s="10"/>
      <c r="DUS1" s="10"/>
      <c r="DUT1" s="10"/>
      <c r="DUU1" s="10"/>
      <c r="DUV1" s="10"/>
      <c r="DUW1" s="10" t="s">
        <v>64</v>
      </c>
      <c r="DUX1" s="10"/>
      <c r="DUY1" s="10"/>
      <c r="DUZ1" s="10"/>
      <c r="DVA1" s="10"/>
      <c r="DVB1" s="10"/>
      <c r="DVC1" s="10"/>
      <c r="DVD1" s="10"/>
      <c r="DVE1" s="10" t="s">
        <v>64</v>
      </c>
      <c r="DVF1" s="10"/>
      <c r="DVG1" s="10"/>
      <c r="DVH1" s="10"/>
      <c r="DVI1" s="10"/>
      <c r="DVJ1" s="10"/>
      <c r="DVK1" s="10"/>
      <c r="DVL1" s="10"/>
      <c r="DVM1" s="10" t="s">
        <v>64</v>
      </c>
      <c r="DVN1" s="10"/>
      <c r="DVO1" s="10"/>
      <c r="DVP1" s="10"/>
      <c r="DVQ1" s="10"/>
      <c r="DVR1" s="10"/>
      <c r="DVS1" s="10"/>
      <c r="DVT1" s="10"/>
      <c r="DVU1" s="10" t="s">
        <v>64</v>
      </c>
      <c r="DVV1" s="10"/>
      <c r="DVW1" s="10"/>
      <c r="DVX1" s="10"/>
      <c r="DVY1" s="10"/>
      <c r="DVZ1" s="10"/>
      <c r="DWA1" s="10"/>
      <c r="DWB1" s="10"/>
      <c r="DWC1" s="10" t="s">
        <v>64</v>
      </c>
      <c r="DWD1" s="10"/>
      <c r="DWE1" s="10"/>
      <c r="DWF1" s="10"/>
      <c r="DWG1" s="10"/>
      <c r="DWH1" s="10"/>
      <c r="DWI1" s="10"/>
      <c r="DWJ1" s="10"/>
      <c r="DWK1" s="10" t="s">
        <v>64</v>
      </c>
      <c r="DWL1" s="10"/>
      <c r="DWM1" s="10"/>
      <c r="DWN1" s="10"/>
      <c r="DWO1" s="10"/>
      <c r="DWP1" s="10"/>
      <c r="DWQ1" s="10"/>
      <c r="DWR1" s="10"/>
      <c r="DWS1" s="10" t="s">
        <v>64</v>
      </c>
      <c r="DWT1" s="10"/>
      <c r="DWU1" s="10"/>
      <c r="DWV1" s="10"/>
      <c r="DWW1" s="10"/>
      <c r="DWX1" s="10"/>
      <c r="DWY1" s="10"/>
      <c r="DWZ1" s="10"/>
      <c r="DXA1" s="10" t="s">
        <v>64</v>
      </c>
      <c r="DXB1" s="10"/>
      <c r="DXC1" s="10"/>
      <c r="DXD1" s="10"/>
      <c r="DXE1" s="10"/>
      <c r="DXF1" s="10"/>
      <c r="DXG1" s="10"/>
      <c r="DXH1" s="10"/>
      <c r="DXI1" s="10" t="s">
        <v>64</v>
      </c>
      <c r="DXJ1" s="10"/>
      <c r="DXK1" s="10"/>
      <c r="DXL1" s="10"/>
      <c r="DXM1" s="10"/>
      <c r="DXN1" s="10"/>
      <c r="DXO1" s="10"/>
      <c r="DXP1" s="10"/>
      <c r="DXQ1" s="10" t="s">
        <v>64</v>
      </c>
      <c r="DXR1" s="10"/>
      <c r="DXS1" s="10"/>
      <c r="DXT1" s="10"/>
      <c r="DXU1" s="10"/>
      <c r="DXV1" s="10"/>
      <c r="DXW1" s="10"/>
      <c r="DXX1" s="10"/>
      <c r="DXY1" s="10" t="s">
        <v>64</v>
      </c>
      <c r="DXZ1" s="10"/>
      <c r="DYA1" s="10"/>
      <c r="DYB1" s="10"/>
      <c r="DYC1" s="10"/>
      <c r="DYD1" s="10"/>
      <c r="DYE1" s="10"/>
      <c r="DYF1" s="10"/>
      <c r="DYG1" s="10" t="s">
        <v>64</v>
      </c>
      <c r="DYH1" s="10"/>
      <c r="DYI1" s="10"/>
      <c r="DYJ1" s="10"/>
      <c r="DYK1" s="10"/>
      <c r="DYL1" s="10"/>
      <c r="DYM1" s="10"/>
      <c r="DYN1" s="10"/>
      <c r="DYO1" s="10" t="s">
        <v>64</v>
      </c>
      <c r="DYP1" s="10"/>
      <c r="DYQ1" s="10"/>
      <c r="DYR1" s="10"/>
      <c r="DYS1" s="10"/>
      <c r="DYT1" s="10"/>
      <c r="DYU1" s="10"/>
      <c r="DYV1" s="10"/>
      <c r="DYW1" s="10" t="s">
        <v>64</v>
      </c>
      <c r="DYX1" s="10"/>
      <c r="DYY1" s="10"/>
      <c r="DYZ1" s="10"/>
      <c r="DZA1" s="10"/>
      <c r="DZB1" s="10"/>
      <c r="DZC1" s="10"/>
      <c r="DZD1" s="10"/>
      <c r="DZE1" s="10" t="s">
        <v>64</v>
      </c>
      <c r="DZF1" s="10"/>
      <c r="DZG1" s="10"/>
      <c r="DZH1" s="10"/>
      <c r="DZI1" s="10"/>
      <c r="DZJ1" s="10"/>
      <c r="DZK1" s="10"/>
      <c r="DZL1" s="10"/>
      <c r="DZM1" s="10" t="s">
        <v>64</v>
      </c>
      <c r="DZN1" s="10"/>
      <c r="DZO1" s="10"/>
      <c r="DZP1" s="10"/>
      <c r="DZQ1" s="10"/>
      <c r="DZR1" s="10"/>
      <c r="DZS1" s="10"/>
      <c r="DZT1" s="10"/>
      <c r="DZU1" s="10" t="s">
        <v>64</v>
      </c>
      <c r="DZV1" s="10"/>
      <c r="DZW1" s="10"/>
      <c r="DZX1" s="10"/>
      <c r="DZY1" s="10"/>
      <c r="DZZ1" s="10"/>
      <c r="EAA1" s="10"/>
      <c r="EAB1" s="10"/>
      <c r="EAC1" s="10" t="s">
        <v>64</v>
      </c>
      <c r="EAD1" s="10"/>
      <c r="EAE1" s="10"/>
      <c r="EAF1" s="10"/>
      <c r="EAG1" s="10"/>
      <c r="EAH1" s="10"/>
      <c r="EAI1" s="10"/>
      <c r="EAJ1" s="10"/>
      <c r="EAK1" s="10" t="s">
        <v>64</v>
      </c>
      <c r="EAL1" s="10"/>
      <c r="EAM1" s="10"/>
      <c r="EAN1" s="10"/>
      <c r="EAO1" s="10"/>
      <c r="EAP1" s="10"/>
      <c r="EAQ1" s="10"/>
      <c r="EAR1" s="10"/>
      <c r="EAS1" s="10" t="s">
        <v>64</v>
      </c>
      <c r="EAT1" s="10"/>
      <c r="EAU1" s="10"/>
      <c r="EAV1" s="10"/>
      <c r="EAW1" s="10"/>
      <c r="EAX1" s="10"/>
      <c r="EAY1" s="10"/>
      <c r="EAZ1" s="10"/>
      <c r="EBA1" s="10" t="s">
        <v>64</v>
      </c>
      <c r="EBB1" s="10"/>
      <c r="EBC1" s="10"/>
      <c r="EBD1" s="10"/>
      <c r="EBE1" s="10"/>
      <c r="EBF1" s="10"/>
      <c r="EBG1" s="10"/>
      <c r="EBH1" s="10"/>
      <c r="EBI1" s="10" t="s">
        <v>64</v>
      </c>
      <c r="EBJ1" s="10"/>
      <c r="EBK1" s="10"/>
      <c r="EBL1" s="10"/>
      <c r="EBM1" s="10"/>
      <c r="EBN1" s="10"/>
      <c r="EBO1" s="10"/>
      <c r="EBP1" s="10"/>
      <c r="EBQ1" s="10" t="s">
        <v>64</v>
      </c>
      <c r="EBR1" s="10"/>
      <c r="EBS1" s="10"/>
      <c r="EBT1" s="10"/>
      <c r="EBU1" s="10"/>
      <c r="EBV1" s="10"/>
      <c r="EBW1" s="10"/>
      <c r="EBX1" s="10"/>
      <c r="EBY1" s="10" t="s">
        <v>64</v>
      </c>
      <c r="EBZ1" s="10"/>
      <c r="ECA1" s="10"/>
      <c r="ECB1" s="10"/>
      <c r="ECC1" s="10"/>
      <c r="ECD1" s="10"/>
      <c r="ECE1" s="10"/>
      <c r="ECF1" s="10"/>
      <c r="ECG1" s="10" t="s">
        <v>64</v>
      </c>
      <c r="ECH1" s="10"/>
      <c r="ECI1" s="10"/>
      <c r="ECJ1" s="10"/>
      <c r="ECK1" s="10"/>
      <c r="ECL1" s="10"/>
      <c r="ECM1" s="10"/>
      <c r="ECN1" s="10"/>
      <c r="ECO1" s="10" t="s">
        <v>64</v>
      </c>
      <c r="ECP1" s="10"/>
      <c r="ECQ1" s="10"/>
      <c r="ECR1" s="10"/>
      <c r="ECS1" s="10"/>
      <c r="ECT1" s="10"/>
      <c r="ECU1" s="10"/>
      <c r="ECV1" s="10"/>
      <c r="ECW1" s="10" t="s">
        <v>64</v>
      </c>
      <c r="ECX1" s="10"/>
      <c r="ECY1" s="10"/>
      <c r="ECZ1" s="10"/>
      <c r="EDA1" s="10"/>
      <c r="EDB1" s="10"/>
      <c r="EDC1" s="10"/>
      <c r="EDD1" s="10"/>
      <c r="EDE1" s="10" t="s">
        <v>64</v>
      </c>
      <c r="EDF1" s="10"/>
      <c r="EDG1" s="10"/>
      <c r="EDH1" s="10"/>
      <c r="EDI1" s="10"/>
      <c r="EDJ1" s="10"/>
      <c r="EDK1" s="10"/>
      <c r="EDL1" s="10"/>
      <c r="EDM1" s="10" t="s">
        <v>64</v>
      </c>
      <c r="EDN1" s="10"/>
      <c r="EDO1" s="10"/>
      <c r="EDP1" s="10"/>
      <c r="EDQ1" s="10"/>
      <c r="EDR1" s="10"/>
      <c r="EDS1" s="10"/>
      <c r="EDT1" s="10"/>
      <c r="EDU1" s="10" t="s">
        <v>64</v>
      </c>
      <c r="EDV1" s="10"/>
      <c r="EDW1" s="10"/>
      <c r="EDX1" s="10"/>
      <c r="EDY1" s="10"/>
      <c r="EDZ1" s="10"/>
      <c r="EEA1" s="10"/>
      <c r="EEB1" s="10"/>
      <c r="EEC1" s="10" t="s">
        <v>64</v>
      </c>
      <c r="EED1" s="10"/>
      <c r="EEE1" s="10"/>
      <c r="EEF1" s="10"/>
      <c r="EEG1" s="10"/>
      <c r="EEH1" s="10"/>
      <c r="EEI1" s="10"/>
      <c r="EEJ1" s="10"/>
      <c r="EEK1" s="10" t="s">
        <v>64</v>
      </c>
      <c r="EEL1" s="10"/>
      <c r="EEM1" s="10"/>
      <c r="EEN1" s="10"/>
      <c r="EEO1" s="10"/>
      <c r="EEP1" s="10"/>
      <c r="EEQ1" s="10"/>
      <c r="EER1" s="10"/>
      <c r="EES1" s="10" t="s">
        <v>64</v>
      </c>
      <c r="EET1" s="10"/>
      <c r="EEU1" s="10"/>
      <c r="EEV1" s="10"/>
      <c r="EEW1" s="10"/>
      <c r="EEX1" s="10"/>
      <c r="EEY1" s="10"/>
      <c r="EEZ1" s="10"/>
      <c r="EFA1" s="10" t="s">
        <v>64</v>
      </c>
      <c r="EFB1" s="10"/>
      <c r="EFC1" s="10"/>
      <c r="EFD1" s="10"/>
      <c r="EFE1" s="10"/>
      <c r="EFF1" s="10"/>
      <c r="EFG1" s="10"/>
      <c r="EFH1" s="10"/>
      <c r="EFI1" s="10" t="s">
        <v>64</v>
      </c>
      <c r="EFJ1" s="10"/>
      <c r="EFK1" s="10"/>
      <c r="EFL1" s="10"/>
      <c r="EFM1" s="10"/>
      <c r="EFN1" s="10"/>
      <c r="EFO1" s="10"/>
      <c r="EFP1" s="10"/>
      <c r="EFQ1" s="10" t="s">
        <v>64</v>
      </c>
      <c r="EFR1" s="10"/>
      <c r="EFS1" s="10"/>
      <c r="EFT1" s="10"/>
      <c r="EFU1" s="10"/>
      <c r="EFV1" s="10"/>
      <c r="EFW1" s="10"/>
      <c r="EFX1" s="10"/>
      <c r="EFY1" s="10" t="s">
        <v>64</v>
      </c>
      <c r="EFZ1" s="10"/>
      <c r="EGA1" s="10"/>
      <c r="EGB1" s="10"/>
      <c r="EGC1" s="10"/>
      <c r="EGD1" s="10"/>
      <c r="EGE1" s="10"/>
      <c r="EGF1" s="10"/>
      <c r="EGG1" s="10" t="s">
        <v>64</v>
      </c>
      <c r="EGH1" s="10"/>
      <c r="EGI1" s="10"/>
      <c r="EGJ1" s="10"/>
      <c r="EGK1" s="10"/>
      <c r="EGL1" s="10"/>
      <c r="EGM1" s="10"/>
      <c r="EGN1" s="10"/>
      <c r="EGO1" s="10" t="s">
        <v>64</v>
      </c>
      <c r="EGP1" s="10"/>
      <c r="EGQ1" s="10"/>
      <c r="EGR1" s="10"/>
      <c r="EGS1" s="10"/>
      <c r="EGT1" s="10"/>
      <c r="EGU1" s="10"/>
      <c r="EGV1" s="10"/>
      <c r="EGW1" s="10" t="s">
        <v>64</v>
      </c>
      <c r="EGX1" s="10"/>
      <c r="EGY1" s="10"/>
      <c r="EGZ1" s="10"/>
      <c r="EHA1" s="10"/>
      <c r="EHB1" s="10"/>
      <c r="EHC1" s="10"/>
      <c r="EHD1" s="10"/>
      <c r="EHE1" s="10" t="s">
        <v>64</v>
      </c>
      <c r="EHF1" s="10"/>
      <c r="EHG1" s="10"/>
      <c r="EHH1" s="10"/>
      <c r="EHI1" s="10"/>
      <c r="EHJ1" s="10"/>
      <c r="EHK1" s="10"/>
      <c r="EHL1" s="10"/>
      <c r="EHM1" s="10" t="s">
        <v>64</v>
      </c>
      <c r="EHN1" s="10"/>
      <c r="EHO1" s="10"/>
      <c r="EHP1" s="10"/>
      <c r="EHQ1" s="10"/>
      <c r="EHR1" s="10"/>
      <c r="EHS1" s="10"/>
      <c r="EHT1" s="10"/>
      <c r="EHU1" s="10" t="s">
        <v>64</v>
      </c>
      <c r="EHV1" s="10"/>
      <c r="EHW1" s="10"/>
      <c r="EHX1" s="10"/>
      <c r="EHY1" s="10"/>
      <c r="EHZ1" s="10"/>
      <c r="EIA1" s="10"/>
      <c r="EIB1" s="10"/>
      <c r="EIC1" s="10" t="s">
        <v>64</v>
      </c>
      <c r="EID1" s="10"/>
      <c r="EIE1" s="10"/>
      <c r="EIF1" s="10"/>
      <c r="EIG1" s="10"/>
      <c r="EIH1" s="10"/>
      <c r="EII1" s="10"/>
      <c r="EIJ1" s="10"/>
      <c r="EIK1" s="10" t="s">
        <v>64</v>
      </c>
      <c r="EIL1" s="10"/>
      <c r="EIM1" s="10"/>
      <c r="EIN1" s="10"/>
      <c r="EIO1" s="10"/>
      <c r="EIP1" s="10"/>
      <c r="EIQ1" s="10"/>
      <c r="EIR1" s="10"/>
      <c r="EIS1" s="10" t="s">
        <v>64</v>
      </c>
      <c r="EIT1" s="10"/>
      <c r="EIU1" s="10"/>
      <c r="EIV1" s="10"/>
      <c r="EIW1" s="10"/>
      <c r="EIX1" s="10"/>
      <c r="EIY1" s="10"/>
      <c r="EIZ1" s="10"/>
      <c r="EJA1" s="10" t="s">
        <v>64</v>
      </c>
      <c r="EJB1" s="10"/>
      <c r="EJC1" s="10"/>
      <c r="EJD1" s="10"/>
      <c r="EJE1" s="10"/>
      <c r="EJF1" s="10"/>
      <c r="EJG1" s="10"/>
      <c r="EJH1" s="10"/>
      <c r="EJI1" s="10" t="s">
        <v>64</v>
      </c>
      <c r="EJJ1" s="10"/>
      <c r="EJK1" s="10"/>
      <c r="EJL1" s="10"/>
      <c r="EJM1" s="10"/>
      <c r="EJN1" s="10"/>
      <c r="EJO1" s="10"/>
      <c r="EJP1" s="10"/>
      <c r="EJQ1" s="10" t="s">
        <v>64</v>
      </c>
      <c r="EJR1" s="10"/>
      <c r="EJS1" s="10"/>
      <c r="EJT1" s="10"/>
      <c r="EJU1" s="10"/>
      <c r="EJV1" s="10"/>
      <c r="EJW1" s="10"/>
      <c r="EJX1" s="10"/>
      <c r="EJY1" s="10" t="s">
        <v>64</v>
      </c>
      <c r="EJZ1" s="10"/>
      <c r="EKA1" s="10"/>
      <c r="EKB1" s="10"/>
      <c r="EKC1" s="10"/>
      <c r="EKD1" s="10"/>
      <c r="EKE1" s="10"/>
      <c r="EKF1" s="10"/>
      <c r="EKG1" s="10" t="s">
        <v>64</v>
      </c>
      <c r="EKH1" s="10"/>
      <c r="EKI1" s="10"/>
      <c r="EKJ1" s="10"/>
      <c r="EKK1" s="10"/>
      <c r="EKL1" s="10"/>
      <c r="EKM1" s="10"/>
      <c r="EKN1" s="10"/>
      <c r="EKO1" s="10" t="s">
        <v>64</v>
      </c>
      <c r="EKP1" s="10"/>
      <c r="EKQ1" s="10"/>
      <c r="EKR1" s="10"/>
      <c r="EKS1" s="10"/>
      <c r="EKT1" s="10"/>
      <c r="EKU1" s="10"/>
      <c r="EKV1" s="10"/>
      <c r="EKW1" s="10" t="s">
        <v>64</v>
      </c>
      <c r="EKX1" s="10"/>
      <c r="EKY1" s="10"/>
      <c r="EKZ1" s="10"/>
      <c r="ELA1" s="10"/>
      <c r="ELB1" s="10"/>
      <c r="ELC1" s="10"/>
      <c r="ELD1" s="10"/>
      <c r="ELE1" s="10" t="s">
        <v>64</v>
      </c>
      <c r="ELF1" s="10"/>
      <c r="ELG1" s="10"/>
      <c r="ELH1" s="10"/>
      <c r="ELI1" s="10"/>
      <c r="ELJ1" s="10"/>
      <c r="ELK1" s="10"/>
      <c r="ELL1" s="10"/>
      <c r="ELM1" s="10" t="s">
        <v>64</v>
      </c>
      <c r="ELN1" s="10"/>
      <c r="ELO1" s="10"/>
      <c r="ELP1" s="10"/>
      <c r="ELQ1" s="10"/>
      <c r="ELR1" s="10"/>
      <c r="ELS1" s="10"/>
      <c r="ELT1" s="10"/>
      <c r="ELU1" s="10" t="s">
        <v>64</v>
      </c>
      <c r="ELV1" s="10"/>
      <c r="ELW1" s="10"/>
      <c r="ELX1" s="10"/>
      <c r="ELY1" s="10"/>
      <c r="ELZ1" s="10"/>
      <c r="EMA1" s="10"/>
      <c r="EMB1" s="10"/>
      <c r="EMC1" s="10" t="s">
        <v>64</v>
      </c>
      <c r="EMD1" s="10"/>
      <c r="EME1" s="10"/>
      <c r="EMF1" s="10"/>
      <c r="EMG1" s="10"/>
      <c r="EMH1" s="10"/>
      <c r="EMI1" s="10"/>
      <c r="EMJ1" s="10"/>
      <c r="EMK1" s="10" t="s">
        <v>64</v>
      </c>
      <c r="EML1" s="10"/>
      <c r="EMM1" s="10"/>
      <c r="EMN1" s="10"/>
      <c r="EMO1" s="10"/>
      <c r="EMP1" s="10"/>
      <c r="EMQ1" s="10"/>
      <c r="EMR1" s="10"/>
      <c r="EMS1" s="10" t="s">
        <v>64</v>
      </c>
      <c r="EMT1" s="10"/>
      <c r="EMU1" s="10"/>
      <c r="EMV1" s="10"/>
      <c r="EMW1" s="10"/>
      <c r="EMX1" s="10"/>
      <c r="EMY1" s="10"/>
      <c r="EMZ1" s="10"/>
      <c r="ENA1" s="10" t="s">
        <v>64</v>
      </c>
      <c r="ENB1" s="10"/>
      <c r="ENC1" s="10"/>
      <c r="END1" s="10"/>
      <c r="ENE1" s="10"/>
      <c r="ENF1" s="10"/>
      <c r="ENG1" s="10"/>
      <c r="ENH1" s="10"/>
      <c r="ENI1" s="10" t="s">
        <v>64</v>
      </c>
      <c r="ENJ1" s="10"/>
      <c r="ENK1" s="10"/>
      <c r="ENL1" s="10"/>
      <c r="ENM1" s="10"/>
      <c r="ENN1" s="10"/>
      <c r="ENO1" s="10"/>
      <c r="ENP1" s="10"/>
      <c r="ENQ1" s="10" t="s">
        <v>64</v>
      </c>
      <c r="ENR1" s="10"/>
      <c r="ENS1" s="10"/>
      <c r="ENT1" s="10"/>
      <c r="ENU1" s="10"/>
      <c r="ENV1" s="10"/>
      <c r="ENW1" s="10"/>
      <c r="ENX1" s="10"/>
      <c r="ENY1" s="10" t="s">
        <v>64</v>
      </c>
      <c r="ENZ1" s="10"/>
      <c r="EOA1" s="10"/>
      <c r="EOB1" s="10"/>
      <c r="EOC1" s="10"/>
      <c r="EOD1" s="10"/>
      <c r="EOE1" s="10"/>
      <c r="EOF1" s="10"/>
      <c r="EOG1" s="10" t="s">
        <v>64</v>
      </c>
      <c r="EOH1" s="10"/>
      <c r="EOI1" s="10"/>
      <c r="EOJ1" s="10"/>
      <c r="EOK1" s="10"/>
      <c r="EOL1" s="10"/>
      <c r="EOM1" s="10"/>
      <c r="EON1" s="10"/>
      <c r="EOO1" s="10" t="s">
        <v>64</v>
      </c>
      <c r="EOP1" s="10"/>
      <c r="EOQ1" s="10"/>
      <c r="EOR1" s="10"/>
      <c r="EOS1" s="10"/>
      <c r="EOT1" s="10"/>
      <c r="EOU1" s="10"/>
      <c r="EOV1" s="10"/>
      <c r="EOW1" s="10" t="s">
        <v>64</v>
      </c>
      <c r="EOX1" s="10"/>
      <c r="EOY1" s="10"/>
      <c r="EOZ1" s="10"/>
      <c r="EPA1" s="10"/>
      <c r="EPB1" s="10"/>
      <c r="EPC1" s="10"/>
      <c r="EPD1" s="10"/>
      <c r="EPE1" s="10" t="s">
        <v>64</v>
      </c>
      <c r="EPF1" s="10"/>
      <c r="EPG1" s="10"/>
      <c r="EPH1" s="10"/>
      <c r="EPI1" s="10"/>
      <c r="EPJ1" s="10"/>
      <c r="EPK1" s="10"/>
      <c r="EPL1" s="10"/>
      <c r="EPM1" s="10" t="s">
        <v>64</v>
      </c>
      <c r="EPN1" s="10"/>
      <c r="EPO1" s="10"/>
      <c r="EPP1" s="10"/>
      <c r="EPQ1" s="10"/>
      <c r="EPR1" s="10"/>
      <c r="EPS1" s="10"/>
      <c r="EPT1" s="10"/>
      <c r="EPU1" s="10" t="s">
        <v>64</v>
      </c>
      <c r="EPV1" s="10"/>
      <c r="EPW1" s="10"/>
      <c r="EPX1" s="10"/>
      <c r="EPY1" s="10"/>
      <c r="EPZ1" s="10"/>
      <c r="EQA1" s="10"/>
      <c r="EQB1" s="10"/>
      <c r="EQC1" s="10" t="s">
        <v>64</v>
      </c>
      <c r="EQD1" s="10"/>
      <c r="EQE1" s="10"/>
      <c r="EQF1" s="10"/>
      <c r="EQG1" s="10"/>
      <c r="EQH1" s="10"/>
      <c r="EQI1" s="10"/>
      <c r="EQJ1" s="10"/>
      <c r="EQK1" s="10" t="s">
        <v>64</v>
      </c>
      <c r="EQL1" s="10"/>
      <c r="EQM1" s="10"/>
      <c r="EQN1" s="10"/>
      <c r="EQO1" s="10"/>
      <c r="EQP1" s="10"/>
      <c r="EQQ1" s="10"/>
      <c r="EQR1" s="10"/>
      <c r="EQS1" s="10" t="s">
        <v>64</v>
      </c>
      <c r="EQT1" s="10"/>
      <c r="EQU1" s="10"/>
      <c r="EQV1" s="10"/>
      <c r="EQW1" s="10"/>
      <c r="EQX1" s="10"/>
      <c r="EQY1" s="10"/>
      <c r="EQZ1" s="10"/>
      <c r="ERA1" s="10" t="s">
        <v>64</v>
      </c>
      <c r="ERB1" s="10"/>
      <c r="ERC1" s="10"/>
      <c r="ERD1" s="10"/>
      <c r="ERE1" s="10"/>
      <c r="ERF1" s="10"/>
      <c r="ERG1" s="10"/>
      <c r="ERH1" s="10"/>
      <c r="ERI1" s="10" t="s">
        <v>64</v>
      </c>
      <c r="ERJ1" s="10"/>
      <c r="ERK1" s="10"/>
      <c r="ERL1" s="10"/>
      <c r="ERM1" s="10"/>
      <c r="ERN1" s="10"/>
      <c r="ERO1" s="10"/>
      <c r="ERP1" s="10"/>
      <c r="ERQ1" s="10" t="s">
        <v>64</v>
      </c>
      <c r="ERR1" s="10"/>
      <c r="ERS1" s="10"/>
      <c r="ERT1" s="10"/>
      <c r="ERU1" s="10"/>
      <c r="ERV1" s="10"/>
      <c r="ERW1" s="10"/>
      <c r="ERX1" s="10"/>
      <c r="ERY1" s="10" t="s">
        <v>64</v>
      </c>
      <c r="ERZ1" s="10"/>
      <c r="ESA1" s="10"/>
      <c r="ESB1" s="10"/>
      <c r="ESC1" s="10"/>
      <c r="ESD1" s="10"/>
      <c r="ESE1" s="10"/>
      <c r="ESF1" s="10"/>
      <c r="ESG1" s="10" t="s">
        <v>64</v>
      </c>
      <c r="ESH1" s="10"/>
      <c r="ESI1" s="10"/>
      <c r="ESJ1" s="10"/>
      <c r="ESK1" s="10"/>
      <c r="ESL1" s="10"/>
      <c r="ESM1" s="10"/>
      <c r="ESN1" s="10"/>
      <c r="ESO1" s="10" t="s">
        <v>64</v>
      </c>
      <c r="ESP1" s="10"/>
      <c r="ESQ1" s="10"/>
      <c r="ESR1" s="10"/>
      <c r="ESS1" s="10"/>
      <c r="EST1" s="10"/>
      <c r="ESU1" s="10"/>
      <c r="ESV1" s="10"/>
      <c r="ESW1" s="10" t="s">
        <v>64</v>
      </c>
      <c r="ESX1" s="10"/>
      <c r="ESY1" s="10"/>
      <c r="ESZ1" s="10"/>
      <c r="ETA1" s="10"/>
      <c r="ETB1" s="10"/>
      <c r="ETC1" s="10"/>
      <c r="ETD1" s="10"/>
      <c r="ETE1" s="10" t="s">
        <v>64</v>
      </c>
      <c r="ETF1" s="10"/>
      <c r="ETG1" s="10"/>
      <c r="ETH1" s="10"/>
      <c r="ETI1" s="10"/>
      <c r="ETJ1" s="10"/>
      <c r="ETK1" s="10"/>
      <c r="ETL1" s="10"/>
      <c r="ETM1" s="10" t="s">
        <v>64</v>
      </c>
      <c r="ETN1" s="10"/>
      <c r="ETO1" s="10"/>
      <c r="ETP1" s="10"/>
      <c r="ETQ1" s="10"/>
      <c r="ETR1" s="10"/>
      <c r="ETS1" s="10"/>
      <c r="ETT1" s="10"/>
      <c r="ETU1" s="10" t="s">
        <v>64</v>
      </c>
      <c r="ETV1" s="10"/>
      <c r="ETW1" s="10"/>
      <c r="ETX1" s="10"/>
      <c r="ETY1" s="10"/>
      <c r="ETZ1" s="10"/>
      <c r="EUA1" s="10"/>
      <c r="EUB1" s="10"/>
      <c r="EUC1" s="10" t="s">
        <v>64</v>
      </c>
      <c r="EUD1" s="10"/>
      <c r="EUE1" s="10"/>
      <c r="EUF1" s="10"/>
      <c r="EUG1" s="10"/>
      <c r="EUH1" s="10"/>
      <c r="EUI1" s="10"/>
      <c r="EUJ1" s="10"/>
      <c r="EUK1" s="10" t="s">
        <v>64</v>
      </c>
      <c r="EUL1" s="10"/>
      <c r="EUM1" s="10"/>
      <c r="EUN1" s="10"/>
      <c r="EUO1" s="10"/>
      <c r="EUP1" s="10"/>
      <c r="EUQ1" s="10"/>
      <c r="EUR1" s="10"/>
      <c r="EUS1" s="10" t="s">
        <v>64</v>
      </c>
      <c r="EUT1" s="10"/>
      <c r="EUU1" s="10"/>
      <c r="EUV1" s="10"/>
      <c r="EUW1" s="10"/>
      <c r="EUX1" s="10"/>
      <c r="EUY1" s="10"/>
      <c r="EUZ1" s="10"/>
      <c r="EVA1" s="10" t="s">
        <v>64</v>
      </c>
      <c r="EVB1" s="10"/>
      <c r="EVC1" s="10"/>
      <c r="EVD1" s="10"/>
      <c r="EVE1" s="10"/>
      <c r="EVF1" s="10"/>
      <c r="EVG1" s="10"/>
      <c r="EVH1" s="10"/>
      <c r="EVI1" s="10" t="s">
        <v>64</v>
      </c>
      <c r="EVJ1" s="10"/>
      <c r="EVK1" s="10"/>
      <c r="EVL1" s="10"/>
      <c r="EVM1" s="10"/>
      <c r="EVN1" s="10"/>
      <c r="EVO1" s="10"/>
      <c r="EVP1" s="10"/>
      <c r="EVQ1" s="10" t="s">
        <v>64</v>
      </c>
      <c r="EVR1" s="10"/>
      <c r="EVS1" s="10"/>
      <c r="EVT1" s="10"/>
      <c r="EVU1" s="10"/>
      <c r="EVV1" s="10"/>
      <c r="EVW1" s="10"/>
      <c r="EVX1" s="10"/>
      <c r="EVY1" s="10" t="s">
        <v>64</v>
      </c>
      <c r="EVZ1" s="10"/>
      <c r="EWA1" s="10"/>
      <c r="EWB1" s="10"/>
      <c r="EWC1" s="10"/>
      <c r="EWD1" s="10"/>
      <c r="EWE1" s="10"/>
      <c r="EWF1" s="10"/>
      <c r="EWG1" s="10" t="s">
        <v>64</v>
      </c>
      <c r="EWH1" s="10"/>
      <c r="EWI1" s="10"/>
      <c r="EWJ1" s="10"/>
      <c r="EWK1" s="10"/>
      <c r="EWL1" s="10"/>
      <c r="EWM1" s="10"/>
      <c r="EWN1" s="10"/>
      <c r="EWO1" s="10" t="s">
        <v>64</v>
      </c>
      <c r="EWP1" s="10"/>
      <c r="EWQ1" s="10"/>
      <c r="EWR1" s="10"/>
      <c r="EWS1" s="10"/>
      <c r="EWT1" s="10"/>
      <c r="EWU1" s="10"/>
      <c r="EWV1" s="10"/>
      <c r="EWW1" s="10" t="s">
        <v>64</v>
      </c>
      <c r="EWX1" s="10"/>
      <c r="EWY1" s="10"/>
      <c r="EWZ1" s="10"/>
      <c r="EXA1" s="10"/>
      <c r="EXB1" s="10"/>
      <c r="EXC1" s="10"/>
      <c r="EXD1" s="10"/>
      <c r="EXE1" s="10" t="s">
        <v>64</v>
      </c>
      <c r="EXF1" s="10"/>
      <c r="EXG1" s="10"/>
      <c r="EXH1" s="10"/>
      <c r="EXI1" s="10"/>
      <c r="EXJ1" s="10"/>
      <c r="EXK1" s="10"/>
      <c r="EXL1" s="10"/>
      <c r="EXM1" s="10" t="s">
        <v>64</v>
      </c>
      <c r="EXN1" s="10"/>
      <c r="EXO1" s="10"/>
      <c r="EXP1" s="10"/>
      <c r="EXQ1" s="10"/>
      <c r="EXR1" s="10"/>
      <c r="EXS1" s="10"/>
      <c r="EXT1" s="10"/>
      <c r="EXU1" s="10" t="s">
        <v>64</v>
      </c>
      <c r="EXV1" s="10"/>
      <c r="EXW1" s="10"/>
      <c r="EXX1" s="10"/>
      <c r="EXY1" s="10"/>
      <c r="EXZ1" s="10"/>
      <c r="EYA1" s="10"/>
      <c r="EYB1" s="10"/>
      <c r="EYC1" s="10" t="s">
        <v>64</v>
      </c>
      <c r="EYD1" s="10"/>
      <c r="EYE1" s="10"/>
      <c r="EYF1" s="10"/>
      <c r="EYG1" s="10"/>
      <c r="EYH1" s="10"/>
      <c r="EYI1" s="10"/>
      <c r="EYJ1" s="10"/>
      <c r="EYK1" s="10" t="s">
        <v>64</v>
      </c>
      <c r="EYL1" s="10"/>
      <c r="EYM1" s="10"/>
      <c r="EYN1" s="10"/>
      <c r="EYO1" s="10"/>
      <c r="EYP1" s="10"/>
      <c r="EYQ1" s="10"/>
      <c r="EYR1" s="10"/>
      <c r="EYS1" s="10" t="s">
        <v>64</v>
      </c>
      <c r="EYT1" s="10"/>
      <c r="EYU1" s="10"/>
      <c r="EYV1" s="10"/>
      <c r="EYW1" s="10"/>
      <c r="EYX1" s="10"/>
      <c r="EYY1" s="10"/>
      <c r="EYZ1" s="10"/>
      <c r="EZA1" s="10" t="s">
        <v>64</v>
      </c>
      <c r="EZB1" s="10"/>
      <c r="EZC1" s="10"/>
      <c r="EZD1" s="10"/>
      <c r="EZE1" s="10"/>
      <c r="EZF1" s="10"/>
      <c r="EZG1" s="10"/>
      <c r="EZH1" s="10"/>
      <c r="EZI1" s="10" t="s">
        <v>64</v>
      </c>
      <c r="EZJ1" s="10"/>
      <c r="EZK1" s="10"/>
      <c r="EZL1" s="10"/>
      <c r="EZM1" s="10"/>
      <c r="EZN1" s="10"/>
      <c r="EZO1" s="10"/>
      <c r="EZP1" s="10"/>
      <c r="EZQ1" s="10" t="s">
        <v>64</v>
      </c>
      <c r="EZR1" s="10"/>
      <c r="EZS1" s="10"/>
      <c r="EZT1" s="10"/>
      <c r="EZU1" s="10"/>
      <c r="EZV1" s="10"/>
      <c r="EZW1" s="10"/>
      <c r="EZX1" s="10"/>
      <c r="EZY1" s="10" t="s">
        <v>64</v>
      </c>
      <c r="EZZ1" s="10"/>
      <c r="FAA1" s="10"/>
      <c r="FAB1" s="10"/>
      <c r="FAC1" s="10"/>
      <c r="FAD1" s="10"/>
      <c r="FAE1" s="10"/>
      <c r="FAF1" s="10"/>
      <c r="FAG1" s="10" t="s">
        <v>64</v>
      </c>
      <c r="FAH1" s="10"/>
      <c r="FAI1" s="10"/>
      <c r="FAJ1" s="10"/>
      <c r="FAK1" s="10"/>
      <c r="FAL1" s="10"/>
      <c r="FAM1" s="10"/>
      <c r="FAN1" s="10"/>
      <c r="FAO1" s="10" t="s">
        <v>64</v>
      </c>
      <c r="FAP1" s="10"/>
      <c r="FAQ1" s="10"/>
      <c r="FAR1" s="10"/>
      <c r="FAS1" s="10"/>
      <c r="FAT1" s="10"/>
      <c r="FAU1" s="10"/>
      <c r="FAV1" s="10"/>
      <c r="FAW1" s="10" t="s">
        <v>64</v>
      </c>
      <c r="FAX1" s="10"/>
      <c r="FAY1" s="10"/>
      <c r="FAZ1" s="10"/>
      <c r="FBA1" s="10"/>
      <c r="FBB1" s="10"/>
      <c r="FBC1" s="10"/>
      <c r="FBD1" s="10"/>
      <c r="FBE1" s="10" t="s">
        <v>64</v>
      </c>
      <c r="FBF1" s="10"/>
      <c r="FBG1" s="10"/>
      <c r="FBH1" s="10"/>
      <c r="FBI1" s="10"/>
      <c r="FBJ1" s="10"/>
      <c r="FBK1" s="10"/>
      <c r="FBL1" s="10"/>
      <c r="FBM1" s="10" t="s">
        <v>64</v>
      </c>
      <c r="FBN1" s="10"/>
      <c r="FBO1" s="10"/>
      <c r="FBP1" s="10"/>
      <c r="FBQ1" s="10"/>
      <c r="FBR1" s="10"/>
      <c r="FBS1" s="10"/>
      <c r="FBT1" s="10"/>
      <c r="FBU1" s="10" t="s">
        <v>64</v>
      </c>
      <c r="FBV1" s="10"/>
      <c r="FBW1" s="10"/>
      <c r="FBX1" s="10"/>
      <c r="FBY1" s="10"/>
      <c r="FBZ1" s="10"/>
      <c r="FCA1" s="10"/>
      <c r="FCB1" s="10"/>
      <c r="FCC1" s="10" t="s">
        <v>64</v>
      </c>
      <c r="FCD1" s="10"/>
      <c r="FCE1" s="10"/>
      <c r="FCF1" s="10"/>
      <c r="FCG1" s="10"/>
      <c r="FCH1" s="10"/>
      <c r="FCI1" s="10"/>
      <c r="FCJ1" s="10"/>
      <c r="FCK1" s="10" t="s">
        <v>64</v>
      </c>
      <c r="FCL1" s="10"/>
      <c r="FCM1" s="10"/>
      <c r="FCN1" s="10"/>
      <c r="FCO1" s="10"/>
      <c r="FCP1" s="10"/>
      <c r="FCQ1" s="10"/>
      <c r="FCR1" s="10"/>
      <c r="FCS1" s="10" t="s">
        <v>64</v>
      </c>
      <c r="FCT1" s="10"/>
      <c r="FCU1" s="10"/>
      <c r="FCV1" s="10"/>
      <c r="FCW1" s="10"/>
      <c r="FCX1" s="10"/>
      <c r="FCY1" s="10"/>
      <c r="FCZ1" s="10"/>
      <c r="FDA1" s="10" t="s">
        <v>64</v>
      </c>
      <c r="FDB1" s="10"/>
      <c r="FDC1" s="10"/>
      <c r="FDD1" s="10"/>
      <c r="FDE1" s="10"/>
      <c r="FDF1" s="10"/>
      <c r="FDG1" s="10"/>
      <c r="FDH1" s="10"/>
      <c r="FDI1" s="10" t="s">
        <v>64</v>
      </c>
      <c r="FDJ1" s="10"/>
      <c r="FDK1" s="10"/>
      <c r="FDL1" s="10"/>
      <c r="FDM1" s="10"/>
      <c r="FDN1" s="10"/>
      <c r="FDO1" s="10"/>
      <c r="FDP1" s="10"/>
      <c r="FDQ1" s="10" t="s">
        <v>64</v>
      </c>
      <c r="FDR1" s="10"/>
      <c r="FDS1" s="10"/>
      <c r="FDT1" s="10"/>
      <c r="FDU1" s="10"/>
      <c r="FDV1" s="10"/>
      <c r="FDW1" s="10"/>
      <c r="FDX1" s="10"/>
      <c r="FDY1" s="10" t="s">
        <v>64</v>
      </c>
      <c r="FDZ1" s="10"/>
      <c r="FEA1" s="10"/>
      <c r="FEB1" s="10"/>
      <c r="FEC1" s="10"/>
      <c r="FED1" s="10"/>
      <c r="FEE1" s="10"/>
      <c r="FEF1" s="10"/>
      <c r="FEG1" s="10" t="s">
        <v>64</v>
      </c>
      <c r="FEH1" s="10"/>
      <c r="FEI1" s="10"/>
      <c r="FEJ1" s="10"/>
      <c r="FEK1" s="10"/>
      <c r="FEL1" s="10"/>
      <c r="FEM1" s="10"/>
      <c r="FEN1" s="10"/>
      <c r="FEO1" s="10" t="s">
        <v>64</v>
      </c>
      <c r="FEP1" s="10"/>
      <c r="FEQ1" s="10"/>
      <c r="FER1" s="10"/>
      <c r="FES1" s="10"/>
      <c r="FET1" s="10"/>
      <c r="FEU1" s="10"/>
      <c r="FEV1" s="10"/>
      <c r="FEW1" s="10" t="s">
        <v>64</v>
      </c>
      <c r="FEX1" s="10"/>
      <c r="FEY1" s="10"/>
      <c r="FEZ1" s="10"/>
      <c r="FFA1" s="10"/>
      <c r="FFB1" s="10"/>
      <c r="FFC1" s="10"/>
      <c r="FFD1" s="10"/>
      <c r="FFE1" s="10" t="s">
        <v>64</v>
      </c>
      <c r="FFF1" s="10"/>
      <c r="FFG1" s="10"/>
      <c r="FFH1" s="10"/>
      <c r="FFI1" s="10"/>
      <c r="FFJ1" s="10"/>
      <c r="FFK1" s="10"/>
      <c r="FFL1" s="10"/>
      <c r="FFM1" s="10" t="s">
        <v>64</v>
      </c>
      <c r="FFN1" s="10"/>
      <c r="FFO1" s="10"/>
      <c r="FFP1" s="10"/>
      <c r="FFQ1" s="10"/>
      <c r="FFR1" s="10"/>
      <c r="FFS1" s="10"/>
      <c r="FFT1" s="10"/>
      <c r="FFU1" s="10" t="s">
        <v>64</v>
      </c>
      <c r="FFV1" s="10"/>
      <c r="FFW1" s="10"/>
      <c r="FFX1" s="10"/>
      <c r="FFY1" s="10"/>
      <c r="FFZ1" s="10"/>
      <c r="FGA1" s="10"/>
      <c r="FGB1" s="10"/>
      <c r="FGC1" s="10" t="s">
        <v>64</v>
      </c>
      <c r="FGD1" s="10"/>
      <c r="FGE1" s="10"/>
      <c r="FGF1" s="10"/>
      <c r="FGG1" s="10"/>
      <c r="FGH1" s="10"/>
      <c r="FGI1" s="10"/>
      <c r="FGJ1" s="10"/>
      <c r="FGK1" s="10" t="s">
        <v>64</v>
      </c>
      <c r="FGL1" s="10"/>
      <c r="FGM1" s="10"/>
      <c r="FGN1" s="10"/>
      <c r="FGO1" s="10"/>
      <c r="FGP1" s="10"/>
      <c r="FGQ1" s="10"/>
      <c r="FGR1" s="10"/>
      <c r="FGS1" s="10" t="s">
        <v>64</v>
      </c>
      <c r="FGT1" s="10"/>
      <c r="FGU1" s="10"/>
      <c r="FGV1" s="10"/>
      <c r="FGW1" s="10"/>
      <c r="FGX1" s="10"/>
      <c r="FGY1" s="10"/>
      <c r="FGZ1" s="10"/>
      <c r="FHA1" s="10" t="s">
        <v>64</v>
      </c>
      <c r="FHB1" s="10"/>
      <c r="FHC1" s="10"/>
      <c r="FHD1" s="10"/>
      <c r="FHE1" s="10"/>
      <c r="FHF1" s="10"/>
      <c r="FHG1" s="10"/>
      <c r="FHH1" s="10"/>
      <c r="FHI1" s="10" t="s">
        <v>64</v>
      </c>
      <c r="FHJ1" s="10"/>
      <c r="FHK1" s="10"/>
      <c r="FHL1" s="10"/>
      <c r="FHM1" s="10"/>
      <c r="FHN1" s="10"/>
      <c r="FHO1" s="10"/>
      <c r="FHP1" s="10"/>
      <c r="FHQ1" s="10" t="s">
        <v>64</v>
      </c>
      <c r="FHR1" s="10"/>
      <c r="FHS1" s="10"/>
      <c r="FHT1" s="10"/>
      <c r="FHU1" s="10"/>
      <c r="FHV1" s="10"/>
      <c r="FHW1" s="10"/>
      <c r="FHX1" s="10"/>
      <c r="FHY1" s="10" t="s">
        <v>64</v>
      </c>
      <c r="FHZ1" s="10"/>
      <c r="FIA1" s="10"/>
      <c r="FIB1" s="10"/>
      <c r="FIC1" s="10"/>
      <c r="FID1" s="10"/>
      <c r="FIE1" s="10"/>
      <c r="FIF1" s="10"/>
      <c r="FIG1" s="10" t="s">
        <v>64</v>
      </c>
      <c r="FIH1" s="10"/>
      <c r="FII1" s="10"/>
      <c r="FIJ1" s="10"/>
      <c r="FIK1" s="10"/>
      <c r="FIL1" s="10"/>
      <c r="FIM1" s="10"/>
      <c r="FIN1" s="10"/>
      <c r="FIO1" s="10" t="s">
        <v>64</v>
      </c>
      <c r="FIP1" s="10"/>
      <c r="FIQ1" s="10"/>
      <c r="FIR1" s="10"/>
      <c r="FIS1" s="10"/>
      <c r="FIT1" s="10"/>
      <c r="FIU1" s="10"/>
      <c r="FIV1" s="10"/>
      <c r="FIW1" s="10" t="s">
        <v>64</v>
      </c>
      <c r="FIX1" s="10"/>
      <c r="FIY1" s="10"/>
      <c r="FIZ1" s="10"/>
      <c r="FJA1" s="10"/>
      <c r="FJB1" s="10"/>
      <c r="FJC1" s="10"/>
      <c r="FJD1" s="10"/>
      <c r="FJE1" s="10" t="s">
        <v>64</v>
      </c>
      <c r="FJF1" s="10"/>
      <c r="FJG1" s="10"/>
      <c r="FJH1" s="10"/>
      <c r="FJI1" s="10"/>
      <c r="FJJ1" s="10"/>
      <c r="FJK1" s="10"/>
      <c r="FJL1" s="10"/>
      <c r="FJM1" s="10" t="s">
        <v>64</v>
      </c>
      <c r="FJN1" s="10"/>
      <c r="FJO1" s="10"/>
      <c r="FJP1" s="10"/>
      <c r="FJQ1" s="10"/>
      <c r="FJR1" s="10"/>
      <c r="FJS1" s="10"/>
      <c r="FJT1" s="10"/>
      <c r="FJU1" s="10" t="s">
        <v>64</v>
      </c>
      <c r="FJV1" s="10"/>
      <c r="FJW1" s="10"/>
      <c r="FJX1" s="10"/>
      <c r="FJY1" s="10"/>
      <c r="FJZ1" s="10"/>
      <c r="FKA1" s="10"/>
      <c r="FKB1" s="10"/>
      <c r="FKC1" s="10" t="s">
        <v>64</v>
      </c>
      <c r="FKD1" s="10"/>
      <c r="FKE1" s="10"/>
      <c r="FKF1" s="10"/>
      <c r="FKG1" s="10"/>
      <c r="FKH1" s="10"/>
      <c r="FKI1" s="10"/>
      <c r="FKJ1" s="10"/>
      <c r="FKK1" s="10" t="s">
        <v>64</v>
      </c>
      <c r="FKL1" s="10"/>
      <c r="FKM1" s="10"/>
      <c r="FKN1" s="10"/>
      <c r="FKO1" s="10"/>
      <c r="FKP1" s="10"/>
      <c r="FKQ1" s="10"/>
      <c r="FKR1" s="10"/>
      <c r="FKS1" s="10" t="s">
        <v>64</v>
      </c>
      <c r="FKT1" s="10"/>
      <c r="FKU1" s="10"/>
      <c r="FKV1" s="10"/>
      <c r="FKW1" s="10"/>
      <c r="FKX1" s="10"/>
      <c r="FKY1" s="10"/>
      <c r="FKZ1" s="10"/>
      <c r="FLA1" s="10" t="s">
        <v>64</v>
      </c>
      <c r="FLB1" s="10"/>
      <c r="FLC1" s="10"/>
      <c r="FLD1" s="10"/>
      <c r="FLE1" s="10"/>
      <c r="FLF1" s="10"/>
      <c r="FLG1" s="10"/>
      <c r="FLH1" s="10"/>
      <c r="FLI1" s="10" t="s">
        <v>64</v>
      </c>
      <c r="FLJ1" s="10"/>
      <c r="FLK1" s="10"/>
      <c r="FLL1" s="10"/>
      <c r="FLM1" s="10"/>
      <c r="FLN1" s="10"/>
      <c r="FLO1" s="10"/>
      <c r="FLP1" s="10"/>
      <c r="FLQ1" s="10" t="s">
        <v>64</v>
      </c>
      <c r="FLR1" s="10"/>
      <c r="FLS1" s="10"/>
      <c r="FLT1" s="10"/>
      <c r="FLU1" s="10"/>
      <c r="FLV1" s="10"/>
      <c r="FLW1" s="10"/>
      <c r="FLX1" s="10"/>
      <c r="FLY1" s="10" t="s">
        <v>64</v>
      </c>
      <c r="FLZ1" s="10"/>
      <c r="FMA1" s="10"/>
      <c r="FMB1" s="10"/>
      <c r="FMC1" s="10"/>
      <c r="FMD1" s="10"/>
      <c r="FME1" s="10"/>
      <c r="FMF1" s="10"/>
      <c r="FMG1" s="10" t="s">
        <v>64</v>
      </c>
      <c r="FMH1" s="10"/>
      <c r="FMI1" s="10"/>
      <c r="FMJ1" s="10"/>
      <c r="FMK1" s="10"/>
      <c r="FML1" s="10"/>
      <c r="FMM1" s="10"/>
      <c r="FMN1" s="10"/>
      <c r="FMO1" s="10" t="s">
        <v>64</v>
      </c>
      <c r="FMP1" s="10"/>
      <c r="FMQ1" s="10"/>
      <c r="FMR1" s="10"/>
      <c r="FMS1" s="10"/>
      <c r="FMT1" s="10"/>
      <c r="FMU1" s="10"/>
      <c r="FMV1" s="10"/>
      <c r="FMW1" s="10" t="s">
        <v>64</v>
      </c>
      <c r="FMX1" s="10"/>
      <c r="FMY1" s="10"/>
      <c r="FMZ1" s="10"/>
      <c r="FNA1" s="10"/>
      <c r="FNB1" s="10"/>
      <c r="FNC1" s="10"/>
      <c r="FND1" s="10"/>
      <c r="FNE1" s="10" t="s">
        <v>64</v>
      </c>
      <c r="FNF1" s="10"/>
      <c r="FNG1" s="10"/>
      <c r="FNH1" s="10"/>
      <c r="FNI1" s="10"/>
      <c r="FNJ1" s="10"/>
      <c r="FNK1" s="10"/>
      <c r="FNL1" s="10"/>
      <c r="FNM1" s="10" t="s">
        <v>64</v>
      </c>
      <c r="FNN1" s="10"/>
      <c r="FNO1" s="10"/>
      <c r="FNP1" s="10"/>
      <c r="FNQ1" s="10"/>
      <c r="FNR1" s="10"/>
      <c r="FNS1" s="10"/>
      <c r="FNT1" s="10"/>
      <c r="FNU1" s="10" t="s">
        <v>64</v>
      </c>
      <c r="FNV1" s="10"/>
      <c r="FNW1" s="10"/>
      <c r="FNX1" s="10"/>
      <c r="FNY1" s="10"/>
      <c r="FNZ1" s="10"/>
      <c r="FOA1" s="10"/>
      <c r="FOB1" s="10"/>
      <c r="FOC1" s="10" t="s">
        <v>64</v>
      </c>
      <c r="FOD1" s="10"/>
      <c r="FOE1" s="10"/>
      <c r="FOF1" s="10"/>
      <c r="FOG1" s="10"/>
      <c r="FOH1" s="10"/>
      <c r="FOI1" s="10"/>
      <c r="FOJ1" s="10"/>
      <c r="FOK1" s="10" t="s">
        <v>64</v>
      </c>
      <c r="FOL1" s="10"/>
      <c r="FOM1" s="10"/>
      <c r="FON1" s="10"/>
      <c r="FOO1" s="10"/>
      <c r="FOP1" s="10"/>
      <c r="FOQ1" s="10"/>
      <c r="FOR1" s="10"/>
      <c r="FOS1" s="10" t="s">
        <v>64</v>
      </c>
      <c r="FOT1" s="10"/>
      <c r="FOU1" s="10"/>
      <c r="FOV1" s="10"/>
      <c r="FOW1" s="10"/>
      <c r="FOX1" s="10"/>
      <c r="FOY1" s="10"/>
      <c r="FOZ1" s="10"/>
      <c r="FPA1" s="10" t="s">
        <v>64</v>
      </c>
      <c r="FPB1" s="10"/>
      <c r="FPC1" s="10"/>
      <c r="FPD1" s="10"/>
      <c r="FPE1" s="10"/>
      <c r="FPF1" s="10"/>
      <c r="FPG1" s="10"/>
      <c r="FPH1" s="10"/>
      <c r="FPI1" s="10" t="s">
        <v>64</v>
      </c>
      <c r="FPJ1" s="10"/>
      <c r="FPK1" s="10"/>
      <c r="FPL1" s="10"/>
      <c r="FPM1" s="10"/>
      <c r="FPN1" s="10"/>
      <c r="FPO1" s="10"/>
      <c r="FPP1" s="10"/>
      <c r="FPQ1" s="10" t="s">
        <v>64</v>
      </c>
      <c r="FPR1" s="10"/>
      <c r="FPS1" s="10"/>
      <c r="FPT1" s="10"/>
      <c r="FPU1" s="10"/>
      <c r="FPV1" s="10"/>
      <c r="FPW1" s="10"/>
      <c r="FPX1" s="10"/>
      <c r="FPY1" s="10" t="s">
        <v>64</v>
      </c>
      <c r="FPZ1" s="10"/>
      <c r="FQA1" s="10"/>
      <c r="FQB1" s="10"/>
      <c r="FQC1" s="10"/>
      <c r="FQD1" s="10"/>
      <c r="FQE1" s="10"/>
      <c r="FQF1" s="10"/>
      <c r="FQG1" s="10" t="s">
        <v>64</v>
      </c>
      <c r="FQH1" s="10"/>
      <c r="FQI1" s="10"/>
      <c r="FQJ1" s="10"/>
      <c r="FQK1" s="10"/>
      <c r="FQL1" s="10"/>
      <c r="FQM1" s="10"/>
      <c r="FQN1" s="10"/>
      <c r="FQO1" s="10" t="s">
        <v>64</v>
      </c>
      <c r="FQP1" s="10"/>
      <c r="FQQ1" s="10"/>
      <c r="FQR1" s="10"/>
      <c r="FQS1" s="10"/>
      <c r="FQT1" s="10"/>
      <c r="FQU1" s="10"/>
      <c r="FQV1" s="10"/>
      <c r="FQW1" s="10" t="s">
        <v>64</v>
      </c>
      <c r="FQX1" s="10"/>
      <c r="FQY1" s="10"/>
      <c r="FQZ1" s="10"/>
      <c r="FRA1" s="10"/>
      <c r="FRB1" s="10"/>
      <c r="FRC1" s="10"/>
      <c r="FRD1" s="10"/>
      <c r="FRE1" s="10" t="s">
        <v>64</v>
      </c>
      <c r="FRF1" s="10"/>
      <c r="FRG1" s="10"/>
      <c r="FRH1" s="10"/>
      <c r="FRI1" s="10"/>
      <c r="FRJ1" s="10"/>
      <c r="FRK1" s="10"/>
      <c r="FRL1" s="10"/>
      <c r="FRM1" s="10" t="s">
        <v>64</v>
      </c>
      <c r="FRN1" s="10"/>
      <c r="FRO1" s="10"/>
      <c r="FRP1" s="10"/>
      <c r="FRQ1" s="10"/>
      <c r="FRR1" s="10"/>
      <c r="FRS1" s="10"/>
      <c r="FRT1" s="10"/>
      <c r="FRU1" s="10" t="s">
        <v>64</v>
      </c>
      <c r="FRV1" s="10"/>
      <c r="FRW1" s="10"/>
      <c r="FRX1" s="10"/>
      <c r="FRY1" s="10"/>
      <c r="FRZ1" s="10"/>
      <c r="FSA1" s="10"/>
      <c r="FSB1" s="10"/>
      <c r="FSC1" s="10" t="s">
        <v>64</v>
      </c>
      <c r="FSD1" s="10"/>
      <c r="FSE1" s="10"/>
      <c r="FSF1" s="10"/>
      <c r="FSG1" s="10"/>
      <c r="FSH1" s="10"/>
      <c r="FSI1" s="10"/>
      <c r="FSJ1" s="10"/>
      <c r="FSK1" s="10" t="s">
        <v>64</v>
      </c>
      <c r="FSL1" s="10"/>
      <c r="FSM1" s="10"/>
      <c r="FSN1" s="10"/>
      <c r="FSO1" s="10"/>
      <c r="FSP1" s="10"/>
      <c r="FSQ1" s="10"/>
      <c r="FSR1" s="10"/>
      <c r="FSS1" s="10" t="s">
        <v>64</v>
      </c>
      <c r="FST1" s="10"/>
      <c r="FSU1" s="10"/>
      <c r="FSV1" s="10"/>
      <c r="FSW1" s="10"/>
      <c r="FSX1" s="10"/>
      <c r="FSY1" s="10"/>
      <c r="FSZ1" s="10"/>
      <c r="FTA1" s="10" t="s">
        <v>64</v>
      </c>
      <c r="FTB1" s="10"/>
      <c r="FTC1" s="10"/>
      <c r="FTD1" s="10"/>
      <c r="FTE1" s="10"/>
      <c r="FTF1" s="10"/>
      <c r="FTG1" s="10"/>
      <c r="FTH1" s="10"/>
      <c r="FTI1" s="10" t="s">
        <v>64</v>
      </c>
      <c r="FTJ1" s="10"/>
      <c r="FTK1" s="10"/>
      <c r="FTL1" s="10"/>
      <c r="FTM1" s="10"/>
      <c r="FTN1" s="10"/>
      <c r="FTO1" s="10"/>
      <c r="FTP1" s="10"/>
      <c r="FTQ1" s="10" t="s">
        <v>64</v>
      </c>
      <c r="FTR1" s="10"/>
      <c r="FTS1" s="10"/>
      <c r="FTT1" s="10"/>
      <c r="FTU1" s="10"/>
      <c r="FTV1" s="10"/>
      <c r="FTW1" s="10"/>
      <c r="FTX1" s="10"/>
      <c r="FTY1" s="10" t="s">
        <v>64</v>
      </c>
      <c r="FTZ1" s="10"/>
      <c r="FUA1" s="10"/>
      <c r="FUB1" s="10"/>
      <c r="FUC1" s="10"/>
      <c r="FUD1" s="10"/>
      <c r="FUE1" s="10"/>
      <c r="FUF1" s="10"/>
      <c r="FUG1" s="10" t="s">
        <v>64</v>
      </c>
      <c r="FUH1" s="10"/>
      <c r="FUI1" s="10"/>
      <c r="FUJ1" s="10"/>
      <c r="FUK1" s="10"/>
      <c r="FUL1" s="10"/>
      <c r="FUM1" s="10"/>
      <c r="FUN1" s="10"/>
      <c r="FUO1" s="10" t="s">
        <v>64</v>
      </c>
      <c r="FUP1" s="10"/>
      <c r="FUQ1" s="10"/>
      <c r="FUR1" s="10"/>
      <c r="FUS1" s="10"/>
      <c r="FUT1" s="10"/>
      <c r="FUU1" s="10"/>
      <c r="FUV1" s="10"/>
      <c r="FUW1" s="10" t="s">
        <v>64</v>
      </c>
      <c r="FUX1" s="10"/>
      <c r="FUY1" s="10"/>
      <c r="FUZ1" s="10"/>
      <c r="FVA1" s="10"/>
      <c r="FVB1" s="10"/>
      <c r="FVC1" s="10"/>
      <c r="FVD1" s="10"/>
      <c r="FVE1" s="10" t="s">
        <v>64</v>
      </c>
      <c r="FVF1" s="10"/>
      <c r="FVG1" s="10"/>
      <c r="FVH1" s="10"/>
      <c r="FVI1" s="10"/>
      <c r="FVJ1" s="10"/>
      <c r="FVK1" s="10"/>
      <c r="FVL1" s="10"/>
      <c r="FVM1" s="10" t="s">
        <v>64</v>
      </c>
      <c r="FVN1" s="10"/>
      <c r="FVO1" s="10"/>
      <c r="FVP1" s="10"/>
      <c r="FVQ1" s="10"/>
      <c r="FVR1" s="10"/>
      <c r="FVS1" s="10"/>
      <c r="FVT1" s="10"/>
      <c r="FVU1" s="10" t="s">
        <v>64</v>
      </c>
      <c r="FVV1" s="10"/>
      <c r="FVW1" s="10"/>
      <c r="FVX1" s="10"/>
      <c r="FVY1" s="10"/>
      <c r="FVZ1" s="10"/>
      <c r="FWA1" s="10"/>
      <c r="FWB1" s="10"/>
      <c r="FWC1" s="10" t="s">
        <v>64</v>
      </c>
      <c r="FWD1" s="10"/>
      <c r="FWE1" s="10"/>
      <c r="FWF1" s="10"/>
      <c r="FWG1" s="10"/>
      <c r="FWH1" s="10"/>
      <c r="FWI1" s="10"/>
      <c r="FWJ1" s="10"/>
      <c r="FWK1" s="10" t="s">
        <v>64</v>
      </c>
      <c r="FWL1" s="10"/>
      <c r="FWM1" s="10"/>
      <c r="FWN1" s="10"/>
      <c r="FWO1" s="10"/>
      <c r="FWP1" s="10"/>
      <c r="FWQ1" s="10"/>
      <c r="FWR1" s="10"/>
      <c r="FWS1" s="10" t="s">
        <v>64</v>
      </c>
      <c r="FWT1" s="10"/>
      <c r="FWU1" s="10"/>
      <c r="FWV1" s="10"/>
      <c r="FWW1" s="10"/>
      <c r="FWX1" s="10"/>
      <c r="FWY1" s="10"/>
      <c r="FWZ1" s="10"/>
      <c r="FXA1" s="10" t="s">
        <v>64</v>
      </c>
      <c r="FXB1" s="10"/>
      <c r="FXC1" s="10"/>
      <c r="FXD1" s="10"/>
      <c r="FXE1" s="10"/>
      <c r="FXF1" s="10"/>
      <c r="FXG1" s="10"/>
      <c r="FXH1" s="10"/>
      <c r="FXI1" s="10" t="s">
        <v>64</v>
      </c>
      <c r="FXJ1" s="10"/>
      <c r="FXK1" s="10"/>
      <c r="FXL1" s="10"/>
      <c r="FXM1" s="10"/>
      <c r="FXN1" s="10"/>
      <c r="FXO1" s="10"/>
      <c r="FXP1" s="10"/>
      <c r="FXQ1" s="10" t="s">
        <v>64</v>
      </c>
      <c r="FXR1" s="10"/>
      <c r="FXS1" s="10"/>
      <c r="FXT1" s="10"/>
      <c r="FXU1" s="10"/>
      <c r="FXV1" s="10"/>
      <c r="FXW1" s="10"/>
      <c r="FXX1" s="10"/>
      <c r="FXY1" s="10" t="s">
        <v>64</v>
      </c>
      <c r="FXZ1" s="10"/>
      <c r="FYA1" s="10"/>
      <c r="FYB1" s="10"/>
      <c r="FYC1" s="10"/>
      <c r="FYD1" s="10"/>
      <c r="FYE1" s="10"/>
      <c r="FYF1" s="10"/>
      <c r="FYG1" s="10" t="s">
        <v>64</v>
      </c>
      <c r="FYH1" s="10"/>
      <c r="FYI1" s="10"/>
      <c r="FYJ1" s="10"/>
      <c r="FYK1" s="10"/>
      <c r="FYL1" s="10"/>
      <c r="FYM1" s="10"/>
      <c r="FYN1" s="10"/>
      <c r="FYO1" s="10" t="s">
        <v>64</v>
      </c>
      <c r="FYP1" s="10"/>
      <c r="FYQ1" s="10"/>
      <c r="FYR1" s="10"/>
      <c r="FYS1" s="10"/>
      <c r="FYT1" s="10"/>
      <c r="FYU1" s="10"/>
      <c r="FYV1" s="10"/>
      <c r="FYW1" s="10" t="s">
        <v>64</v>
      </c>
      <c r="FYX1" s="10"/>
      <c r="FYY1" s="10"/>
      <c r="FYZ1" s="10"/>
      <c r="FZA1" s="10"/>
      <c r="FZB1" s="10"/>
      <c r="FZC1" s="10"/>
      <c r="FZD1" s="10"/>
      <c r="FZE1" s="10" t="s">
        <v>64</v>
      </c>
      <c r="FZF1" s="10"/>
      <c r="FZG1" s="10"/>
      <c r="FZH1" s="10"/>
      <c r="FZI1" s="10"/>
      <c r="FZJ1" s="10"/>
      <c r="FZK1" s="10"/>
      <c r="FZL1" s="10"/>
      <c r="FZM1" s="10" t="s">
        <v>64</v>
      </c>
      <c r="FZN1" s="10"/>
      <c r="FZO1" s="10"/>
      <c r="FZP1" s="10"/>
      <c r="FZQ1" s="10"/>
      <c r="FZR1" s="10"/>
      <c r="FZS1" s="10"/>
      <c r="FZT1" s="10"/>
      <c r="FZU1" s="10" t="s">
        <v>64</v>
      </c>
      <c r="FZV1" s="10"/>
      <c r="FZW1" s="10"/>
      <c r="FZX1" s="10"/>
      <c r="FZY1" s="10"/>
      <c r="FZZ1" s="10"/>
      <c r="GAA1" s="10"/>
      <c r="GAB1" s="10"/>
      <c r="GAC1" s="10" t="s">
        <v>64</v>
      </c>
      <c r="GAD1" s="10"/>
      <c r="GAE1" s="10"/>
      <c r="GAF1" s="10"/>
      <c r="GAG1" s="10"/>
      <c r="GAH1" s="10"/>
      <c r="GAI1" s="10"/>
      <c r="GAJ1" s="10"/>
      <c r="GAK1" s="10" t="s">
        <v>64</v>
      </c>
      <c r="GAL1" s="10"/>
      <c r="GAM1" s="10"/>
      <c r="GAN1" s="10"/>
      <c r="GAO1" s="10"/>
      <c r="GAP1" s="10"/>
      <c r="GAQ1" s="10"/>
      <c r="GAR1" s="10"/>
      <c r="GAS1" s="10" t="s">
        <v>64</v>
      </c>
      <c r="GAT1" s="10"/>
      <c r="GAU1" s="10"/>
      <c r="GAV1" s="10"/>
      <c r="GAW1" s="10"/>
      <c r="GAX1" s="10"/>
      <c r="GAY1" s="10"/>
      <c r="GAZ1" s="10"/>
      <c r="GBA1" s="10" t="s">
        <v>64</v>
      </c>
      <c r="GBB1" s="10"/>
      <c r="GBC1" s="10"/>
      <c r="GBD1" s="10"/>
      <c r="GBE1" s="10"/>
      <c r="GBF1" s="10"/>
      <c r="GBG1" s="10"/>
      <c r="GBH1" s="10"/>
      <c r="GBI1" s="10" t="s">
        <v>64</v>
      </c>
      <c r="GBJ1" s="10"/>
      <c r="GBK1" s="10"/>
      <c r="GBL1" s="10"/>
      <c r="GBM1" s="10"/>
      <c r="GBN1" s="10"/>
      <c r="GBO1" s="10"/>
      <c r="GBP1" s="10"/>
      <c r="GBQ1" s="10" t="s">
        <v>64</v>
      </c>
      <c r="GBR1" s="10"/>
      <c r="GBS1" s="10"/>
      <c r="GBT1" s="10"/>
      <c r="GBU1" s="10"/>
      <c r="GBV1" s="10"/>
      <c r="GBW1" s="10"/>
      <c r="GBX1" s="10"/>
      <c r="GBY1" s="10" t="s">
        <v>64</v>
      </c>
      <c r="GBZ1" s="10"/>
      <c r="GCA1" s="10"/>
      <c r="GCB1" s="10"/>
      <c r="GCC1" s="10"/>
      <c r="GCD1" s="10"/>
      <c r="GCE1" s="10"/>
      <c r="GCF1" s="10"/>
      <c r="GCG1" s="10" t="s">
        <v>64</v>
      </c>
      <c r="GCH1" s="10"/>
      <c r="GCI1" s="10"/>
      <c r="GCJ1" s="10"/>
      <c r="GCK1" s="10"/>
      <c r="GCL1" s="10"/>
      <c r="GCM1" s="10"/>
      <c r="GCN1" s="10"/>
      <c r="GCO1" s="10" t="s">
        <v>64</v>
      </c>
      <c r="GCP1" s="10"/>
      <c r="GCQ1" s="10"/>
      <c r="GCR1" s="10"/>
      <c r="GCS1" s="10"/>
      <c r="GCT1" s="10"/>
      <c r="GCU1" s="10"/>
      <c r="GCV1" s="10"/>
      <c r="GCW1" s="10" t="s">
        <v>64</v>
      </c>
      <c r="GCX1" s="10"/>
      <c r="GCY1" s="10"/>
      <c r="GCZ1" s="10"/>
      <c r="GDA1" s="10"/>
      <c r="GDB1" s="10"/>
      <c r="GDC1" s="10"/>
      <c r="GDD1" s="10"/>
      <c r="GDE1" s="10" t="s">
        <v>64</v>
      </c>
      <c r="GDF1" s="10"/>
      <c r="GDG1" s="10"/>
      <c r="GDH1" s="10"/>
      <c r="GDI1" s="10"/>
      <c r="GDJ1" s="10"/>
      <c r="GDK1" s="10"/>
      <c r="GDL1" s="10"/>
      <c r="GDM1" s="10" t="s">
        <v>64</v>
      </c>
      <c r="GDN1" s="10"/>
      <c r="GDO1" s="10"/>
      <c r="GDP1" s="10"/>
      <c r="GDQ1" s="10"/>
      <c r="GDR1" s="10"/>
      <c r="GDS1" s="10"/>
      <c r="GDT1" s="10"/>
      <c r="GDU1" s="10" t="s">
        <v>64</v>
      </c>
      <c r="GDV1" s="10"/>
      <c r="GDW1" s="10"/>
      <c r="GDX1" s="10"/>
      <c r="GDY1" s="10"/>
      <c r="GDZ1" s="10"/>
      <c r="GEA1" s="10"/>
      <c r="GEB1" s="10"/>
      <c r="GEC1" s="10" t="s">
        <v>64</v>
      </c>
      <c r="GED1" s="10"/>
      <c r="GEE1" s="10"/>
      <c r="GEF1" s="10"/>
      <c r="GEG1" s="10"/>
      <c r="GEH1" s="10"/>
      <c r="GEI1" s="10"/>
      <c r="GEJ1" s="10"/>
      <c r="GEK1" s="10" t="s">
        <v>64</v>
      </c>
      <c r="GEL1" s="10"/>
      <c r="GEM1" s="10"/>
      <c r="GEN1" s="10"/>
      <c r="GEO1" s="10"/>
      <c r="GEP1" s="10"/>
      <c r="GEQ1" s="10"/>
      <c r="GER1" s="10"/>
      <c r="GES1" s="10" t="s">
        <v>64</v>
      </c>
      <c r="GET1" s="10"/>
      <c r="GEU1" s="10"/>
      <c r="GEV1" s="10"/>
      <c r="GEW1" s="10"/>
      <c r="GEX1" s="10"/>
      <c r="GEY1" s="10"/>
      <c r="GEZ1" s="10"/>
      <c r="GFA1" s="10" t="s">
        <v>64</v>
      </c>
      <c r="GFB1" s="10"/>
      <c r="GFC1" s="10"/>
      <c r="GFD1" s="10"/>
      <c r="GFE1" s="10"/>
      <c r="GFF1" s="10"/>
      <c r="GFG1" s="10"/>
      <c r="GFH1" s="10"/>
      <c r="GFI1" s="10" t="s">
        <v>64</v>
      </c>
      <c r="GFJ1" s="10"/>
      <c r="GFK1" s="10"/>
      <c r="GFL1" s="10"/>
      <c r="GFM1" s="10"/>
      <c r="GFN1" s="10"/>
      <c r="GFO1" s="10"/>
      <c r="GFP1" s="10"/>
      <c r="GFQ1" s="10" t="s">
        <v>64</v>
      </c>
      <c r="GFR1" s="10"/>
      <c r="GFS1" s="10"/>
      <c r="GFT1" s="10"/>
      <c r="GFU1" s="10"/>
      <c r="GFV1" s="10"/>
      <c r="GFW1" s="10"/>
      <c r="GFX1" s="10"/>
      <c r="GFY1" s="10" t="s">
        <v>64</v>
      </c>
      <c r="GFZ1" s="10"/>
      <c r="GGA1" s="10"/>
      <c r="GGB1" s="10"/>
      <c r="GGC1" s="10"/>
      <c r="GGD1" s="10"/>
      <c r="GGE1" s="10"/>
      <c r="GGF1" s="10"/>
      <c r="GGG1" s="10" t="s">
        <v>64</v>
      </c>
      <c r="GGH1" s="10"/>
      <c r="GGI1" s="10"/>
      <c r="GGJ1" s="10"/>
      <c r="GGK1" s="10"/>
      <c r="GGL1" s="10"/>
      <c r="GGM1" s="10"/>
      <c r="GGN1" s="10"/>
      <c r="GGO1" s="10" t="s">
        <v>64</v>
      </c>
      <c r="GGP1" s="10"/>
      <c r="GGQ1" s="10"/>
      <c r="GGR1" s="10"/>
      <c r="GGS1" s="10"/>
      <c r="GGT1" s="10"/>
      <c r="GGU1" s="10"/>
      <c r="GGV1" s="10"/>
      <c r="GGW1" s="10" t="s">
        <v>64</v>
      </c>
      <c r="GGX1" s="10"/>
      <c r="GGY1" s="10"/>
      <c r="GGZ1" s="10"/>
      <c r="GHA1" s="10"/>
      <c r="GHB1" s="10"/>
      <c r="GHC1" s="10"/>
      <c r="GHD1" s="10"/>
      <c r="GHE1" s="10" t="s">
        <v>64</v>
      </c>
      <c r="GHF1" s="10"/>
      <c r="GHG1" s="10"/>
      <c r="GHH1" s="10"/>
      <c r="GHI1" s="10"/>
      <c r="GHJ1" s="10"/>
      <c r="GHK1" s="10"/>
      <c r="GHL1" s="10"/>
      <c r="GHM1" s="10" t="s">
        <v>64</v>
      </c>
      <c r="GHN1" s="10"/>
      <c r="GHO1" s="10"/>
      <c r="GHP1" s="10"/>
      <c r="GHQ1" s="10"/>
      <c r="GHR1" s="10"/>
      <c r="GHS1" s="10"/>
      <c r="GHT1" s="10"/>
      <c r="GHU1" s="10" t="s">
        <v>64</v>
      </c>
      <c r="GHV1" s="10"/>
      <c r="GHW1" s="10"/>
      <c r="GHX1" s="10"/>
      <c r="GHY1" s="10"/>
      <c r="GHZ1" s="10"/>
      <c r="GIA1" s="10"/>
      <c r="GIB1" s="10"/>
      <c r="GIC1" s="10" t="s">
        <v>64</v>
      </c>
      <c r="GID1" s="10"/>
      <c r="GIE1" s="10"/>
      <c r="GIF1" s="10"/>
      <c r="GIG1" s="10"/>
      <c r="GIH1" s="10"/>
      <c r="GII1" s="10"/>
      <c r="GIJ1" s="10"/>
      <c r="GIK1" s="10" t="s">
        <v>64</v>
      </c>
      <c r="GIL1" s="10"/>
      <c r="GIM1" s="10"/>
      <c r="GIN1" s="10"/>
      <c r="GIO1" s="10"/>
      <c r="GIP1" s="10"/>
      <c r="GIQ1" s="10"/>
      <c r="GIR1" s="10"/>
      <c r="GIS1" s="10" t="s">
        <v>64</v>
      </c>
      <c r="GIT1" s="10"/>
      <c r="GIU1" s="10"/>
      <c r="GIV1" s="10"/>
      <c r="GIW1" s="10"/>
      <c r="GIX1" s="10"/>
      <c r="GIY1" s="10"/>
      <c r="GIZ1" s="10"/>
      <c r="GJA1" s="10" t="s">
        <v>64</v>
      </c>
      <c r="GJB1" s="10"/>
      <c r="GJC1" s="10"/>
      <c r="GJD1" s="10"/>
      <c r="GJE1" s="10"/>
      <c r="GJF1" s="10"/>
      <c r="GJG1" s="10"/>
      <c r="GJH1" s="10"/>
      <c r="GJI1" s="10" t="s">
        <v>64</v>
      </c>
      <c r="GJJ1" s="10"/>
      <c r="GJK1" s="10"/>
      <c r="GJL1" s="10"/>
      <c r="GJM1" s="10"/>
      <c r="GJN1" s="10"/>
      <c r="GJO1" s="10"/>
      <c r="GJP1" s="10"/>
      <c r="GJQ1" s="10" t="s">
        <v>64</v>
      </c>
      <c r="GJR1" s="10"/>
      <c r="GJS1" s="10"/>
      <c r="GJT1" s="10"/>
      <c r="GJU1" s="10"/>
      <c r="GJV1" s="10"/>
      <c r="GJW1" s="10"/>
      <c r="GJX1" s="10"/>
      <c r="GJY1" s="10" t="s">
        <v>64</v>
      </c>
      <c r="GJZ1" s="10"/>
      <c r="GKA1" s="10"/>
      <c r="GKB1" s="10"/>
      <c r="GKC1" s="10"/>
      <c r="GKD1" s="10"/>
      <c r="GKE1" s="10"/>
      <c r="GKF1" s="10"/>
      <c r="GKG1" s="10" t="s">
        <v>64</v>
      </c>
      <c r="GKH1" s="10"/>
      <c r="GKI1" s="10"/>
      <c r="GKJ1" s="10"/>
      <c r="GKK1" s="10"/>
      <c r="GKL1" s="10"/>
      <c r="GKM1" s="10"/>
      <c r="GKN1" s="10"/>
      <c r="GKO1" s="10" t="s">
        <v>64</v>
      </c>
      <c r="GKP1" s="10"/>
      <c r="GKQ1" s="10"/>
      <c r="GKR1" s="10"/>
      <c r="GKS1" s="10"/>
      <c r="GKT1" s="10"/>
      <c r="GKU1" s="10"/>
      <c r="GKV1" s="10"/>
      <c r="GKW1" s="10" t="s">
        <v>64</v>
      </c>
      <c r="GKX1" s="10"/>
      <c r="GKY1" s="10"/>
      <c r="GKZ1" s="10"/>
      <c r="GLA1" s="10"/>
      <c r="GLB1" s="10"/>
      <c r="GLC1" s="10"/>
      <c r="GLD1" s="10"/>
      <c r="GLE1" s="10" t="s">
        <v>64</v>
      </c>
      <c r="GLF1" s="10"/>
      <c r="GLG1" s="10"/>
      <c r="GLH1" s="10"/>
      <c r="GLI1" s="10"/>
      <c r="GLJ1" s="10"/>
      <c r="GLK1" s="10"/>
      <c r="GLL1" s="10"/>
      <c r="GLM1" s="10" t="s">
        <v>64</v>
      </c>
      <c r="GLN1" s="10"/>
      <c r="GLO1" s="10"/>
      <c r="GLP1" s="10"/>
      <c r="GLQ1" s="10"/>
      <c r="GLR1" s="10"/>
      <c r="GLS1" s="10"/>
      <c r="GLT1" s="10"/>
      <c r="GLU1" s="10" t="s">
        <v>64</v>
      </c>
      <c r="GLV1" s="10"/>
      <c r="GLW1" s="10"/>
      <c r="GLX1" s="10"/>
      <c r="GLY1" s="10"/>
      <c r="GLZ1" s="10"/>
      <c r="GMA1" s="10"/>
      <c r="GMB1" s="10"/>
      <c r="GMC1" s="10" t="s">
        <v>64</v>
      </c>
      <c r="GMD1" s="10"/>
      <c r="GME1" s="10"/>
      <c r="GMF1" s="10"/>
      <c r="GMG1" s="10"/>
      <c r="GMH1" s="10"/>
      <c r="GMI1" s="10"/>
      <c r="GMJ1" s="10"/>
      <c r="GMK1" s="10" t="s">
        <v>64</v>
      </c>
      <c r="GML1" s="10"/>
      <c r="GMM1" s="10"/>
      <c r="GMN1" s="10"/>
      <c r="GMO1" s="10"/>
      <c r="GMP1" s="10"/>
      <c r="GMQ1" s="10"/>
      <c r="GMR1" s="10"/>
      <c r="GMS1" s="10" t="s">
        <v>64</v>
      </c>
      <c r="GMT1" s="10"/>
      <c r="GMU1" s="10"/>
      <c r="GMV1" s="10"/>
      <c r="GMW1" s="10"/>
      <c r="GMX1" s="10"/>
      <c r="GMY1" s="10"/>
      <c r="GMZ1" s="10"/>
      <c r="GNA1" s="10" t="s">
        <v>64</v>
      </c>
      <c r="GNB1" s="10"/>
      <c r="GNC1" s="10"/>
      <c r="GND1" s="10"/>
      <c r="GNE1" s="10"/>
      <c r="GNF1" s="10"/>
      <c r="GNG1" s="10"/>
      <c r="GNH1" s="10"/>
      <c r="GNI1" s="10" t="s">
        <v>64</v>
      </c>
      <c r="GNJ1" s="10"/>
      <c r="GNK1" s="10"/>
      <c r="GNL1" s="10"/>
      <c r="GNM1" s="10"/>
      <c r="GNN1" s="10"/>
      <c r="GNO1" s="10"/>
      <c r="GNP1" s="10"/>
      <c r="GNQ1" s="10" t="s">
        <v>64</v>
      </c>
      <c r="GNR1" s="10"/>
      <c r="GNS1" s="10"/>
      <c r="GNT1" s="10"/>
      <c r="GNU1" s="10"/>
      <c r="GNV1" s="10"/>
      <c r="GNW1" s="10"/>
      <c r="GNX1" s="10"/>
      <c r="GNY1" s="10" t="s">
        <v>64</v>
      </c>
      <c r="GNZ1" s="10"/>
      <c r="GOA1" s="10"/>
      <c r="GOB1" s="10"/>
      <c r="GOC1" s="10"/>
      <c r="GOD1" s="10"/>
      <c r="GOE1" s="10"/>
      <c r="GOF1" s="10"/>
      <c r="GOG1" s="10" t="s">
        <v>64</v>
      </c>
      <c r="GOH1" s="10"/>
      <c r="GOI1" s="10"/>
      <c r="GOJ1" s="10"/>
      <c r="GOK1" s="10"/>
      <c r="GOL1" s="10"/>
      <c r="GOM1" s="10"/>
      <c r="GON1" s="10"/>
      <c r="GOO1" s="10" t="s">
        <v>64</v>
      </c>
      <c r="GOP1" s="10"/>
      <c r="GOQ1" s="10"/>
      <c r="GOR1" s="10"/>
      <c r="GOS1" s="10"/>
      <c r="GOT1" s="10"/>
      <c r="GOU1" s="10"/>
      <c r="GOV1" s="10"/>
      <c r="GOW1" s="10" t="s">
        <v>64</v>
      </c>
      <c r="GOX1" s="10"/>
      <c r="GOY1" s="10"/>
      <c r="GOZ1" s="10"/>
      <c r="GPA1" s="10"/>
      <c r="GPB1" s="10"/>
      <c r="GPC1" s="10"/>
      <c r="GPD1" s="10"/>
      <c r="GPE1" s="10" t="s">
        <v>64</v>
      </c>
      <c r="GPF1" s="10"/>
      <c r="GPG1" s="10"/>
      <c r="GPH1" s="10"/>
      <c r="GPI1" s="10"/>
      <c r="GPJ1" s="10"/>
      <c r="GPK1" s="10"/>
      <c r="GPL1" s="10"/>
      <c r="GPM1" s="10" t="s">
        <v>64</v>
      </c>
      <c r="GPN1" s="10"/>
      <c r="GPO1" s="10"/>
      <c r="GPP1" s="10"/>
      <c r="GPQ1" s="10"/>
      <c r="GPR1" s="10"/>
      <c r="GPS1" s="10"/>
      <c r="GPT1" s="10"/>
      <c r="GPU1" s="10" t="s">
        <v>64</v>
      </c>
      <c r="GPV1" s="10"/>
      <c r="GPW1" s="10"/>
      <c r="GPX1" s="10"/>
      <c r="GPY1" s="10"/>
      <c r="GPZ1" s="10"/>
      <c r="GQA1" s="10"/>
      <c r="GQB1" s="10"/>
      <c r="GQC1" s="10" t="s">
        <v>64</v>
      </c>
      <c r="GQD1" s="10"/>
      <c r="GQE1" s="10"/>
      <c r="GQF1" s="10"/>
      <c r="GQG1" s="10"/>
      <c r="GQH1" s="10"/>
      <c r="GQI1" s="10"/>
      <c r="GQJ1" s="10"/>
      <c r="GQK1" s="10" t="s">
        <v>64</v>
      </c>
      <c r="GQL1" s="10"/>
      <c r="GQM1" s="10"/>
      <c r="GQN1" s="10"/>
      <c r="GQO1" s="10"/>
      <c r="GQP1" s="10"/>
      <c r="GQQ1" s="10"/>
      <c r="GQR1" s="10"/>
      <c r="GQS1" s="10" t="s">
        <v>64</v>
      </c>
      <c r="GQT1" s="10"/>
      <c r="GQU1" s="10"/>
      <c r="GQV1" s="10"/>
      <c r="GQW1" s="10"/>
      <c r="GQX1" s="10"/>
      <c r="GQY1" s="10"/>
      <c r="GQZ1" s="10"/>
      <c r="GRA1" s="10" t="s">
        <v>64</v>
      </c>
      <c r="GRB1" s="10"/>
      <c r="GRC1" s="10"/>
      <c r="GRD1" s="10"/>
      <c r="GRE1" s="10"/>
      <c r="GRF1" s="10"/>
      <c r="GRG1" s="10"/>
      <c r="GRH1" s="10"/>
      <c r="GRI1" s="10" t="s">
        <v>64</v>
      </c>
      <c r="GRJ1" s="10"/>
      <c r="GRK1" s="10"/>
      <c r="GRL1" s="10"/>
      <c r="GRM1" s="10"/>
      <c r="GRN1" s="10"/>
      <c r="GRO1" s="10"/>
      <c r="GRP1" s="10"/>
      <c r="GRQ1" s="10" t="s">
        <v>64</v>
      </c>
      <c r="GRR1" s="10"/>
      <c r="GRS1" s="10"/>
      <c r="GRT1" s="10"/>
      <c r="GRU1" s="10"/>
      <c r="GRV1" s="10"/>
      <c r="GRW1" s="10"/>
      <c r="GRX1" s="10"/>
      <c r="GRY1" s="10" t="s">
        <v>64</v>
      </c>
      <c r="GRZ1" s="10"/>
      <c r="GSA1" s="10"/>
      <c r="GSB1" s="10"/>
      <c r="GSC1" s="10"/>
      <c r="GSD1" s="10"/>
      <c r="GSE1" s="10"/>
      <c r="GSF1" s="10"/>
      <c r="GSG1" s="10" t="s">
        <v>64</v>
      </c>
      <c r="GSH1" s="10"/>
      <c r="GSI1" s="10"/>
      <c r="GSJ1" s="10"/>
      <c r="GSK1" s="10"/>
      <c r="GSL1" s="10"/>
      <c r="GSM1" s="10"/>
      <c r="GSN1" s="10"/>
      <c r="GSO1" s="10" t="s">
        <v>64</v>
      </c>
      <c r="GSP1" s="10"/>
      <c r="GSQ1" s="10"/>
      <c r="GSR1" s="10"/>
      <c r="GSS1" s="10"/>
      <c r="GST1" s="10"/>
      <c r="GSU1" s="10"/>
      <c r="GSV1" s="10"/>
      <c r="GSW1" s="10" t="s">
        <v>64</v>
      </c>
      <c r="GSX1" s="10"/>
      <c r="GSY1" s="10"/>
      <c r="GSZ1" s="10"/>
      <c r="GTA1" s="10"/>
      <c r="GTB1" s="10"/>
      <c r="GTC1" s="10"/>
      <c r="GTD1" s="10"/>
      <c r="GTE1" s="10" t="s">
        <v>64</v>
      </c>
      <c r="GTF1" s="10"/>
      <c r="GTG1" s="10"/>
      <c r="GTH1" s="10"/>
      <c r="GTI1" s="10"/>
      <c r="GTJ1" s="10"/>
      <c r="GTK1" s="10"/>
      <c r="GTL1" s="10"/>
      <c r="GTM1" s="10" t="s">
        <v>64</v>
      </c>
      <c r="GTN1" s="10"/>
      <c r="GTO1" s="10"/>
      <c r="GTP1" s="10"/>
      <c r="GTQ1" s="10"/>
      <c r="GTR1" s="10"/>
      <c r="GTS1" s="10"/>
      <c r="GTT1" s="10"/>
      <c r="GTU1" s="10" t="s">
        <v>64</v>
      </c>
      <c r="GTV1" s="10"/>
      <c r="GTW1" s="10"/>
      <c r="GTX1" s="10"/>
      <c r="GTY1" s="10"/>
      <c r="GTZ1" s="10"/>
      <c r="GUA1" s="10"/>
      <c r="GUB1" s="10"/>
      <c r="GUC1" s="10" t="s">
        <v>64</v>
      </c>
      <c r="GUD1" s="10"/>
      <c r="GUE1" s="10"/>
      <c r="GUF1" s="10"/>
      <c r="GUG1" s="10"/>
      <c r="GUH1" s="10"/>
      <c r="GUI1" s="10"/>
      <c r="GUJ1" s="10"/>
      <c r="GUK1" s="10" t="s">
        <v>64</v>
      </c>
      <c r="GUL1" s="10"/>
      <c r="GUM1" s="10"/>
      <c r="GUN1" s="10"/>
      <c r="GUO1" s="10"/>
      <c r="GUP1" s="10"/>
      <c r="GUQ1" s="10"/>
      <c r="GUR1" s="10"/>
      <c r="GUS1" s="10" t="s">
        <v>64</v>
      </c>
      <c r="GUT1" s="10"/>
      <c r="GUU1" s="10"/>
      <c r="GUV1" s="10"/>
      <c r="GUW1" s="10"/>
      <c r="GUX1" s="10"/>
      <c r="GUY1" s="10"/>
      <c r="GUZ1" s="10"/>
      <c r="GVA1" s="10" t="s">
        <v>64</v>
      </c>
      <c r="GVB1" s="10"/>
      <c r="GVC1" s="10"/>
      <c r="GVD1" s="10"/>
      <c r="GVE1" s="10"/>
      <c r="GVF1" s="10"/>
      <c r="GVG1" s="10"/>
      <c r="GVH1" s="10"/>
      <c r="GVI1" s="10" t="s">
        <v>64</v>
      </c>
      <c r="GVJ1" s="10"/>
      <c r="GVK1" s="10"/>
      <c r="GVL1" s="10"/>
      <c r="GVM1" s="10"/>
      <c r="GVN1" s="10"/>
      <c r="GVO1" s="10"/>
      <c r="GVP1" s="10"/>
      <c r="GVQ1" s="10" t="s">
        <v>64</v>
      </c>
      <c r="GVR1" s="10"/>
      <c r="GVS1" s="10"/>
      <c r="GVT1" s="10"/>
      <c r="GVU1" s="10"/>
      <c r="GVV1" s="10"/>
      <c r="GVW1" s="10"/>
      <c r="GVX1" s="10"/>
      <c r="GVY1" s="10" t="s">
        <v>64</v>
      </c>
      <c r="GVZ1" s="10"/>
      <c r="GWA1" s="10"/>
      <c r="GWB1" s="10"/>
      <c r="GWC1" s="10"/>
      <c r="GWD1" s="10"/>
      <c r="GWE1" s="10"/>
      <c r="GWF1" s="10"/>
      <c r="GWG1" s="10" t="s">
        <v>64</v>
      </c>
      <c r="GWH1" s="10"/>
      <c r="GWI1" s="10"/>
      <c r="GWJ1" s="10"/>
      <c r="GWK1" s="10"/>
      <c r="GWL1" s="10"/>
      <c r="GWM1" s="10"/>
      <c r="GWN1" s="10"/>
      <c r="GWO1" s="10" t="s">
        <v>64</v>
      </c>
      <c r="GWP1" s="10"/>
      <c r="GWQ1" s="10"/>
      <c r="GWR1" s="10"/>
      <c r="GWS1" s="10"/>
      <c r="GWT1" s="10"/>
      <c r="GWU1" s="10"/>
      <c r="GWV1" s="10"/>
      <c r="GWW1" s="10" t="s">
        <v>64</v>
      </c>
      <c r="GWX1" s="10"/>
      <c r="GWY1" s="10"/>
      <c r="GWZ1" s="10"/>
      <c r="GXA1" s="10"/>
      <c r="GXB1" s="10"/>
      <c r="GXC1" s="10"/>
      <c r="GXD1" s="10"/>
      <c r="GXE1" s="10" t="s">
        <v>64</v>
      </c>
      <c r="GXF1" s="10"/>
      <c r="GXG1" s="10"/>
      <c r="GXH1" s="10"/>
      <c r="GXI1" s="10"/>
      <c r="GXJ1" s="10"/>
      <c r="GXK1" s="10"/>
      <c r="GXL1" s="10"/>
      <c r="GXM1" s="10" t="s">
        <v>64</v>
      </c>
      <c r="GXN1" s="10"/>
      <c r="GXO1" s="10"/>
      <c r="GXP1" s="10"/>
      <c r="GXQ1" s="10"/>
      <c r="GXR1" s="10"/>
      <c r="GXS1" s="10"/>
      <c r="GXT1" s="10"/>
      <c r="GXU1" s="10" t="s">
        <v>64</v>
      </c>
      <c r="GXV1" s="10"/>
      <c r="GXW1" s="10"/>
      <c r="GXX1" s="10"/>
      <c r="GXY1" s="10"/>
      <c r="GXZ1" s="10"/>
      <c r="GYA1" s="10"/>
      <c r="GYB1" s="10"/>
      <c r="GYC1" s="10" t="s">
        <v>64</v>
      </c>
      <c r="GYD1" s="10"/>
      <c r="GYE1" s="10"/>
      <c r="GYF1" s="10"/>
      <c r="GYG1" s="10"/>
      <c r="GYH1" s="10"/>
      <c r="GYI1" s="10"/>
      <c r="GYJ1" s="10"/>
      <c r="GYK1" s="10" t="s">
        <v>64</v>
      </c>
      <c r="GYL1" s="10"/>
      <c r="GYM1" s="10"/>
      <c r="GYN1" s="10"/>
      <c r="GYO1" s="10"/>
      <c r="GYP1" s="10"/>
      <c r="GYQ1" s="10"/>
      <c r="GYR1" s="10"/>
      <c r="GYS1" s="10" t="s">
        <v>64</v>
      </c>
      <c r="GYT1" s="10"/>
      <c r="GYU1" s="10"/>
      <c r="GYV1" s="10"/>
      <c r="GYW1" s="10"/>
      <c r="GYX1" s="10"/>
      <c r="GYY1" s="10"/>
      <c r="GYZ1" s="10"/>
      <c r="GZA1" s="10" t="s">
        <v>64</v>
      </c>
      <c r="GZB1" s="10"/>
      <c r="GZC1" s="10"/>
      <c r="GZD1" s="10"/>
      <c r="GZE1" s="10"/>
      <c r="GZF1" s="10"/>
      <c r="GZG1" s="10"/>
      <c r="GZH1" s="10"/>
      <c r="GZI1" s="10" t="s">
        <v>64</v>
      </c>
      <c r="GZJ1" s="10"/>
      <c r="GZK1" s="10"/>
      <c r="GZL1" s="10"/>
      <c r="GZM1" s="10"/>
      <c r="GZN1" s="10"/>
      <c r="GZO1" s="10"/>
      <c r="GZP1" s="10"/>
      <c r="GZQ1" s="10" t="s">
        <v>64</v>
      </c>
      <c r="GZR1" s="10"/>
      <c r="GZS1" s="10"/>
      <c r="GZT1" s="10"/>
      <c r="GZU1" s="10"/>
      <c r="GZV1" s="10"/>
      <c r="GZW1" s="10"/>
      <c r="GZX1" s="10"/>
      <c r="GZY1" s="10" t="s">
        <v>64</v>
      </c>
      <c r="GZZ1" s="10"/>
      <c r="HAA1" s="10"/>
      <c r="HAB1" s="10"/>
      <c r="HAC1" s="10"/>
      <c r="HAD1" s="10"/>
      <c r="HAE1" s="10"/>
      <c r="HAF1" s="10"/>
      <c r="HAG1" s="10" t="s">
        <v>64</v>
      </c>
      <c r="HAH1" s="10"/>
      <c r="HAI1" s="10"/>
      <c r="HAJ1" s="10"/>
      <c r="HAK1" s="10"/>
      <c r="HAL1" s="10"/>
      <c r="HAM1" s="10"/>
      <c r="HAN1" s="10"/>
      <c r="HAO1" s="10" t="s">
        <v>64</v>
      </c>
      <c r="HAP1" s="10"/>
      <c r="HAQ1" s="10"/>
      <c r="HAR1" s="10"/>
      <c r="HAS1" s="10"/>
      <c r="HAT1" s="10"/>
      <c r="HAU1" s="10"/>
      <c r="HAV1" s="10"/>
      <c r="HAW1" s="10" t="s">
        <v>64</v>
      </c>
      <c r="HAX1" s="10"/>
      <c r="HAY1" s="10"/>
      <c r="HAZ1" s="10"/>
      <c r="HBA1" s="10"/>
      <c r="HBB1" s="10"/>
      <c r="HBC1" s="10"/>
      <c r="HBD1" s="10"/>
      <c r="HBE1" s="10" t="s">
        <v>64</v>
      </c>
      <c r="HBF1" s="10"/>
      <c r="HBG1" s="10"/>
      <c r="HBH1" s="10"/>
      <c r="HBI1" s="10"/>
      <c r="HBJ1" s="10"/>
      <c r="HBK1" s="10"/>
      <c r="HBL1" s="10"/>
      <c r="HBM1" s="10" t="s">
        <v>64</v>
      </c>
      <c r="HBN1" s="10"/>
      <c r="HBO1" s="10"/>
      <c r="HBP1" s="10"/>
      <c r="HBQ1" s="10"/>
      <c r="HBR1" s="10"/>
      <c r="HBS1" s="10"/>
      <c r="HBT1" s="10"/>
      <c r="HBU1" s="10" t="s">
        <v>64</v>
      </c>
      <c r="HBV1" s="10"/>
      <c r="HBW1" s="10"/>
      <c r="HBX1" s="10"/>
      <c r="HBY1" s="10"/>
      <c r="HBZ1" s="10"/>
      <c r="HCA1" s="10"/>
      <c r="HCB1" s="10"/>
      <c r="HCC1" s="10" t="s">
        <v>64</v>
      </c>
      <c r="HCD1" s="10"/>
      <c r="HCE1" s="10"/>
      <c r="HCF1" s="10"/>
      <c r="HCG1" s="10"/>
      <c r="HCH1" s="10"/>
      <c r="HCI1" s="10"/>
      <c r="HCJ1" s="10"/>
      <c r="HCK1" s="10" t="s">
        <v>64</v>
      </c>
      <c r="HCL1" s="10"/>
      <c r="HCM1" s="10"/>
      <c r="HCN1" s="10"/>
      <c r="HCO1" s="10"/>
      <c r="HCP1" s="10"/>
      <c r="HCQ1" s="10"/>
      <c r="HCR1" s="10"/>
      <c r="HCS1" s="10" t="s">
        <v>64</v>
      </c>
      <c r="HCT1" s="10"/>
      <c r="HCU1" s="10"/>
      <c r="HCV1" s="10"/>
      <c r="HCW1" s="10"/>
      <c r="HCX1" s="10"/>
      <c r="HCY1" s="10"/>
      <c r="HCZ1" s="10"/>
      <c r="HDA1" s="10" t="s">
        <v>64</v>
      </c>
      <c r="HDB1" s="10"/>
      <c r="HDC1" s="10"/>
      <c r="HDD1" s="10"/>
      <c r="HDE1" s="10"/>
      <c r="HDF1" s="10"/>
      <c r="HDG1" s="10"/>
      <c r="HDH1" s="10"/>
      <c r="HDI1" s="10" t="s">
        <v>64</v>
      </c>
      <c r="HDJ1" s="10"/>
      <c r="HDK1" s="10"/>
      <c r="HDL1" s="10"/>
      <c r="HDM1" s="10"/>
      <c r="HDN1" s="10"/>
      <c r="HDO1" s="10"/>
      <c r="HDP1" s="10"/>
      <c r="HDQ1" s="10" t="s">
        <v>64</v>
      </c>
      <c r="HDR1" s="10"/>
      <c r="HDS1" s="10"/>
      <c r="HDT1" s="10"/>
      <c r="HDU1" s="10"/>
      <c r="HDV1" s="10"/>
      <c r="HDW1" s="10"/>
      <c r="HDX1" s="10"/>
      <c r="HDY1" s="10" t="s">
        <v>64</v>
      </c>
      <c r="HDZ1" s="10"/>
      <c r="HEA1" s="10"/>
      <c r="HEB1" s="10"/>
      <c r="HEC1" s="10"/>
      <c r="HED1" s="10"/>
      <c r="HEE1" s="10"/>
      <c r="HEF1" s="10"/>
      <c r="HEG1" s="10" t="s">
        <v>64</v>
      </c>
      <c r="HEH1" s="10"/>
      <c r="HEI1" s="10"/>
      <c r="HEJ1" s="10"/>
      <c r="HEK1" s="10"/>
      <c r="HEL1" s="10"/>
      <c r="HEM1" s="10"/>
      <c r="HEN1" s="10"/>
      <c r="HEO1" s="10" t="s">
        <v>64</v>
      </c>
      <c r="HEP1" s="10"/>
      <c r="HEQ1" s="10"/>
      <c r="HER1" s="10"/>
      <c r="HES1" s="10"/>
      <c r="HET1" s="10"/>
      <c r="HEU1" s="10"/>
      <c r="HEV1" s="10"/>
      <c r="HEW1" s="10" t="s">
        <v>64</v>
      </c>
      <c r="HEX1" s="10"/>
      <c r="HEY1" s="10"/>
      <c r="HEZ1" s="10"/>
      <c r="HFA1" s="10"/>
      <c r="HFB1" s="10"/>
      <c r="HFC1" s="10"/>
      <c r="HFD1" s="10"/>
      <c r="HFE1" s="10" t="s">
        <v>64</v>
      </c>
      <c r="HFF1" s="10"/>
      <c r="HFG1" s="10"/>
      <c r="HFH1" s="10"/>
      <c r="HFI1" s="10"/>
      <c r="HFJ1" s="10"/>
      <c r="HFK1" s="10"/>
      <c r="HFL1" s="10"/>
      <c r="HFM1" s="10" t="s">
        <v>64</v>
      </c>
      <c r="HFN1" s="10"/>
      <c r="HFO1" s="10"/>
      <c r="HFP1" s="10"/>
      <c r="HFQ1" s="10"/>
      <c r="HFR1" s="10"/>
      <c r="HFS1" s="10"/>
      <c r="HFT1" s="10"/>
      <c r="HFU1" s="10" t="s">
        <v>64</v>
      </c>
      <c r="HFV1" s="10"/>
      <c r="HFW1" s="10"/>
      <c r="HFX1" s="10"/>
      <c r="HFY1" s="10"/>
      <c r="HFZ1" s="10"/>
      <c r="HGA1" s="10"/>
      <c r="HGB1" s="10"/>
      <c r="HGC1" s="10" t="s">
        <v>64</v>
      </c>
      <c r="HGD1" s="10"/>
      <c r="HGE1" s="10"/>
      <c r="HGF1" s="10"/>
      <c r="HGG1" s="10"/>
      <c r="HGH1" s="10"/>
      <c r="HGI1" s="10"/>
      <c r="HGJ1" s="10"/>
      <c r="HGK1" s="10" t="s">
        <v>64</v>
      </c>
      <c r="HGL1" s="10"/>
      <c r="HGM1" s="10"/>
      <c r="HGN1" s="10"/>
      <c r="HGO1" s="10"/>
      <c r="HGP1" s="10"/>
      <c r="HGQ1" s="10"/>
      <c r="HGR1" s="10"/>
      <c r="HGS1" s="10" t="s">
        <v>64</v>
      </c>
      <c r="HGT1" s="10"/>
      <c r="HGU1" s="10"/>
      <c r="HGV1" s="10"/>
      <c r="HGW1" s="10"/>
      <c r="HGX1" s="10"/>
      <c r="HGY1" s="10"/>
      <c r="HGZ1" s="10"/>
      <c r="HHA1" s="10" t="s">
        <v>64</v>
      </c>
      <c r="HHB1" s="10"/>
      <c r="HHC1" s="10"/>
      <c r="HHD1" s="10"/>
      <c r="HHE1" s="10"/>
      <c r="HHF1" s="10"/>
      <c r="HHG1" s="10"/>
      <c r="HHH1" s="10"/>
      <c r="HHI1" s="10" t="s">
        <v>64</v>
      </c>
      <c r="HHJ1" s="10"/>
      <c r="HHK1" s="10"/>
      <c r="HHL1" s="10"/>
      <c r="HHM1" s="10"/>
      <c r="HHN1" s="10"/>
      <c r="HHO1" s="10"/>
      <c r="HHP1" s="10"/>
      <c r="HHQ1" s="10" t="s">
        <v>64</v>
      </c>
      <c r="HHR1" s="10"/>
      <c r="HHS1" s="10"/>
      <c r="HHT1" s="10"/>
      <c r="HHU1" s="10"/>
      <c r="HHV1" s="10"/>
      <c r="HHW1" s="10"/>
      <c r="HHX1" s="10"/>
      <c r="HHY1" s="10" t="s">
        <v>64</v>
      </c>
      <c r="HHZ1" s="10"/>
      <c r="HIA1" s="10"/>
      <c r="HIB1" s="10"/>
      <c r="HIC1" s="10"/>
      <c r="HID1" s="10"/>
      <c r="HIE1" s="10"/>
      <c r="HIF1" s="10"/>
      <c r="HIG1" s="10" t="s">
        <v>64</v>
      </c>
      <c r="HIH1" s="10"/>
      <c r="HII1" s="10"/>
      <c r="HIJ1" s="10"/>
      <c r="HIK1" s="10"/>
      <c r="HIL1" s="10"/>
      <c r="HIM1" s="10"/>
      <c r="HIN1" s="10"/>
      <c r="HIO1" s="10" t="s">
        <v>64</v>
      </c>
      <c r="HIP1" s="10"/>
      <c r="HIQ1" s="10"/>
      <c r="HIR1" s="10"/>
      <c r="HIS1" s="10"/>
      <c r="HIT1" s="10"/>
      <c r="HIU1" s="10"/>
      <c r="HIV1" s="10"/>
      <c r="HIW1" s="10" t="s">
        <v>64</v>
      </c>
      <c r="HIX1" s="10"/>
      <c r="HIY1" s="10"/>
      <c r="HIZ1" s="10"/>
      <c r="HJA1" s="10"/>
      <c r="HJB1" s="10"/>
      <c r="HJC1" s="10"/>
      <c r="HJD1" s="10"/>
      <c r="HJE1" s="10" t="s">
        <v>64</v>
      </c>
      <c r="HJF1" s="10"/>
      <c r="HJG1" s="10"/>
      <c r="HJH1" s="10"/>
      <c r="HJI1" s="10"/>
      <c r="HJJ1" s="10"/>
      <c r="HJK1" s="10"/>
      <c r="HJL1" s="10"/>
      <c r="HJM1" s="10" t="s">
        <v>64</v>
      </c>
      <c r="HJN1" s="10"/>
      <c r="HJO1" s="10"/>
      <c r="HJP1" s="10"/>
      <c r="HJQ1" s="10"/>
      <c r="HJR1" s="10"/>
      <c r="HJS1" s="10"/>
      <c r="HJT1" s="10"/>
      <c r="HJU1" s="10" t="s">
        <v>64</v>
      </c>
      <c r="HJV1" s="10"/>
      <c r="HJW1" s="10"/>
      <c r="HJX1" s="10"/>
      <c r="HJY1" s="10"/>
      <c r="HJZ1" s="10"/>
      <c r="HKA1" s="10"/>
      <c r="HKB1" s="10"/>
      <c r="HKC1" s="10" t="s">
        <v>64</v>
      </c>
      <c r="HKD1" s="10"/>
      <c r="HKE1" s="10"/>
      <c r="HKF1" s="10"/>
      <c r="HKG1" s="10"/>
      <c r="HKH1" s="10"/>
      <c r="HKI1" s="10"/>
      <c r="HKJ1" s="10"/>
      <c r="HKK1" s="10" t="s">
        <v>64</v>
      </c>
      <c r="HKL1" s="10"/>
      <c r="HKM1" s="10"/>
      <c r="HKN1" s="10"/>
      <c r="HKO1" s="10"/>
      <c r="HKP1" s="10"/>
      <c r="HKQ1" s="10"/>
      <c r="HKR1" s="10"/>
      <c r="HKS1" s="10" t="s">
        <v>64</v>
      </c>
      <c r="HKT1" s="10"/>
      <c r="HKU1" s="10"/>
      <c r="HKV1" s="10"/>
      <c r="HKW1" s="10"/>
      <c r="HKX1" s="10"/>
      <c r="HKY1" s="10"/>
      <c r="HKZ1" s="10"/>
      <c r="HLA1" s="10" t="s">
        <v>64</v>
      </c>
      <c r="HLB1" s="10"/>
      <c r="HLC1" s="10"/>
      <c r="HLD1" s="10"/>
      <c r="HLE1" s="10"/>
      <c r="HLF1" s="10"/>
      <c r="HLG1" s="10"/>
      <c r="HLH1" s="10"/>
      <c r="HLI1" s="10" t="s">
        <v>64</v>
      </c>
      <c r="HLJ1" s="10"/>
      <c r="HLK1" s="10"/>
      <c r="HLL1" s="10"/>
      <c r="HLM1" s="10"/>
      <c r="HLN1" s="10"/>
      <c r="HLO1" s="10"/>
      <c r="HLP1" s="10"/>
      <c r="HLQ1" s="10" t="s">
        <v>64</v>
      </c>
      <c r="HLR1" s="10"/>
      <c r="HLS1" s="10"/>
      <c r="HLT1" s="10"/>
      <c r="HLU1" s="10"/>
      <c r="HLV1" s="10"/>
      <c r="HLW1" s="10"/>
      <c r="HLX1" s="10"/>
      <c r="HLY1" s="10" t="s">
        <v>64</v>
      </c>
      <c r="HLZ1" s="10"/>
      <c r="HMA1" s="10"/>
      <c r="HMB1" s="10"/>
      <c r="HMC1" s="10"/>
      <c r="HMD1" s="10"/>
      <c r="HME1" s="10"/>
      <c r="HMF1" s="10"/>
      <c r="HMG1" s="10" t="s">
        <v>64</v>
      </c>
      <c r="HMH1" s="10"/>
      <c r="HMI1" s="10"/>
      <c r="HMJ1" s="10"/>
      <c r="HMK1" s="10"/>
      <c r="HML1" s="10"/>
      <c r="HMM1" s="10"/>
      <c r="HMN1" s="10"/>
      <c r="HMO1" s="10" t="s">
        <v>64</v>
      </c>
      <c r="HMP1" s="10"/>
      <c r="HMQ1" s="10"/>
      <c r="HMR1" s="10"/>
      <c r="HMS1" s="10"/>
      <c r="HMT1" s="10"/>
      <c r="HMU1" s="10"/>
      <c r="HMV1" s="10"/>
      <c r="HMW1" s="10" t="s">
        <v>64</v>
      </c>
      <c r="HMX1" s="10"/>
      <c r="HMY1" s="10"/>
      <c r="HMZ1" s="10"/>
      <c r="HNA1" s="10"/>
      <c r="HNB1" s="10"/>
      <c r="HNC1" s="10"/>
      <c r="HND1" s="10"/>
      <c r="HNE1" s="10" t="s">
        <v>64</v>
      </c>
      <c r="HNF1" s="10"/>
      <c r="HNG1" s="10"/>
      <c r="HNH1" s="10"/>
      <c r="HNI1" s="10"/>
      <c r="HNJ1" s="10"/>
      <c r="HNK1" s="10"/>
      <c r="HNL1" s="10"/>
      <c r="HNM1" s="10" t="s">
        <v>64</v>
      </c>
      <c r="HNN1" s="10"/>
      <c r="HNO1" s="10"/>
      <c r="HNP1" s="10"/>
      <c r="HNQ1" s="10"/>
      <c r="HNR1" s="10"/>
      <c r="HNS1" s="10"/>
      <c r="HNT1" s="10"/>
      <c r="HNU1" s="10" t="s">
        <v>64</v>
      </c>
      <c r="HNV1" s="10"/>
      <c r="HNW1" s="10"/>
      <c r="HNX1" s="10"/>
      <c r="HNY1" s="10"/>
      <c r="HNZ1" s="10"/>
      <c r="HOA1" s="10"/>
      <c r="HOB1" s="10"/>
      <c r="HOC1" s="10" t="s">
        <v>64</v>
      </c>
      <c r="HOD1" s="10"/>
      <c r="HOE1" s="10"/>
      <c r="HOF1" s="10"/>
      <c r="HOG1" s="10"/>
      <c r="HOH1" s="10"/>
      <c r="HOI1" s="10"/>
      <c r="HOJ1" s="10"/>
      <c r="HOK1" s="10" t="s">
        <v>64</v>
      </c>
      <c r="HOL1" s="10"/>
      <c r="HOM1" s="10"/>
      <c r="HON1" s="10"/>
      <c r="HOO1" s="10"/>
      <c r="HOP1" s="10"/>
      <c r="HOQ1" s="10"/>
      <c r="HOR1" s="10"/>
      <c r="HOS1" s="10" t="s">
        <v>64</v>
      </c>
      <c r="HOT1" s="10"/>
      <c r="HOU1" s="10"/>
      <c r="HOV1" s="10"/>
      <c r="HOW1" s="10"/>
      <c r="HOX1" s="10"/>
      <c r="HOY1" s="10"/>
      <c r="HOZ1" s="10"/>
      <c r="HPA1" s="10" t="s">
        <v>64</v>
      </c>
      <c r="HPB1" s="10"/>
      <c r="HPC1" s="10"/>
      <c r="HPD1" s="10"/>
      <c r="HPE1" s="10"/>
      <c r="HPF1" s="10"/>
      <c r="HPG1" s="10"/>
      <c r="HPH1" s="10"/>
      <c r="HPI1" s="10" t="s">
        <v>64</v>
      </c>
      <c r="HPJ1" s="10"/>
      <c r="HPK1" s="10"/>
      <c r="HPL1" s="10"/>
      <c r="HPM1" s="10"/>
      <c r="HPN1" s="10"/>
      <c r="HPO1" s="10"/>
      <c r="HPP1" s="10"/>
      <c r="HPQ1" s="10" t="s">
        <v>64</v>
      </c>
      <c r="HPR1" s="10"/>
      <c r="HPS1" s="10"/>
      <c r="HPT1" s="10"/>
      <c r="HPU1" s="10"/>
      <c r="HPV1" s="10"/>
      <c r="HPW1" s="10"/>
      <c r="HPX1" s="10"/>
      <c r="HPY1" s="10" t="s">
        <v>64</v>
      </c>
      <c r="HPZ1" s="10"/>
      <c r="HQA1" s="10"/>
      <c r="HQB1" s="10"/>
      <c r="HQC1" s="10"/>
      <c r="HQD1" s="10"/>
      <c r="HQE1" s="10"/>
      <c r="HQF1" s="10"/>
      <c r="HQG1" s="10" t="s">
        <v>64</v>
      </c>
      <c r="HQH1" s="10"/>
      <c r="HQI1" s="10"/>
      <c r="HQJ1" s="10"/>
      <c r="HQK1" s="10"/>
      <c r="HQL1" s="10"/>
      <c r="HQM1" s="10"/>
      <c r="HQN1" s="10"/>
      <c r="HQO1" s="10" t="s">
        <v>64</v>
      </c>
      <c r="HQP1" s="10"/>
      <c r="HQQ1" s="10"/>
      <c r="HQR1" s="10"/>
      <c r="HQS1" s="10"/>
      <c r="HQT1" s="10"/>
      <c r="HQU1" s="10"/>
      <c r="HQV1" s="10"/>
      <c r="HQW1" s="10" t="s">
        <v>64</v>
      </c>
      <c r="HQX1" s="10"/>
      <c r="HQY1" s="10"/>
      <c r="HQZ1" s="10"/>
      <c r="HRA1" s="10"/>
      <c r="HRB1" s="10"/>
      <c r="HRC1" s="10"/>
      <c r="HRD1" s="10"/>
      <c r="HRE1" s="10" t="s">
        <v>64</v>
      </c>
      <c r="HRF1" s="10"/>
      <c r="HRG1" s="10"/>
      <c r="HRH1" s="10"/>
      <c r="HRI1" s="10"/>
      <c r="HRJ1" s="10"/>
      <c r="HRK1" s="10"/>
      <c r="HRL1" s="10"/>
      <c r="HRM1" s="10" t="s">
        <v>64</v>
      </c>
      <c r="HRN1" s="10"/>
      <c r="HRO1" s="10"/>
      <c r="HRP1" s="10"/>
      <c r="HRQ1" s="10"/>
      <c r="HRR1" s="10"/>
      <c r="HRS1" s="10"/>
      <c r="HRT1" s="10"/>
      <c r="HRU1" s="10" t="s">
        <v>64</v>
      </c>
      <c r="HRV1" s="10"/>
      <c r="HRW1" s="10"/>
      <c r="HRX1" s="10"/>
      <c r="HRY1" s="10"/>
      <c r="HRZ1" s="10"/>
      <c r="HSA1" s="10"/>
      <c r="HSB1" s="10"/>
      <c r="HSC1" s="10" t="s">
        <v>64</v>
      </c>
      <c r="HSD1" s="10"/>
      <c r="HSE1" s="10"/>
      <c r="HSF1" s="10"/>
      <c r="HSG1" s="10"/>
      <c r="HSH1" s="10"/>
      <c r="HSI1" s="10"/>
      <c r="HSJ1" s="10"/>
      <c r="HSK1" s="10" t="s">
        <v>64</v>
      </c>
      <c r="HSL1" s="10"/>
      <c r="HSM1" s="10"/>
      <c r="HSN1" s="10"/>
      <c r="HSO1" s="10"/>
      <c r="HSP1" s="10"/>
      <c r="HSQ1" s="10"/>
      <c r="HSR1" s="10"/>
      <c r="HSS1" s="10" t="s">
        <v>64</v>
      </c>
      <c r="HST1" s="10"/>
      <c r="HSU1" s="10"/>
      <c r="HSV1" s="10"/>
      <c r="HSW1" s="10"/>
      <c r="HSX1" s="10"/>
      <c r="HSY1" s="10"/>
      <c r="HSZ1" s="10"/>
      <c r="HTA1" s="10" t="s">
        <v>64</v>
      </c>
      <c r="HTB1" s="10"/>
      <c r="HTC1" s="10"/>
      <c r="HTD1" s="10"/>
      <c r="HTE1" s="10"/>
      <c r="HTF1" s="10"/>
      <c r="HTG1" s="10"/>
      <c r="HTH1" s="10"/>
      <c r="HTI1" s="10" t="s">
        <v>64</v>
      </c>
      <c r="HTJ1" s="10"/>
      <c r="HTK1" s="10"/>
      <c r="HTL1" s="10"/>
      <c r="HTM1" s="10"/>
      <c r="HTN1" s="10"/>
      <c r="HTO1" s="10"/>
      <c r="HTP1" s="10"/>
      <c r="HTQ1" s="10" t="s">
        <v>64</v>
      </c>
      <c r="HTR1" s="10"/>
      <c r="HTS1" s="10"/>
      <c r="HTT1" s="10"/>
      <c r="HTU1" s="10"/>
      <c r="HTV1" s="10"/>
      <c r="HTW1" s="10"/>
      <c r="HTX1" s="10"/>
      <c r="HTY1" s="10" t="s">
        <v>64</v>
      </c>
      <c r="HTZ1" s="10"/>
      <c r="HUA1" s="10"/>
      <c r="HUB1" s="10"/>
      <c r="HUC1" s="10"/>
      <c r="HUD1" s="10"/>
      <c r="HUE1" s="10"/>
      <c r="HUF1" s="10"/>
      <c r="HUG1" s="10" t="s">
        <v>64</v>
      </c>
      <c r="HUH1" s="10"/>
      <c r="HUI1" s="10"/>
      <c r="HUJ1" s="10"/>
      <c r="HUK1" s="10"/>
      <c r="HUL1" s="10"/>
      <c r="HUM1" s="10"/>
      <c r="HUN1" s="10"/>
      <c r="HUO1" s="10" t="s">
        <v>64</v>
      </c>
      <c r="HUP1" s="10"/>
      <c r="HUQ1" s="10"/>
      <c r="HUR1" s="10"/>
      <c r="HUS1" s="10"/>
      <c r="HUT1" s="10"/>
      <c r="HUU1" s="10"/>
      <c r="HUV1" s="10"/>
      <c r="HUW1" s="10" t="s">
        <v>64</v>
      </c>
      <c r="HUX1" s="10"/>
      <c r="HUY1" s="10"/>
      <c r="HUZ1" s="10"/>
      <c r="HVA1" s="10"/>
      <c r="HVB1" s="10"/>
      <c r="HVC1" s="10"/>
      <c r="HVD1" s="10"/>
      <c r="HVE1" s="10" t="s">
        <v>64</v>
      </c>
      <c r="HVF1" s="10"/>
      <c r="HVG1" s="10"/>
      <c r="HVH1" s="10"/>
      <c r="HVI1" s="10"/>
      <c r="HVJ1" s="10"/>
      <c r="HVK1" s="10"/>
      <c r="HVL1" s="10"/>
      <c r="HVM1" s="10" t="s">
        <v>64</v>
      </c>
      <c r="HVN1" s="10"/>
      <c r="HVO1" s="10"/>
      <c r="HVP1" s="10"/>
      <c r="HVQ1" s="10"/>
      <c r="HVR1" s="10"/>
      <c r="HVS1" s="10"/>
      <c r="HVT1" s="10"/>
      <c r="HVU1" s="10" t="s">
        <v>64</v>
      </c>
      <c r="HVV1" s="10"/>
      <c r="HVW1" s="10"/>
      <c r="HVX1" s="10"/>
      <c r="HVY1" s="10"/>
      <c r="HVZ1" s="10"/>
      <c r="HWA1" s="10"/>
      <c r="HWB1" s="10"/>
      <c r="HWC1" s="10" t="s">
        <v>64</v>
      </c>
      <c r="HWD1" s="10"/>
      <c r="HWE1" s="10"/>
      <c r="HWF1" s="10"/>
      <c r="HWG1" s="10"/>
      <c r="HWH1" s="10"/>
      <c r="HWI1" s="10"/>
      <c r="HWJ1" s="10"/>
      <c r="HWK1" s="10" t="s">
        <v>64</v>
      </c>
      <c r="HWL1" s="10"/>
      <c r="HWM1" s="10"/>
      <c r="HWN1" s="10"/>
      <c r="HWO1" s="10"/>
      <c r="HWP1" s="10"/>
      <c r="HWQ1" s="10"/>
      <c r="HWR1" s="10"/>
      <c r="HWS1" s="10" t="s">
        <v>64</v>
      </c>
      <c r="HWT1" s="10"/>
      <c r="HWU1" s="10"/>
      <c r="HWV1" s="10"/>
      <c r="HWW1" s="10"/>
      <c r="HWX1" s="10"/>
      <c r="HWY1" s="10"/>
      <c r="HWZ1" s="10"/>
      <c r="HXA1" s="10" t="s">
        <v>64</v>
      </c>
      <c r="HXB1" s="10"/>
      <c r="HXC1" s="10"/>
      <c r="HXD1" s="10"/>
      <c r="HXE1" s="10"/>
      <c r="HXF1" s="10"/>
      <c r="HXG1" s="10"/>
      <c r="HXH1" s="10"/>
      <c r="HXI1" s="10" t="s">
        <v>64</v>
      </c>
      <c r="HXJ1" s="10"/>
      <c r="HXK1" s="10"/>
      <c r="HXL1" s="10"/>
      <c r="HXM1" s="10"/>
      <c r="HXN1" s="10"/>
      <c r="HXO1" s="10"/>
      <c r="HXP1" s="10"/>
      <c r="HXQ1" s="10" t="s">
        <v>64</v>
      </c>
      <c r="HXR1" s="10"/>
      <c r="HXS1" s="10"/>
      <c r="HXT1" s="10"/>
      <c r="HXU1" s="10"/>
      <c r="HXV1" s="10"/>
      <c r="HXW1" s="10"/>
      <c r="HXX1" s="10"/>
      <c r="HXY1" s="10" t="s">
        <v>64</v>
      </c>
      <c r="HXZ1" s="10"/>
      <c r="HYA1" s="10"/>
      <c r="HYB1" s="10"/>
      <c r="HYC1" s="10"/>
      <c r="HYD1" s="10"/>
      <c r="HYE1" s="10"/>
      <c r="HYF1" s="10"/>
      <c r="HYG1" s="10" t="s">
        <v>64</v>
      </c>
      <c r="HYH1" s="10"/>
      <c r="HYI1" s="10"/>
      <c r="HYJ1" s="10"/>
      <c r="HYK1" s="10"/>
      <c r="HYL1" s="10"/>
      <c r="HYM1" s="10"/>
      <c r="HYN1" s="10"/>
      <c r="HYO1" s="10" t="s">
        <v>64</v>
      </c>
      <c r="HYP1" s="10"/>
      <c r="HYQ1" s="10"/>
      <c r="HYR1" s="10"/>
      <c r="HYS1" s="10"/>
      <c r="HYT1" s="10"/>
      <c r="HYU1" s="10"/>
      <c r="HYV1" s="10"/>
      <c r="HYW1" s="10" t="s">
        <v>64</v>
      </c>
      <c r="HYX1" s="10"/>
      <c r="HYY1" s="10"/>
      <c r="HYZ1" s="10"/>
      <c r="HZA1" s="10"/>
      <c r="HZB1" s="10"/>
      <c r="HZC1" s="10"/>
      <c r="HZD1" s="10"/>
      <c r="HZE1" s="10" t="s">
        <v>64</v>
      </c>
      <c r="HZF1" s="10"/>
      <c r="HZG1" s="10"/>
      <c r="HZH1" s="10"/>
      <c r="HZI1" s="10"/>
      <c r="HZJ1" s="10"/>
      <c r="HZK1" s="10"/>
      <c r="HZL1" s="10"/>
      <c r="HZM1" s="10" t="s">
        <v>64</v>
      </c>
      <c r="HZN1" s="10"/>
      <c r="HZO1" s="10"/>
      <c r="HZP1" s="10"/>
      <c r="HZQ1" s="10"/>
      <c r="HZR1" s="10"/>
      <c r="HZS1" s="10"/>
      <c r="HZT1" s="10"/>
      <c r="HZU1" s="10" t="s">
        <v>64</v>
      </c>
      <c r="HZV1" s="10"/>
      <c r="HZW1" s="10"/>
      <c r="HZX1" s="10"/>
      <c r="HZY1" s="10"/>
      <c r="HZZ1" s="10"/>
      <c r="IAA1" s="10"/>
      <c r="IAB1" s="10"/>
      <c r="IAC1" s="10" t="s">
        <v>64</v>
      </c>
      <c r="IAD1" s="10"/>
      <c r="IAE1" s="10"/>
      <c r="IAF1" s="10"/>
      <c r="IAG1" s="10"/>
      <c r="IAH1" s="10"/>
      <c r="IAI1" s="10"/>
      <c r="IAJ1" s="10"/>
      <c r="IAK1" s="10" t="s">
        <v>64</v>
      </c>
      <c r="IAL1" s="10"/>
      <c r="IAM1" s="10"/>
      <c r="IAN1" s="10"/>
      <c r="IAO1" s="10"/>
      <c r="IAP1" s="10"/>
      <c r="IAQ1" s="10"/>
      <c r="IAR1" s="10"/>
      <c r="IAS1" s="10" t="s">
        <v>64</v>
      </c>
      <c r="IAT1" s="10"/>
      <c r="IAU1" s="10"/>
      <c r="IAV1" s="10"/>
      <c r="IAW1" s="10"/>
      <c r="IAX1" s="10"/>
      <c r="IAY1" s="10"/>
      <c r="IAZ1" s="10"/>
      <c r="IBA1" s="10" t="s">
        <v>64</v>
      </c>
      <c r="IBB1" s="10"/>
      <c r="IBC1" s="10"/>
      <c r="IBD1" s="10"/>
      <c r="IBE1" s="10"/>
      <c r="IBF1" s="10"/>
      <c r="IBG1" s="10"/>
      <c r="IBH1" s="10"/>
      <c r="IBI1" s="10" t="s">
        <v>64</v>
      </c>
      <c r="IBJ1" s="10"/>
      <c r="IBK1" s="10"/>
      <c r="IBL1" s="10"/>
      <c r="IBM1" s="10"/>
      <c r="IBN1" s="10"/>
      <c r="IBO1" s="10"/>
      <c r="IBP1" s="10"/>
      <c r="IBQ1" s="10" t="s">
        <v>64</v>
      </c>
      <c r="IBR1" s="10"/>
      <c r="IBS1" s="10"/>
      <c r="IBT1" s="10"/>
      <c r="IBU1" s="10"/>
      <c r="IBV1" s="10"/>
      <c r="IBW1" s="10"/>
      <c r="IBX1" s="10"/>
      <c r="IBY1" s="10" t="s">
        <v>64</v>
      </c>
      <c r="IBZ1" s="10"/>
      <c r="ICA1" s="10"/>
      <c r="ICB1" s="10"/>
      <c r="ICC1" s="10"/>
      <c r="ICD1" s="10"/>
      <c r="ICE1" s="10"/>
      <c r="ICF1" s="10"/>
      <c r="ICG1" s="10" t="s">
        <v>64</v>
      </c>
      <c r="ICH1" s="10"/>
      <c r="ICI1" s="10"/>
      <c r="ICJ1" s="10"/>
      <c r="ICK1" s="10"/>
      <c r="ICL1" s="10"/>
      <c r="ICM1" s="10"/>
      <c r="ICN1" s="10"/>
      <c r="ICO1" s="10" t="s">
        <v>64</v>
      </c>
      <c r="ICP1" s="10"/>
      <c r="ICQ1" s="10"/>
      <c r="ICR1" s="10"/>
      <c r="ICS1" s="10"/>
      <c r="ICT1" s="10"/>
      <c r="ICU1" s="10"/>
      <c r="ICV1" s="10"/>
      <c r="ICW1" s="10" t="s">
        <v>64</v>
      </c>
      <c r="ICX1" s="10"/>
      <c r="ICY1" s="10"/>
      <c r="ICZ1" s="10"/>
      <c r="IDA1" s="10"/>
      <c r="IDB1" s="10"/>
      <c r="IDC1" s="10"/>
      <c r="IDD1" s="10"/>
      <c r="IDE1" s="10" t="s">
        <v>64</v>
      </c>
      <c r="IDF1" s="10"/>
      <c r="IDG1" s="10"/>
      <c r="IDH1" s="10"/>
      <c r="IDI1" s="10"/>
      <c r="IDJ1" s="10"/>
      <c r="IDK1" s="10"/>
      <c r="IDL1" s="10"/>
      <c r="IDM1" s="10" t="s">
        <v>64</v>
      </c>
      <c r="IDN1" s="10"/>
      <c r="IDO1" s="10"/>
      <c r="IDP1" s="10"/>
      <c r="IDQ1" s="10"/>
      <c r="IDR1" s="10"/>
      <c r="IDS1" s="10"/>
      <c r="IDT1" s="10"/>
      <c r="IDU1" s="10" t="s">
        <v>64</v>
      </c>
      <c r="IDV1" s="10"/>
      <c r="IDW1" s="10"/>
      <c r="IDX1" s="10"/>
      <c r="IDY1" s="10"/>
      <c r="IDZ1" s="10"/>
      <c r="IEA1" s="10"/>
      <c r="IEB1" s="10"/>
      <c r="IEC1" s="10" t="s">
        <v>64</v>
      </c>
      <c r="IED1" s="10"/>
      <c r="IEE1" s="10"/>
      <c r="IEF1" s="10"/>
      <c r="IEG1" s="10"/>
      <c r="IEH1" s="10"/>
      <c r="IEI1" s="10"/>
      <c r="IEJ1" s="10"/>
      <c r="IEK1" s="10" t="s">
        <v>64</v>
      </c>
      <c r="IEL1" s="10"/>
      <c r="IEM1" s="10"/>
      <c r="IEN1" s="10"/>
      <c r="IEO1" s="10"/>
      <c r="IEP1" s="10"/>
      <c r="IEQ1" s="10"/>
      <c r="IER1" s="10"/>
      <c r="IES1" s="10" t="s">
        <v>64</v>
      </c>
      <c r="IET1" s="10"/>
      <c r="IEU1" s="10"/>
      <c r="IEV1" s="10"/>
      <c r="IEW1" s="10"/>
      <c r="IEX1" s="10"/>
      <c r="IEY1" s="10"/>
      <c r="IEZ1" s="10"/>
      <c r="IFA1" s="10" t="s">
        <v>64</v>
      </c>
      <c r="IFB1" s="10"/>
      <c r="IFC1" s="10"/>
      <c r="IFD1" s="10"/>
      <c r="IFE1" s="10"/>
      <c r="IFF1" s="10"/>
      <c r="IFG1" s="10"/>
      <c r="IFH1" s="10"/>
      <c r="IFI1" s="10" t="s">
        <v>64</v>
      </c>
      <c r="IFJ1" s="10"/>
      <c r="IFK1" s="10"/>
      <c r="IFL1" s="10"/>
      <c r="IFM1" s="10"/>
      <c r="IFN1" s="10"/>
      <c r="IFO1" s="10"/>
      <c r="IFP1" s="10"/>
      <c r="IFQ1" s="10" t="s">
        <v>64</v>
      </c>
      <c r="IFR1" s="10"/>
      <c r="IFS1" s="10"/>
      <c r="IFT1" s="10"/>
      <c r="IFU1" s="10"/>
      <c r="IFV1" s="10"/>
      <c r="IFW1" s="10"/>
      <c r="IFX1" s="10"/>
      <c r="IFY1" s="10" t="s">
        <v>64</v>
      </c>
      <c r="IFZ1" s="10"/>
      <c r="IGA1" s="10"/>
      <c r="IGB1" s="10"/>
      <c r="IGC1" s="10"/>
      <c r="IGD1" s="10"/>
      <c r="IGE1" s="10"/>
      <c r="IGF1" s="10"/>
      <c r="IGG1" s="10" t="s">
        <v>64</v>
      </c>
      <c r="IGH1" s="10"/>
      <c r="IGI1" s="10"/>
      <c r="IGJ1" s="10"/>
      <c r="IGK1" s="10"/>
      <c r="IGL1" s="10"/>
      <c r="IGM1" s="10"/>
      <c r="IGN1" s="10"/>
      <c r="IGO1" s="10" t="s">
        <v>64</v>
      </c>
      <c r="IGP1" s="10"/>
      <c r="IGQ1" s="10"/>
      <c r="IGR1" s="10"/>
      <c r="IGS1" s="10"/>
      <c r="IGT1" s="10"/>
      <c r="IGU1" s="10"/>
      <c r="IGV1" s="10"/>
      <c r="IGW1" s="10" t="s">
        <v>64</v>
      </c>
      <c r="IGX1" s="10"/>
      <c r="IGY1" s="10"/>
      <c r="IGZ1" s="10"/>
      <c r="IHA1" s="10"/>
      <c r="IHB1" s="10"/>
      <c r="IHC1" s="10"/>
      <c r="IHD1" s="10"/>
      <c r="IHE1" s="10" t="s">
        <v>64</v>
      </c>
      <c r="IHF1" s="10"/>
      <c r="IHG1" s="10"/>
      <c r="IHH1" s="10"/>
      <c r="IHI1" s="10"/>
      <c r="IHJ1" s="10"/>
      <c r="IHK1" s="10"/>
      <c r="IHL1" s="10"/>
      <c r="IHM1" s="10" t="s">
        <v>64</v>
      </c>
      <c r="IHN1" s="10"/>
      <c r="IHO1" s="10"/>
      <c r="IHP1" s="10"/>
      <c r="IHQ1" s="10"/>
      <c r="IHR1" s="10"/>
      <c r="IHS1" s="10"/>
      <c r="IHT1" s="10"/>
      <c r="IHU1" s="10" t="s">
        <v>64</v>
      </c>
      <c r="IHV1" s="10"/>
      <c r="IHW1" s="10"/>
      <c r="IHX1" s="10"/>
      <c r="IHY1" s="10"/>
      <c r="IHZ1" s="10"/>
      <c r="IIA1" s="10"/>
      <c r="IIB1" s="10"/>
      <c r="IIC1" s="10" t="s">
        <v>64</v>
      </c>
      <c r="IID1" s="10"/>
      <c r="IIE1" s="10"/>
      <c r="IIF1" s="10"/>
      <c r="IIG1" s="10"/>
      <c r="IIH1" s="10"/>
      <c r="III1" s="10"/>
      <c r="IIJ1" s="10"/>
      <c r="IIK1" s="10" t="s">
        <v>64</v>
      </c>
      <c r="IIL1" s="10"/>
      <c r="IIM1" s="10"/>
      <c r="IIN1" s="10"/>
      <c r="IIO1" s="10"/>
      <c r="IIP1" s="10"/>
      <c r="IIQ1" s="10"/>
      <c r="IIR1" s="10"/>
      <c r="IIS1" s="10" t="s">
        <v>64</v>
      </c>
      <c r="IIT1" s="10"/>
      <c r="IIU1" s="10"/>
      <c r="IIV1" s="10"/>
      <c r="IIW1" s="10"/>
      <c r="IIX1" s="10"/>
      <c r="IIY1" s="10"/>
      <c r="IIZ1" s="10"/>
      <c r="IJA1" s="10" t="s">
        <v>64</v>
      </c>
      <c r="IJB1" s="10"/>
      <c r="IJC1" s="10"/>
      <c r="IJD1" s="10"/>
      <c r="IJE1" s="10"/>
      <c r="IJF1" s="10"/>
      <c r="IJG1" s="10"/>
      <c r="IJH1" s="10"/>
      <c r="IJI1" s="10" t="s">
        <v>64</v>
      </c>
      <c r="IJJ1" s="10"/>
      <c r="IJK1" s="10"/>
      <c r="IJL1" s="10"/>
      <c r="IJM1" s="10"/>
      <c r="IJN1" s="10"/>
      <c r="IJO1" s="10"/>
      <c r="IJP1" s="10"/>
      <c r="IJQ1" s="10" t="s">
        <v>64</v>
      </c>
      <c r="IJR1" s="10"/>
      <c r="IJS1" s="10"/>
      <c r="IJT1" s="10"/>
      <c r="IJU1" s="10"/>
      <c r="IJV1" s="10"/>
      <c r="IJW1" s="10"/>
      <c r="IJX1" s="10"/>
      <c r="IJY1" s="10" t="s">
        <v>64</v>
      </c>
      <c r="IJZ1" s="10"/>
      <c r="IKA1" s="10"/>
      <c r="IKB1" s="10"/>
      <c r="IKC1" s="10"/>
      <c r="IKD1" s="10"/>
      <c r="IKE1" s="10"/>
      <c r="IKF1" s="10"/>
      <c r="IKG1" s="10" t="s">
        <v>64</v>
      </c>
      <c r="IKH1" s="10"/>
      <c r="IKI1" s="10"/>
      <c r="IKJ1" s="10"/>
      <c r="IKK1" s="10"/>
      <c r="IKL1" s="10"/>
      <c r="IKM1" s="10"/>
      <c r="IKN1" s="10"/>
      <c r="IKO1" s="10" t="s">
        <v>64</v>
      </c>
      <c r="IKP1" s="10"/>
      <c r="IKQ1" s="10"/>
      <c r="IKR1" s="10"/>
      <c r="IKS1" s="10"/>
      <c r="IKT1" s="10"/>
      <c r="IKU1" s="10"/>
      <c r="IKV1" s="10"/>
      <c r="IKW1" s="10" t="s">
        <v>64</v>
      </c>
      <c r="IKX1" s="10"/>
      <c r="IKY1" s="10"/>
      <c r="IKZ1" s="10"/>
      <c r="ILA1" s="10"/>
      <c r="ILB1" s="10"/>
      <c r="ILC1" s="10"/>
      <c r="ILD1" s="10"/>
      <c r="ILE1" s="10" t="s">
        <v>64</v>
      </c>
      <c r="ILF1" s="10"/>
      <c r="ILG1" s="10"/>
      <c r="ILH1" s="10"/>
      <c r="ILI1" s="10"/>
      <c r="ILJ1" s="10"/>
      <c r="ILK1" s="10"/>
      <c r="ILL1" s="10"/>
      <c r="ILM1" s="10" t="s">
        <v>64</v>
      </c>
      <c r="ILN1" s="10"/>
      <c r="ILO1" s="10"/>
      <c r="ILP1" s="10"/>
      <c r="ILQ1" s="10"/>
      <c r="ILR1" s="10"/>
      <c r="ILS1" s="10"/>
      <c r="ILT1" s="10"/>
      <c r="ILU1" s="10" t="s">
        <v>64</v>
      </c>
      <c r="ILV1" s="10"/>
      <c r="ILW1" s="10"/>
      <c r="ILX1" s="10"/>
      <c r="ILY1" s="10"/>
      <c r="ILZ1" s="10"/>
      <c r="IMA1" s="10"/>
      <c r="IMB1" s="10"/>
      <c r="IMC1" s="10" t="s">
        <v>64</v>
      </c>
      <c r="IMD1" s="10"/>
      <c r="IME1" s="10"/>
      <c r="IMF1" s="10"/>
      <c r="IMG1" s="10"/>
      <c r="IMH1" s="10"/>
      <c r="IMI1" s="10"/>
      <c r="IMJ1" s="10"/>
      <c r="IMK1" s="10" t="s">
        <v>64</v>
      </c>
      <c r="IML1" s="10"/>
      <c r="IMM1" s="10"/>
      <c r="IMN1" s="10"/>
      <c r="IMO1" s="10"/>
      <c r="IMP1" s="10"/>
      <c r="IMQ1" s="10"/>
      <c r="IMR1" s="10"/>
      <c r="IMS1" s="10" t="s">
        <v>64</v>
      </c>
      <c r="IMT1" s="10"/>
      <c r="IMU1" s="10"/>
      <c r="IMV1" s="10"/>
      <c r="IMW1" s="10"/>
      <c r="IMX1" s="10"/>
      <c r="IMY1" s="10"/>
      <c r="IMZ1" s="10"/>
      <c r="INA1" s="10" t="s">
        <v>64</v>
      </c>
      <c r="INB1" s="10"/>
      <c r="INC1" s="10"/>
      <c r="IND1" s="10"/>
      <c r="INE1" s="10"/>
      <c r="INF1" s="10"/>
      <c r="ING1" s="10"/>
      <c r="INH1" s="10"/>
      <c r="INI1" s="10" t="s">
        <v>64</v>
      </c>
      <c r="INJ1" s="10"/>
      <c r="INK1" s="10"/>
      <c r="INL1" s="10"/>
      <c r="INM1" s="10"/>
      <c r="INN1" s="10"/>
      <c r="INO1" s="10"/>
      <c r="INP1" s="10"/>
      <c r="INQ1" s="10" t="s">
        <v>64</v>
      </c>
      <c r="INR1" s="10"/>
      <c r="INS1" s="10"/>
      <c r="INT1" s="10"/>
      <c r="INU1" s="10"/>
      <c r="INV1" s="10"/>
      <c r="INW1" s="10"/>
      <c r="INX1" s="10"/>
      <c r="INY1" s="10" t="s">
        <v>64</v>
      </c>
      <c r="INZ1" s="10"/>
      <c r="IOA1" s="10"/>
      <c r="IOB1" s="10"/>
      <c r="IOC1" s="10"/>
      <c r="IOD1" s="10"/>
      <c r="IOE1" s="10"/>
      <c r="IOF1" s="10"/>
      <c r="IOG1" s="10" t="s">
        <v>64</v>
      </c>
      <c r="IOH1" s="10"/>
      <c r="IOI1" s="10"/>
      <c r="IOJ1" s="10"/>
      <c r="IOK1" s="10"/>
      <c r="IOL1" s="10"/>
      <c r="IOM1" s="10"/>
      <c r="ION1" s="10"/>
      <c r="IOO1" s="10" t="s">
        <v>64</v>
      </c>
      <c r="IOP1" s="10"/>
      <c r="IOQ1" s="10"/>
      <c r="IOR1" s="10"/>
      <c r="IOS1" s="10"/>
      <c r="IOT1" s="10"/>
      <c r="IOU1" s="10"/>
      <c r="IOV1" s="10"/>
      <c r="IOW1" s="10" t="s">
        <v>64</v>
      </c>
      <c r="IOX1" s="10"/>
      <c r="IOY1" s="10"/>
      <c r="IOZ1" s="10"/>
      <c r="IPA1" s="10"/>
      <c r="IPB1" s="10"/>
      <c r="IPC1" s="10"/>
      <c r="IPD1" s="10"/>
      <c r="IPE1" s="10" t="s">
        <v>64</v>
      </c>
      <c r="IPF1" s="10"/>
      <c r="IPG1" s="10"/>
      <c r="IPH1" s="10"/>
      <c r="IPI1" s="10"/>
      <c r="IPJ1" s="10"/>
      <c r="IPK1" s="10"/>
      <c r="IPL1" s="10"/>
      <c r="IPM1" s="10" t="s">
        <v>64</v>
      </c>
      <c r="IPN1" s="10"/>
      <c r="IPO1" s="10"/>
      <c r="IPP1" s="10"/>
      <c r="IPQ1" s="10"/>
      <c r="IPR1" s="10"/>
      <c r="IPS1" s="10"/>
      <c r="IPT1" s="10"/>
      <c r="IPU1" s="10" t="s">
        <v>64</v>
      </c>
      <c r="IPV1" s="10"/>
      <c r="IPW1" s="10"/>
      <c r="IPX1" s="10"/>
      <c r="IPY1" s="10"/>
      <c r="IPZ1" s="10"/>
      <c r="IQA1" s="10"/>
      <c r="IQB1" s="10"/>
      <c r="IQC1" s="10" t="s">
        <v>64</v>
      </c>
      <c r="IQD1" s="10"/>
      <c r="IQE1" s="10"/>
      <c r="IQF1" s="10"/>
      <c r="IQG1" s="10"/>
      <c r="IQH1" s="10"/>
      <c r="IQI1" s="10"/>
      <c r="IQJ1" s="10"/>
      <c r="IQK1" s="10" t="s">
        <v>64</v>
      </c>
      <c r="IQL1" s="10"/>
      <c r="IQM1" s="10"/>
      <c r="IQN1" s="10"/>
      <c r="IQO1" s="10"/>
      <c r="IQP1" s="10"/>
      <c r="IQQ1" s="10"/>
      <c r="IQR1" s="10"/>
      <c r="IQS1" s="10" t="s">
        <v>64</v>
      </c>
      <c r="IQT1" s="10"/>
      <c r="IQU1" s="10"/>
      <c r="IQV1" s="10"/>
      <c r="IQW1" s="10"/>
      <c r="IQX1" s="10"/>
      <c r="IQY1" s="10"/>
      <c r="IQZ1" s="10"/>
      <c r="IRA1" s="10" t="s">
        <v>64</v>
      </c>
      <c r="IRB1" s="10"/>
      <c r="IRC1" s="10"/>
      <c r="IRD1" s="10"/>
      <c r="IRE1" s="10"/>
      <c r="IRF1" s="10"/>
      <c r="IRG1" s="10"/>
      <c r="IRH1" s="10"/>
      <c r="IRI1" s="10" t="s">
        <v>64</v>
      </c>
      <c r="IRJ1" s="10"/>
      <c r="IRK1" s="10"/>
      <c r="IRL1" s="10"/>
      <c r="IRM1" s="10"/>
      <c r="IRN1" s="10"/>
      <c r="IRO1" s="10"/>
      <c r="IRP1" s="10"/>
      <c r="IRQ1" s="10" t="s">
        <v>64</v>
      </c>
      <c r="IRR1" s="10"/>
      <c r="IRS1" s="10"/>
      <c r="IRT1" s="10"/>
      <c r="IRU1" s="10"/>
      <c r="IRV1" s="10"/>
      <c r="IRW1" s="10"/>
      <c r="IRX1" s="10"/>
      <c r="IRY1" s="10" t="s">
        <v>64</v>
      </c>
      <c r="IRZ1" s="10"/>
      <c r="ISA1" s="10"/>
      <c r="ISB1" s="10"/>
      <c r="ISC1" s="10"/>
      <c r="ISD1" s="10"/>
      <c r="ISE1" s="10"/>
      <c r="ISF1" s="10"/>
      <c r="ISG1" s="10" t="s">
        <v>64</v>
      </c>
      <c r="ISH1" s="10"/>
      <c r="ISI1" s="10"/>
      <c r="ISJ1" s="10"/>
      <c r="ISK1" s="10"/>
      <c r="ISL1" s="10"/>
      <c r="ISM1" s="10"/>
      <c r="ISN1" s="10"/>
      <c r="ISO1" s="10" t="s">
        <v>64</v>
      </c>
      <c r="ISP1" s="10"/>
      <c r="ISQ1" s="10"/>
      <c r="ISR1" s="10"/>
      <c r="ISS1" s="10"/>
      <c r="IST1" s="10"/>
      <c r="ISU1" s="10"/>
      <c r="ISV1" s="10"/>
      <c r="ISW1" s="10" t="s">
        <v>64</v>
      </c>
      <c r="ISX1" s="10"/>
      <c r="ISY1" s="10"/>
      <c r="ISZ1" s="10"/>
      <c r="ITA1" s="10"/>
      <c r="ITB1" s="10"/>
      <c r="ITC1" s="10"/>
      <c r="ITD1" s="10"/>
      <c r="ITE1" s="10" t="s">
        <v>64</v>
      </c>
      <c r="ITF1" s="10"/>
      <c r="ITG1" s="10"/>
      <c r="ITH1" s="10"/>
      <c r="ITI1" s="10"/>
      <c r="ITJ1" s="10"/>
      <c r="ITK1" s="10"/>
      <c r="ITL1" s="10"/>
      <c r="ITM1" s="10" t="s">
        <v>64</v>
      </c>
      <c r="ITN1" s="10"/>
      <c r="ITO1" s="10"/>
      <c r="ITP1" s="10"/>
      <c r="ITQ1" s="10"/>
      <c r="ITR1" s="10"/>
      <c r="ITS1" s="10"/>
      <c r="ITT1" s="10"/>
      <c r="ITU1" s="10" t="s">
        <v>64</v>
      </c>
      <c r="ITV1" s="10"/>
      <c r="ITW1" s="10"/>
      <c r="ITX1" s="10"/>
      <c r="ITY1" s="10"/>
      <c r="ITZ1" s="10"/>
      <c r="IUA1" s="10"/>
      <c r="IUB1" s="10"/>
      <c r="IUC1" s="10" t="s">
        <v>64</v>
      </c>
      <c r="IUD1" s="10"/>
      <c r="IUE1" s="10"/>
      <c r="IUF1" s="10"/>
      <c r="IUG1" s="10"/>
      <c r="IUH1" s="10"/>
      <c r="IUI1" s="10"/>
      <c r="IUJ1" s="10"/>
      <c r="IUK1" s="10" t="s">
        <v>64</v>
      </c>
      <c r="IUL1" s="10"/>
      <c r="IUM1" s="10"/>
      <c r="IUN1" s="10"/>
      <c r="IUO1" s="10"/>
      <c r="IUP1" s="10"/>
      <c r="IUQ1" s="10"/>
      <c r="IUR1" s="10"/>
      <c r="IUS1" s="10" t="s">
        <v>64</v>
      </c>
      <c r="IUT1" s="10"/>
      <c r="IUU1" s="10"/>
      <c r="IUV1" s="10"/>
      <c r="IUW1" s="10"/>
      <c r="IUX1" s="10"/>
      <c r="IUY1" s="10"/>
      <c r="IUZ1" s="10"/>
      <c r="IVA1" s="10" t="s">
        <v>64</v>
      </c>
      <c r="IVB1" s="10"/>
      <c r="IVC1" s="10"/>
      <c r="IVD1" s="10"/>
      <c r="IVE1" s="10"/>
      <c r="IVF1" s="10"/>
      <c r="IVG1" s="10"/>
      <c r="IVH1" s="10"/>
      <c r="IVI1" s="10" t="s">
        <v>64</v>
      </c>
      <c r="IVJ1" s="10"/>
      <c r="IVK1" s="10"/>
      <c r="IVL1" s="10"/>
      <c r="IVM1" s="10"/>
      <c r="IVN1" s="10"/>
      <c r="IVO1" s="10"/>
      <c r="IVP1" s="10"/>
      <c r="IVQ1" s="10" t="s">
        <v>64</v>
      </c>
      <c r="IVR1" s="10"/>
      <c r="IVS1" s="10"/>
      <c r="IVT1" s="10"/>
      <c r="IVU1" s="10"/>
      <c r="IVV1" s="10"/>
      <c r="IVW1" s="10"/>
      <c r="IVX1" s="10"/>
      <c r="IVY1" s="10" t="s">
        <v>64</v>
      </c>
      <c r="IVZ1" s="10"/>
      <c r="IWA1" s="10"/>
      <c r="IWB1" s="10"/>
      <c r="IWC1" s="10"/>
      <c r="IWD1" s="10"/>
      <c r="IWE1" s="10"/>
      <c r="IWF1" s="10"/>
      <c r="IWG1" s="10" t="s">
        <v>64</v>
      </c>
      <c r="IWH1" s="10"/>
      <c r="IWI1" s="10"/>
      <c r="IWJ1" s="10"/>
      <c r="IWK1" s="10"/>
      <c r="IWL1" s="10"/>
      <c r="IWM1" s="10"/>
      <c r="IWN1" s="10"/>
      <c r="IWO1" s="10" t="s">
        <v>64</v>
      </c>
      <c r="IWP1" s="10"/>
      <c r="IWQ1" s="10"/>
      <c r="IWR1" s="10"/>
      <c r="IWS1" s="10"/>
      <c r="IWT1" s="10"/>
      <c r="IWU1" s="10"/>
      <c r="IWV1" s="10"/>
      <c r="IWW1" s="10" t="s">
        <v>64</v>
      </c>
      <c r="IWX1" s="10"/>
      <c r="IWY1" s="10"/>
      <c r="IWZ1" s="10"/>
      <c r="IXA1" s="10"/>
      <c r="IXB1" s="10"/>
      <c r="IXC1" s="10"/>
      <c r="IXD1" s="10"/>
      <c r="IXE1" s="10" t="s">
        <v>64</v>
      </c>
      <c r="IXF1" s="10"/>
      <c r="IXG1" s="10"/>
      <c r="IXH1" s="10"/>
      <c r="IXI1" s="10"/>
      <c r="IXJ1" s="10"/>
      <c r="IXK1" s="10"/>
      <c r="IXL1" s="10"/>
      <c r="IXM1" s="10" t="s">
        <v>64</v>
      </c>
      <c r="IXN1" s="10"/>
      <c r="IXO1" s="10"/>
      <c r="IXP1" s="10"/>
      <c r="IXQ1" s="10"/>
      <c r="IXR1" s="10"/>
      <c r="IXS1" s="10"/>
      <c r="IXT1" s="10"/>
      <c r="IXU1" s="10" t="s">
        <v>64</v>
      </c>
      <c r="IXV1" s="10"/>
      <c r="IXW1" s="10"/>
      <c r="IXX1" s="10"/>
      <c r="IXY1" s="10"/>
      <c r="IXZ1" s="10"/>
      <c r="IYA1" s="10"/>
      <c r="IYB1" s="10"/>
      <c r="IYC1" s="10" t="s">
        <v>64</v>
      </c>
      <c r="IYD1" s="10"/>
      <c r="IYE1" s="10"/>
      <c r="IYF1" s="10"/>
      <c r="IYG1" s="10"/>
      <c r="IYH1" s="10"/>
      <c r="IYI1" s="10"/>
      <c r="IYJ1" s="10"/>
      <c r="IYK1" s="10" t="s">
        <v>64</v>
      </c>
      <c r="IYL1" s="10"/>
      <c r="IYM1" s="10"/>
      <c r="IYN1" s="10"/>
      <c r="IYO1" s="10"/>
      <c r="IYP1" s="10"/>
      <c r="IYQ1" s="10"/>
      <c r="IYR1" s="10"/>
      <c r="IYS1" s="10" t="s">
        <v>64</v>
      </c>
      <c r="IYT1" s="10"/>
      <c r="IYU1" s="10"/>
      <c r="IYV1" s="10"/>
      <c r="IYW1" s="10"/>
      <c r="IYX1" s="10"/>
      <c r="IYY1" s="10"/>
      <c r="IYZ1" s="10"/>
      <c r="IZA1" s="10" t="s">
        <v>64</v>
      </c>
      <c r="IZB1" s="10"/>
      <c r="IZC1" s="10"/>
      <c r="IZD1" s="10"/>
      <c r="IZE1" s="10"/>
      <c r="IZF1" s="10"/>
      <c r="IZG1" s="10"/>
      <c r="IZH1" s="10"/>
      <c r="IZI1" s="10" t="s">
        <v>64</v>
      </c>
      <c r="IZJ1" s="10"/>
      <c r="IZK1" s="10"/>
      <c r="IZL1" s="10"/>
      <c r="IZM1" s="10"/>
      <c r="IZN1" s="10"/>
      <c r="IZO1" s="10"/>
      <c r="IZP1" s="10"/>
      <c r="IZQ1" s="10" t="s">
        <v>64</v>
      </c>
      <c r="IZR1" s="10"/>
      <c r="IZS1" s="10"/>
      <c r="IZT1" s="10"/>
      <c r="IZU1" s="10"/>
      <c r="IZV1" s="10"/>
      <c r="IZW1" s="10"/>
      <c r="IZX1" s="10"/>
      <c r="IZY1" s="10" t="s">
        <v>64</v>
      </c>
      <c r="IZZ1" s="10"/>
      <c r="JAA1" s="10"/>
      <c r="JAB1" s="10"/>
      <c r="JAC1" s="10"/>
      <c r="JAD1" s="10"/>
      <c r="JAE1" s="10"/>
      <c r="JAF1" s="10"/>
      <c r="JAG1" s="10" t="s">
        <v>64</v>
      </c>
      <c r="JAH1" s="10"/>
      <c r="JAI1" s="10"/>
      <c r="JAJ1" s="10"/>
      <c r="JAK1" s="10"/>
      <c r="JAL1" s="10"/>
      <c r="JAM1" s="10"/>
      <c r="JAN1" s="10"/>
      <c r="JAO1" s="10" t="s">
        <v>64</v>
      </c>
      <c r="JAP1" s="10"/>
      <c r="JAQ1" s="10"/>
      <c r="JAR1" s="10"/>
      <c r="JAS1" s="10"/>
      <c r="JAT1" s="10"/>
      <c r="JAU1" s="10"/>
      <c r="JAV1" s="10"/>
      <c r="JAW1" s="10" t="s">
        <v>64</v>
      </c>
      <c r="JAX1" s="10"/>
      <c r="JAY1" s="10"/>
      <c r="JAZ1" s="10"/>
      <c r="JBA1" s="10"/>
      <c r="JBB1" s="10"/>
      <c r="JBC1" s="10"/>
      <c r="JBD1" s="10"/>
      <c r="JBE1" s="10" t="s">
        <v>64</v>
      </c>
      <c r="JBF1" s="10"/>
      <c r="JBG1" s="10"/>
      <c r="JBH1" s="10"/>
      <c r="JBI1" s="10"/>
      <c r="JBJ1" s="10"/>
      <c r="JBK1" s="10"/>
      <c r="JBL1" s="10"/>
      <c r="JBM1" s="10" t="s">
        <v>64</v>
      </c>
      <c r="JBN1" s="10"/>
      <c r="JBO1" s="10"/>
      <c r="JBP1" s="10"/>
      <c r="JBQ1" s="10"/>
      <c r="JBR1" s="10"/>
      <c r="JBS1" s="10"/>
      <c r="JBT1" s="10"/>
      <c r="JBU1" s="10" t="s">
        <v>64</v>
      </c>
      <c r="JBV1" s="10"/>
      <c r="JBW1" s="10"/>
      <c r="JBX1" s="10"/>
      <c r="JBY1" s="10"/>
      <c r="JBZ1" s="10"/>
      <c r="JCA1" s="10"/>
      <c r="JCB1" s="10"/>
      <c r="JCC1" s="10" t="s">
        <v>64</v>
      </c>
      <c r="JCD1" s="10"/>
      <c r="JCE1" s="10"/>
      <c r="JCF1" s="10"/>
      <c r="JCG1" s="10"/>
      <c r="JCH1" s="10"/>
      <c r="JCI1" s="10"/>
      <c r="JCJ1" s="10"/>
      <c r="JCK1" s="10" t="s">
        <v>64</v>
      </c>
      <c r="JCL1" s="10"/>
      <c r="JCM1" s="10"/>
      <c r="JCN1" s="10"/>
      <c r="JCO1" s="10"/>
      <c r="JCP1" s="10"/>
      <c r="JCQ1" s="10"/>
      <c r="JCR1" s="10"/>
      <c r="JCS1" s="10" t="s">
        <v>64</v>
      </c>
      <c r="JCT1" s="10"/>
      <c r="JCU1" s="10"/>
      <c r="JCV1" s="10"/>
      <c r="JCW1" s="10"/>
      <c r="JCX1" s="10"/>
      <c r="JCY1" s="10"/>
      <c r="JCZ1" s="10"/>
      <c r="JDA1" s="10" t="s">
        <v>64</v>
      </c>
      <c r="JDB1" s="10"/>
      <c r="JDC1" s="10"/>
      <c r="JDD1" s="10"/>
      <c r="JDE1" s="10"/>
      <c r="JDF1" s="10"/>
      <c r="JDG1" s="10"/>
      <c r="JDH1" s="10"/>
      <c r="JDI1" s="10" t="s">
        <v>64</v>
      </c>
      <c r="JDJ1" s="10"/>
      <c r="JDK1" s="10"/>
      <c r="JDL1" s="10"/>
      <c r="JDM1" s="10"/>
      <c r="JDN1" s="10"/>
      <c r="JDO1" s="10"/>
      <c r="JDP1" s="10"/>
      <c r="JDQ1" s="10" t="s">
        <v>64</v>
      </c>
      <c r="JDR1" s="10"/>
      <c r="JDS1" s="10"/>
      <c r="JDT1" s="10"/>
      <c r="JDU1" s="10"/>
      <c r="JDV1" s="10"/>
      <c r="JDW1" s="10"/>
      <c r="JDX1" s="10"/>
      <c r="JDY1" s="10" t="s">
        <v>64</v>
      </c>
      <c r="JDZ1" s="10"/>
      <c r="JEA1" s="10"/>
      <c r="JEB1" s="10"/>
      <c r="JEC1" s="10"/>
      <c r="JED1" s="10"/>
      <c r="JEE1" s="10"/>
      <c r="JEF1" s="10"/>
      <c r="JEG1" s="10" t="s">
        <v>64</v>
      </c>
      <c r="JEH1" s="10"/>
      <c r="JEI1" s="10"/>
      <c r="JEJ1" s="10"/>
      <c r="JEK1" s="10"/>
      <c r="JEL1" s="10"/>
      <c r="JEM1" s="10"/>
      <c r="JEN1" s="10"/>
      <c r="JEO1" s="10" t="s">
        <v>64</v>
      </c>
      <c r="JEP1" s="10"/>
      <c r="JEQ1" s="10"/>
      <c r="JER1" s="10"/>
      <c r="JES1" s="10"/>
      <c r="JET1" s="10"/>
      <c r="JEU1" s="10"/>
      <c r="JEV1" s="10"/>
      <c r="JEW1" s="10" t="s">
        <v>64</v>
      </c>
      <c r="JEX1" s="10"/>
      <c r="JEY1" s="10"/>
      <c r="JEZ1" s="10"/>
      <c r="JFA1" s="10"/>
      <c r="JFB1" s="10"/>
      <c r="JFC1" s="10"/>
      <c r="JFD1" s="10"/>
      <c r="JFE1" s="10" t="s">
        <v>64</v>
      </c>
      <c r="JFF1" s="10"/>
      <c r="JFG1" s="10"/>
      <c r="JFH1" s="10"/>
      <c r="JFI1" s="10"/>
      <c r="JFJ1" s="10"/>
      <c r="JFK1" s="10"/>
      <c r="JFL1" s="10"/>
      <c r="JFM1" s="10" t="s">
        <v>64</v>
      </c>
      <c r="JFN1" s="10"/>
      <c r="JFO1" s="10"/>
      <c r="JFP1" s="10"/>
      <c r="JFQ1" s="10"/>
      <c r="JFR1" s="10"/>
      <c r="JFS1" s="10"/>
      <c r="JFT1" s="10"/>
      <c r="JFU1" s="10" t="s">
        <v>64</v>
      </c>
      <c r="JFV1" s="10"/>
      <c r="JFW1" s="10"/>
      <c r="JFX1" s="10"/>
      <c r="JFY1" s="10"/>
      <c r="JFZ1" s="10"/>
      <c r="JGA1" s="10"/>
      <c r="JGB1" s="10"/>
      <c r="JGC1" s="10" t="s">
        <v>64</v>
      </c>
      <c r="JGD1" s="10"/>
      <c r="JGE1" s="10"/>
      <c r="JGF1" s="10"/>
      <c r="JGG1" s="10"/>
      <c r="JGH1" s="10"/>
      <c r="JGI1" s="10"/>
      <c r="JGJ1" s="10"/>
      <c r="JGK1" s="10" t="s">
        <v>64</v>
      </c>
      <c r="JGL1" s="10"/>
      <c r="JGM1" s="10"/>
      <c r="JGN1" s="10"/>
      <c r="JGO1" s="10"/>
      <c r="JGP1" s="10"/>
      <c r="JGQ1" s="10"/>
      <c r="JGR1" s="10"/>
      <c r="JGS1" s="10" t="s">
        <v>64</v>
      </c>
      <c r="JGT1" s="10"/>
      <c r="JGU1" s="10"/>
      <c r="JGV1" s="10"/>
      <c r="JGW1" s="10"/>
      <c r="JGX1" s="10"/>
      <c r="JGY1" s="10"/>
      <c r="JGZ1" s="10"/>
      <c r="JHA1" s="10" t="s">
        <v>64</v>
      </c>
      <c r="JHB1" s="10"/>
      <c r="JHC1" s="10"/>
      <c r="JHD1" s="10"/>
      <c r="JHE1" s="10"/>
      <c r="JHF1" s="10"/>
      <c r="JHG1" s="10"/>
      <c r="JHH1" s="10"/>
      <c r="JHI1" s="10" t="s">
        <v>64</v>
      </c>
      <c r="JHJ1" s="10"/>
      <c r="JHK1" s="10"/>
      <c r="JHL1" s="10"/>
      <c r="JHM1" s="10"/>
      <c r="JHN1" s="10"/>
      <c r="JHO1" s="10"/>
      <c r="JHP1" s="10"/>
      <c r="JHQ1" s="10" t="s">
        <v>64</v>
      </c>
      <c r="JHR1" s="10"/>
      <c r="JHS1" s="10"/>
      <c r="JHT1" s="10"/>
      <c r="JHU1" s="10"/>
      <c r="JHV1" s="10"/>
      <c r="JHW1" s="10"/>
      <c r="JHX1" s="10"/>
      <c r="JHY1" s="10" t="s">
        <v>64</v>
      </c>
      <c r="JHZ1" s="10"/>
      <c r="JIA1" s="10"/>
      <c r="JIB1" s="10"/>
      <c r="JIC1" s="10"/>
      <c r="JID1" s="10"/>
      <c r="JIE1" s="10"/>
      <c r="JIF1" s="10"/>
      <c r="JIG1" s="10" t="s">
        <v>64</v>
      </c>
      <c r="JIH1" s="10"/>
      <c r="JII1" s="10"/>
      <c r="JIJ1" s="10"/>
      <c r="JIK1" s="10"/>
      <c r="JIL1" s="10"/>
      <c r="JIM1" s="10"/>
      <c r="JIN1" s="10"/>
      <c r="JIO1" s="10" t="s">
        <v>64</v>
      </c>
      <c r="JIP1" s="10"/>
      <c r="JIQ1" s="10"/>
      <c r="JIR1" s="10"/>
      <c r="JIS1" s="10"/>
      <c r="JIT1" s="10"/>
      <c r="JIU1" s="10"/>
      <c r="JIV1" s="10"/>
      <c r="JIW1" s="10" t="s">
        <v>64</v>
      </c>
      <c r="JIX1" s="10"/>
      <c r="JIY1" s="10"/>
      <c r="JIZ1" s="10"/>
      <c r="JJA1" s="10"/>
      <c r="JJB1" s="10"/>
      <c r="JJC1" s="10"/>
      <c r="JJD1" s="10"/>
      <c r="JJE1" s="10" t="s">
        <v>64</v>
      </c>
      <c r="JJF1" s="10"/>
      <c r="JJG1" s="10"/>
      <c r="JJH1" s="10"/>
      <c r="JJI1" s="10"/>
      <c r="JJJ1" s="10"/>
      <c r="JJK1" s="10"/>
      <c r="JJL1" s="10"/>
      <c r="JJM1" s="10" t="s">
        <v>64</v>
      </c>
      <c r="JJN1" s="10"/>
      <c r="JJO1" s="10"/>
      <c r="JJP1" s="10"/>
      <c r="JJQ1" s="10"/>
      <c r="JJR1" s="10"/>
      <c r="JJS1" s="10"/>
      <c r="JJT1" s="10"/>
      <c r="JJU1" s="10" t="s">
        <v>64</v>
      </c>
      <c r="JJV1" s="10"/>
      <c r="JJW1" s="10"/>
      <c r="JJX1" s="10"/>
      <c r="JJY1" s="10"/>
      <c r="JJZ1" s="10"/>
      <c r="JKA1" s="10"/>
      <c r="JKB1" s="10"/>
      <c r="JKC1" s="10" t="s">
        <v>64</v>
      </c>
      <c r="JKD1" s="10"/>
      <c r="JKE1" s="10"/>
      <c r="JKF1" s="10"/>
      <c r="JKG1" s="10"/>
      <c r="JKH1" s="10"/>
      <c r="JKI1" s="10"/>
      <c r="JKJ1" s="10"/>
      <c r="JKK1" s="10" t="s">
        <v>64</v>
      </c>
      <c r="JKL1" s="10"/>
      <c r="JKM1" s="10"/>
      <c r="JKN1" s="10"/>
      <c r="JKO1" s="10"/>
      <c r="JKP1" s="10"/>
      <c r="JKQ1" s="10"/>
      <c r="JKR1" s="10"/>
      <c r="JKS1" s="10" t="s">
        <v>64</v>
      </c>
      <c r="JKT1" s="10"/>
      <c r="JKU1" s="10"/>
      <c r="JKV1" s="10"/>
      <c r="JKW1" s="10"/>
      <c r="JKX1" s="10"/>
      <c r="JKY1" s="10"/>
      <c r="JKZ1" s="10"/>
      <c r="JLA1" s="10" t="s">
        <v>64</v>
      </c>
      <c r="JLB1" s="10"/>
      <c r="JLC1" s="10"/>
      <c r="JLD1" s="10"/>
      <c r="JLE1" s="10"/>
      <c r="JLF1" s="10"/>
      <c r="JLG1" s="10"/>
      <c r="JLH1" s="10"/>
      <c r="JLI1" s="10" t="s">
        <v>64</v>
      </c>
      <c r="JLJ1" s="10"/>
      <c r="JLK1" s="10"/>
      <c r="JLL1" s="10"/>
      <c r="JLM1" s="10"/>
      <c r="JLN1" s="10"/>
      <c r="JLO1" s="10"/>
      <c r="JLP1" s="10"/>
      <c r="JLQ1" s="10" t="s">
        <v>64</v>
      </c>
      <c r="JLR1" s="10"/>
      <c r="JLS1" s="10"/>
      <c r="JLT1" s="10"/>
      <c r="JLU1" s="10"/>
      <c r="JLV1" s="10"/>
      <c r="JLW1" s="10"/>
      <c r="JLX1" s="10"/>
      <c r="JLY1" s="10" t="s">
        <v>64</v>
      </c>
      <c r="JLZ1" s="10"/>
      <c r="JMA1" s="10"/>
      <c r="JMB1" s="10"/>
      <c r="JMC1" s="10"/>
      <c r="JMD1" s="10"/>
      <c r="JME1" s="10"/>
      <c r="JMF1" s="10"/>
      <c r="JMG1" s="10" t="s">
        <v>64</v>
      </c>
      <c r="JMH1" s="10"/>
      <c r="JMI1" s="10"/>
      <c r="JMJ1" s="10"/>
      <c r="JMK1" s="10"/>
      <c r="JML1" s="10"/>
      <c r="JMM1" s="10"/>
      <c r="JMN1" s="10"/>
      <c r="JMO1" s="10" t="s">
        <v>64</v>
      </c>
      <c r="JMP1" s="10"/>
      <c r="JMQ1" s="10"/>
      <c r="JMR1" s="10"/>
      <c r="JMS1" s="10"/>
      <c r="JMT1" s="10"/>
      <c r="JMU1" s="10"/>
      <c r="JMV1" s="10"/>
      <c r="JMW1" s="10" t="s">
        <v>64</v>
      </c>
      <c r="JMX1" s="10"/>
      <c r="JMY1" s="10"/>
      <c r="JMZ1" s="10"/>
      <c r="JNA1" s="10"/>
      <c r="JNB1" s="10"/>
      <c r="JNC1" s="10"/>
      <c r="JND1" s="10"/>
      <c r="JNE1" s="10" t="s">
        <v>64</v>
      </c>
      <c r="JNF1" s="10"/>
      <c r="JNG1" s="10"/>
      <c r="JNH1" s="10"/>
      <c r="JNI1" s="10"/>
      <c r="JNJ1" s="10"/>
      <c r="JNK1" s="10"/>
      <c r="JNL1" s="10"/>
      <c r="JNM1" s="10" t="s">
        <v>64</v>
      </c>
      <c r="JNN1" s="10"/>
      <c r="JNO1" s="10"/>
      <c r="JNP1" s="10"/>
      <c r="JNQ1" s="10"/>
      <c r="JNR1" s="10"/>
      <c r="JNS1" s="10"/>
      <c r="JNT1" s="10"/>
      <c r="JNU1" s="10" t="s">
        <v>64</v>
      </c>
      <c r="JNV1" s="10"/>
      <c r="JNW1" s="10"/>
      <c r="JNX1" s="10"/>
      <c r="JNY1" s="10"/>
      <c r="JNZ1" s="10"/>
      <c r="JOA1" s="10"/>
      <c r="JOB1" s="10"/>
      <c r="JOC1" s="10" t="s">
        <v>64</v>
      </c>
      <c r="JOD1" s="10"/>
      <c r="JOE1" s="10"/>
      <c r="JOF1" s="10"/>
      <c r="JOG1" s="10"/>
      <c r="JOH1" s="10"/>
      <c r="JOI1" s="10"/>
      <c r="JOJ1" s="10"/>
      <c r="JOK1" s="10" t="s">
        <v>64</v>
      </c>
      <c r="JOL1" s="10"/>
      <c r="JOM1" s="10"/>
      <c r="JON1" s="10"/>
      <c r="JOO1" s="10"/>
      <c r="JOP1" s="10"/>
      <c r="JOQ1" s="10"/>
      <c r="JOR1" s="10"/>
      <c r="JOS1" s="10" t="s">
        <v>64</v>
      </c>
      <c r="JOT1" s="10"/>
      <c r="JOU1" s="10"/>
      <c r="JOV1" s="10"/>
      <c r="JOW1" s="10"/>
      <c r="JOX1" s="10"/>
      <c r="JOY1" s="10"/>
      <c r="JOZ1" s="10"/>
      <c r="JPA1" s="10" t="s">
        <v>64</v>
      </c>
      <c r="JPB1" s="10"/>
      <c r="JPC1" s="10"/>
      <c r="JPD1" s="10"/>
      <c r="JPE1" s="10"/>
      <c r="JPF1" s="10"/>
      <c r="JPG1" s="10"/>
      <c r="JPH1" s="10"/>
      <c r="JPI1" s="10" t="s">
        <v>64</v>
      </c>
      <c r="JPJ1" s="10"/>
      <c r="JPK1" s="10"/>
      <c r="JPL1" s="10"/>
      <c r="JPM1" s="10"/>
      <c r="JPN1" s="10"/>
      <c r="JPO1" s="10"/>
      <c r="JPP1" s="10"/>
      <c r="JPQ1" s="10" t="s">
        <v>64</v>
      </c>
      <c r="JPR1" s="10"/>
      <c r="JPS1" s="10"/>
      <c r="JPT1" s="10"/>
      <c r="JPU1" s="10"/>
      <c r="JPV1" s="10"/>
      <c r="JPW1" s="10"/>
      <c r="JPX1" s="10"/>
      <c r="JPY1" s="10" t="s">
        <v>64</v>
      </c>
      <c r="JPZ1" s="10"/>
      <c r="JQA1" s="10"/>
      <c r="JQB1" s="10"/>
      <c r="JQC1" s="10"/>
      <c r="JQD1" s="10"/>
      <c r="JQE1" s="10"/>
      <c r="JQF1" s="10"/>
      <c r="JQG1" s="10" t="s">
        <v>64</v>
      </c>
      <c r="JQH1" s="10"/>
      <c r="JQI1" s="10"/>
      <c r="JQJ1" s="10"/>
      <c r="JQK1" s="10"/>
      <c r="JQL1" s="10"/>
      <c r="JQM1" s="10"/>
      <c r="JQN1" s="10"/>
      <c r="JQO1" s="10" t="s">
        <v>64</v>
      </c>
      <c r="JQP1" s="10"/>
      <c r="JQQ1" s="10"/>
      <c r="JQR1" s="10"/>
      <c r="JQS1" s="10"/>
      <c r="JQT1" s="10"/>
      <c r="JQU1" s="10"/>
      <c r="JQV1" s="10"/>
      <c r="JQW1" s="10" t="s">
        <v>64</v>
      </c>
      <c r="JQX1" s="10"/>
      <c r="JQY1" s="10"/>
      <c r="JQZ1" s="10"/>
      <c r="JRA1" s="10"/>
      <c r="JRB1" s="10"/>
      <c r="JRC1" s="10"/>
      <c r="JRD1" s="10"/>
      <c r="JRE1" s="10" t="s">
        <v>64</v>
      </c>
      <c r="JRF1" s="10"/>
      <c r="JRG1" s="10"/>
      <c r="JRH1" s="10"/>
      <c r="JRI1" s="10"/>
      <c r="JRJ1" s="10"/>
      <c r="JRK1" s="10"/>
      <c r="JRL1" s="10"/>
      <c r="JRM1" s="10" t="s">
        <v>64</v>
      </c>
      <c r="JRN1" s="10"/>
      <c r="JRO1" s="10"/>
      <c r="JRP1" s="10"/>
      <c r="JRQ1" s="10"/>
      <c r="JRR1" s="10"/>
      <c r="JRS1" s="10"/>
      <c r="JRT1" s="10"/>
      <c r="JRU1" s="10" t="s">
        <v>64</v>
      </c>
      <c r="JRV1" s="10"/>
      <c r="JRW1" s="10"/>
      <c r="JRX1" s="10"/>
      <c r="JRY1" s="10"/>
      <c r="JRZ1" s="10"/>
      <c r="JSA1" s="10"/>
      <c r="JSB1" s="10"/>
      <c r="JSC1" s="10" t="s">
        <v>64</v>
      </c>
      <c r="JSD1" s="10"/>
      <c r="JSE1" s="10"/>
      <c r="JSF1" s="10"/>
      <c r="JSG1" s="10"/>
      <c r="JSH1" s="10"/>
      <c r="JSI1" s="10"/>
      <c r="JSJ1" s="10"/>
      <c r="JSK1" s="10" t="s">
        <v>64</v>
      </c>
      <c r="JSL1" s="10"/>
      <c r="JSM1" s="10"/>
      <c r="JSN1" s="10"/>
      <c r="JSO1" s="10"/>
      <c r="JSP1" s="10"/>
      <c r="JSQ1" s="10"/>
      <c r="JSR1" s="10"/>
      <c r="JSS1" s="10" t="s">
        <v>64</v>
      </c>
      <c r="JST1" s="10"/>
      <c r="JSU1" s="10"/>
      <c r="JSV1" s="10"/>
      <c r="JSW1" s="10"/>
      <c r="JSX1" s="10"/>
      <c r="JSY1" s="10"/>
      <c r="JSZ1" s="10"/>
      <c r="JTA1" s="10" t="s">
        <v>64</v>
      </c>
      <c r="JTB1" s="10"/>
      <c r="JTC1" s="10"/>
      <c r="JTD1" s="10"/>
      <c r="JTE1" s="10"/>
      <c r="JTF1" s="10"/>
      <c r="JTG1" s="10"/>
      <c r="JTH1" s="10"/>
      <c r="JTI1" s="10" t="s">
        <v>64</v>
      </c>
      <c r="JTJ1" s="10"/>
      <c r="JTK1" s="10"/>
      <c r="JTL1" s="10"/>
      <c r="JTM1" s="10"/>
      <c r="JTN1" s="10"/>
      <c r="JTO1" s="10"/>
      <c r="JTP1" s="10"/>
      <c r="JTQ1" s="10" t="s">
        <v>64</v>
      </c>
      <c r="JTR1" s="10"/>
      <c r="JTS1" s="10"/>
      <c r="JTT1" s="10"/>
      <c r="JTU1" s="10"/>
      <c r="JTV1" s="10"/>
      <c r="JTW1" s="10"/>
      <c r="JTX1" s="10"/>
      <c r="JTY1" s="10" t="s">
        <v>64</v>
      </c>
      <c r="JTZ1" s="10"/>
      <c r="JUA1" s="10"/>
      <c r="JUB1" s="10"/>
      <c r="JUC1" s="10"/>
      <c r="JUD1" s="10"/>
      <c r="JUE1" s="10"/>
      <c r="JUF1" s="10"/>
      <c r="JUG1" s="10" t="s">
        <v>64</v>
      </c>
      <c r="JUH1" s="10"/>
      <c r="JUI1" s="10"/>
      <c r="JUJ1" s="10"/>
      <c r="JUK1" s="10"/>
      <c r="JUL1" s="10"/>
      <c r="JUM1" s="10"/>
      <c r="JUN1" s="10"/>
      <c r="JUO1" s="10" t="s">
        <v>64</v>
      </c>
      <c r="JUP1" s="10"/>
      <c r="JUQ1" s="10"/>
      <c r="JUR1" s="10"/>
      <c r="JUS1" s="10"/>
      <c r="JUT1" s="10"/>
      <c r="JUU1" s="10"/>
      <c r="JUV1" s="10"/>
      <c r="JUW1" s="10" t="s">
        <v>64</v>
      </c>
      <c r="JUX1" s="10"/>
      <c r="JUY1" s="10"/>
      <c r="JUZ1" s="10"/>
      <c r="JVA1" s="10"/>
      <c r="JVB1" s="10"/>
      <c r="JVC1" s="10"/>
      <c r="JVD1" s="10"/>
      <c r="JVE1" s="10" t="s">
        <v>64</v>
      </c>
      <c r="JVF1" s="10"/>
      <c r="JVG1" s="10"/>
      <c r="JVH1" s="10"/>
      <c r="JVI1" s="10"/>
      <c r="JVJ1" s="10"/>
      <c r="JVK1" s="10"/>
      <c r="JVL1" s="10"/>
      <c r="JVM1" s="10" t="s">
        <v>64</v>
      </c>
      <c r="JVN1" s="10"/>
      <c r="JVO1" s="10"/>
      <c r="JVP1" s="10"/>
      <c r="JVQ1" s="10"/>
      <c r="JVR1" s="10"/>
      <c r="JVS1" s="10"/>
      <c r="JVT1" s="10"/>
      <c r="JVU1" s="10" t="s">
        <v>64</v>
      </c>
      <c r="JVV1" s="10"/>
      <c r="JVW1" s="10"/>
      <c r="JVX1" s="10"/>
      <c r="JVY1" s="10"/>
      <c r="JVZ1" s="10"/>
      <c r="JWA1" s="10"/>
      <c r="JWB1" s="10"/>
      <c r="JWC1" s="10" t="s">
        <v>64</v>
      </c>
      <c r="JWD1" s="10"/>
      <c r="JWE1" s="10"/>
      <c r="JWF1" s="10"/>
      <c r="JWG1" s="10"/>
      <c r="JWH1" s="10"/>
      <c r="JWI1" s="10"/>
      <c r="JWJ1" s="10"/>
      <c r="JWK1" s="10" t="s">
        <v>64</v>
      </c>
      <c r="JWL1" s="10"/>
      <c r="JWM1" s="10"/>
      <c r="JWN1" s="10"/>
      <c r="JWO1" s="10"/>
      <c r="JWP1" s="10"/>
      <c r="JWQ1" s="10"/>
      <c r="JWR1" s="10"/>
      <c r="JWS1" s="10" t="s">
        <v>64</v>
      </c>
      <c r="JWT1" s="10"/>
      <c r="JWU1" s="10"/>
      <c r="JWV1" s="10"/>
      <c r="JWW1" s="10"/>
      <c r="JWX1" s="10"/>
      <c r="JWY1" s="10"/>
      <c r="JWZ1" s="10"/>
      <c r="JXA1" s="10" t="s">
        <v>64</v>
      </c>
      <c r="JXB1" s="10"/>
      <c r="JXC1" s="10"/>
      <c r="JXD1" s="10"/>
      <c r="JXE1" s="10"/>
      <c r="JXF1" s="10"/>
      <c r="JXG1" s="10"/>
      <c r="JXH1" s="10"/>
      <c r="JXI1" s="10" t="s">
        <v>64</v>
      </c>
      <c r="JXJ1" s="10"/>
      <c r="JXK1" s="10"/>
      <c r="JXL1" s="10"/>
      <c r="JXM1" s="10"/>
      <c r="JXN1" s="10"/>
      <c r="JXO1" s="10"/>
      <c r="JXP1" s="10"/>
      <c r="JXQ1" s="10" t="s">
        <v>64</v>
      </c>
      <c r="JXR1" s="10"/>
      <c r="JXS1" s="10"/>
      <c r="JXT1" s="10"/>
      <c r="JXU1" s="10"/>
      <c r="JXV1" s="10"/>
      <c r="JXW1" s="10"/>
      <c r="JXX1" s="10"/>
      <c r="JXY1" s="10" t="s">
        <v>64</v>
      </c>
      <c r="JXZ1" s="10"/>
      <c r="JYA1" s="10"/>
      <c r="JYB1" s="10"/>
      <c r="JYC1" s="10"/>
      <c r="JYD1" s="10"/>
      <c r="JYE1" s="10"/>
      <c r="JYF1" s="10"/>
      <c r="JYG1" s="10" t="s">
        <v>64</v>
      </c>
      <c r="JYH1" s="10"/>
      <c r="JYI1" s="10"/>
      <c r="JYJ1" s="10"/>
      <c r="JYK1" s="10"/>
      <c r="JYL1" s="10"/>
      <c r="JYM1" s="10"/>
      <c r="JYN1" s="10"/>
      <c r="JYO1" s="10" t="s">
        <v>64</v>
      </c>
      <c r="JYP1" s="10"/>
      <c r="JYQ1" s="10"/>
      <c r="JYR1" s="10"/>
      <c r="JYS1" s="10"/>
      <c r="JYT1" s="10"/>
      <c r="JYU1" s="10"/>
      <c r="JYV1" s="10"/>
      <c r="JYW1" s="10" t="s">
        <v>64</v>
      </c>
      <c r="JYX1" s="10"/>
      <c r="JYY1" s="10"/>
      <c r="JYZ1" s="10"/>
      <c r="JZA1" s="10"/>
      <c r="JZB1" s="10"/>
      <c r="JZC1" s="10"/>
      <c r="JZD1" s="10"/>
      <c r="JZE1" s="10" t="s">
        <v>64</v>
      </c>
      <c r="JZF1" s="10"/>
      <c r="JZG1" s="10"/>
      <c r="JZH1" s="10"/>
      <c r="JZI1" s="10"/>
      <c r="JZJ1" s="10"/>
      <c r="JZK1" s="10"/>
      <c r="JZL1" s="10"/>
      <c r="JZM1" s="10" t="s">
        <v>64</v>
      </c>
      <c r="JZN1" s="10"/>
      <c r="JZO1" s="10"/>
      <c r="JZP1" s="10"/>
      <c r="JZQ1" s="10"/>
      <c r="JZR1" s="10"/>
      <c r="JZS1" s="10"/>
      <c r="JZT1" s="10"/>
      <c r="JZU1" s="10" t="s">
        <v>64</v>
      </c>
      <c r="JZV1" s="10"/>
      <c r="JZW1" s="10"/>
      <c r="JZX1" s="10"/>
      <c r="JZY1" s="10"/>
      <c r="JZZ1" s="10"/>
      <c r="KAA1" s="10"/>
      <c r="KAB1" s="10"/>
      <c r="KAC1" s="10" t="s">
        <v>64</v>
      </c>
      <c r="KAD1" s="10"/>
      <c r="KAE1" s="10"/>
      <c r="KAF1" s="10"/>
      <c r="KAG1" s="10"/>
      <c r="KAH1" s="10"/>
      <c r="KAI1" s="10"/>
      <c r="KAJ1" s="10"/>
      <c r="KAK1" s="10" t="s">
        <v>64</v>
      </c>
      <c r="KAL1" s="10"/>
      <c r="KAM1" s="10"/>
      <c r="KAN1" s="10"/>
      <c r="KAO1" s="10"/>
      <c r="KAP1" s="10"/>
      <c r="KAQ1" s="10"/>
      <c r="KAR1" s="10"/>
      <c r="KAS1" s="10" t="s">
        <v>64</v>
      </c>
      <c r="KAT1" s="10"/>
      <c r="KAU1" s="10"/>
      <c r="KAV1" s="10"/>
      <c r="KAW1" s="10"/>
      <c r="KAX1" s="10"/>
      <c r="KAY1" s="10"/>
      <c r="KAZ1" s="10"/>
      <c r="KBA1" s="10" t="s">
        <v>64</v>
      </c>
      <c r="KBB1" s="10"/>
      <c r="KBC1" s="10"/>
      <c r="KBD1" s="10"/>
      <c r="KBE1" s="10"/>
      <c r="KBF1" s="10"/>
      <c r="KBG1" s="10"/>
      <c r="KBH1" s="10"/>
      <c r="KBI1" s="10" t="s">
        <v>64</v>
      </c>
      <c r="KBJ1" s="10"/>
      <c r="KBK1" s="10"/>
      <c r="KBL1" s="10"/>
      <c r="KBM1" s="10"/>
      <c r="KBN1" s="10"/>
      <c r="KBO1" s="10"/>
      <c r="KBP1" s="10"/>
      <c r="KBQ1" s="10" t="s">
        <v>64</v>
      </c>
      <c r="KBR1" s="10"/>
      <c r="KBS1" s="10"/>
      <c r="KBT1" s="10"/>
      <c r="KBU1" s="10"/>
      <c r="KBV1" s="10"/>
      <c r="KBW1" s="10"/>
      <c r="KBX1" s="10"/>
      <c r="KBY1" s="10" t="s">
        <v>64</v>
      </c>
      <c r="KBZ1" s="10"/>
      <c r="KCA1" s="10"/>
      <c r="KCB1" s="10"/>
      <c r="KCC1" s="10"/>
      <c r="KCD1" s="10"/>
      <c r="KCE1" s="10"/>
      <c r="KCF1" s="10"/>
      <c r="KCG1" s="10" t="s">
        <v>64</v>
      </c>
      <c r="KCH1" s="10"/>
      <c r="KCI1" s="10"/>
      <c r="KCJ1" s="10"/>
      <c r="KCK1" s="10"/>
      <c r="KCL1" s="10"/>
      <c r="KCM1" s="10"/>
      <c r="KCN1" s="10"/>
      <c r="KCO1" s="10" t="s">
        <v>64</v>
      </c>
      <c r="KCP1" s="10"/>
      <c r="KCQ1" s="10"/>
      <c r="KCR1" s="10"/>
      <c r="KCS1" s="10"/>
      <c r="KCT1" s="10"/>
      <c r="KCU1" s="10"/>
      <c r="KCV1" s="10"/>
      <c r="KCW1" s="10" t="s">
        <v>64</v>
      </c>
      <c r="KCX1" s="10"/>
      <c r="KCY1" s="10"/>
      <c r="KCZ1" s="10"/>
      <c r="KDA1" s="10"/>
      <c r="KDB1" s="10"/>
      <c r="KDC1" s="10"/>
      <c r="KDD1" s="10"/>
      <c r="KDE1" s="10" t="s">
        <v>64</v>
      </c>
      <c r="KDF1" s="10"/>
      <c r="KDG1" s="10"/>
      <c r="KDH1" s="10"/>
      <c r="KDI1" s="10"/>
      <c r="KDJ1" s="10"/>
      <c r="KDK1" s="10"/>
      <c r="KDL1" s="10"/>
      <c r="KDM1" s="10" t="s">
        <v>64</v>
      </c>
      <c r="KDN1" s="10"/>
      <c r="KDO1" s="10"/>
      <c r="KDP1" s="10"/>
      <c r="KDQ1" s="10"/>
      <c r="KDR1" s="10"/>
      <c r="KDS1" s="10"/>
      <c r="KDT1" s="10"/>
      <c r="KDU1" s="10" t="s">
        <v>64</v>
      </c>
      <c r="KDV1" s="10"/>
      <c r="KDW1" s="10"/>
      <c r="KDX1" s="10"/>
      <c r="KDY1" s="10"/>
      <c r="KDZ1" s="10"/>
      <c r="KEA1" s="10"/>
      <c r="KEB1" s="10"/>
      <c r="KEC1" s="10" t="s">
        <v>64</v>
      </c>
      <c r="KED1" s="10"/>
      <c r="KEE1" s="10"/>
      <c r="KEF1" s="10"/>
      <c r="KEG1" s="10"/>
      <c r="KEH1" s="10"/>
      <c r="KEI1" s="10"/>
      <c r="KEJ1" s="10"/>
      <c r="KEK1" s="10" t="s">
        <v>64</v>
      </c>
      <c r="KEL1" s="10"/>
      <c r="KEM1" s="10"/>
      <c r="KEN1" s="10"/>
      <c r="KEO1" s="10"/>
      <c r="KEP1" s="10"/>
      <c r="KEQ1" s="10"/>
      <c r="KER1" s="10"/>
      <c r="KES1" s="10" t="s">
        <v>64</v>
      </c>
      <c r="KET1" s="10"/>
      <c r="KEU1" s="10"/>
      <c r="KEV1" s="10"/>
      <c r="KEW1" s="10"/>
      <c r="KEX1" s="10"/>
      <c r="KEY1" s="10"/>
      <c r="KEZ1" s="10"/>
      <c r="KFA1" s="10" t="s">
        <v>64</v>
      </c>
      <c r="KFB1" s="10"/>
      <c r="KFC1" s="10"/>
      <c r="KFD1" s="10"/>
      <c r="KFE1" s="10"/>
      <c r="KFF1" s="10"/>
      <c r="KFG1" s="10"/>
      <c r="KFH1" s="10"/>
      <c r="KFI1" s="10" t="s">
        <v>64</v>
      </c>
      <c r="KFJ1" s="10"/>
      <c r="KFK1" s="10"/>
      <c r="KFL1" s="10"/>
      <c r="KFM1" s="10"/>
      <c r="KFN1" s="10"/>
      <c r="KFO1" s="10"/>
      <c r="KFP1" s="10"/>
      <c r="KFQ1" s="10" t="s">
        <v>64</v>
      </c>
      <c r="KFR1" s="10"/>
      <c r="KFS1" s="10"/>
      <c r="KFT1" s="10"/>
      <c r="KFU1" s="10"/>
      <c r="KFV1" s="10"/>
      <c r="KFW1" s="10"/>
      <c r="KFX1" s="10"/>
      <c r="KFY1" s="10" t="s">
        <v>64</v>
      </c>
      <c r="KFZ1" s="10"/>
      <c r="KGA1" s="10"/>
      <c r="KGB1" s="10"/>
      <c r="KGC1" s="10"/>
      <c r="KGD1" s="10"/>
      <c r="KGE1" s="10"/>
      <c r="KGF1" s="10"/>
      <c r="KGG1" s="10" t="s">
        <v>64</v>
      </c>
      <c r="KGH1" s="10"/>
      <c r="KGI1" s="10"/>
      <c r="KGJ1" s="10"/>
      <c r="KGK1" s="10"/>
      <c r="KGL1" s="10"/>
      <c r="KGM1" s="10"/>
      <c r="KGN1" s="10"/>
      <c r="KGO1" s="10" t="s">
        <v>64</v>
      </c>
      <c r="KGP1" s="10"/>
      <c r="KGQ1" s="10"/>
      <c r="KGR1" s="10"/>
      <c r="KGS1" s="10"/>
      <c r="KGT1" s="10"/>
      <c r="KGU1" s="10"/>
      <c r="KGV1" s="10"/>
      <c r="KGW1" s="10" t="s">
        <v>64</v>
      </c>
      <c r="KGX1" s="10"/>
      <c r="KGY1" s="10"/>
      <c r="KGZ1" s="10"/>
      <c r="KHA1" s="10"/>
      <c r="KHB1" s="10"/>
      <c r="KHC1" s="10"/>
      <c r="KHD1" s="10"/>
      <c r="KHE1" s="10" t="s">
        <v>64</v>
      </c>
      <c r="KHF1" s="10"/>
      <c r="KHG1" s="10"/>
      <c r="KHH1" s="10"/>
      <c r="KHI1" s="10"/>
      <c r="KHJ1" s="10"/>
      <c r="KHK1" s="10"/>
      <c r="KHL1" s="10"/>
      <c r="KHM1" s="10" t="s">
        <v>64</v>
      </c>
      <c r="KHN1" s="10"/>
      <c r="KHO1" s="10"/>
      <c r="KHP1" s="10"/>
      <c r="KHQ1" s="10"/>
      <c r="KHR1" s="10"/>
      <c r="KHS1" s="10"/>
      <c r="KHT1" s="10"/>
      <c r="KHU1" s="10" t="s">
        <v>64</v>
      </c>
      <c r="KHV1" s="10"/>
      <c r="KHW1" s="10"/>
      <c r="KHX1" s="10"/>
      <c r="KHY1" s="10"/>
      <c r="KHZ1" s="10"/>
      <c r="KIA1" s="10"/>
      <c r="KIB1" s="10"/>
      <c r="KIC1" s="10" t="s">
        <v>64</v>
      </c>
      <c r="KID1" s="10"/>
      <c r="KIE1" s="10"/>
      <c r="KIF1" s="10"/>
      <c r="KIG1" s="10"/>
      <c r="KIH1" s="10"/>
      <c r="KII1" s="10"/>
      <c r="KIJ1" s="10"/>
      <c r="KIK1" s="10" t="s">
        <v>64</v>
      </c>
      <c r="KIL1" s="10"/>
      <c r="KIM1" s="10"/>
      <c r="KIN1" s="10"/>
      <c r="KIO1" s="10"/>
      <c r="KIP1" s="10"/>
      <c r="KIQ1" s="10"/>
      <c r="KIR1" s="10"/>
      <c r="KIS1" s="10" t="s">
        <v>64</v>
      </c>
      <c r="KIT1" s="10"/>
      <c r="KIU1" s="10"/>
      <c r="KIV1" s="10"/>
      <c r="KIW1" s="10"/>
      <c r="KIX1" s="10"/>
      <c r="KIY1" s="10"/>
      <c r="KIZ1" s="10"/>
      <c r="KJA1" s="10" t="s">
        <v>64</v>
      </c>
      <c r="KJB1" s="10"/>
      <c r="KJC1" s="10"/>
      <c r="KJD1" s="10"/>
      <c r="KJE1" s="10"/>
      <c r="KJF1" s="10"/>
      <c r="KJG1" s="10"/>
      <c r="KJH1" s="10"/>
      <c r="KJI1" s="10" t="s">
        <v>64</v>
      </c>
      <c r="KJJ1" s="10"/>
      <c r="KJK1" s="10"/>
      <c r="KJL1" s="10"/>
      <c r="KJM1" s="10"/>
      <c r="KJN1" s="10"/>
      <c r="KJO1" s="10"/>
      <c r="KJP1" s="10"/>
      <c r="KJQ1" s="10" t="s">
        <v>64</v>
      </c>
      <c r="KJR1" s="10"/>
      <c r="KJS1" s="10"/>
      <c r="KJT1" s="10"/>
      <c r="KJU1" s="10"/>
      <c r="KJV1" s="10"/>
      <c r="KJW1" s="10"/>
      <c r="KJX1" s="10"/>
      <c r="KJY1" s="10" t="s">
        <v>64</v>
      </c>
      <c r="KJZ1" s="10"/>
      <c r="KKA1" s="10"/>
      <c r="KKB1" s="10"/>
      <c r="KKC1" s="10"/>
      <c r="KKD1" s="10"/>
      <c r="KKE1" s="10"/>
      <c r="KKF1" s="10"/>
      <c r="KKG1" s="10" t="s">
        <v>64</v>
      </c>
      <c r="KKH1" s="10"/>
      <c r="KKI1" s="10"/>
      <c r="KKJ1" s="10"/>
      <c r="KKK1" s="10"/>
      <c r="KKL1" s="10"/>
      <c r="KKM1" s="10"/>
      <c r="KKN1" s="10"/>
      <c r="KKO1" s="10" t="s">
        <v>64</v>
      </c>
      <c r="KKP1" s="10"/>
      <c r="KKQ1" s="10"/>
      <c r="KKR1" s="10"/>
      <c r="KKS1" s="10"/>
      <c r="KKT1" s="10"/>
      <c r="KKU1" s="10"/>
      <c r="KKV1" s="10"/>
      <c r="KKW1" s="10" t="s">
        <v>64</v>
      </c>
      <c r="KKX1" s="10"/>
      <c r="KKY1" s="10"/>
      <c r="KKZ1" s="10"/>
      <c r="KLA1" s="10"/>
      <c r="KLB1" s="10"/>
      <c r="KLC1" s="10"/>
      <c r="KLD1" s="10"/>
      <c r="KLE1" s="10" t="s">
        <v>64</v>
      </c>
      <c r="KLF1" s="10"/>
      <c r="KLG1" s="10"/>
      <c r="KLH1" s="10"/>
      <c r="KLI1" s="10"/>
      <c r="KLJ1" s="10"/>
      <c r="KLK1" s="10"/>
      <c r="KLL1" s="10"/>
      <c r="KLM1" s="10" t="s">
        <v>64</v>
      </c>
      <c r="KLN1" s="10"/>
      <c r="KLO1" s="10"/>
      <c r="KLP1" s="10"/>
      <c r="KLQ1" s="10"/>
      <c r="KLR1" s="10"/>
      <c r="KLS1" s="10"/>
      <c r="KLT1" s="10"/>
      <c r="KLU1" s="10" t="s">
        <v>64</v>
      </c>
      <c r="KLV1" s="10"/>
      <c r="KLW1" s="10"/>
      <c r="KLX1" s="10"/>
      <c r="KLY1" s="10"/>
      <c r="KLZ1" s="10"/>
      <c r="KMA1" s="10"/>
      <c r="KMB1" s="10"/>
      <c r="KMC1" s="10" t="s">
        <v>64</v>
      </c>
      <c r="KMD1" s="10"/>
      <c r="KME1" s="10"/>
      <c r="KMF1" s="10"/>
      <c r="KMG1" s="10"/>
      <c r="KMH1" s="10"/>
      <c r="KMI1" s="10"/>
      <c r="KMJ1" s="10"/>
      <c r="KMK1" s="10" t="s">
        <v>64</v>
      </c>
      <c r="KML1" s="10"/>
      <c r="KMM1" s="10"/>
      <c r="KMN1" s="10"/>
      <c r="KMO1" s="10"/>
      <c r="KMP1" s="10"/>
      <c r="KMQ1" s="10"/>
      <c r="KMR1" s="10"/>
      <c r="KMS1" s="10" t="s">
        <v>64</v>
      </c>
      <c r="KMT1" s="10"/>
      <c r="KMU1" s="10"/>
      <c r="KMV1" s="10"/>
      <c r="KMW1" s="10"/>
      <c r="KMX1" s="10"/>
      <c r="KMY1" s="10"/>
      <c r="KMZ1" s="10"/>
      <c r="KNA1" s="10" t="s">
        <v>64</v>
      </c>
      <c r="KNB1" s="10"/>
      <c r="KNC1" s="10"/>
      <c r="KND1" s="10"/>
      <c r="KNE1" s="10"/>
      <c r="KNF1" s="10"/>
      <c r="KNG1" s="10"/>
      <c r="KNH1" s="10"/>
      <c r="KNI1" s="10" t="s">
        <v>64</v>
      </c>
      <c r="KNJ1" s="10"/>
      <c r="KNK1" s="10"/>
      <c r="KNL1" s="10"/>
      <c r="KNM1" s="10"/>
      <c r="KNN1" s="10"/>
      <c r="KNO1" s="10"/>
      <c r="KNP1" s="10"/>
      <c r="KNQ1" s="10" t="s">
        <v>64</v>
      </c>
      <c r="KNR1" s="10"/>
      <c r="KNS1" s="10"/>
      <c r="KNT1" s="10"/>
      <c r="KNU1" s="10"/>
      <c r="KNV1" s="10"/>
      <c r="KNW1" s="10"/>
      <c r="KNX1" s="10"/>
      <c r="KNY1" s="10" t="s">
        <v>64</v>
      </c>
      <c r="KNZ1" s="10"/>
      <c r="KOA1" s="10"/>
      <c r="KOB1" s="10"/>
      <c r="KOC1" s="10"/>
      <c r="KOD1" s="10"/>
      <c r="KOE1" s="10"/>
      <c r="KOF1" s="10"/>
      <c r="KOG1" s="10" t="s">
        <v>64</v>
      </c>
      <c r="KOH1" s="10"/>
      <c r="KOI1" s="10"/>
      <c r="KOJ1" s="10"/>
      <c r="KOK1" s="10"/>
      <c r="KOL1" s="10"/>
      <c r="KOM1" s="10"/>
      <c r="KON1" s="10"/>
      <c r="KOO1" s="10" t="s">
        <v>64</v>
      </c>
      <c r="KOP1" s="10"/>
      <c r="KOQ1" s="10"/>
      <c r="KOR1" s="10"/>
      <c r="KOS1" s="10"/>
      <c r="KOT1" s="10"/>
      <c r="KOU1" s="10"/>
      <c r="KOV1" s="10"/>
      <c r="KOW1" s="10" t="s">
        <v>64</v>
      </c>
      <c r="KOX1" s="10"/>
      <c r="KOY1" s="10"/>
      <c r="KOZ1" s="10"/>
      <c r="KPA1" s="10"/>
      <c r="KPB1" s="10"/>
      <c r="KPC1" s="10"/>
      <c r="KPD1" s="10"/>
      <c r="KPE1" s="10" t="s">
        <v>64</v>
      </c>
      <c r="KPF1" s="10"/>
      <c r="KPG1" s="10"/>
      <c r="KPH1" s="10"/>
      <c r="KPI1" s="10"/>
      <c r="KPJ1" s="10"/>
      <c r="KPK1" s="10"/>
      <c r="KPL1" s="10"/>
      <c r="KPM1" s="10" t="s">
        <v>64</v>
      </c>
      <c r="KPN1" s="10"/>
      <c r="KPO1" s="10"/>
      <c r="KPP1" s="10"/>
      <c r="KPQ1" s="10"/>
      <c r="KPR1" s="10"/>
      <c r="KPS1" s="10"/>
      <c r="KPT1" s="10"/>
      <c r="KPU1" s="10" t="s">
        <v>64</v>
      </c>
      <c r="KPV1" s="10"/>
      <c r="KPW1" s="10"/>
      <c r="KPX1" s="10"/>
      <c r="KPY1" s="10"/>
      <c r="KPZ1" s="10"/>
      <c r="KQA1" s="10"/>
      <c r="KQB1" s="10"/>
      <c r="KQC1" s="10" t="s">
        <v>64</v>
      </c>
      <c r="KQD1" s="10"/>
      <c r="KQE1" s="10"/>
      <c r="KQF1" s="10"/>
      <c r="KQG1" s="10"/>
      <c r="KQH1" s="10"/>
      <c r="KQI1" s="10"/>
      <c r="KQJ1" s="10"/>
      <c r="KQK1" s="10" t="s">
        <v>64</v>
      </c>
      <c r="KQL1" s="10"/>
      <c r="KQM1" s="10"/>
      <c r="KQN1" s="10"/>
      <c r="KQO1" s="10"/>
      <c r="KQP1" s="10"/>
      <c r="KQQ1" s="10"/>
      <c r="KQR1" s="10"/>
      <c r="KQS1" s="10" t="s">
        <v>64</v>
      </c>
      <c r="KQT1" s="10"/>
      <c r="KQU1" s="10"/>
      <c r="KQV1" s="10"/>
      <c r="KQW1" s="10"/>
      <c r="KQX1" s="10"/>
      <c r="KQY1" s="10"/>
      <c r="KQZ1" s="10"/>
      <c r="KRA1" s="10" t="s">
        <v>64</v>
      </c>
      <c r="KRB1" s="10"/>
      <c r="KRC1" s="10"/>
      <c r="KRD1" s="10"/>
      <c r="KRE1" s="10"/>
      <c r="KRF1" s="10"/>
      <c r="KRG1" s="10"/>
      <c r="KRH1" s="10"/>
      <c r="KRI1" s="10" t="s">
        <v>64</v>
      </c>
      <c r="KRJ1" s="10"/>
      <c r="KRK1" s="10"/>
      <c r="KRL1" s="10"/>
      <c r="KRM1" s="10"/>
      <c r="KRN1" s="10"/>
      <c r="KRO1" s="10"/>
      <c r="KRP1" s="10"/>
      <c r="KRQ1" s="10" t="s">
        <v>64</v>
      </c>
      <c r="KRR1" s="10"/>
      <c r="KRS1" s="10"/>
      <c r="KRT1" s="10"/>
      <c r="KRU1" s="10"/>
      <c r="KRV1" s="10"/>
      <c r="KRW1" s="10"/>
      <c r="KRX1" s="10"/>
      <c r="KRY1" s="10" t="s">
        <v>64</v>
      </c>
      <c r="KRZ1" s="10"/>
      <c r="KSA1" s="10"/>
      <c r="KSB1" s="10"/>
      <c r="KSC1" s="10"/>
      <c r="KSD1" s="10"/>
      <c r="KSE1" s="10"/>
      <c r="KSF1" s="10"/>
      <c r="KSG1" s="10" t="s">
        <v>64</v>
      </c>
      <c r="KSH1" s="10"/>
      <c r="KSI1" s="10"/>
      <c r="KSJ1" s="10"/>
      <c r="KSK1" s="10"/>
      <c r="KSL1" s="10"/>
      <c r="KSM1" s="10"/>
      <c r="KSN1" s="10"/>
      <c r="KSO1" s="10" t="s">
        <v>64</v>
      </c>
      <c r="KSP1" s="10"/>
      <c r="KSQ1" s="10"/>
      <c r="KSR1" s="10"/>
      <c r="KSS1" s="10"/>
      <c r="KST1" s="10"/>
      <c r="KSU1" s="10"/>
      <c r="KSV1" s="10"/>
      <c r="KSW1" s="10" t="s">
        <v>64</v>
      </c>
      <c r="KSX1" s="10"/>
      <c r="KSY1" s="10"/>
      <c r="KSZ1" s="10"/>
      <c r="KTA1" s="10"/>
      <c r="KTB1" s="10"/>
      <c r="KTC1" s="10"/>
      <c r="KTD1" s="10"/>
      <c r="KTE1" s="10" t="s">
        <v>64</v>
      </c>
      <c r="KTF1" s="10"/>
      <c r="KTG1" s="10"/>
      <c r="KTH1" s="10"/>
      <c r="KTI1" s="10"/>
      <c r="KTJ1" s="10"/>
      <c r="KTK1" s="10"/>
      <c r="KTL1" s="10"/>
      <c r="KTM1" s="10" t="s">
        <v>64</v>
      </c>
      <c r="KTN1" s="10"/>
      <c r="KTO1" s="10"/>
      <c r="KTP1" s="10"/>
      <c r="KTQ1" s="10"/>
      <c r="KTR1" s="10"/>
      <c r="KTS1" s="10"/>
      <c r="KTT1" s="10"/>
      <c r="KTU1" s="10" t="s">
        <v>64</v>
      </c>
      <c r="KTV1" s="10"/>
      <c r="KTW1" s="10"/>
      <c r="KTX1" s="10"/>
      <c r="KTY1" s="10"/>
      <c r="KTZ1" s="10"/>
      <c r="KUA1" s="10"/>
      <c r="KUB1" s="10"/>
      <c r="KUC1" s="10" t="s">
        <v>64</v>
      </c>
      <c r="KUD1" s="10"/>
      <c r="KUE1" s="10"/>
      <c r="KUF1" s="10"/>
      <c r="KUG1" s="10"/>
      <c r="KUH1" s="10"/>
      <c r="KUI1" s="10"/>
      <c r="KUJ1" s="10"/>
      <c r="KUK1" s="10" t="s">
        <v>64</v>
      </c>
      <c r="KUL1" s="10"/>
      <c r="KUM1" s="10"/>
      <c r="KUN1" s="10"/>
      <c r="KUO1" s="10"/>
      <c r="KUP1" s="10"/>
      <c r="KUQ1" s="10"/>
      <c r="KUR1" s="10"/>
      <c r="KUS1" s="10" t="s">
        <v>64</v>
      </c>
      <c r="KUT1" s="10"/>
      <c r="KUU1" s="10"/>
      <c r="KUV1" s="10"/>
      <c r="KUW1" s="10"/>
      <c r="KUX1" s="10"/>
      <c r="KUY1" s="10"/>
      <c r="KUZ1" s="10"/>
      <c r="KVA1" s="10" t="s">
        <v>64</v>
      </c>
      <c r="KVB1" s="10"/>
      <c r="KVC1" s="10"/>
      <c r="KVD1" s="10"/>
      <c r="KVE1" s="10"/>
      <c r="KVF1" s="10"/>
      <c r="KVG1" s="10"/>
      <c r="KVH1" s="10"/>
      <c r="KVI1" s="10" t="s">
        <v>64</v>
      </c>
      <c r="KVJ1" s="10"/>
      <c r="KVK1" s="10"/>
      <c r="KVL1" s="10"/>
      <c r="KVM1" s="10"/>
      <c r="KVN1" s="10"/>
      <c r="KVO1" s="10"/>
      <c r="KVP1" s="10"/>
      <c r="KVQ1" s="10" t="s">
        <v>64</v>
      </c>
      <c r="KVR1" s="10"/>
      <c r="KVS1" s="10"/>
      <c r="KVT1" s="10"/>
      <c r="KVU1" s="10"/>
      <c r="KVV1" s="10"/>
      <c r="KVW1" s="10"/>
      <c r="KVX1" s="10"/>
      <c r="KVY1" s="10" t="s">
        <v>64</v>
      </c>
      <c r="KVZ1" s="10"/>
      <c r="KWA1" s="10"/>
      <c r="KWB1" s="10"/>
      <c r="KWC1" s="10"/>
      <c r="KWD1" s="10"/>
      <c r="KWE1" s="10"/>
      <c r="KWF1" s="10"/>
      <c r="KWG1" s="10" t="s">
        <v>64</v>
      </c>
      <c r="KWH1" s="10"/>
      <c r="KWI1" s="10"/>
      <c r="KWJ1" s="10"/>
      <c r="KWK1" s="10"/>
      <c r="KWL1" s="10"/>
      <c r="KWM1" s="10"/>
      <c r="KWN1" s="10"/>
      <c r="KWO1" s="10" t="s">
        <v>64</v>
      </c>
      <c r="KWP1" s="10"/>
      <c r="KWQ1" s="10"/>
      <c r="KWR1" s="10"/>
      <c r="KWS1" s="10"/>
      <c r="KWT1" s="10"/>
      <c r="KWU1" s="10"/>
      <c r="KWV1" s="10"/>
      <c r="KWW1" s="10" t="s">
        <v>64</v>
      </c>
      <c r="KWX1" s="10"/>
      <c r="KWY1" s="10"/>
      <c r="KWZ1" s="10"/>
      <c r="KXA1" s="10"/>
      <c r="KXB1" s="10"/>
      <c r="KXC1" s="10"/>
      <c r="KXD1" s="10"/>
      <c r="KXE1" s="10" t="s">
        <v>64</v>
      </c>
      <c r="KXF1" s="10"/>
      <c r="KXG1" s="10"/>
      <c r="KXH1" s="10"/>
      <c r="KXI1" s="10"/>
      <c r="KXJ1" s="10"/>
      <c r="KXK1" s="10"/>
      <c r="KXL1" s="10"/>
      <c r="KXM1" s="10" t="s">
        <v>64</v>
      </c>
      <c r="KXN1" s="10"/>
      <c r="KXO1" s="10"/>
      <c r="KXP1" s="10"/>
      <c r="KXQ1" s="10"/>
      <c r="KXR1" s="10"/>
      <c r="KXS1" s="10"/>
      <c r="KXT1" s="10"/>
      <c r="KXU1" s="10" t="s">
        <v>64</v>
      </c>
      <c r="KXV1" s="10"/>
      <c r="KXW1" s="10"/>
      <c r="KXX1" s="10"/>
      <c r="KXY1" s="10"/>
      <c r="KXZ1" s="10"/>
      <c r="KYA1" s="10"/>
      <c r="KYB1" s="10"/>
      <c r="KYC1" s="10" t="s">
        <v>64</v>
      </c>
      <c r="KYD1" s="10"/>
      <c r="KYE1" s="10"/>
      <c r="KYF1" s="10"/>
      <c r="KYG1" s="10"/>
      <c r="KYH1" s="10"/>
      <c r="KYI1" s="10"/>
      <c r="KYJ1" s="10"/>
      <c r="KYK1" s="10" t="s">
        <v>64</v>
      </c>
      <c r="KYL1" s="10"/>
      <c r="KYM1" s="10"/>
      <c r="KYN1" s="10"/>
      <c r="KYO1" s="10"/>
      <c r="KYP1" s="10"/>
      <c r="KYQ1" s="10"/>
      <c r="KYR1" s="10"/>
      <c r="KYS1" s="10" t="s">
        <v>64</v>
      </c>
      <c r="KYT1" s="10"/>
      <c r="KYU1" s="10"/>
      <c r="KYV1" s="10"/>
      <c r="KYW1" s="10"/>
      <c r="KYX1" s="10"/>
      <c r="KYY1" s="10"/>
      <c r="KYZ1" s="10"/>
      <c r="KZA1" s="10" t="s">
        <v>64</v>
      </c>
      <c r="KZB1" s="10"/>
      <c r="KZC1" s="10"/>
      <c r="KZD1" s="10"/>
      <c r="KZE1" s="10"/>
      <c r="KZF1" s="10"/>
      <c r="KZG1" s="10"/>
      <c r="KZH1" s="10"/>
      <c r="KZI1" s="10" t="s">
        <v>64</v>
      </c>
      <c r="KZJ1" s="10"/>
      <c r="KZK1" s="10"/>
      <c r="KZL1" s="10"/>
      <c r="KZM1" s="10"/>
      <c r="KZN1" s="10"/>
      <c r="KZO1" s="10"/>
      <c r="KZP1" s="10"/>
      <c r="KZQ1" s="10" t="s">
        <v>64</v>
      </c>
      <c r="KZR1" s="10"/>
      <c r="KZS1" s="10"/>
      <c r="KZT1" s="10"/>
      <c r="KZU1" s="10"/>
      <c r="KZV1" s="10"/>
      <c r="KZW1" s="10"/>
      <c r="KZX1" s="10"/>
      <c r="KZY1" s="10" t="s">
        <v>64</v>
      </c>
      <c r="KZZ1" s="10"/>
      <c r="LAA1" s="10"/>
      <c r="LAB1" s="10"/>
      <c r="LAC1" s="10"/>
      <c r="LAD1" s="10"/>
      <c r="LAE1" s="10"/>
      <c r="LAF1" s="10"/>
      <c r="LAG1" s="10" t="s">
        <v>64</v>
      </c>
      <c r="LAH1" s="10"/>
      <c r="LAI1" s="10"/>
      <c r="LAJ1" s="10"/>
      <c r="LAK1" s="10"/>
      <c r="LAL1" s="10"/>
      <c r="LAM1" s="10"/>
      <c r="LAN1" s="10"/>
      <c r="LAO1" s="10" t="s">
        <v>64</v>
      </c>
      <c r="LAP1" s="10"/>
      <c r="LAQ1" s="10"/>
      <c r="LAR1" s="10"/>
      <c r="LAS1" s="10"/>
      <c r="LAT1" s="10"/>
      <c r="LAU1" s="10"/>
      <c r="LAV1" s="10"/>
      <c r="LAW1" s="10" t="s">
        <v>64</v>
      </c>
      <c r="LAX1" s="10"/>
      <c r="LAY1" s="10"/>
      <c r="LAZ1" s="10"/>
      <c r="LBA1" s="10"/>
      <c r="LBB1" s="10"/>
      <c r="LBC1" s="10"/>
      <c r="LBD1" s="10"/>
      <c r="LBE1" s="10" t="s">
        <v>64</v>
      </c>
      <c r="LBF1" s="10"/>
      <c r="LBG1" s="10"/>
      <c r="LBH1" s="10"/>
      <c r="LBI1" s="10"/>
      <c r="LBJ1" s="10"/>
      <c r="LBK1" s="10"/>
      <c r="LBL1" s="10"/>
      <c r="LBM1" s="10" t="s">
        <v>64</v>
      </c>
      <c r="LBN1" s="10"/>
      <c r="LBO1" s="10"/>
      <c r="LBP1" s="10"/>
      <c r="LBQ1" s="10"/>
      <c r="LBR1" s="10"/>
      <c r="LBS1" s="10"/>
      <c r="LBT1" s="10"/>
      <c r="LBU1" s="10" t="s">
        <v>64</v>
      </c>
      <c r="LBV1" s="10"/>
      <c r="LBW1" s="10"/>
      <c r="LBX1" s="10"/>
      <c r="LBY1" s="10"/>
      <c r="LBZ1" s="10"/>
      <c r="LCA1" s="10"/>
      <c r="LCB1" s="10"/>
      <c r="LCC1" s="10" t="s">
        <v>64</v>
      </c>
      <c r="LCD1" s="10"/>
      <c r="LCE1" s="10"/>
      <c r="LCF1" s="10"/>
      <c r="LCG1" s="10"/>
      <c r="LCH1" s="10"/>
      <c r="LCI1" s="10"/>
      <c r="LCJ1" s="10"/>
      <c r="LCK1" s="10" t="s">
        <v>64</v>
      </c>
      <c r="LCL1" s="10"/>
      <c r="LCM1" s="10"/>
      <c r="LCN1" s="10"/>
      <c r="LCO1" s="10"/>
      <c r="LCP1" s="10"/>
      <c r="LCQ1" s="10"/>
      <c r="LCR1" s="10"/>
      <c r="LCS1" s="10" t="s">
        <v>64</v>
      </c>
      <c r="LCT1" s="10"/>
      <c r="LCU1" s="10"/>
      <c r="LCV1" s="10"/>
      <c r="LCW1" s="10"/>
      <c r="LCX1" s="10"/>
      <c r="LCY1" s="10"/>
      <c r="LCZ1" s="10"/>
      <c r="LDA1" s="10" t="s">
        <v>64</v>
      </c>
      <c r="LDB1" s="10"/>
      <c r="LDC1" s="10"/>
      <c r="LDD1" s="10"/>
      <c r="LDE1" s="10"/>
      <c r="LDF1" s="10"/>
      <c r="LDG1" s="10"/>
      <c r="LDH1" s="10"/>
      <c r="LDI1" s="10" t="s">
        <v>64</v>
      </c>
      <c r="LDJ1" s="10"/>
      <c r="LDK1" s="10"/>
      <c r="LDL1" s="10"/>
      <c r="LDM1" s="10"/>
      <c r="LDN1" s="10"/>
      <c r="LDO1" s="10"/>
      <c r="LDP1" s="10"/>
      <c r="LDQ1" s="10" t="s">
        <v>64</v>
      </c>
      <c r="LDR1" s="10"/>
      <c r="LDS1" s="10"/>
      <c r="LDT1" s="10"/>
      <c r="LDU1" s="10"/>
      <c r="LDV1" s="10"/>
      <c r="LDW1" s="10"/>
      <c r="LDX1" s="10"/>
      <c r="LDY1" s="10" t="s">
        <v>64</v>
      </c>
      <c r="LDZ1" s="10"/>
      <c r="LEA1" s="10"/>
      <c r="LEB1" s="10"/>
      <c r="LEC1" s="10"/>
      <c r="LED1" s="10"/>
      <c r="LEE1" s="10"/>
      <c r="LEF1" s="10"/>
      <c r="LEG1" s="10" t="s">
        <v>64</v>
      </c>
      <c r="LEH1" s="10"/>
      <c r="LEI1" s="10"/>
      <c r="LEJ1" s="10"/>
      <c r="LEK1" s="10"/>
      <c r="LEL1" s="10"/>
      <c r="LEM1" s="10"/>
      <c r="LEN1" s="10"/>
      <c r="LEO1" s="10" t="s">
        <v>64</v>
      </c>
      <c r="LEP1" s="10"/>
      <c r="LEQ1" s="10"/>
      <c r="LER1" s="10"/>
      <c r="LES1" s="10"/>
      <c r="LET1" s="10"/>
      <c r="LEU1" s="10"/>
      <c r="LEV1" s="10"/>
      <c r="LEW1" s="10" t="s">
        <v>64</v>
      </c>
      <c r="LEX1" s="10"/>
      <c r="LEY1" s="10"/>
      <c r="LEZ1" s="10"/>
      <c r="LFA1" s="10"/>
      <c r="LFB1" s="10"/>
      <c r="LFC1" s="10"/>
      <c r="LFD1" s="10"/>
      <c r="LFE1" s="10" t="s">
        <v>64</v>
      </c>
      <c r="LFF1" s="10"/>
      <c r="LFG1" s="10"/>
      <c r="LFH1" s="10"/>
      <c r="LFI1" s="10"/>
      <c r="LFJ1" s="10"/>
      <c r="LFK1" s="10"/>
      <c r="LFL1" s="10"/>
      <c r="LFM1" s="10" t="s">
        <v>64</v>
      </c>
      <c r="LFN1" s="10"/>
      <c r="LFO1" s="10"/>
      <c r="LFP1" s="10"/>
      <c r="LFQ1" s="10"/>
      <c r="LFR1" s="10"/>
      <c r="LFS1" s="10"/>
      <c r="LFT1" s="10"/>
      <c r="LFU1" s="10" t="s">
        <v>64</v>
      </c>
      <c r="LFV1" s="10"/>
      <c r="LFW1" s="10"/>
      <c r="LFX1" s="10"/>
      <c r="LFY1" s="10"/>
      <c r="LFZ1" s="10"/>
      <c r="LGA1" s="10"/>
      <c r="LGB1" s="10"/>
      <c r="LGC1" s="10" t="s">
        <v>64</v>
      </c>
      <c r="LGD1" s="10"/>
      <c r="LGE1" s="10"/>
      <c r="LGF1" s="10"/>
      <c r="LGG1" s="10"/>
      <c r="LGH1" s="10"/>
      <c r="LGI1" s="10"/>
      <c r="LGJ1" s="10"/>
      <c r="LGK1" s="10" t="s">
        <v>64</v>
      </c>
      <c r="LGL1" s="10"/>
      <c r="LGM1" s="10"/>
      <c r="LGN1" s="10"/>
      <c r="LGO1" s="10"/>
      <c r="LGP1" s="10"/>
      <c r="LGQ1" s="10"/>
      <c r="LGR1" s="10"/>
      <c r="LGS1" s="10" t="s">
        <v>64</v>
      </c>
      <c r="LGT1" s="10"/>
      <c r="LGU1" s="10"/>
      <c r="LGV1" s="10"/>
      <c r="LGW1" s="10"/>
      <c r="LGX1" s="10"/>
      <c r="LGY1" s="10"/>
      <c r="LGZ1" s="10"/>
      <c r="LHA1" s="10" t="s">
        <v>64</v>
      </c>
      <c r="LHB1" s="10"/>
      <c r="LHC1" s="10"/>
      <c r="LHD1" s="10"/>
      <c r="LHE1" s="10"/>
      <c r="LHF1" s="10"/>
      <c r="LHG1" s="10"/>
      <c r="LHH1" s="10"/>
      <c r="LHI1" s="10" t="s">
        <v>64</v>
      </c>
      <c r="LHJ1" s="10"/>
      <c r="LHK1" s="10"/>
      <c r="LHL1" s="10"/>
      <c r="LHM1" s="10"/>
      <c r="LHN1" s="10"/>
      <c r="LHO1" s="10"/>
      <c r="LHP1" s="10"/>
      <c r="LHQ1" s="10" t="s">
        <v>64</v>
      </c>
      <c r="LHR1" s="10"/>
      <c r="LHS1" s="10"/>
      <c r="LHT1" s="10"/>
      <c r="LHU1" s="10"/>
      <c r="LHV1" s="10"/>
      <c r="LHW1" s="10"/>
      <c r="LHX1" s="10"/>
      <c r="LHY1" s="10" t="s">
        <v>64</v>
      </c>
      <c r="LHZ1" s="10"/>
      <c r="LIA1" s="10"/>
      <c r="LIB1" s="10"/>
      <c r="LIC1" s="10"/>
      <c r="LID1" s="10"/>
      <c r="LIE1" s="10"/>
      <c r="LIF1" s="10"/>
      <c r="LIG1" s="10" t="s">
        <v>64</v>
      </c>
      <c r="LIH1" s="10"/>
      <c r="LII1" s="10"/>
      <c r="LIJ1" s="10"/>
      <c r="LIK1" s="10"/>
      <c r="LIL1" s="10"/>
      <c r="LIM1" s="10"/>
      <c r="LIN1" s="10"/>
      <c r="LIO1" s="10" t="s">
        <v>64</v>
      </c>
      <c r="LIP1" s="10"/>
      <c r="LIQ1" s="10"/>
      <c r="LIR1" s="10"/>
      <c r="LIS1" s="10"/>
      <c r="LIT1" s="10"/>
      <c r="LIU1" s="10"/>
      <c r="LIV1" s="10"/>
      <c r="LIW1" s="10" t="s">
        <v>64</v>
      </c>
      <c r="LIX1" s="10"/>
      <c r="LIY1" s="10"/>
      <c r="LIZ1" s="10"/>
      <c r="LJA1" s="10"/>
      <c r="LJB1" s="10"/>
      <c r="LJC1" s="10"/>
      <c r="LJD1" s="10"/>
      <c r="LJE1" s="10" t="s">
        <v>64</v>
      </c>
      <c r="LJF1" s="10"/>
      <c r="LJG1" s="10"/>
      <c r="LJH1" s="10"/>
      <c r="LJI1" s="10"/>
      <c r="LJJ1" s="10"/>
      <c r="LJK1" s="10"/>
      <c r="LJL1" s="10"/>
      <c r="LJM1" s="10" t="s">
        <v>64</v>
      </c>
      <c r="LJN1" s="10"/>
      <c r="LJO1" s="10"/>
      <c r="LJP1" s="10"/>
      <c r="LJQ1" s="10"/>
      <c r="LJR1" s="10"/>
      <c r="LJS1" s="10"/>
      <c r="LJT1" s="10"/>
      <c r="LJU1" s="10" t="s">
        <v>64</v>
      </c>
      <c r="LJV1" s="10"/>
      <c r="LJW1" s="10"/>
      <c r="LJX1" s="10"/>
      <c r="LJY1" s="10"/>
      <c r="LJZ1" s="10"/>
      <c r="LKA1" s="10"/>
      <c r="LKB1" s="10"/>
      <c r="LKC1" s="10" t="s">
        <v>64</v>
      </c>
      <c r="LKD1" s="10"/>
      <c r="LKE1" s="10"/>
      <c r="LKF1" s="10"/>
      <c r="LKG1" s="10"/>
      <c r="LKH1" s="10"/>
      <c r="LKI1" s="10"/>
      <c r="LKJ1" s="10"/>
      <c r="LKK1" s="10" t="s">
        <v>64</v>
      </c>
      <c r="LKL1" s="10"/>
      <c r="LKM1" s="10"/>
      <c r="LKN1" s="10"/>
      <c r="LKO1" s="10"/>
      <c r="LKP1" s="10"/>
      <c r="LKQ1" s="10"/>
      <c r="LKR1" s="10"/>
      <c r="LKS1" s="10" t="s">
        <v>64</v>
      </c>
      <c r="LKT1" s="10"/>
      <c r="LKU1" s="10"/>
      <c r="LKV1" s="10"/>
      <c r="LKW1" s="10"/>
      <c r="LKX1" s="10"/>
      <c r="LKY1" s="10"/>
      <c r="LKZ1" s="10"/>
      <c r="LLA1" s="10" t="s">
        <v>64</v>
      </c>
      <c r="LLB1" s="10"/>
      <c r="LLC1" s="10"/>
      <c r="LLD1" s="10"/>
      <c r="LLE1" s="10"/>
      <c r="LLF1" s="10"/>
      <c r="LLG1" s="10"/>
      <c r="LLH1" s="10"/>
      <c r="LLI1" s="10" t="s">
        <v>64</v>
      </c>
      <c r="LLJ1" s="10"/>
      <c r="LLK1" s="10"/>
      <c r="LLL1" s="10"/>
      <c r="LLM1" s="10"/>
      <c r="LLN1" s="10"/>
      <c r="LLO1" s="10"/>
      <c r="LLP1" s="10"/>
      <c r="LLQ1" s="10" t="s">
        <v>64</v>
      </c>
      <c r="LLR1" s="10"/>
      <c r="LLS1" s="10"/>
      <c r="LLT1" s="10"/>
      <c r="LLU1" s="10"/>
      <c r="LLV1" s="10"/>
      <c r="LLW1" s="10"/>
      <c r="LLX1" s="10"/>
      <c r="LLY1" s="10" t="s">
        <v>64</v>
      </c>
      <c r="LLZ1" s="10"/>
      <c r="LMA1" s="10"/>
      <c r="LMB1" s="10"/>
      <c r="LMC1" s="10"/>
      <c r="LMD1" s="10"/>
      <c r="LME1" s="10"/>
      <c r="LMF1" s="10"/>
      <c r="LMG1" s="10" t="s">
        <v>64</v>
      </c>
      <c r="LMH1" s="10"/>
      <c r="LMI1" s="10"/>
      <c r="LMJ1" s="10"/>
      <c r="LMK1" s="10"/>
      <c r="LML1" s="10"/>
      <c r="LMM1" s="10"/>
      <c r="LMN1" s="10"/>
      <c r="LMO1" s="10" t="s">
        <v>64</v>
      </c>
      <c r="LMP1" s="10"/>
      <c r="LMQ1" s="10"/>
      <c r="LMR1" s="10"/>
      <c r="LMS1" s="10"/>
      <c r="LMT1" s="10"/>
      <c r="LMU1" s="10"/>
      <c r="LMV1" s="10"/>
      <c r="LMW1" s="10" t="s">
        <v>64</v>
      </c>
      <c r="LMX1" s="10"/>
      <c r="LMY1" s="10"/>
      <c r="LMZ1" s="10"/>
      <c r="LNA1" s="10"/>
      <c r="LNB1" s="10"/>
      <c r="LNC1" s="10"/>
      <c r="LND1" s="10"/>
      <c r="LNE1" s="10" t="s">
        <v>64</v>
      </c>
      <c r="LNF1" s="10"/>
      <c r="LNG1" s="10"/>
      <c r="LNH1" s="10"/>
      <c r="LNI1" s="10"/>
      <c r="LNJ1" s="10"/>
      <c r="LNK1" s="10"/>
      <c r="LNL1" s="10"/>
      <c r="LNM1" s="10" t="s">
        <v>64</v>
      </c>
      <c r="LNN1" s="10"/>
      <c r="LNO1" s="10"/>
      <c r="LNP1" s="10"/>
      <c r="LNQ1" s="10"/>
      <c r="LNR1" s="10"/>
      <c r="LNS1" s="10"/>
      <c r="LNT1" s="10"/>
      <c r="LNU1" s="10" t="s">
        <v>64</v>
      </c>
      <c r="LNV1" s="10"/>
      <c r="LNW1" s="10"/>
      <c r="LNX1" s="10"/>
      <c r="LNY1" s="10"/>
      <c r="LNZ1" s="10"/>
      <c r="LOA1" s="10"/>
      <c r="LOB1" s="10"/>
      <c r="LOC1" s="10" t="s">
        <v>64</v>
      </c>
      <c r="LOD1" s="10"/>
      <c r="LOE1" s="10"/>
      <c r="LOF1" s="10"/>
      <c r="LOG1" s="10"/>
      <c r="LOH1" s="10"/>
      <c r="LOI1" s="10"/>
      <c r="LOJ1" s="10"/>
      <c r="LOK1" s="10" t="s">
        <v>64</v>
      </c>
      <c r="LOL1" s="10"/>
      <c r="LOM1" s="10"/>
      <c r="LON1" s="10"/>
      <c r="LOO1" s="10"/>
      <c r="LOP1" s="10"/>
      <c r="LOQ1" s="10"/>
      <c r="LOR1" s="10"/>
      <c r="LOS1" s="10" t="s">
        <v>64</v>
      </c>
      <c r="LOT1" s="10"/>
      <c r="LOU1" s="10"/>
      <c r="LOV1" s="10"/>
      <c r="LOW1" s="10"/>
      <c r="LOX1" s="10"/>
      <c r="LOY1" s="10"/>
      <c r="LOZ1" s="10"/>
      <c r="LPA1" s="10" t="s">
        <v>64</v>
      </c>
      <c r="LPB1" s="10"/>
      <c r="LPC1" s="10"/>
      <c r="LPD1" s="10"/>
      <c r="LPE1" s="10"/>
      <c r="LPF1" s="10"/>
      <c r="LPG1" s="10"/>
      <c r="LPH1" s="10"/>
      <c r="LPI1" s="10" t="s">
        <v>64</v>
      </c>
      <c r="LPJ1" s="10"/>
      <c r="LPK1" s="10"/>
      <c r="LPL1" s="10"/>
      <c r="LPM1" s="10"/>
      <c r="LPN1" s="10"/>
      <c r="LPO1" s="10"/>
      <c r="LPP1" s="10"/>
      <c r="LPQ1" s="10" t="s">
        <v>64</v>
      </c>
      <c r="LPR1" s="10"/>
      <c r="LPS1" s="10"/>
      <c r="LPT1" s="10"/>
      <c r="LPU1" s="10"/>
      <c r="LPV1" s="10"/>
      <c r="LPW1" s="10"/>
      <c r="LPX1" s="10"/>
      <c r="LPY1" s="10" t="s">
        <v>64</v>
      </c>
      <c r="LPZ1" s="10"/>
      <c r="LQA1" s="10"/>
      <c r="LQB1" s="10"/>
      <c r="LQC1" s="10"/>
      <c r="LQD1" s="10"/>
      <c r="LQE1" s="10"/>
      <c r="LQF1" s="10"/>
      <c r="LQG1" s="10" t="s">
        <v>64</v>
      </c>
      <c r="LQH1" s="10"/>
      <c r="LQI1" s="10"/>
      <c r="LQJ1" s="10"/>
      <c r="LQK1" s="10"/>
      <c r="LQL1" s="10"/>
      <c r="LQM1" s="10"/>
      <c r="LQN1" s="10"/>
      <c r="LQO1" s="10" t="s">
        <v>64</v>
      </c>
      <c r="LQP1" s="10"/>
      <c r="LQQ1" s="10"/>
      <c r="LQR1" s="10"/>
      <c r="LQS1" s="10"/>
      <c r="LQT1" s="10"/>
      <c r="LQU1" s="10"/>
      <c r="LQV1" s="10"/>
      <c r="LQW1" s="10" t="s">
        <v>64</v>
      </c>
      <c r="LQX1" s="10"/>
      <c r="LQY1" s="10"/>
      <c r="LQZ1" s="10"/>
      <c r="LRA1" s="10"/>
      <c r="LRB1" s="10"/>
      <c r="LRC1" s="10"/>
      <c r="LRD1" s="10"/>
      <c r="LRE1" s="10" t="s">
        <v>64</v>
      </c>
      <c r="LRF1" s="10"/>
      <c r="LRG1" s="10"/>
      <c r="LRH1" s="10"/>
      <c r="LRI1" s="10"/>
      <c r="LRJ1" s="10"/>
      <c r="LRK1" s="10"/>
      <c r="LRL1" s="10"/>
      <c r="LRM1" s="10" t="s">
        <v>64</v>
      </c>
      <c r="LRN1" s="10"/>
      <c r="LRO1" s="10"/>
      <c r="LRP1" s="10"/>
      <c r="LRQ1" s="10"/>
      <c r="LRR1" s="10"/>
      <c r="LRS1" s="10"/>
      <c r="LRT1" s="10"/>
      <c r="LRU1" s="10" t="s">
        <v>64</v>
      </c>
      <c r="LRV1" s="10"/>
      <c r="LRW1" s="10"/>
      <c r="LRX1" s="10"/>
      <c r="LRY1" s="10"/>
      <c r="LRZ1" s="10"/>
      <c r="LSA1" s="10"/>
      <c r="LSB1" s="10"/>
      <c r="LSC1" s="10" t="s">
        <v>64</v>
      </c>
      <c r="LSD1" s="10"/>
      <c r="LSE1" s="10"/>
      <c r="LSF1" s="10"/>
      <c r="LSG1" s="10"/>
      <c r="LSH1" s="10"/>
      <c r="LSI1" s="10"/>
      <c r="LSJ1" s="10"/>
      <c r="LSK1" s="10" t="s">
        <v>64</v>
      </c>
      <c r="LSL1" s="10"/>
      <c r="LSM1" s="10"/>
      <c r="LSN1" s="10"/>
      <c r="LSO1" s="10"/>
      <c r="LSP1" s="10"/>
      <c r="LSQ1" s="10"/>
      <c r="LSR1" s="10"/>
      <c r="LSS1" s="10" t="s">
        <v>64</v>
      </c>
      <c r="LST1" s="10"/>
      <c r="LSU1" s="10"/>
      <c r="LSV1" s="10"/>
      <c r="LSW1" s="10"/>
      <c r="LSX1" s="10"/>
      <c r="LSY1" s="10"/>
      <c r="LSZ1" s="10"/>
      <c r="LTA1" s="10" t="s">
        <v>64</v>
      </c>
      <c r="LTB1" s="10"/>
      <c r="LTC1" s="10"/>
      <c r="LTD1" s="10"/>
      <c r="LTE1" s="10"/>
      <c r="LTF1" s="10"/>
      <c r="LTG1" s="10"/>
      <c r="LTH1" s="10"/>
      <c r="LTI1" s="10" t="s">
        <v>64</v>
      </c>
      <c r="LTJ1" s="10"/>
      <c r="LTK1" s="10"/>
      <c r="LTL1" s="10"/>
      <c r="LTM1" s="10"/>
      <c r="LTN1" s="10"/>
      <c r="LTO1" s="10"/>
      <c r="LTP1" s="10"/>
      <c r="LTQ1" s="10" t="s">
        <v>64</v>
      </c>
      <c r="LTR1" s="10"/>
      <c r="LTS1" s="10"/>
      <c r="LTT1" s="10"/>
      <c r="LTU1" s="10"/>
      <c r="LTV1" s="10"/>
      <c r="LTW1" s="10"/>
      <c r="LTX1" s="10"/>
      <c r="LTY1" s="10" t="s">
        <v>64</v>
      </c>
      <c r="LTZ1" s="10"/>
      <c r="LUA1" s="10"/>
      <c r="LUB1" s="10"/>
      <c r="LUC1" s="10"/>
      <c r="LUD1" s="10"/>
      <c r="LUE1" s="10"/>
      <c r="LUF1" s="10"/>
      <c r="LUG1" s="10" t="s">
        <v>64</v>
      </c>
      <c r="LUH1" s="10"/>
      <c r="LUI1" s="10"/>
      <c r="LUJ1" s="10"/>
      <c r="LUK1" s="10"/>
      <c r="LUL1" s="10"/>
      <c r="LUM1" s="10"/>
      <c r="LUN1" s="10"/>
      <c r="LUO1" s="10" t="s">
        <v>64</v>
      </c>
      <c r="LUP1" s="10"/>
      <c r="LUQ1" s="10"/>
      <c r="LUR1" s="10"/>
      <c r="LUS1" s="10"/>
      <c r="LUT1" s="10"/>
      <c r="LUU1" s="10"/>
      <c r="LUV1" s="10"/>
      <c r="LUW1" s="10" t="s">
        <v>64</v>
      </c>
      <c r="LUX1" s="10"/>
      <c r="LUY1" s="10"/>
      <c r="LUZ1" s="10"/>
      <c r="LVA1" s="10"/>
      <c r="LVB1" s="10"/>
      <c r="LVC1" s="10"/>
      <c r="LVD1" s="10"/>
      <c r="LVE1" s="10" t="s">
        <v>64</v>
      </c>
      <c r="LVF1" s="10"/>
      <c r="LVG1" s="10"/>
      <c r="LVH1" s="10"/>
      <c r="LVI1" s="10"/>
      <c r="LVJ1" s="10"/>
      <c r="LVK1" s="10"/>
      <c r="LVL1" s="10"/>
      <c r="LVM1" s="10" t="s">
        <v>64</v>
      </c>
      <c r="LVN1" s="10"/>
      <c r="LVO1" s="10"/>
      <c r="LVP1" s="10"/>
      <c r="LVQ1" s="10"/>
      <c r="LVR1" s="10"/>
      <c r="LVS1" s="10"/>
      <c r="LVT1" s="10"/>
      <c r="LVU1" s="10" t="s">
        <v>64</v>
      </c>
      <c r="LVV1" s="10"/>
      <c r="LVW1" s="10"/>
      <c r="LVX1" s="10"/>
      <c r="LVY1" s="10"/>
      <c r="LVZ1" s="10"/>
      <c r="LWA1" s="10"/>
      <c r="LWB1" s="10"/>
      <c r="LWC1" s="10" t="s">
        <v>64</v>
      </c>
      <c r="LWD1" s="10"/>
      <c r="LWE1" s="10"/>
      <c r="LWF1" s="10"/>
      <c r="LWG1" s="10"/>
      <c r="LWH1" s="10"/>
      <c r="LWI1" s="10"/>
      <c r="LWJ1" s="10"/>
      <c r="LWK1" s="10" t="s">
        <v>64</v>
      </c>
      <c r="LWL1" s="10"/>
      <c r="LWM1" s="10"/>
      <c r="LWN1" s="10"/>
      <c r="LWO1" s="10"/>
      <c r="LWP1" s="10"/>
      <c r="LWQ1" s="10"/>
      <c r="LWR1" s="10"/>
      <c r="LWS1" s="10" t="s">
        <v>64</v>
      </c>
      <c r="LWT1" s="10"/>
      <c r="LWU1" s="10"/>
      <c r="LWV1" s="10"/>
      <c r="LWW1" s="10"/>
      <c r="LWX1" s="10"/>
      <c r="LWY1" s="10"/>
      <c r="LWZ1" s="10"/>
      <c r="LXA1" s="10" t="s">
        <v>64</v>
      </c>
      <c r="LXB1" s="10"/>
      <c r="LXC1" s="10"/>
      <c r="LXD1" s="10"/>
      <c r="LXE1" s="10"/>
      <c r="LXF1" s="10"/>
      <c r="LXG1" s="10"/>
      <c r="LXH1" s="10"/>
      <c r="LXI1" s="10" t="s">
        <v>64</v>
      </c>
      <c r="LXJ1" s="10"/>
      <c r="LXK1" s="10"/>
      <c r="LXL1" s="10"/>
      <c r="LXM1" s="10"/>
      <c r="LXN1" s="10"/>
      <c r="LXO1" s="10"/>
      <c r="LXP1" s="10"/>
      <c r="LXQ1" s="10" t="s">
        <v>64</v>
      </c>
      <c r="LXR1" s="10"/>
      <c r="LXS1" s="10"/>
      <c r="LXT1" s="10"/>
      <c r="LXU1" s="10"/>
      <c r="LXV1" s="10"/>
      <c r="LXW1" s="10"/>
      <c r="LXX1" s="10"/>
      <c r="LXY1" s="10" t="s">
        <v>64</v>
      </c>
      <c r="LXZ1" s="10"/>
      <c r="LYA1" s="10"/>
      <c r="LYB1" s="10"/>
      <c r="LYC1" s="10"/>
      <c r="LYD1" s="10"/>
      <c r="LYE1" s="10"/>
      <c r="LYF1" s="10"/>
      <c r="LYG1" s="10" t="s">
        <v>64</v>
      </c>
      <c r="LYH1" s="10"/>
      <c r="LYI1" s="10"/>
      <c r="LYJ1" s="10"/>
      <c r="LYK1" s="10"/>
      <c r="LYL1" s="10"/>
      <c r="LYM1" s="10"/>
      <c r="LYN1" s="10"/>
      <c r="LYO1" s="10" t="s">
        <v>64</v>
      </c>
      <c r="LYP1" s="10"/>
      <c r="LYQ1" s="10"/>
      <c r="LYR1" s="10"/>
      <c r="LYS1" s="10"/>
      <c r="LYT1" s="10"/>
      <c r="LYU1" s="10"/>
      <c r="LYV1" s="10"/>
      <c r="LYW1" s="10" t="s">
        <v>64</v>
      </c>
      <c r="LYX1" s="10"/>
      <c r="LYY1" s="10"/>
      <c r="LYZ1" s="10"/>
      <c r="LZA1" s="10"/>
      <c r="LZB1" s="10"/>
      <c r="LZC1" s="10"/>
      <c r="LZD1" s="10"/>
      <c r="LZE1" s="10" t="s">
        <v>64</v>
      </c>
      <c r="LZF1" s="10"/>
      <c r="LZG1" s="10"/>
      <c r="LZH1" s="10"/>
      <c r="LZI1" s="10"/>
      <c r="LZJ1" s="10"/>
      <c r="LZK1" s="10"/>
      <c r="LZL1" s="10"/>
      <c r="LZM1" s="10" t="s">
        <v>64</v>
      </c>
      <c r="LZN1" s="10"/>
      <c r="LZO1" s="10"/>
      <c r="LZP1" s="10"/>
      <c r="LZQ1" s="10"/>
      <c r="LZR1" s="10"/>
      <c r="LZS1" s="10"/>
      <c r="LZT1" s="10"/>
      <c r="LZU1" s="10" t="s">
        <v>64</v>
      </c>
      <c r="LZV1" s="10"/>
      <c r="LZW1" s="10"/>
      <c r="LZX1" s="10"/>
      <c r="LZY1" s="10"/>
      <c r="LZZ1" s="10"/>
      <c r="MAA1" s="10"/>
      <c r="MAB1" s="10"/>
      <c r="MAC1" s="10" t="s">
        <v>64</v>
      </c>
      <c r="MAD1" s="10"/>
      <c r="MAE1" s="10"/>
      <c r="MAF1" s="10"/>
      <c r="MAG1" s="10"/>
      <c r="MAH1" s="10"/>
      <c r="MAI1" s="10"/>
      <c r="MAJ1" s="10"/>
      <c r="MAK1" s="10" t="s">
        <v>64</v>
      </c>
      <c r="MAL1" s="10"/>
      <c r="MAM1" s="10"/>
      <c r="MAN1" s="10"/>
      <c r="MAO1" s="10"/>
      <c r="MAP1" s="10"/>
      <c r="MAQ1" s="10"/>
      <c r="MAR1" s="10"/>
      <c r="MAS1" s="10" t="s">
        <v>64</v>
      </c>
      <c r="MAT1" s="10"/>
      <c r="MAU1" s="10"/>
      <c r="MAV1" s="10"/>
      <c r="MAW1" s="10"/>
      <c r="MAX1" s="10"/>
      <c r="MAY1" s="10"/>
      <c r="MAZ1" s="10"/>
      <c r="MBA1" s="10" t="s">
        <v>64</v>
      </c>
      <c r="MBB1" s="10"/>
      <c r="MBC1" s="10"/>
      <c r="MBD1" s="10"/>
      <c r="MBE1" s="10"/>
      <c r="MBF1" s="10"/>
      <c r="MBG1" s="10"/>
      <c r="MBH1" s="10"/>
      <c r="MBI1" s="10" t="s">
        <v>64</v>
      </c>
      <c r="MBJ1" s="10"/>
      <c r="MBK1" s="10"/>
      <c r="MBL1" s="10"/>
      <c r="MBM1" s="10"/>
      <c r="MBN1" s="10"/>
      <c r="MBO1" s="10"/>
      <c r="MBP1" s="10"/>
      <c r="MBQ1" s="10" t="s">
        <v>64</v>
      </c>
      <c r="MBR1" s="10"/>
      <c r="MBS1" s="10"/>
      <c r="MBT1" s="10"/>
      <c r="MBU1" s="10"/>
      <c r="MBV1" s="10"/>
      <c r="MBW1" s="10"/>
      <c r="MBX1" s="10"/>
      <c r="MBY1" s="10" t="s">
        <v>64</v>
      </c>
      <c r="MBZ1" s="10"/>
      <c r="MCA1" s="10"/>
      <c r="MCB1" s="10"/>
      <c r="MCC1" s="10"/>
      <c r="MCD1" s="10"/>
      <c r="MCE1" s="10"/>
      <c r="MCF1" s="10"/>
      <c r="MCG1" s="10" t="s">
        <v>64</v>
      </c>
      <c r="MCH1" s="10"/>
      <c r="MCI1" s="10"/>
      <c r="MCJ1" s="10"/>
      <c r="MCK1" s="10"/>
      <c r="MCL1" s="10"/>
      <c r="MCM1" s="10"/>
      <c r="MCN1" s="10"/>
      <c r="MCO1" s="10" t="s">
        <v>64</v>
      </c>
      <c r="MCP1" s="10"/>
      <c r="MCQ1" s="10"/>
      <c r="MCR1" s="10"/>
      <c r="MCS1" s="10"/>
      <c r="MCT1" s="10"/>
      <c r="MCU1" s="10"/>
      <c r="MCV1" s="10"/>
      <c r="MCW1" s="10" t="s">
        <v>64</v>
      </c>
      <c r="MCX1" s="10"/>
      <c r="MCY1" s="10"/>
      <c r="MCZ1" s="10"/>
      <c r="MDA1" s="10"/>
      <c r="MDB1" s="10"/>
      <c r="MDC1" s="10"/>
      <c r="MDD1" s="10"/>
      <c r="MDE1" s="10" t="s">
        <v>64</v>
      </c>
      <c r="MDF1" s="10"/>
      <c r="MDG1" s="10"/>
      <c r="MDH1" s="10"/>
      <c r="MDI1" s="10"/>
      <c r="MDJ1" s="10"/>
      <c r="MDK1" s="10"/>
      <c r="MDL1" s="10"/>
      <c r="MDM1" s="10" t="s">
        <v>64</v>
      </c>
      <c r="MDN1" s="10"/>
      <c r="MDO1" s="10"/>
      <c r="MDP1" s="10"/>
      <c r="MDQ1" s="10"/>
      <c r="MDR1" s="10"/>
      <c r="MDS1" s="10"/>
      <c r="MDT1" s="10"/>
      <c r="MDU1" s="10" t="s">
        <v>64</v>
      </c>
      <c r="MDV1" s="10"/>
      <c r="MDW1" s="10"/>
      <c r="MDX1" s="10"/>
      <c r="MDY1" s="10"/>
      <c r="MDZ1" s="10"/>
      <c r="MEA1" s="10"/>
      <c r="MEB1" s="10"/>
      <c r="MEC1" s="10" t="s">
        <v>64</v>
      </c>
      <c r="MED1" s="10"/>
      <c r="MEE1" s="10"/>
      <c r="MEF1" s="10"/>
      <c r="MEG1" s="10"/>
      <c r="MEH1" s="10"/>
      <c r="MEI1" s="10"/>
      <c r="MEJ1" s="10"/>
      <c r="MEK1" s="10" t="s">
        <v>64</v>
      </c>
      <c r="MEL1" s="10"/>
      <c r="MEM1" s="10"/>
      <c r="MEN1" s="10"/>
      <c r="MEO1" s="10"/>
      <c r="MEP1" s="10"/>
      <c r="MEQ1" s="10"/>
      <c r="MER1" s="10"/>
      <c r="MES1" s="10" t="s">
        <v>64</v>
      </c>
      <c r="MET1" s="10"/>
      <c r="MEU1" s="10"/>
      <c r="MEV1" s="10"/>
      <c r="MEW1" s="10"/>
      <c r="MEX1" s="10"/>
      <c r="MEY1" s="10"/>
      <c r="MEZ1" s="10"/>
      <c r="MFA1" s="10" t="s">
        <v>64</v>
      </c>
      <c r="MFB1" s="10"/>
      <c r="MFC1" s="10"/>
      <c r="MFD1" s="10"/>
      <c r="MFE1" s="10"/>
      <c r="MFF1" s="10"/>
      <c r="MFG1" s="10"/>
      <c r="MFH1" s="10"/>
      <c r="MFI1" s="10" t="s">
        <v>64</v>
      </c>
      <c r="MFJ1" s="10"/>
      <c r="MFK1" s="10"/>
      <c r="MFL1" s="10"/>
      <c r="MFM1" s="10"/>
      <c r="MFN1" s="10"/>
      <c r="MFO1" s="10"/>
      <c r="MFP1" s="10"/>
      <c r="MFQ1" s="10" t="s">
        <v>64</v>
      </c>
      <c r="MFR1" s="10"/>
      <c r="MFS1" s="10"/>
      <c r="MFT1" s="10"/>
      <c r="MFU1" s="10"/>
      <c r="MFV1" s="10"/>
      <c r="MFW1" s="10"/>
      <c r="MFX1" s="10"/>
      <c r="MFY1" s="10" t="s">
        <v>64</v>
      </c>
      <c r="MFZ1" s="10"/>
      <c r="MGA1" s="10"/>
      <c r="MGB1" s="10"/>
      <c r="MGC1" s="10"/>
      <c r="MGD1" s="10"/>
      <c r="MGE1" s="10"/>
      <c r="MGF1" s="10"/>
      <c r="MGG1" s="10" t="s">
        <v>64</v>
      </c>
      <c r="MGH1" s="10"/>
      <c r="MGI1" s="10"/>
      <c r="MGJ1" s="10"/>
      <c r="MGK1" s="10"/>
      <c r="MGL1" s="10"/>
      <c r="MGM1" s="10"/>
      <c r="MGN1" s="10"/>
      <c r="MGO1" s="10" t="s">
        <v>64</v>
      </c>
      <c r="MGP1" s="10"/>
      <c r="MGQ1" s="10"/>
      <c r="MGR1" s="10"/>
      <c r="MGS1" s="10"/>
      <c r="MGT1" s="10"/>
      <c r="MGU1" s="10"/>
      <c r="MGV1" s="10"/>
      <c r="MGW1" s="10" t="s">
        <v>64</v>
      </c>
      <c r="MGX1" s="10"/>
      <c r="MGY1" s="10"/>
      <c r="MGZ1" s="10"/>
      <c r="MHA1" s="10"/>
      <c r="MHB1" s="10"/>
      <c r="MHC1" s="10"/>
      <c r="MHD1" s="10"/>
      <c r="MHE1" s="10" t="s">
        <v>64</v>
      </c>
      <c r="MHF1" s="10"/>
      <c r="MHG1" s="10"/>
      <c r="MHH1" s="10"/>
      <c r="MHI1" s="10"/>
      <c r="MHJ1" s="10"/>
      <c r="MHK1" s="10"/>
      <c r="MHL1" s="10"/>
      <c r="MHM1" s="10" t="s">
        <v>64</v>
      </c>
      <c r="MHN1" s="10"/>
      <c r="MHO1" s="10"/>
      <c r="MHP1" s="10"/>
      <c r="MHQ1" s="10"/>
      <c r="MHR1" s="10"/>
      <c r="MHS1" s="10"/>
      <c r="MHT1" s="10"/>
      <c r="MHU1" s="10" t="s">
        <v>64</v>
      </c>
      <c r="MHV1" s="10"/>
      <c r="MHW1" s="10"/>
      <c r="MHX1" s="10"/>
      <c r="MHY1" s="10"/>
      <c r="MHZ1" s="10"/>
      <c r="MIA1" s="10"/>
      <c r="MIB1" s="10"/>
      <c r="MIC1" s="10" t="s">
        <v>64</v>
      </c>
      <c r="MID1" s="10"/>
      <c r="MIE1" s="10"/>
      <c r="MIF1" s="10"/>
      <c r="MIG1" s="10"/>
      <c r="MIH1" s="10"/>
      <c r="MII1" s="10"/>
      <c r="MIJ1" s="10"/>
      <c r="MIK1" s="10" t="s">
        <v>64</v>
      </c>
      <c r="MIL1" s="10"/>
      <c r="MIM1" s="10"/>
      <c r="MIN1" s="10"/>
      <c r="MIO1" s="10"/>
      <c r="MIP1" s="10"/>
      <c r="MIQ1" s="10"/>
      <c r="MIR1" s="10"/>
      <c r="MIS1" s="10" t="s">
        <v>64</v>
      </c>
      <c r="MIT1" s="10"/>
      <c r="MIU1" s="10"/>
      <c r="MIV1" s="10"/>
      <c r="MIW1" s="10"/>
      <c r="MIX1" s="10"/>
      <c r="MIY1" s="10"/>
      <c r="MIZ1" s="10"/>
      <c r="MJA1" s="10" t="s">
        <v>64</v>
      </c>
      <c r="MJB1" s="10"/>
      <c r="MJC1" s="10"/>
      <c r="MJD1" s="10"/>
      <c r="MJE1" s="10"/>
      <c r="MJF1" s="10"/>
      <c r="MJG1" s="10"/>
      <c r="MJH1" s="10"/>
      <c r="MJI1" s="10" t="s">
        <v>64</v>
      </c>
      <c r="MJJ1" s="10"/>
      <c r="MJK1" s="10"/>
      <c r="MJL1" s="10"/>
      <c r="MJM1" s="10"/>
      <c r="MJN1" s="10"/>
      <c r="MJO1" s="10"/>
      <c r="MJP1" s="10"/>
      <c r="MJQ1" s="10" t="s">
        <v>64</v>
      </c>
      <c r="MJR1" s="10"/>
      <c r="MJS1" s="10"/>
      <c r="MJT1" s="10"/>
      <c r="MJU1" s="10"/>
      <c r="MJV1" s="10"/>
      <c r="MJW1" s="10"/>
      <c r="MJX1" s="10"/>
      <c r="MJY1" s="10" t="s">
        <v>64</v>
      </c>
      <c r="MJZ1" s="10"/>
      <c r="MKA1" s="10"/>
      <c r="MKB1" s="10"/>
      <c r="MKC1" s="10"/>
      <c r="MKD1" s="10"/>
      <c r="MKE1" s="10"/>
      <c r="MKF1" s="10"/>
      <c r="MKG1" s="10" t="s">
        <v>64</v>
      </c>
      <c r="MKH1" s="10"/>
      <c r="MKI1" s="10"/>
      <c r="MKJ1" s="10"/>
      <c r="MKK1" s="10"/>
      <c r="MKL1" s="10"/>
      <c r="MKM1" s="10"/>
      <c r="MKN1" s="10"/>
      <c r="MKO1" s="10" t="s">
        <v>64</v>
      </c>
      <c r="MKP1" s="10"/>
      <c r="MKQ1" s="10"/>
      <c r="MKR1" s="10"/>
      <c r="MKS1" s="10"/>
      <c r="MKT1" s="10"/>
      <c r="MKU1" s="10"/>
      <c r="MKV1" s="10"/>
      <c r="MKW1" s="10" t="s">
        <v>64</v>
      </c>
      <c r="MKX1" s="10"/>
      <c r="MKY1" s="10"/>
      <c r="MKZ1" s="10"/>
      <c r="MLA1" s="10"/>
      <c r="MLB1" s="10"/>
      <c r="MLC1" s="10"/>
      <c r="MLD1" s="10"/>
      <c r="MLE1" s="10" t="s">
        <v>64</v>
      </c>
      <c r="MLF1" s="10"/>
      <c r="MLG1" s="10"/>
      <c r="MLH1" s="10"/>
      <c r="MLI1" s="10"/>
      <c r="MLJ1" s="10"/>
      <c r="MLK1" s="10"/>
      <c r="MLL1" s="10"/>
      <c r="MLM1" s="10" t="s">
        <v>64</v>
      </c>
      <c r="MLN1" s="10"/>
      <c r="MLO1" s="10"/>
      <c r="MLP1" s="10"/>
      <c r="MLQ1" s="10"/>
      <c r="MLR1" s="10"/>
      <c r="MLS1" s="10"/>
      <c r="MLT1" s="10"/>
      <c r="MLU1" s="10" t="s">
        <v>64</v>
      </c>
      <c r="MLV1" s="10"/>
      <c r="MLW1" s="10"/>
      <c r="MLX1" s="10"/>
      <c r="MLY1" s="10"/>
      <c r="MLZ1" s="10"/>
      <c r="MMA1" s="10"/>
      <c r="MMB1" s="10"/>
      <c r="MMC1" s="10" t="s">
        <v>64</v>
      </c>
      <c r="MMD1" s="10"/>
      <c r="MME1" s="10"/>
      <c r="MMF1" s="10"/>
      <c r="MMG1" s="10"/>
      <c r="MMH1" s="10"/>
      <c r="MMI1" s="10"/>
      <c r="MMJ1" s="10"/>
      <c r="MMK1" s="10" t="s">
        <v>64</v>
      </c>
      <c r="MML1" s="10"/>
      <c r="MMM1" s="10"/>
      <c r="MMN1" s="10"/>
      <c r="MMO1" s="10"/>
      <c r="MMP1" s="10"/>
      <c r="MMQ1" s="10"/>
      <c r="MMR1" s="10"/>
      <c r="MMS1" s="10" t="s">
        <v>64</v>
      </c>
      <c r="MMT1" s="10"/>
      <c r="MMU1" s="10"/>
      <c r="MMV1" s="10"/>
      <c r="MMW1" s="10"/>
      <c r="MMX1" s="10"/>
      <c r="MMY1" s="10"/>
      <c r="MMZ1" s="10"/>
      <c r="MNA1" s="10" t="s">
        <v>64</v>
      </c>
      <c r="MNB1" s="10"/>
      <c r="MNC1" s="10"/>
      <c r="MND1" s="10"/>
      <c r="MNE1" s="10"/>
      <c r="MNF1" s="10"/>
      <c r="MNG1" s="10"/>
      <c r="MNH1" s="10"/>
      <c r="MNI1" s="10" t="s">
        <v>64</v>
      </c>
      <c r="MNJ1" s="10"/>
      <c r="MNK1" s="10"/>
      <c r="MNL1" s="10"/>
      <c r="MNM1" s="10"/>
      <c r="MNN1" s="10"/>
      <c r="MNO1" s="10"/>
      <c r="MNP1" s="10"/>
      <c r="MNQ1" s="10" t="s">
        <v>64</v>
      </c>
      <c r="MNR1" s="10"/>
      <c r="MNS1" s="10"/>
      <c r="MNT1" s="10"/>
      <c r="MNU1" s="10"/>
      <c r="MNV1" s="10"/>
      <c r="MNW1" s="10"/>
      <c r="MNX1" s="10"/>
      <c r="MNY1" s="10" t="s">
        <v>64</v>
      </c>
      <c r="MNZ1" s="10"/>
      <c r="MOA1" s="10"/>
      <c r="MOB1" s="10"/>
      <c r="MOC1" s="10"/>
      <c r="MOD1" s="10"/>
      <c r="MOE1" s="10"/>
      <c r="MOF1" s="10"/>
      <c r="MOG1" s="10" t="s">
        <v>64</v>
      </c>
      <c r="MOH1" s="10"/>
      <c r="MOI1" s="10"/>
      <c r="MOJ1" s="10"/>
      <c r="MOK1" s="10"/>
      <c r="MOL1" s="10"/>
      <c r="MOM1" s="10"/>
      <c r="MON1" s="10"/>
      <c r="MOO1" s="10" t="s">
        <v>64</v>
      </c>
      <c r="MOP1" s="10"/>
      <c r="MOQ1" s="10"/>
      <c r="MOR1" s="10"/>
      <c r="MOS1" s="10"/>
      <c r="MOT1" s="10"/>
      <c r="MOU1" s="10"/>
      <c r="MOV1" s="10"/>
      <c r="MOW1" s="10" t="s">
        <v>64</v>
      </c>
      <c r="MOX1" s="10"/>
      <c r="MOY1" s="10"/>
      <c r="MOZ1" s="10"/>
      <c r="MPA1" s="10"/>
      <c r="MPB1" s="10"/>
      <c r="MPC1" s="10"/>
      <c r="MPD1" s="10"/>
      <c r="MPE1" s="10" t="s">
        <v>64</v>
      </c>
      <c r="MPF1" s="10"/>
      <c r="MPG1" s="10"/>
      <c r="MPH1" s="10"/>
      <c r="MPI1" s="10"/>
      <c r="MPJ1" s="10"/>
      <c r="MPK1" s="10"/>
      <c r="MPL1" s="10"/>
      <c r="MPM1" s="10" t="s">
        <v>64</v>
      </c>
      <c r="MPN1" s="10"/>
      <c r="MPO1" s="10"/>
      <c r="MPP1" s="10"/>
      <c r="MPQ1" s="10"/>
      <c r="MPR1" s="10"/>
      <c r="MPS1" s="10"/>
      <c r="MPT1" s="10"/>
      <c r="MPU1" s="10" t="s">
        <v>64</v>
      </c>
      <c r="MPV1" s="10"/>
      <c r="MPW1" s="10"/>
      <c r="MPX1" s="10"/>
      <c r="MPY1" s="10"/>
      <c r="MPZ1" s="10"/>
      <c r="MQA1" s="10"/>
      <c r="MQB1" s="10"/>
      <c r="MQC1" s="10" t="s">
        <v>64</v>
      </c>
      <c r="MQD1" s="10"/>
      <c r="MQE1" s="10"/>
      <c r="MQF1" s="10"/>
      <c r="MQG1" s="10"/>
      <c r="MQH1" s="10"/>
      <c r="MQI1" s="10"/>
      <c r="MQJ1" s="10"/>
      <c r="MQK1" s="10" t="s">
        <v>64</v>
      </c>
      <c r="MQL1" s="10"/>
      <c r="MQM1" s="10"/>
      <c r="MQN1" s="10"/>
      <c r="MQO1" s="10"/>
      <c r="MQP1" s="10"/>
      <c r="MQQ1" s="10"/>
      <c r="MQR1" s="10"/>
      <c r="MQS1" s="10" t="s">
        <v>64</v>
      </c>
      <c r="MQT1" s="10"/>
      <c r="MQU1" s="10"/>
      <c r="MQV1" s="10"/>
      <c r="MQW1" s="10"/>
      <c r="MQX1" s="10"/>
      <c r="MQY1" s="10"/>
      <c r="MQZ1" s="10"/>
      <c r="MRA1" s="10" t="s">
        <v>64</v>
      </c>
      <c r="MRB1" s="10"/>
      <c r="MRC1" s="10"/>
      <c r="MRD1" s="10"/>
      <c r="MRE1" s="10"/>
      <c r="MRF1" s="10"/>
      <c r="MRG1" s="10"/>
      <c r="MRH1" s="10"/>
      <c r="MRI1" s="10" t="s">
        <v>64</v>
      </c>
      <c r="MRJ1" s="10"/>
      <c r="MRK1" s="10"/>
      <c r="MRL1" s="10"/>
      <c r="MRM1" s="10"/>
      <c r="MRN1" s="10"/>
      <c r="MRO1" s="10"/>
      <c r="MRP1" s="10"/>
      <c r="MRQ1" s="10" t="s">
        <v>64</v>
      </c>
      <c r="MRR1" s="10"/>
      <c r="MRS1" s="10"/>
      <c r="MRT1" s="10"/>
      <c r="MRU1" s="10"/>
      <c r="MRV1" s="10"/>
      <c r="MRW1" s="10"/>
      <c r="MRX1" s="10"/>
      <c r="MRY1" s="10" t="s">
        <v>64</v>
      </c>
      <c r="MRZ1" s="10"/>
      <c r="MSA1" s="10"/>
      <c r="MSB1" s="10"/>
      <c r="MSC1" s="10"/>
      <c r="MSD1" s="10"/>
      <c r="MSE1" s="10"/>
      <c r="MSF1" s="10"/>
      <c r="MSG1" s="10" t="s">
        <v>64</v>
      </c>
      <c r="MSH1" s="10"/>
      <c r="MSI1" s="10"/>
      <c r="MSJ1" s="10"/>
      <c r="MSK1" s="10"/>
      <c r="MSL1" s="10"/>
      <c r="MSM1" s="10"/>
      <c r="MSN1" s="10"/>
      <c r="MSO1" s="10" t="s">
        <v>64</v>
      </c>
      <c r="MSP1" s="10"/>
      <c r="MSQ1" s="10"/>
      <c r="MSR1" s="10"/>
      <c r="MSS1" s="10"/>
      <c r="MST1" s="10"/>
      <c r="MSU1" s="10"/>
      <c r="MSV1" s="10"/>
      <c r="MSW1" s="10" t="s">
        <v>64</v>
      </c>
      <c r="MSX1" s="10"/>
      <c r="MSY1" s="10"/>
      <c r="MSZ1" s="10"/>
      <c r="MTA1" s="10"/>
      <c r="MTB1" s="10"/>
      <c r="MTC1" s="10"/>
      <c r="MTD1" s="10"/>
      <c r="MTE1" s="10" t="s">
        <v>64</v>
      </c>
      <c r="MTF1" s="10"/>
      <c r="MTG1" s="10"/>
      <c r="MTH1" s="10"/>
      <c r="MTI1" s="10"/>
      <c r="MTJ1" s="10"/>
      <c r="MTK1" s="10"/>
      <c r="MTL1" s="10"/>
      <c r="MTM1" s="10" t="s">
        <v>64</v>
      </c>
      <c r="MTN1" s="10"/>
      <c r="MTO1" s="10"/>
      <c r="MTP1" s="10"/>
      <c r="MTQ1" s="10"/>
      <c r="MTR1" s="10"/>
      <c r="MTS1" s="10"/>
      <c r="MTT1" s="10"/>
      <c r="MTU1" s="10" t="s">
        <v>64</v>
      </c>
      <c r="MTV1" s="10"/>
      <c r="MTW1" s="10"/>
      <c r="MTX1" s="10"/>
      <c r="MTY1" s="10"/>
      <c r="MTZ1" s="10"/>
      <c r="MUA1" s="10"/>
      <c r="MUB1" s="10"/>
      <c r="MUC1" s="10" t="s">
        <v>64</v>
      </c>
      <c r="MUD1" s="10"/>
      <c r="MUE1" s="10"/>
      <c r="MUF1" s="10"/>
      <c r="MUG1" s="10"/>
      <c r="MUH1" s="10"/>
      <c r="MUI1" s="10"/>
      <c r="MUJ1" s="10"/>
      <c r="MUK1" s="10" t="s">
        <v>64</v>
      </c>
      <c r="MUL1" s="10"/>
      <c r="MUM1" s="10"/>
      <c r="MUN1" s="10"/>
      <c r="MUO1" s="10"/>
      <c r="MUP1" s="10"/>
      <c r="MUQ1" s="10"/>
      <c r="MUR1" s="10"/>
      <c r="MUS1" s="10" t="s">
        <v>64</v>
      </c>
      <c r="MUT1" s="10"/>
      <c r="MUU1" s="10"/>
      <c r="MUV1" s="10"/>
      <c r="MUW1" s="10"/>
      <c r="MUX1" s="10"/>
      <c r="MUY1" s="10"/>
      <c r="MUZ1" s="10"/>
      <c r="MVA1" s="10" t="s">
        <v>64</v>
      </c>
      <c r="MVB1" s="10"/>
      <c r="MVC1" s="10"/>
      <c r="MVD1" s="10"/>
      <c r="MVE1" s="10"/>
      <c r="MVF1" s="10"/>
      <c r="MVG1" s="10"/>
      <c r="MVH1" s="10"/>
      <c r="MVI1" s="10" t="s">
        <v>64</v>
      </c>
      <c r="MVJ1" s="10"/>
      <c r="MVK1" s="10"/>
      <c r="MVL1" s="10"/>
      <c r="MVM1" s="10"/>
      <c r="MVN1" s="10"/>
      <c r="MVO1" s="10"/>
      <c r="MVP1" s="10"/>
      <c r="MVQ1" s="10" t="s">
        <v>64</v>
      </c>
      <c r="MVR1" s="10"/>
      <c r="MVS1" s="10"/>
      <c r="MVT1" s="10"/>
      <c r="MVU1" s="10"/>
      <c r="MVV1" s="10"/>
      <c r="MVW1" s="10"/>
      <c r="MVX1" s="10"/>
      <c r="MVY1" s="10" t="s">
        <v>64</v>
      </c>
      <c r="MVZ1" s="10"/>
      <c r="MWA1" s="10"/>
      <c r="MWB1" s="10"/>
      <c r="MWC1" s="10"/>
      <c r="MWD1" s="10"/>
      <c r="MWE1" s="10"/>
      <c r="MWF1" s="10"/>
      <c r="MWG1" s="10" t="s">
        <v>64</v>
      </c>
      <c r="MWH1" s="10"/>
      <c r="MWI1" s="10"/>
      <c r="MWJ1" s="10"/>
      <c r="MWK1" s="10"/>
      <c r="MWL1" s="10"/>
      <c r="MWM1" s="10"/>
      <c r="MWN1" s="10"/>
      <c r="MWO1" s="10" t="s">
        <v>64</v>
      </c>
      <c r="MWP1" s="10"/>
      <c r="MWQ1" s="10"/>
      <c r="MWR1" s="10"/>
      <c r="MWS1" s="10"/>
      <c r="MWT1" s="10"/>
      <c r="MWU1" s="10"/>
      <c r="MWV1" s="10"/>
      <c r="MWW1" s="10" t="s">
        <v>64</v>
      </c>
      <c r="MWX1" s="10"/>
      <c r="MWY1" s="10"/>
      <c r="MWZ1" s="10"/>
      <c r="MXA1" s="10"/>
      <c r="MXB1" s="10"/>
      <c r="MXC1" s="10"/>
      <c r="MXD1" s="10"/>
      <c r="MXE1" s="10" t="s">
        <v>64</v>
      </c>
      <c r="MXF1" s="10"/>
      <c r="MXG1" s="10"/>
      <c r="MXH1" s="10"/>
      <c r="MXI1" s="10"/>
      <c r="MXJ1" s="10"/>
      <c r="MXK1" s="10"/>
      <c r="MXL1" s="10"/>
      <c r="MXM1" s="10" t="s">
        <v>64</v>
      </c>
      <c r="MXN1" s="10"/>
      <c r="MXO1" s="10"/>
      <c r="MXP1" s="10"/>
      <c r="MXQ1" s="10"/>
      <c r="MXR1" s="10"/>
      <c r="MXS1" s="10"/>
      <c r="MXT1" s="10"/>
      <c r="MXU1" s="10" t="s">
        <v>64</v>
      </c>
      <c r="MXV1" s="10"/>
      <c r="MXW1" s="10"/>
      <c r="MXX1" s="10"/>
      <c r="MXY1" s="10"/>
      <c r="MXZ1" s="10"/>
      <c r="MYA1" s="10"/>
      <c r="MYB1" s="10"/>
      <c r="MYC1" s="10" t="s">
        <v>64</v>
      </c>
      <c r="MYD1" s="10"/>
      <c r="MYE1" s="10"/>
      <c r="MYF1" s="10"/>
      <c r="MYG1" s="10"/>
      <c r="MYH1" s="10"/>
      <c r="MYI1" s="10"/>
      <c r="MYJ1" s="10"/>
      <c r="MYK1" s="10" t="s">
        <v>64</v>
      </c>
      <c r="MYL1" s="10"/>
      <c r="MYM1" s="10"/>
      <c r="MYN1" s="10"/>
      <c r="MYO1" s="10"/>
      <c r="MYP1" s="10"/>
      <c r="MYQ1" s="10"/>
      <c r="MYR1" s="10"/>
      <c r="MYS1" s="10" t="s">
        <v>64</v>
      </c>
      <c r="MYT1" s="10"/>
      <c r="MYU1" s="10"/>
      <c r="MYV1" s="10"/>
      <c r="MYW1" s="10"/>
      <c r="MYX1" s="10"/>
      <c r="MYY1" s="10"/>
      <c r="MYZ1" s="10"/>
      <c r="MZA1" s="10" t="s">
        <v>64</v>
      </c>
      <c r="MZB1" s="10"/>
      <c r="MZC1" s="10"/>
      <c r="MZD1" s="10"/>
      <c r="MZE1" s="10"/>
      <c r="MZF1" s="10"/>
      <c r="MZG1" s="10"/>
      <c r="MZH1" s="10"/>
      <c r="MZI1" s="10" t="s">
        <v>64</v>
      </c>
      <c r="MZJ1" s="10"/>
      <c r="MZK1" s="10"/>
      <c r="MZL1" s="10"/>
      <c r="MZM1" s="10"/>
      <c r="MZN1" s="10"/>
      <c r="MZO1" s="10"/>
      <c r="MZP1" s="10"/>
      <c r="MZQ1" s="10" t="s">
        <v>64</v>
      </c>
      <c r="MZR1" s="10"/>
      <c r="MZS1" s="10"/>
      <c r="MZT1" s="10"/>
      <c r="MZU1" s="10"/>
      <c r="MZV1" s="10"/>
      <c r="MZW1" s="10"/>
      <c r="MZX1" s="10"/>
      <c r="MZY1" s="10" t="s">
        <v>64</v>
      </c>
      <c r="MZZ1" s="10"/>
      <c r="NAA1" s="10"/>
      <c r="NAB1" s="10"/>
      <c r="NAC1" s="10"/>
      <c r="NAD1" s="10"/>
      <c r="NAE1" s="10"/>
      <c r="NAF1" s="10"/>
      <c r="NAG1" s="10" t="s">
        <v>64</v>
      </c>
      <c r="NAH1" s="10"/>
      <c r="NAI1" s="10"/>
      <c r="NAJ1" s="10"/>
      <c r="NAK1" s="10"/>
      <c r="NAL1" s="10"/>
      <c r="NAM1" s="10"/>
      <c r="NAN1" s="10"/>
      <c r="NAO1" s="10" t="s">
        <v>64</v>
      </c>
      <c r="NAP1" s="10"/>
      <c r="NAQ1" s="10"/>
      <c r="NAR1" s="10"/>
      <c r="NAS1" s="10"/>
      <c r="NAT1" s="10"/>
      <c r="NAU1" s="10"/>
      <c r="NAV1" s="10"/>
      <c r="NAW1" s="10" t="s">
        <v>64</v>
      </c>
      <c r="NAX1" s="10"/>
      <c r="NAY1" s="10"/>
      <c r="NAZ1" s="10"/>
      <c r="NBA1" s="10"/>
      <c r="NBB1" s="10"/>
      <c r="NBC1" s="10"/>
      <c r="NBD1" s="10"/>
      <c r="NBE1" s="10" t="s">
        <v>64</v>
      </c>
      <c r="NBF1" s="10"/>
      <c r="NBG1" s="10"/>
      <c r="NBH1" s="10"/>
      <c r="NBI1" s="10"/>
      <c r="NBJ1" s="10"/>
      <c r="NBK1" s="10"/>
      <c r="NBL1" s="10"/>
      <c r="NBM1" s="10" t="s">
        <v>64</v>
      </c>
      <c r="NBN1" s="10"/>
      <c r="NBO1" s="10"/>
      <c r="NBP1" s="10"/>
      <c r="NBQ1" s="10"/>
      <c r="NBR1" s="10"/>
      <c r="NBS1" s="10"/>
      <c r="NBT1" s="10"/>
      <c r="NBU1" s="10" t="s">
        <v>64</v>
      </c>
      <c r="NBV1" s="10"/>
      <c r="NBW1" s="10"/>
      <c r="NBX1" s="10"/>
      <c r="NBY1" s="10"/>
      <c r="NBZ1" s="10"/>
      <c r="NCA1" s="10"/>
      <c r="NCB1" s="10"/>
      <c r="NCC1" s="10" t="s">
        <v>64</v>
      </c>
      <c r="NCD1" s="10"/>
      <c r="NCE1" s="10"/>
      <c r="NCF1" s="10"/>
      <c r="NCG1" s="10"/>
      <c r="NCH1" s="10"/>
      <c r="NCI1" s="10"/>
      <c r="NCJ1" s="10"/>
      <c r="NCK1" s="10" t="s">
        <v>64</v>
      </c>
      <c r="NCL1" s="10"/>
      <c r="NCM1" s="10"/>
      <c r="NCN1" s="10"/>
      <c r="NCO1" s="10"/>
      <c r="NCP1" s="10"/>
      <c r="NCQ1" s="10"/>
      <c r="NCR1" s="10"/>
      <c r="NCS1" s="10" t="s">
        <v>64</v>
      </c>
      <c r="NCT1" s="10"/>
      <c r="NCU1" s="10"/>
      <c r="NCV1" s="10"/>
      <c r="NCW1" s="10"/>
      <c r="NCX1" s="10"/>
      <c r="NCY1" s="10"/>
      <c r="NCZ1" s="10"/>
      <c r="NDA1" s="10" t="s">
        <v>64</v>
      </c>
      <c r="NDB1" s="10"/>
      <c r="NDC1" s="10"/>
      <c r="NDD1" s="10"/>
      <c r="NDE1" s="10"/>
      <c r="NDF1" s="10"/>
      <c r="NDG1" s="10"/>
      <c r="NDH1" s="10"/>
      <c r="NDI1" s="10" t="s">
        <v>64</v>
      </c>
      <c r="NDJ1" s="10"/>
      <c r="NDK1" s="10"/>
      <c r="NDL1" s="10"/>
      <c r="NDM1" s="10"/>
      <c r="NDN1" s="10"/>
      <c r="NDO1" s="10"/>
      <c r="NDP1" s="10"/>
      <c r="NDQ1" s="10" t="s">
        <v>64</v>
      </c>
      <c r="NDR1" s="10"/>
      <c r="NDS1" s="10"/>
      <c r="NDT1" s="10"/>
      <c r="NDU1" s="10"/>
      <c r="NDV1" s="10"/>
      <c r="NDW1" s="10"/>
      <c r="NDX1" s="10"/>
      <c r="NDY1" s="10" t="s">
        <v>64</v>
      </c>
      <c r="NDZ1" s="10"/>
      <c r="NEA1" s="10"/>
      <c r="NEB1" s="10"/>
      <c r="NEC1" s="10"/>
      <c r="NED1" s="10"/>
      <c r="NEE1" s="10"/>
      <c r="NEF1" s="10"/>
      <c r="NEG1" s="10" t="s">
        <v>64</v>
      </c>
      <c r="NEH1" s="10"/>
      <c r="NEI1" s="10"/>
      <c r="NEJ1" s="10"/>
      <c r="NEK1" s="10"/>
      <c r="NEL1" s="10"/>
      <c r="NEM1" s="10"/>
      <c r="NEN1" s="10"/>
      <c r="NEO1" s="10" t="s">
        <v>64</v>
      </c>
      <c r="NEP1" s="10"/>
      <c r="NEQ1" s="10"/>
      <c r="NER1" s="10"/>
      <c r="NES1" s="10"/>
      <c r="NET1" s="10"/>
      <c r="NEU1" s="10"/>
      <c r="NEV1" s="10"/>
      <c r="NEW1" s="10" t="s">
        <v>64</v>
      </c>
      <c r="NEX1" s="10"/>
      <c r="NEY1" s="10"/>
      <c r="NEZ1" s="10"/>
      <c r="NFA1" s="10"/>
      <c r="NFB1" s="10"/>
      <c r="NFC1" s="10"/>
      <c r="NFD1" s="10"/>
      <c r="NFE1" s="10" t="s">
        <v>64</v>
      </c>
      <c r="NFF1" s="10"/>
      <c r="NFG1" s="10"/>
      <c r="NFH1" s="10"/>
      <c r="NFI1" s="10"/>
      <c r="NFJ1" s="10"/>
      <c r="NFK1" s="10"/>
      <c r="NFL1" s="10"/>
      <c r="NFM1" s="10" t="s">
        <v>64</v>
      </c>
      <c r="NFN1" s="10"/>
      <c r="NFO1" s="10"/>
      <c r="NFP1" s="10"/>
      <c r="NFQ1" s="10"/>
      <c r="NFR1" s="10"/>
      <c r="NFS1" s="10"/>
      <c r="NFT1" s="10"/>
      <c r="NFU1" s="10" t="s">
        <v>64</v>
      </c>
      <c r="NFV1" s="10"/>
      <c r="NFW1" s="10"/>
      <c r="NFX1" s="10"/>
      <c r="NFY1" s="10"/>
      <c r="NFZ1" s="10"/>
      <c r="NGA1" s="10"/>
      <c r="NGB1" s="10"/>
      <c r="NGC1" s="10" t="s">
        <v>64</v>
      </c>
      <c r="NGD1" s="10"/>
      <c r="NGE1" s="10"/>
      <c r="NGF1" s="10"/>
      <c r="NGG1" s="10"/>
      <c r="NGH1" s="10"/>
      <c r="NGI1" s="10"/>
      <c r="NGJ1" s="10"/>
      <c r="NGK1" s="10" t="s">
        <v>64</v>
      </c>
      <c r="NGL1" s="10"/>
      <c r="NGM1" s="10"/>
      <c r="NGN1" s="10"/>
      <c r="NGO1" s="10"/>
      <c r="NGP1" s="10"/>
      <c r="NGQ1" s="10"/>
      <c r="NGR1" s="10"/>
      <c r="NGS1" s="10" t="s">
        <v>64</v>
      </c>
      <c r="NGT1" s="10"/>
      <c r="NGU1" s="10"/>
      <c r="NGV1" s="10"/>
      <c r="NGW1" s="10"/>
      <c r="NGX1" s="10"/>
      <c r="NGY1" s="10"/>
      <c r="NGZ1" s="10"/>
      <c r="NHA1" s="10" t="s">
        <v>64</v>
      </c>
      <c r="NHB1" s="10"/>
      <c r="NHC1" s="10"/>
      <c r="NHD1" s="10"/>
      <c r="NHE1" s="10"/>
      <c r="NHF1" s="10"/>
      <c r="NHG1" s="10"/>
      <c r="NHH1" s="10"/>
      <c r="NHI1" s="10" t="s">
        <v>64</v>
      </c>
      <c r="NHJ1" s="10"/>
      <c r="NHK1" s="10"/>
      <c r="NHL1" s="10"/>
      <c r="NHM1" s="10"/>
      <c r="NHN1" s="10"/>
      <c r="NHO1" s="10"/>
      <c r="NHP1" s="10"/>
      <c r="NHQ1" s="10" t="s">
        <v>64</v>
      </c>
      <c r="NHR1" s="10"/>
      <c r="NHS1" s="10"/>
      <c r="NHT1" s="10"/>
      <c r="NHU1" s="10"/>
      <c r="NHV1" s="10"/>
      <c r="NHW1" s="10"/>
      <c r="NHX1" s="10"/>
      <c r="NHY1" s="10" t="s">
        <v>64</v>
      </c>
      <c r="NHZ1" s="10"/>
      <c r="NIA1" s="10"/>
      <c r="NIB1" s="10"/>
      <c r="NIC1" s="10"/>
      <c r="NID1" s="10"/>
      <c r="NIE1" s="10"/>
      <c r="NIF1" s="10"/>
      <c r="NIG1" s="10" t="s">
        <v>64</v>
      </c>
      <c r="NIH1" s="10"/>
      <c r="NII1" s="10"/>
      <c r="NIJ1" s="10"/>
      <c r="NIK1" s="10"/>
      <c r="NIL1" s="10"/>
      <c r="NIM1" s="10"/>
      <c r="NIN1" s="10"/>
      <c r="NIO1" s="10" t="s">
        <v>64</v>
      </c>
      <c r="NIP1" s="10"/>
      <c r="NIQ1" s="10"/>
      <c r="NIR1" s="10"/>
      <c r="NIS1" s="10"/>
      <c r="NIT1" s="10"/>
      <c r="NIU1" s="10"/>
      <c r="NIV1" s="10"/>
      <c r="NIW1" s="10" t="s">
        <v>64</v>
      </c>
      <c r="NIX1" s="10"/>
      <c r="NIY1" s="10"/>
      <c r="NIZ1" s="10"/>
      <c r="NJA1" s="10"/>
      <c r="NJB1" s="10"/>
      <c r="NJC1" s="10"/>
      <c r="NJD1" s="10"/>
      <c r="NJE1" s="10" t="s">
        <v>64</v>
      </c>
      <c r="NJF1" s="10"/>
      <c r="NJG1" s="10"/>
      <c r="NJH1" s="10"/>
      <c r="NJI1" s="10"/>
      <c r="NJJ1" s="10"/>
      <c r="NJK1" s="10"/>
      <c r="NJL1" s="10"/>
      <c r="NJM1" s="10" t="s">
        <v>64</v>
      </c>
      <c r="NJN1" s="10"/>
      <c r="NJO1" s="10"/>
      <c r="NJP1" s="10"/>
      <c r="NJQ1" s="10"/>
      <c r="NJR1" s="10"/>
      <c r="NJS1" s="10"/>
      <c r="NJT1" s="10"/>
      <c r="NJU1" s="10" t="s">
        <v>64</v>
      </c>
      <c r="NJV1" s="10"/>
      <c r="NJW1" s="10"/>
      <c r="NJX1" s="10"/>
      <c r="NJY1" s="10"/>
      <c r="NJZ1" s="10"/>
      <c r="NKA1" s="10"/>
      <c r="NKB1" s="10"/>
      <c r="NKC1" s="10" t="s">
        <v>64</v>
      </c>
      <c r="NKD1" s="10"/>
      <c r="NKE1" s="10"/>
      <c r="NKF1" s="10"/>
      <c r="NKG1" s="10"/>
      <c r="NKH1" s="10"/>
      <c r="NKI1" s="10"/>
      <c r="NKJ1" s="10"/>
      <c r="NKK1" s="10" t="s">
        <v>64</v>
      </c>
      <c r="NKL1" s="10"/>
      <c r="NKM1" s="10"/>
      <c r="NKN1" s="10"/>
      <c r="NKO1" s="10"/>
      <c r="NKP1" s="10"/>
      <c r="NKQ1" s="10"/>
      <c r="NKR1" s="10"/>
      <c r="NKS1" s="10" t="s">
        <v>64</v>
      </c>
      <c r="NKT1" s="10"/>
      <c r="NKU1" s="10"/>
      <c r="NKV1" s="10"/>
      <c r="NKW1" s="10"/>
      <c r="NKX1" s="10"/>
      <c r="NKY1" s="10"/>
      <c r="NKZ1" s="10"/>
      <c r="NLA1" s="10" t="s">
        <v>64</v>
      </c>
      <c r="NLB1" s="10"/>
      <c r="NLC1" s="10"/>
      <c r="NLD1" s="10"/>
      <c r="NLE1" s="10"/>
      <c r="NLF1" s="10"/>
      <c r="NLG1" s="10"/>
      <c r="NLH1" s="10"/>
      <c r="NLI1" s="10" t="s">
        <v>64</v>
      </c>
      <c r="NLJ1" s="10"/>
      <c r="NLK1" s="10"/>
      <c r="NLL1" s="10"/>
      <c r="NLM1" s="10"/>
      <c r="NLN1" s="10"/>
      <c r="NLO1" s="10"/>
      <c r="NLP1" s="10"/>
      <c r="NLQ1" s="10" t="s">
        <v>64</v>
      </c>
      <c r="NLR1" s="10"/>
      <c r="NLS1" s="10"/>
      <c r="NLT1" s="10"/>
      <c r="NLU1" s="10"/>
      <c r="NLV1" s="10"/>
      <c r="NLW1" s="10"/>
      <c r="NLX1" s="10"/>
      <c r="NLY1" s="10" t="s">
        <v>64</v>
      </c>
      <c r="NLZ1" s="10"/>
      <c r="NMA1" s="10"/>
      <c r="NMB1" s="10"/>
      <c r="NMC1" s="10"/>
      <c r="NMD1" s="10"/>
      <c r="NME1" s="10"/>
      <c r="NMF1" s="10"/>
      <c r="NMG1" s="10" t="s">
        <v>64</v>
      </c>
      <c r="NMH1" s="10"/>
      <c r="NMI1" s="10"/>
      <c r="NMJ1" s="10"/>
      <c r="NMK1" s="10"/>
      <c r="NML1" s="10"/>
      <c r="NMM1" s="10"/>
      <c r="NMN1" s="10"/>
      <c r="NMO1" s="10" t="s">
        <v>64</v>
      </c>
      <c r="NMP1" s="10"/>
      <c r="NMQ1" s="10"/>
      <c r="NMR1" s="10"/>
      <c r="NMS1" s="10"/>
      <c r="NMT1" s="10"/>
      <c r="NMU1" s="10"/>
      <c r="NMV1" s="10"/>
      <c r="NMW1" s="10" t="s">
        <v>64</v>
      </c>
      <c r="NMX1" s="10"/>
      <c r="NMY1" s="10"/>
      <c r="NMZ1" s="10"/>
      <c r="NNA1" s="10"/>
      <c r="NNB1" s="10"/>
      <c r="NNC1" s="10"/>
      <c r="NND1" s="10"/>
      <c r="NNE1" s="10" t="s">
        <v>64</v>
      </c>
      <c r="NNF1" s="10"/>
      <c r="NNG1" s="10"/>
      <c r="NNH1" s="10"/>
      <c r="NNI1" s="10"/>
      <c r="NNJ1" s="10"/>
      <c r="NNK1" s="10"/>
      <c r="NNL1" s="10"/>
      <c r="NNM1" s="10" t="s">
        <v>64</v>
      </c>
      <c r="NNN1" s="10"/>
      <c r="NNO1" s="10"/>
      <c r="NNP1" s="10"/>
      <c r="NNQ1" s="10"/>
      <c r="NNR1" s="10"/>
      <c r="NNS1" s="10"/>
      <c r="NNT1" s="10"/>
      <c r="NNU1" s="10" t="s">
        <v>64</v>
      </c>
      <c r="NNV1" s="10"/>
      <c r="NNW1" s="10"/>
      <c r="NNX1" s="10"/>
      <c r="NNY1" s="10"/>
      <c r="NNZ1" s="10"/>
      <c r="NOA1" s="10"/>
      <c r="NOB1" s="10"/>
      <c r="NOC1" s="10" t="s">
        <v>64</v>
      </c>
      <c r="NOD1" s="10"/>
      <c r="NOE1" s="10"/>
      <c r="NOF1" s="10"/>
      <c r="NOG1" s="10"/>
      <c r="NOH1" s="10"/>
      <c r="NOI1" s="10"/>
      <c r="NOJ1" s="10"/>
      <c r="NOK1" s="10" t="s">
        <v>64</v>
      </c>
      <c r="NOL1" s="10"/>
      <c r="NOM1" s="10"/>
      <c r="NON1" s="10"/>
      <c r="NOO1" s="10"/>
      <c r="NOP1" s="10"/>
      <c r="NOQ1" s="10"/>
      <c r="NOR1" s="10"/>
      <c r="NOS1" s="10" t="s">
        <v>64</v>
      </c>
      <c r="NOT1" s="10"/>
      <c r="NOU1" s="10"/>
      <c r="NOV1" s="10"/>
      <c r="NOW1" s="10"/>
      <c r="NOX1" s="10"/>
      <c r="NOY1" s="10"/>
      <c r="NOZ1" s="10"/>
      <c r="NPA1" s="10" t="s">
        <v>64</v>
      </c>
      <c r="NPB1" s="10"/>
      <c r="NPC1" s="10"/>
      <c r="NPD1" s="10"/>
      <c r="NPE1" s="10"/>
      <c r="NPF1" s="10"/>
      <c r="NPG1" s="10"/>
      <c r="NPH1" s="10"/>
      <c r="NPI1" s="10" t="s">
        <v>64</v>
      </c>
      <c r="NPJ1" s="10"/>
      <c r="NPK1" s="10"/>
      <c r="NPL1" s="10"/>
      <c r="NPM1" s="10"/>
      <c r="NPN1" s="10"/>
      <c r="NPO1" s="10"/>
      <c r="NPP1" s="10"/>
      <c r="NPQ1" s="10" t="s">
        <v>64</v>
      </c>
      <c r="NPR1" s="10"/>
      <c r="NPS1" s="10"/>
      <c r="NPT1" s="10"/>
      <c r="NPU1" s="10"/>
      <c r="NPV1" s="10"/>
      <c r="NPW1" s="10"/>
      <c r="NPX1" s="10"/>
      <c r="NPY1" s="10" t="s">
        <v>64</v>
      </c>
      <c r="NPZ1" s="10"/>
      <c r="NQA1" s="10"/>
      <c r="NQB1" s="10"/>
      <c r="NQC1" s="10"/>
      <c r="NQD1" s="10"/>
      <c r="NQE1" s="10"/>
      <c r="NQF1" s="10"/>
      <c r="NQG1" s="10" t="s">
        <v>64</v>
      </c>
      <c r="NQH1" s="10"/>
      <c r="NQI1" s="10"/>
      <c r="NQJ1" s="10"/>
      <c r="NQK1" s="10"/>
      <c r="NQL1" s="10"/>
      <c r="NQM1" s="10"/>
      <c r="NQN1" s="10"/>
      <c r="NQO1" s="10" t="s">
        <v>64</v>
      </c>
      <c r="NQP1" s="10"/>
      <c r="NQQ1" s="10"/>
      <c r="NQR1" s="10"/>
      <c r="NQS1" s="10"/>
      <c r="NQT1" s="10"/>
      <c r="NQU1" s="10"/>
      <c r="NQV1" s="10"/>
      <c r="NQW1" s="10" t="s">
        <v>64</v>
      </c>
      <c r="NQX1" s="10"/>
      <c r="NQY1" s="10"/>
      <c r="NQZ1" s="10"/>
      <c r="NRA1" s="10"/>
      <c r="NRB1" s="10"/>
      <c r="NRC1" s="10"/>
      <c r="NRD1" s="10"/>
      <c r="NRE1" s="10" t="s">
        <v>64</v>
      </c>
      <c r="NRF1" s="10"/>
      <c r="NRG1" s="10"/>
      <c r="NRH1" s="10"/>
      <c r="NRI1" s="10"/>
      <c r="NRJ1" s="10"/>
      <c r="NRK1" s="10"/>
      <c r="NRL1" s="10"/>
      <c r="NRM1" s="10" t="s">
        <v>64</v>
      </c>
      <c r="NRN1" s="10"/>
      <c r="NRO1" s="10"/>
      <c r="NRP1" s="10"/>
      <c r="NRQ1" s="10"/>
      <c r="NRR1" s="10"/>
      <c r="NRS1" s="10"/>
      <c r="NRT1" s="10"/>
      <c r="NRU1" s="10" t="s">
        <v>64</v>
      </c>
      <c r="NRV1" s="10"/>
      <c r="NRW1" s="10"/>
      <c r="NRX1" s="10"/>
      <c r="NRY1" s="10"/>
      <c r="NRZ1" s="10"/>
      <c r="NSA1" s="10"/>
      <c r="NSB1" s="10"/>
      <c r="NSC1" s="10" t="s">
        <v>64</v>
      </c>
      <c r="NSD1" s="10"/>
      <c r="NSE1" s="10"/>
      <c r="NSF1" s="10"/>
      <c r="NSG1" s="10"/>
      <c r="NSH1" s="10"/>
      <c r="NSI1" s="10"/>
      <c r="NSJ1" s="10"/>
      <c r="NSK1" s="10" t="s">
        <v>64</v>
      </c>
      <c r="NSL1" s="10"/>
      <c r="NSM1" s="10"/>
      <c r="NSN1" s="10"/>
      <c r="NSO1" s="10"/>
      <c r="NSP1" s="10"/>
      <c r="NSQ1" s="10"/>
      <c r="NSR1" s="10"/>
      <c r="NSS1" s="10" t="s">
        <v>64</v>
      </c>
      <c r="NST1" s="10"/>
      <c r="NSU1" s="10"/>
      <c r="NSV1" s="10"/>
      <c r="NSW1" s="10"/>
      <c r="NSX1" s="10"/>
      <c r="NSY1" s="10"/>
      <c r="NSZ1" s="10"/>
      <c r="NTA1" s="10" t="s">
        <v>64</v>
      </c>
      <c r="NTB1" s="10"/>
      <c r="NTC1" s="10"/>
      <c r="NTD1" s="10"/>
      <c r="NTE1" s="10"/>
      <c r="NTF1" s="10"/>
      <c r="NTG1" s="10"/>
      <c r="NTH1" s="10"/>
      <c r="NTI1" s="10" t="s">
        <v>64</v>
      </c>
      <c r="NTJ1" s="10"/>
      <c r="NTK1" s="10"/>
      <c r="NTL1" s="10"/>
      <c r="NTM1" s="10"/>
      <c r="NTN1" s="10"/>
      <c r="NTO1" s="10"/>
      <c r="NTP1" s="10"/>
      <c r="NTQ1" s="10" t="s">
        <v>64</v>
      </c>
      <c r="NTR1" s="10"/>
      <c r="NTS1" s="10"/>
      <c r="NTT1" s="10"/>
      <c r="NTU1" s="10"/>
      <c r="NTV1" s="10"/>
      <c r="NTW1" s="10"/>
      <c r="NTX1" s="10"/>
      <c r="NTY1" s="10" t="s">
        <v>64</v>
      </c>
      <c r="NTZ1" s="10"/>
      <c r="NUA1" s="10"/>
      <c r="NUB1" s="10"/>
      <c r="NUC1" s="10"/>
      <c r="NUD1" s="10"/>
      <c r="NUE1" s="10"/>
      <c r="NUF1" s="10"/>
      <c r="NUG1" s="10" t="s">
        <v>64</v>
      </c>
      <c r="NUH1" s="10"/>
      <c r="NUI1" s="10"/>
      <c r="NUJ1" s="10"/>
      <c r="NUK1" s="10"/>
      <c r="NUL1" s="10"/>
      <c r="NUM1" s="10"/>
      <c r="NUN1" s="10"/>
      <c r="NUO1" s="10" t="s">
        <v>64</v>
      </c>
      <c r="NUP1" s="10"/>
      <c r="NUQ1" s="10"/>
      <c r="NUR1" s="10"/>
      <c r="NUS1" s="10"/>
      <c r="NUT1" s="10"/>
      <c r="NUU1" s="10"/>
      <c r="NUV1" s="10"/>
      <c r="NUW1" s="10" t="s">
        <v>64</v>
      </c>
      <c r="NUX1" s="10"/>
      <c r="NUY1" s="10"/>
      <c r="NUZ1" s="10"/>
      <c r="NVA1" s="10"/>
      <c r="NVB1" s="10"/>
      <c r="NVC1" s="10"/>
      <c r="NVD1" s="10"/>
      <c r="NVE1" s="10" t="s">
        <v>64</v>
      </c>
      <c r="NVF1" s="10"/>
      <c r="NVG1" s="10"/>
      <c r="NVH1" s="10"/>
      <c r="NVI1" s="10"/>
      <c r="NVJ1" s="10"/>
      <c r="NVK1" s="10"/>
      <c r="NVL1" s="10"/>
      <c r="NVM1" s="10" t="s">
        <v>64</v>
      </c>
      <c r="NVN1" s="10"/>
      <c r="NVO1" s="10"/>
      <c r="NVP1" s="10"/>
      <c r="NVQ1" s="10"/>
      <c r="NVR1" s="10"/>
      <c r="NVS1" s="10"/>
      <c r="NVT1" s="10"/>
      <c r="NVU1" s="10" t="s">
        <v>64</v>
      </c>
      <c r="NVV1" s="10"/>
      <c r="NVW1" s="10"/>
      <c r="NVX1" s="10"/>
      <c r="NVY1" s="10"/>
      <c r="NVZ1" s="10"/>
      <c r="NWA1" s="10"/>
      <c r="NWB1" s="10"/>
      <c r="NWC1" s="10" t="s">
        <v>64</v>
      </c>
      <c r="NWD1" s="10"/>
      <c r="NWE1" s="10"/>
      <c r="NWF1" s="10"/>
      <c r="NWG1" s="10"/>
      <c r="NWH1" s="10"/>
      <c r="NWI1" s="10"/>
      <c r="NWJ1" s="10"/>
      <c r="NWK1" s="10" t="s">
        <v>64</v>
      </c>
      <c r="NWL1" s="10"/>
      <c r="NWM1" s="10"/>
      <c r="NWN1" s="10"/>
      <c r="NWO1" s="10"/>
      <c r="NWP1" s="10"/>
      <c r="NWQ1" s="10"/>
      <c r="NWR1" s="10"/>
      <c r="NWS1" s="10" t="s">
        <v>64</v>
      </c>
      <c r="NWT1" s="10"/>
      <c r="NWU1" s="10"/>
      <c r="NWV1" s="10"/>
      <c r="NWW1" s="10"/>
      <c r="NWX1" s="10"/>
      <c r="NWY1" s="10"/>
      <c r="NWZ1" s="10"/>
      <c r="NXA1" s="10" t="s">
        <v>64</v>
      </c>
      <c r="NXB1" s="10"/>
      <c r="NXC1" s="10"/>
      <c r="NXD1" s="10"/>
      <c r="NXE1" s="10"/>
      <c r="NXF1" s="10"/>
      <c r="NXG1" s="10"/>
      <c r="NXH1" s="10"/>
      <c r="NXI1" s="10" t="s">
        <v>64</v>
      </c>
      <c r="NXJ1" s="10"/>
      <c r="NXK1" s="10"/>
      <c r="NXL1" s="10"/>
      <c r="NXM1" s="10"/>
      <c r="NXN1" s="10"/>
      <c r="NXO1" s="10"/>
      <c r="NXP1" s="10"/>
      <c r="NXQ1" s="10" t="s">
        <v>64</v>
      </c>
      <c r="NXR1" s="10"/>
      <c r="NXS1" s="10"/>
      <c r="NXT1" s="10"/>
      <c r="NXU1" s="10"/>
      <c r="NXV1" s="10"/>
      <c r="NXW1" s="10"/>
      <c r="NXX1" s="10"/>
      <c r="NXY1" s="10" t="s">
        <v>64</v>
      </c>
      <c r="NXZ1" s="10"/>
      <c r="NYA1" s="10"/>
      <c r="NYB1" s="10"/>
      <c r="NYC1" s="10"/>
      <c r="NYD1" s="10"/>
      <c r="NYE1" s="10"/>
      <c r="NYF1" s="10"/>
      <c r="NYG1" s="10" t="s">
        <v>64</v>
      </c>
      <c r="NYH1" s="10"/>
      <c r="NYI1" s="10"/>
      <c r="NYJ1" s="10"/>
      <c r="NYK1" s="10"/>
      <c r="NYL1" s="10"/>
      <c r="NYM1" s="10"/>
      <c r="NYN1" s="10"/>
      <c r="NYO1" s="10" t="s">
        <v>64</v>
      </c>
      <c r="NYP1" s="10"/>
      <c r="NYQ1" s="10"/>
      <c r="NYR1" s="10"/>
      <c r="NYS1" s="10"/>
      <c r="NYT1" s="10"/>
      <c r="NYU1" s="10"/>
      <c r="NYV1" s="10"/>
      <c r="NYW1" s="10" t="s">
        <v>64</v>
      </c>
      <c r="NYX1" s="10"/>
      <c r="NYY1" s="10"/>
      <c r="NYZ1" s="10"/>
      <c r="NZA1" s="10"/>
      <c r="NZB1" s="10"/>
      <c r="NZC1" s="10"/>
      <c r="NZD1" s="10"/>
      <c r="NZE1" s="10" t="s">
        <v>64</v>
      </c>
      <c r="NZF1" s="10"/>
      <c r="NZG1" s="10"/>
      <c r="NZH1" s="10"/>
      <c r="NZI1" s="10"/>
      <c r="NZJ1" s="10"/>
      <c r="NZK1" s="10"/>
      <c r="NZL1" s="10"/>
      <c r="NZM1" s="10" t="s">
        <v>64</v>
      </c>
      <c r="NZN1" s="10"/>
      <c r="NZO1" s="10"/>
      <c r="NZP1" s="10"/>
      <c r="NZQ1" s="10"/>
      <c r="NZR1" s="10"/>
      <c r="NZS1" s="10"/>
      <c r="NZT1" s="10"/>
      <c r="NZU1" s="10" t="s">
        <v>64</v>
      </c>
      <c r="NZV1" s="10"/>
      <c r="NZW1" s="10"/>
      <c r="NZX1" s="10"/>
      <c r="NZY1" s="10"/>
      <c r="NZZ1" s="10"/>
      <c r="OAA1" s="10"/>
      <c r="OAB1" s="10"/>
      <c r="OAC1" s="10" t="s">
        <v>64</v>
      </c>
      <c r="OAD1" s="10"/>
      <c r="OAE1" s="10"/>
      <c r="OAF1" s="10"/>
      <c r="OAG1" s="10"/>
      <c r="OAH1" s="10"/>
      <c r="OAI1" s="10"/>
      <c r="OAJ1" s="10"/>
      <c r="OAK1" s="10" t="s">
        <v>64</v>
      </c>
      <c r="OAL1" s="10"/>
      <c r="OAM1" s="10"/>
      <c r="OAN1" s="10"/>
      <c r="OAO1" s="10"/>
      <c r="OAP1" s="10"/>
      <c r="OAQ1" s="10"/>
      <c r="OAR1" s="10"/>
      <c r="OAS1" s="10" t="s">
        <v>64</v>
      </c>
      <c r="OAT1" s="10"/>
      <c r="OAU1" s="10"/>
      <c r="OAV1" s="10"/>
      <c r="OAW1" s="10"/>
      <c r="OAX1" s="10"/>
      <c r="OAY1" s="10"/>
      <c r="OAZ1" s="10"/>
      <c r="OBA1" s="10" t="s">
        <v>64</v>
      </c>
      <c r="OBB1" s="10"/>
      <c r="OBC1" s="10"/>
      <c r="OBD1" s="10"/>
      <c r="OBE1" s="10"/>
      <c r="OBF1" s="10"/>
      <c r="OBG1" s="10"/>
      <c r="OBH1" s="10"/>
      <c r="OBI1" s="10" t="s">
        <v>64</v>
      </c>
      <c r="OBJ1" s="10"/>
      <c r="OBK1" s="10"/>
      <c r="OBL1" s="10"/>
      <c r="OBM1" s="10"/>
      <c r="OBN1" s="10"/>
      <c r="OBO1" s="10"/>
      <c r="OBP1" s="10"/>
      <c r="OBQ1" s="10" t="s">
        <v>64</v>
      </c>
      <c r="OBR1" s="10"/>
      <c r="OBS1" s="10"/>
      <c r="OBT1" s="10"/>
      <c r="OBU1" s="10"/>
      <c r="OBV1" s="10"/>
      <c r="OBW1" s="10"/>
      <c r="OBX1" s="10"/>
      <c r="OBY1" s="10" t="s">
        <v>64</v>
      </c>
      <c r="OBZ1" s="10"/>
      <c r="OCA1" s="10"/>
      <c r="OCB1" s="10"/>
      <c r="OCC1" s="10"/>
      <c r="OCD1" s="10"/>
      <c r="OCE1" s="10"/>
      <c r="OCF1" s="10"/>
      <c r="OCG1" s="10" t="s">
        <v>64</v>
      </c>
      <c r="OCH1" s="10"/>
      <c r="OCI1" s="10"/>
      <c r="OCJ1" s="10"/>
      <c r="OCK1" s="10"/>
      <c r="OCL1" s="10"/>
      <c r="OCM1" s="10"/>
      <c r="OCN1" s="10"/>
      <c r="OCO1" s="10" t="s">
        <v>64</v>
      </c>
      <c r="OCP1" s="10"/>
      <c r="OCQ1" s="10"/>
      <c r="OCR1" s="10"/>
      <c r="OCS1" s="10"/>
      <c r="OCT1" s="10"/>
      <c r="OCU1" s="10"/>
      <c r="OCV1" s="10"/>
      <c r="OCW1" s="10" t="s">
        <v>64</v>
      </c>
      <c r="OCX1" s="10"/>
      <c r="OCY1" s="10"/>
      <c r="OCZ1" s="10"/>
      <c r="ODA1" s="10"/>
      <c r="ODB1" s="10"/>
      <c r="ODC1" s="10"/>
      <c r="ODD1" s="10"/>
      <c r="ODE1" s="10" t="s">
        <v>64</v>
      </c>
      <c r="ODF1" s="10"/>
      <c r="ODG1" s="10"/>
      <c r="ODH1" s="10"/>
      <c r="ODI1" s="10"/>
      <c r="ODJ1" s="10"/>
      <c r="ODK1" s="10"/>
      <c r="ODL1" s="10"/>
      <c r="ODM1" s="10" t="s">
        <v>64</v>
      </c>
      <c r="ODN1" s="10"/>
      <c r="ODO1" s="10"/>
      <c r="ODP1" s="10"/>
      <c r="ODQ1" s="10"/>
      <c r="ODR1" s="10"/>
      <c r="ODS1" s="10"/>
      <c r="ODT1" s="10"/>
      <c r="ODU1" s="10" t="s">
        <v>64</v>
      </c>
      <c r="ODV1" s="10"/>
      <c r="ODW1" s="10"/>
      <c r="ODX1" s="10"/>
      <c r="ODY1" s="10"/>
      <c r="ODZ1" s="10"/>
      <c r="OEA1" s="10"/>
      <c r="OEB1" s="10"/>
      <c r="OEC1" s="10" t="s">
        <v>64</v>
      </c>
      <c r="OED1" s="10"/>
      <c r="OEE1" s="10"/>
      <c r="OEF1" s="10"/>
      <c r="OEG1" s="10"/>
      <c r="OEH1" s="10"/>
      <c r="OEI1" s="10"/>
      <c r="OEJ1" s="10"/>
      <c r="OEK1" s="10" t="s">
        <v>64</v>
      </c>
      <c r="OEL1" s="10"/>
      <c r="OEM1" s="10"/>
      <c r="OEN1" s="10"/>
      <c r="OEO1" s="10"/>
      <c r="OEP1" s="10"/>
      <c r="OEQ1" s="10"/>
      <c r="OER1" s="10"/>
      <c r="OES1" s="10" t="s">
        <v>64</v>
      </c>
      <c r="OET1" s="10"/>
      <c r="OEU1" s="10"/>
      <c r="OEV1" s="10"/>
      <c r="OEW1" s="10"/>
      <c r="OEX1" s="10"/>
      <c r="OEY1" s="10"/>
      <c r="OEZ1" s="10"/>
      <c r="OFA1" s="10" t="s">
        <v>64</v>
      </c>
      <c r="OFB1" s="10"/>
      <c r="OFC1" s="10"/>
      <c r="OFD1" s="10"/>
      <c r="OFE1" s="10"/>
      <c r="OFF1" s="10"/>
      <c r="OFG1" s="10"/>
      <c r="OFH1" s="10"/>
      <c r="OFI1" s="10" t="s">
        <v>64</v>
      </c>
      <c r="OFJ1" s="10"/>
      <c r="OFK1" s="10"/>
      <c r="OFL1" s="10"/>
      <c r="OFM1" s="10"/>
      <c r="OFN1" s="10"/>
      <c r="OFO1" s="10"/>
      <c r="OFP1" s="10"/>
      <c r="OFQ1" s="10" t="s">
        <v>64</v>
      </c>
      <c r="OFR1" s="10"/>
      <c r="OFS1" s="10"/>
      <c r="OFT1" s="10"/>
      <c r="OFU1" s="10"/>
      <c r="OFV1" s="10"/>
      <c r="OFW1" s="10"/>
      <c r="OFX1" s="10"/>
      <c r="OFY1" s="10" t="s">
        <v>64</v>
      </c>
      <c r="OFZ1" s="10"/>
      <c r="OGA1" s="10"/>
      <c r="OGB1" s="10"/>
      <c r="OGC1" s="10"/>
      <c r="OGD1" s="10"/>
      <c r="OGE1" s="10"/>
      <c r="OGF1" s="10"/>
      <c r="OGG1" s="10" t="s">
        <v>64</v>
      </c>
      <c r="OGH1" s="10"/>
      <c r="OGI1" s="10"/>
      <c r="OGJ1" s="10"/>
      <c r="OGK1" s="10"/>
      <c r="OGL1" s="10"/>
      <c r="OGM1" s="10"/>
      <c r="OGN1" s="10"/>
      <c r="OGO1" s="10" t="s">
        <v>64</v>
      </c>
      <c r="OGP1" s="10"/>
      <c r="OGQ1" s="10"/>
      <c r="OGR1" s="10"/>
      <c r="OGS1" s="10"/>
      <c r="OGT1" s="10"/>
      <c r="OGU1" s="10"/>
      <c r="OGV1" s="10"/>
      <c r="OGW1" s="10" t="s">
        <v>64</v>
      </c>
      <c r="OGX1" s="10"/>
      <c r="OGY1" s="10"/>
      <c r="OGZ1" s="10"/>
      <c r="OHA1" s="10"/>
      <c r="OHB1" s="10"/>
      <c r="OHC1" s="10"/>
      <c r="OHD1" s="10"/>
      <c r="OHE1" s="10" t="s">
        <v>64</v>
      </c>
      <c r="OHF1" s="10"/>
      <c r="OHG1" s="10"/>
      <c r="OHH1" s="10"/>
      <c r="OHI1" s="10"/>
      <c r="OHJ1" s="10"/>
      <c r="OHK1" s="10"/>
      <c r="OHL1" s="10"/>
      <c r="OHM1" s="10" t="s">
        <v>64</v>
      </c>
      <c r="OHN1" s="10"/>
      <c r="OHO1" s="10"/>
      <c r="OHP1" s="10"/>
      <c r="OHQ1" s="10"/>
      <c r="OHR1" s="10"/>
      <c r="OHS1" s="10"/>
      <c r="OHT1" s="10"/>
      <c r="OHU1" s="10" t="s">
        <v>64</v>
      </c>
      <c r="OHV1" s="10"/>
      <c r="OHW1" s="10"/>
      <c r="OHX1" s="10"/>
      <c r="OHY1" s="10"/>
      <c r="OHZ1" s="10"/>
      <c r="OIA1" s="10"/>
      <c r="OIB1" s="10"/>
      <c r="OIC1" s="10" t="s">
        <v>64</v>
      </c>
      <c r="OID1" s="10"/>
      <c r="OIE1" s="10"/>
      <c r="OIF1" s="10"/>
      <c r="OIG1" s="10"/>
      <c r="OIH1" s="10"/>
      <c r="OII1" s="10"/>
      <c r="OIJ1" s="10"/>
      <c r="OIK1" s="10" t="s">
        <v>64</v>
      </c>
      <c r="OIL1" s="10"/>
      <c r="OIM1" s="10"/>
      <c r="OIN1" s="10"/>
      <c r="OIO1" s="10"/>
      <c r="OIP1" s="10"/>
      <c r="OIQ1" s="10"/>
      <c r="OIR1" s="10"/>
      <c r="OIS1" s="10" t="s">
        <v>64</v>
      </c>
      <c r="OIT1" s="10"/>
      <c r="OIU1" s="10"/>
      <c r="OIV1" s="10"/>
      <c r="OIW1" s="10"/>
      <c r="OIX1" s="10"/>
      <c r="OIY1" s="10"/>
      <c r="OIZ1" s="10"/>
      <c r="OJA1" s="10" t="s">
        <v>64</v>
      </c>
      <c r="OJB1" s="10"/>
      <c r="OJC1" s="10"/>
      <c r="OJD1" s="10"/>
      <c r="OJE1" s="10"/>
      <c r="OJF1" s="10"/>
      <c r="OJG1" s="10"/>
      <c r="OJH1" s="10"/>
      <c r="OJI1" s="10" t="s">
        <v>64</v>
      </c>
      <c r="OJJ1" s="10"/>
      <c r="OJK1" s="10"/>
      <c r="OJL1" s="10"/>
      <c r="OJM1" s="10"/>
      <c r="OJN1" s="10"/>
      <c r="OJO1" s="10"/>
      <c r="OJP1" s="10"/>
      <c r="OJQ1" s="10" t="s">
        <v>64</v>
      </c>
      <c r="OJR1" s="10"/>
      <c r="OJS1" s="10"/>
      <c r="OJT1" s="10"/>
      <c r="OJU1" s="10"/>
      <c r="OJV1" s="10"/>
      <c r="OJW1" s="10"/>
      <c r="OJX1" s="10"/>
      <c r="OJY1" s="10" t="s">
        <v>64</v>
      </c>
      <c r="OJZ1" s="10"/>
      <c r="OKA1" s="10"/>
      <c r="OKB1" s="10"/>
      <c r="OKC1" s="10"/>
      <c r="OKD1" s="10"/>
      <c r="OKE1" s="10"/>
      <c r="OKF1" s="10"/>
      <c r="OKG1" s="10" t="s">
        <v>64</v>
      </c>
      <c r="OKH1" s="10"/>
      <c r="OKI1" s="10"/>
      <c r="OKJ1" s="10"/>
      <c r="OKK1" s="10"/>
      <c r="OKL1" s="10"/>
      <c r="OKM1" s="10"/>
      <c r="OKN1" s="10"/>
      <c r="OKO1" s="10" t="s">
        <v>64</v>
      </c>
      <c r="OKP1" s="10"/>
      <c r="OKQ1" s="10"/>
      <c r="OKR1" s="10"/>
      <c r="OKS1" s="10"/>
      <c r="OKT1" s="10"/>
      <c r="OKU1" s="10"/>
      <c r="OKV1" s="10"/>
      <c r="OKW1" s="10" t="s">
        <v>64</v>
      </c>
      <c r="OKX1" s="10"/>
      <c r="OKY1" s="10"/>
      <c r="OKZ1" s="10"/>
      <c r="OLA1" s="10"/>
      <c r="OLB1" s="10"/>
      <c r="OLC1" s="10"/>
      <c r="OLD1" s="10"/>
      <c r="OLE1" s="10" t="s">
        <v>64</v>
      </c>
      <c r="OLF1" s="10"/>
      <c r="OLG1" s="10"/>
      <c r="OLH1" s="10"/>
      <c r="OLI1" s="10"/>
      <c r="OLJ1" s="10"/>
      <c r="OLK1" s="10"/>
      <c r="OLL1" s="10"/>
      <c r="OLM1" s="10" t="s">
        <v>64</v>
      </c>
      <c r="OLN1" s="10"/>
      <c r="OLO1" s="10"/>
      <c r="OLP1" s="10"/>
      <c r="OLQ1" s="10"/>
      <c r="OLR1" s="10"/>
      <c r="OLS1" s="10"/>
      <c r="OLT1" s="10"/>
      <c r="OLU1" s="10" t="s">
        <v>64</v>
      </c>
      <c r="OLV1" s="10"/>
      <c r="OLW1" s="10"/>
      <c r="OLX1" s="10"/>
      <c r="OLY1" s="10"/>
      <c r="OLZ1" s="10"/>
      <c r="OMA1" s="10"/>
      <c r="OMB1" s="10"/>
      <c r="OMC1" s="10" t="s">
        <v>64</v>
      </c>
      <c r="OMD1" s="10"/>
      <c r="OME1" s="10"/>
      <c r="OMF1" s="10"/>
      <c r="OMG1" s="10"/>
      <c r="OMH1" s="10"/>
      <c r="OMI1" s="10"/>
      <c r="OMJ1" s="10"/>
      <c r="OMK1" s="10" t="s">
        <v>64</v>
      </c>
      <c r="OML1" s="10"/>
      <c r="OMM1" s="10"/>
      <c r="OMN1" s="10"/>
      <c r="OMO1" s="10"/>
      <c r="OMP1" s="10"/>
      <c r="OMQ1" s="10"/>
      <c r="OMR1" s="10"/>
      <c r="OMS1" s="10" t="s">
        <v>64</v>
      </c>
      <c r="OMT1" s="10"/>
      <c r="OMU1" s="10"/>
      <c r="OMV1" s="10"/>
      <c r="OMW1" s="10"/>
      <c r="OMX1" s="10"/>
      <c r="OMY1" s="10"/>
      <c r="OMZ1" s="10"/>
      <c r="ONA1" s="10" t="s">
        <v>64</v>
      </c>
      <c r="ONB1" s="10"/>
      <c r="ONC1" s="10"/>
      <c r="OND1" s="10"/>
      <c r="ONE1" s="10"/>
      <c r="ONF1" s="10"/>
      <c r="ONG1" s="10"/>
      <c r="ONH1" s="10"/>
      <c r="ONI1" s="10" t="s">
        <v>64</v>
      </c>
      <c r="ONJ1" s="10"/>
      <c r="ONK1" s="10"/>
      <c r="ONL1" s="10"/>
      <c r="ONM1" s="10"/>
      <c r="ONN1" s="10"/>
      <c r="ONO1" s="10"/>
      <c r="ONP1" s="10"/>
      <c r="ONQ1" s="10" t="s">
        <v>64</v>
      </c>
      <c r="ONR1" s="10"/>
      <c r="ONS1" s="10"/>
      <c r="ONT1" s="10"/>
      <c r="ONU1" s="10"/>
      <c r="ONV1" s="10"/>
      <c r="ONW1" s="10"/>
      <c r="ONX1" s="10"/>
      <c r="ONY1" s="10" t="s">
        <v>64</v>
      </c>
      <c r="ONZ1" s="10"/>
      <c r="OOA1" s="10"/>
      <c r="OOB1" s="10"/>
      <c r="OOC1" s="10"/>
      <c r="OOD1" s="10"/>
      <c r="OOE1" s="10"/>
      <c r="OOF1" s="10"/>
      <c r="OOG1" s="10" t="s">
        <v>64</v>
      </c>
      <c r="OOH1" s="10"/>
      <c r="OOI1" s="10"/>
      <c r="OOJ1" s="10"/>
      <c r="OOK1" s="10"/>
      <c r="OOL1" s="10"/>
      <c r="OOM1" s="10"/>
      <c r="OON1" s="10"/>
      <c r="OOO1" s="10" t="s">
        <v>64</v>
      </c>
      <c r="OOP1" s="10"/>
      <c r="OOQ1" s="10"/>
      <c r="OOR1" s="10"/>
      <c r="OOS1" s="10"/>
      <c r="OOT1" s="10"/>
      <c r="OOU1" s="10"/>
      <c r="OOV1" s="10"/>
      <c r="OOW1" s="10" t="s">
        <v>64</v>
      </c>
      <c r="OOX1" s="10"/>
      <c r="OOY1" s="10"/>
      <c r="OOZ1" s="10"/>
      <c r="OPA1" s="10"/>
      <c r="OPB1" s="10"/>
      <c r="OPC1" s="10"/>
      <c r="OPD1" s="10"/>
      <c r="OPE1" s="10" t="s">
        <v>64</v>
      </c>
      <c r="OPF1" s="10"/>
      <c r="OPG1" s="10"/>
      <c r="OPH1" s="10"/>
      <c r="OPI1" s="10"/>
      <c r="OPJ1" s="10"/>
      <c r="OPK1" s="10"/>
      <c r="OPL1" s="10"/>
      <c r="OPM1" s="10" t="s">
        <v>64</v>
      </c>
      <c r="OPN1" s="10"/>
      <c r="OPO1" s="10"/>
      <c r="OPP1" s="10"/>
      <c r="OPQ1" s="10"/>
      <c r="OPR1" s="10"/>
      <c r="OPS1" s="10"/>
      <c r="OPT1" s="10"/>
      <c r="OPU1" s="10" t="s">
        <v>64</v>
      </c>
      <c r="OPV1" s="10"/>
      <c r="OPW1" s="10"/>
      <c r="OPX1" s="10"/>
      <c r="OPY1" s="10"/>
      <c r="OPZ1" s="10"/>
      <c r="OQA1" s="10"/>
      <c r="OQB1" s="10"/>
      <c r="OQC1" s="10" t="s">
        <v>64</v>
      </c>
      <c r="OQD1" s="10"/>
      <c r="OQE1" s="10"/>
      <c r="OQF1" s="10"/>
      <c r="OQG1" s="10"/>
      <c r="OQH1" s="10"/>
      <c r="OQI1" s="10"/>
      <c r="OQJ1" s="10"/>
      <c r="OQK1" s="10" t="s">
        <v>64</v>
      </c>
      <c r="OQL1" s="10"/>
      <c r="OQM1" s="10"/>
      <c r="OQN1" s="10"/>
      <c r="OQO1" s="10"/>
      <c r="OQP1" s="10"/>
      <c r="OQQ1" s="10"/>
      <c r="OQR1" s="10"/>
      <c r="OQS1" s="10" t="s">
        <v>64</v>
      </c>
      <c r="OQT1" s="10"/>
      <c r="OQU1" s="10"/>
      <c r="OQV1" s="10"/>
      <c r="OQW1" s="10"/>
      <c r="OQX1" s="10"/>
      <c r="OQY1" s="10"/>
      <c r="OQZ1" s="10"/>
      <c r="ORA1" s="10" t="s">
        <v>64</v>
      </c>
      <c r="ORB1" s="10"/>
      <c r="ORC1" s="10"/>
      <c r="ORD1" s="10"/>
      <c r="ORE1" s="10"/>
      <c r="ORF1" s="10"/>
      <c r="ORG1" s="10"/>
      <c r="ORH1" s="10"/>
      <c r="ORI1" s="10" t="s">
        <v>64</v>
      </c>
      <c r="ORJ1" s="10"/>
      <c r="ORK1" s="10"/>
      <c r="ORL1" s="10"/>
      <c r="ORM1" s="10"/>
      <c r="ORN1" s="10"/>
      <c r="ORO1" s="10"/>
      <c r="ORP1" s="10"/>
      <c r="ORQ1" s="10" t="s">
        <v>64</v>
      </c>
      <c r="ORR1" s="10"/>
      <c r="ORS1" s="10"/>
      <c r="ORT1" s="10"/>
      <c r="ORU1" s="10"/>
      <c r="ORV1" s="10"/>
      <c r="ORW1" s="10"/>
      <c r="ORX1" s="10"/>
      <c r="ORY1" s="10" t="s">
        <v>64</v>
      </c>
      <c r="ORZ1" s="10"/>
      <c r="OSA1" s="10"/>
      <c r="OSB1" s="10"/>
      <c r="OSC1" s="10"/>
      <c r="OSD1" s="10"/>
      <c r="OSE1" s="10"/>
      <c r="OSF1" s="10"/>
      <c r="OSG1" s="10" t="s">
        <v>64</v>
      </c>
      <c r="OSH1" s="10"/>
      <c r="OSI1" s="10"/>
      <c r="OSJ1" s="10"/>
      <c r="OSK1" s="10"/>
      <c r="OSL1" s="10"/>
      <c r="OSM1" s="10"/>
      <c r="OSN1" s="10"/>
      <c r="OSO1" s="10" t="s">
        <v>64</v>
      </c>
      <c r="OSP1" s="10"/>
      <c r="OSQ1" s="10"/>
      <c r="OSR1" s="10"/>
      <c r="OSS1" s="10"/>
      <c r="OST1" s="10"/>
      <c r="OSU1" s="10"/>
      <c r="OSV1" s="10"/>
      <c r="OSW1" s="10" t="s">
        <v>64</v>
      </c>
      <c r="OSX1" s="10"/>
      <c r="OSY1" s="10"/>
      <c r="OSZ1" s="10"/>
      <c r="OTA1" s="10"/>
      <c r="OTB1" s="10"/>
      <c r="OTC1" s="10"/>
      <c r="OTD1" s="10"/>
      <c r="OTE1" s="10" t="s">
        <v>64</v>
      </c>
      <c r="OTF1" s="10"/>
      <c r="OTG1" s="10"/>
      <c r="OTH1" s="10"/>
      <c r="OTI1" s="10"/>
      <c r="OTJ1" s="10"/>
      <c r="OTK1" s="10"/>
      <c r="OTL1" s="10"/>
      <c r="OTM1" s="10" t="s">
        <v>64</v>
      </c>
      <c r="OTN1" s="10"/>
      <c r="OTO1" s="10"/>
      <c r="OTP1" s="10"/>
      <c r="OTQ1" s="10"/>
      <c r="OTR1" s="10"/>
      <c r="OTS1" s="10"/>
      <c r="OTT1" s="10"/>
      <c r="OTU1" s="10" t="s">
        <v>64</v>
      </c>
      <c r="OTV1" s="10"/>
      <c r="OTW1" s="10"/>
      <c r="OTX1" s="10"/>
      <c r="OTY1" s="10"/>
      <c r="OTZ1" s="10"/>
      <c r="OUA1" s="10"/>
      <c r="OUB1" s="10"/>
      <c r="OUC1" s="10" t="s">
        <v>64</v>
      </c>
      <c r="OUD1" s="10"/>
      <c r="OUE1" s="10"/>
      <c r="OUF1" s="10"/>
      <c r="OUG1" s="10"/>
      <c r="OUH1" s="10"/>
      <c r="OUI1" s="10"/>
      <c r="OUJ1" s="10"/>
      <c r="OUK1" s="10" t="s">
        <v>64</v>
      </c>
      <c r="OUL1" s="10"/>
      <c r="OUM1" s="10"/>
      <c r="OUN1" s="10"/>
      <c r="OUO1" s="10"/>
      <c r="OUP1" s="10"/>
      <c r="OUQ1" s="10"/>
      <c r="OUR1" s="10"/>
      <c r="OUS1" s="10" t="s">
        <v>64</v>
      </c>
      <c r="OUT1" s="10"/>
      <c r="OUU1" s="10"/>
      <c r="OUV1" s="10"/>
      <c r="OUW1" s="10"/>
      <c r="OUX1" s="10"/>
      <c r="OUY1" s="10"/>
      <c r="OUZ1" s="10"/>
      <c r="OVA1" s="10" t="s">
        <v>64</v>
      </c>
      <c r="OVB1" s="10"/>
      <c r="OVC1" s="10"/>
      <c r="OVD1" s="10"/>
      <c r="OVE1" s="10"/>
      <c r="OVF1" s="10"/>
      <c r="OVG1" s="10"/>
      <c r="OVH1" s="10"/>
      <c r="OVI1" s="10" t="s">
        <v>64</v>
      </c>
      <c r="OVJ1" s="10"/>
      <c r="OVK1" s="10"/>
      <c r="OVL1" s="10"/>
      <c r="OVM1" s="10"/>
      <c r="OVN1" s="10"/>
      <c r="OVO1" s="10"/>
      <c r="OVP1" s="10"/>
      <c r="OVQ1" s="10" t="s">
        <v>64</v>
      </c>
      <c r="OVR1" s="10"/>
      <c r="OVS1" s="10"/>
      <c r="OVT1" s="10"/>
      <c r="OVU1" s="10"/>
      <c r="OVV1" s="10"/>
      <c r="OVW1" s="10"/>
      <c r="OVX1" s="10"/>
      <c r="OVY1" s="10" t="s">
        <v>64</v>
      </c>
      <c r="OVZ1" s="10"/>
      <c r="OWA1" s="10"/>
      <c r="OWB1" s="10"/>
      <c r="OWC1" s="10"/>
      <c r="OWD1" s="10"/>
      <c r="OWE1" s="10"/>
      <c r="OWF1" s="10"/>
      <c r="OWG1" s="10" t="s">
        <v>64</v>
      </c>
      <c r="OWH1" s="10"/>
      <c r="OWI1" s="10"/>
      <c r="OWJ1" s="10"/>
      <c r="OWK1" s="10"/>
      <c r="OWL1" s="10"/>
      <c r="OWM1" s="10"/>
      <c r="OWN1" s="10"/>
      <c r="OWO1" s="10" t="s">
        <v>64</v>
      </c>
      <c r="OWP1" s="10"/>
      <c r="OWQ1" s="10"/>
      <c r="OWR1" s="10"/>
      <c r="OWS1" s="10"/>
      <c r="OWT1" s="10"/>
      <c r="OWU1" s="10"/>
      <c r="OWV1" s="10"/>
      <c r="OWW1" s="10" t="s">
        <v>64</v>
      </c>
      <c r="OWX1" s="10"/>
      <c r="OWY1" s="10"/>
      <c r="OWZ1" s="10"/>
      <c r="OXA1" s="10"/>
      <c r="OXB1" s="10"/>
      <c r="OXC1" s="10"/>
      <c r="OXD1" s="10"/>
      <c r="OXE1" s="10" t="s">
        <v>64</v>
      </c>
      <c r="OXF1" s="10"/>
      <c r="OXG1" s="10"/>
      <c r="OXH1" s="10"/>
      <c r="OXI1" s="10"/>
      <c r="OXJ1" s="10"/>
      <c r="OXK1" s="10"/>
      <c r="OXL1" s="10"/>
      <c r="OXM1" s="10" t="s">
        <v>64</v>
      </c>
      <c r="OXN1" s="10"/>
      <c r="OXO1" s="10"/>
      <c r="OXP1" s="10"/>
      <c r="OXQ1" s="10"/>
      <c r="OXR1" s="10"/>
      <c r="OXS1" s="10"/>
      <c r="OXT1" s="10"/>
      <c r="OXU1" s="10" t="s">
        <v>64</v>
      </c>
      <c r="OXV1" s="10"/>
      <c r="OXW1" s="10"/>
      <c r="OXX1" s="10"/>
      <c r="OXY1" s="10"/>
      <c r="OXZ1" s="10"/>
      <c r="OYA1" s="10"/>
      <c r="OYB1" s="10"/>
      <c r="OYC1" s="10" t="s">
        <v>64</v>
      </c>
      <c r="OYD1" s="10"/>
      <c r="OYE1" s="10"/>
      <c r="OYF1" s="10"/>
      <c r="OYG1" s="10"/>
      <c r="OYH1" s="10"/>
      <c r="OYI1" s="10"/>
      <c r="OYJ1" s="10"/>
      <c r="OYK1" s="10" t="s">
        <v>64</v>
      </c>
      <c r="OYL1" s="10"/>
      <c r="OYM1" s="10"/>
      <c r="OYN1" s="10"/>
      <c r="OYO1" s="10"/>
      <c r="OYP1" s="10"/>
      <c r="OYQ1" s="10"/>
      <c r="OYR1" s="10"/>
      <c r="OYS1" s="10" t="s">
        <v>64</v>
      </c>
      <c r="OYT1" s="10"/>
      <c r="OYU1" s="10"/>
      <c r="OYV1" s="10"/>
      <c r="OYW1" s="10"/>
      <c r="OYX1" s="10"/>
      <c r="OYY1" s="10"/>
      <c r="OYZ1" s="10"/>
      <c r="OZA1" s="10" t="s">
        <v>64</v>
      </c>
      <c r="OZB1" s="10"/>
      <c r="OZC1" s="10"/>
      <c r="OZD1" s="10"/>
      <c r="OZE1" s="10"/>
      <c r="OZF1" s="10"/>
      <c r="OZG1" s="10"/>
      <c r="OZH1" s="10"/>
      <c r="OZI1" s="10" t="s">
        <v>64</v>
      </c>
      <c r="OZJ1" s="10"/>
      <c r="OZK1" s="10"/>
      <c r="OZL1" s="10"/>
      <c r="OZM1" s="10"/>
      <c r="OZN1" s="10"/>
      <c r="OZO1" s="10"/>
      <c r="OZP1" s="10"/>
      <c r="OZQ1" s="10" t="s">
        <v>64</v>
      </c>
      <c r="OZR1" s="10"/>
      <c r="OZS1" s="10"/>
      <c r="OZT1" s="10"/>
      <c r="OZU1" s="10"/>
      <c r="OZV1" s="10"/>
      <c r="OZW1" s="10"/>
      <c r="OZX1" s="10"/>
      <c r="OZY1" s="10" t="s">
        <v>64</v>
      </c>
      <c r="OZZ1" s="10"/>
      <c r="PAA1" s="10"/>
      <c r="PAB1" s="10"/>
      <c r="PAC1" s="10"/>
      <c r="PAD1" s="10"/>
      <c r="PAE1" s="10"/>
      <c r="PAF1" s="10"/>
      <c r="PAG1" s="10" t="s">
        <v>64</v>
      </c>
      <c r="PAH1" s="10"/>
      <c r="PAI1" s="10"/>
      <c r="PAJ1" s="10"/>
      <c r="PAK1" s="10"/>
      <c r="PAL1" s="10"/>
      <c r="PAM1" s="10"/>
      <c r="PAN1" s="10"/>
      <c r="PAO1" s="10" t="s">
        <v>64</v>
      </c>
      <c r="PAP1" s="10"/>
      <c r="PAQ1" s="10"/>
      <c r="PAR1" s="10"/>
      <c r="PAS1" s="10"/>
      <c r="PAT1" s="10"/>
      <c r="PAU1" s="10"/>
      <c r="PAV1" s="10"/>
      <c r="PAW1" s="10" t="s">
        <v>64</v>
      </c>
      <c r="PAX1" s="10"/>
      <c r="PAY1" s="10"/>
      <c r="PAZ1" s="10"/>
      <c r="PBA1" s="10"/>
      <c r="PBB1" s="10"/>
      <c r="PBC1" s="10"/>
      <c r="PBD1" s="10"/>
      <c r="PBE1" s="10" t="s">
        <v>64</v>
      </c>
      <c r="PBF1" s="10"/>
      <c r="PBG1" s="10"/>
      <c r="PBH1" s="10"/>
      <c r="PBI1" s="10"/>
      <c r="PBJ1" s="10"/>
      <c r="PBK1" s="10"/>
      <c r="PBL1" s="10"/>
      <c r="PBM1" s="10" t="s">
        <v>64</v>
      </c>
      <c r="PBN1" s="10"/>
      <c r="PBO1" s="10"/>
      <c r="PBP1" s="10"/>
      <c r="PBQ1" s="10"/>
      <c r="PBR1" s="10"/>
      <c r="PBS1" s="10"/>
      <c r="PBT1" s="10"/>
      <c r="PBU1" s="10" t="s">
        <v>64</v>
      </c>
      <c r="PBV1" s="10"/>
      <c r="PBW1" s="10"/>
      <c r="PBX1" s="10"/>
      <c r="PBY1" s="10"/>
      <c r="PBZ1" s="10"/>
      <c r="PCA1" s="10"/>
      <c r="PCB1" s="10"/>
      <c r="PCC1" s="10" t="s">
        <v>64</v>
      </c>
      <c r="PCD1" s="10"/>
      <c r="PCE1" s="10"/>
      <c r="PCF1" s="10"/>
      <c r="PCG1" s="10"/>
      <c r="PCH1" s="10"/>
      <c r="PCI1" s="10"/>
      <c r="PCJ1" s="10"/>
      <c r="PCK1" s="10" t="s">
        <v>64</v>
      </c>
      <c r="PCL1" s="10"/>
      <c r="PCM1" s="10"/>
      <c r="PCN1" s="10"/>
      <c r="PCO1" s="10"/>
      <c r="PCP1" s="10"/>
      <c r="PCQ1" s="10"/>
      <c r="PCR1" s="10"/>
      <c r="PCS1" s="10" t="s">
        <v>64</v>
      </c>
      <c r="PCT1" s="10"/>
      <c r="PCU1" s="10"/>
      <c r="PCV1" s="10"/>
      <c r="PCW1" s="10"/>
      <c r="PCX1" s="10"/>
      <c r="PCY1" s="10"/>
      <c r="PCZ1" s="10"/>
      <c r="PDA1" s="10" t="s">
        <v>64</v>
      </c>
      <c r="PDB1" s="10"/>
      <c r="PDC1" s="10"/>
      <c r="PDD1" s="10"/>
      <c r="PDE1" s="10"/>
      <c r="PDF1" s="10"/>
      <c r="PDG1" s="10"/>
      <c r="PDH1" s="10"/>
      <c r="PDI1" s="10" t="s">
        <v>64</v>
      </c>
      <c r="PDJ1" s="10"/>
      <c r="PDK1" s="10"/>
      <c r="PDL1" s="10"/>
      <c r="PDM1" s="10"/>
      <c r="PDN1" s="10"/>
      <c r="PDO1" s="10"/>
      <c r="PDP1" s="10"/>
      <c r="PDQ1" s="10" t="s">
        <v>64</v>
      </c>
      <c r="PDR1" s="10"/>
      <c r="PDS1" s="10"/>
      <c r="PDT1" s="10"/>
      <c r="PDU1" s="10"/>
      <c r="PDV1" s="10"/>
      <c r="PDW1" s="10"/>
      <c r="PDX1" s="10"/>
      <c r="PDY1" s="10" t="s">
        <v>64</v>
      </c>
      <c r="PDZ1" s="10"/>
      <c r="PEA1" s="10"/>
      <c r="PEB1" s="10"/>
      <c r="PEC1" s="10"/>
      <c r="PED1" s="10"/>
      <c r="PEE1" s="10"/>
      <c r="PEF1" s="10"/>
      <c r="PEG1" s="10" t="s">
        <v>64</v>
      </c>
      <c r="PEH1" s="10"/>
      <c r="PEI1" s="10"/>
      <c r="PEJ1" s="10"/>
      <c r="PEK1" s="10"/>
      <c r="PEL1" s="10"/>
      <c r="PEM1" s="10"/>
      <c r="PEN1" s="10"/>
      <c r="PEO1" s="10" t="s">
        <v>64</v>
      </c>
      <c r="PEP1" s="10"/>
      <c r="PEQ1" s="10"/>
      <c r="PER1" s="10"/>
      <c r="PES1" s="10"/>
      <c r="PET1" s="10"/>
      <c r="PEU1" s="10"/>
      <c r="PEV1" s="10"/>
      <c r="PEW1" s="10" t="s">
        <v>64</v>
      </c>
      <c r="PEX1" s="10"/>
      <c r="PEY1" s="10"/>
      <c r="PEZ1" s="10"/>
      <c r="PFA1" s="10"/>
      <c r="PFB1" s="10"/>
      <c r="PFC1" s="10"/>
      <c r="PFD1" s="10"/>
      <c r="PFE1" s="10" t="s">
        <v>64</v>
      </c>
      <c r="PFF1" s="10"/>
      <c r="PFG1" s="10"/>
      <c r="PFH1" s="10"/>
      <c r="PFI1" s="10"/>
      <c r="PFJ1" s="10"/>
      <c r="PFK1" s="10"/>
      <c r="PFL1" s="10"/>
      <c r="PFM1" s="10" t="s">
        <v>64</v>
      </c>
      <c r="PFN1" s="10"/>
      <c r="PFO1" s="10"/>
      <c r="PFP1" s="10"/>
      <c r="PFQ1" s="10"/>
      <c r="PFR1" s="10"/>
      <c r="PFS1" s="10"/>
      <c r="PFT1" s="10"/>
      <c r="PFU1" s="10" t="s">
        <v>64</v>
      </c>
      <c r="PFV1" s="10"/>
      <c r="PFW1" s="10"/>
      <c r="PFX1" s="10"/>
      <c r="PFY1" s="10"/>
      <c r="PFZ1" s="10"/>
      <c r="PGA1" s="10"/>
      <c r="PGB1" s="10"/>
      <c r="PGC1" s="10" t="s">
        <v>64</v>
      </c>
      <c r="PGD1" s="10"/>
      <c r="PGE1" s="10"/>
      <c r="PGF1" s="10"/>
      <c r="PGG1" s="10"/>
      <c r="PGH1" s="10"/>
      <c r="PGI1" s="10"/>
      <c r="PGJ1" s="10"/>
      <c r="PGK1" s="10" t="s">
        <v>64</v>
      </c>
      <c r="PGL1" s="10"/>
      <c r="PGM1" s="10"/>
      <c r="PGN1" s="10"/>
      <c r="PGO1" s="10"/>
      <c r="PGP1" s="10"/>
      <c r="PGQ1" s="10"/>
      <c r="PGR1" s="10"/>
      <c r="PGS1" s="10" t="s">
        <v>64</v>
      </c>
      <c r="PGT1" s="10"/>
      <c r="PGU1" s="10"/>
      <c r="PGV1" s="10"/>
      <c r="PGW1" s="10"/>
      <c r="PGX1" s="10"/>
      <c r="PGY1" s="10"/>
      <c r="PGZ1" s="10"/>
      <c r="PHA1" s="10" t="s">
        <v>64</v>
      </c>
      <c r="PHB1" s="10"/>
      <c r="PHC1" s="10"/>
      <c r="PHD1" s="10"/>
      <c r="PHE1" s="10"/>
      <c r="PHF1" s="10"/>
      <c r="PHG1" s="10"/>
      <c r="PHH1" s="10"/>
      <c r="PHI1" s="10" t="s">
        <v>64</v>
      </c>
      <c r="PHJ1" s="10"/>
      <c r="PHK1" s="10"/>
      <c r="PHL1" s="10"/>
      <c r="PHM1" s="10"/>
      <c r="PHN1" s="10"/>
      <c r="PHO1" s="10"/>
      <c r="PHP1" s="10"/>
      <c r="PHQ1" s="10" t="s">
        <v>64</v>
      </c>
      <c r="PHR1" s="10"/>
      <c r="PHS1" s="10"/>
      <c r="PHT1" s="10"/>
      <c r="PHU1" s="10"/>
      <c r="PHV1" s="10"/>
      <c r="PHW1" s="10"/>
      <c r="PHX1" s="10"/>
      <c r="PHY1" s="10" t="s">
        <v>64</v>
      </c>
      <c r="PHZ1" s="10"/>
      <c r="PIA1" s="10"/>
      <c r="PIB1" s="10"/>
      <c r="PIC1" s="10"/>
      <c r="PID1" s="10"/>
      <c r="PIE1" s="10"/>
      <c r="PIF1" s="10"/>
      <c r="PIG1" s="10" t="s">
        <v>64</v>
      </c>
      <c r="PIH1" s="10"/>
      <c r="PII1" s="10"/>
      <c r="PIJ1" s="10"/>
      <c r="PIK1" s="10"/>
      <c r="PIL1" s="10"/>
      <c r="PIM1" s="10"/>
      <c r="PIN1" s="10"/>
      <c r="PIO1" s="10" t="s">
        <v>64</v>
      </c>
      <c r="PIP1" s="10"/>
      <c r="PIQ1" s="10"/>
      <c r="PIR1" s="10"/>
      <c r="PIS1" s="10"/>
      <c r="PIT1" s="10"/>
      <c r="PIU1" s="10"/>
      <c r="PIV1" s="10"/>
      <c r="PIW1" s="10" t="s">
        <v>64</v>
      </c>
      <c r="PIX1" s="10"/>
      <c r="PIY1" s="10"/>
      <c r="PIZ1" s="10"/>
      <c r="PJA1" s="10"/>
      <c r="PJB1" s="10"/>
      <c r="PJC1" s="10"/>
      <c r="PJD1" s="10"/>
      <c r="PJE1" s="10" t="s">
        <v>64</v>
      </c>
      <c r="PJF1" s="10"/>
      <c r="PJG1" s="10"/>
      <c r="PJH1" s="10"/>
      <c r="PJI1" s="10"/>
      <c r="PJJ1" s="10"/>
      <c r="PJK1" s="10"/>
      <c r="PJL1" s="10"/>
      <c r="PJM1" s="10" t="s">
        <v>64</v>
      </c>
      <c r="PJN1" s="10"/>
      <c r="PJO1" s="10"/>
      <c r="PJP1" s="10"/>
      <c r="PJQ1" s="10"/>
      <c r="PJR1" s="10"/>
      <c r="PJS1" s="10"/>
      <c r="PJT1" s="10"/>
      <c r="PJU1" s="10" t="s">
        <v>64</v>
      </c>
      <c r="PJV1" s="10"/>
      <c r="PJW1" s="10"/>
      <c r="PJX1" s="10"/>
      <c r="PJY1" s="10"/>
      <c r="PJZ1" s="10"/>
      <c r="PKA1" s="10"/>
      <c r="PKB1" s="10"/>
      <c r="PKC1" s="10" t="s">
        <v>64</v>
      </c>
      <c r="PKD1" s="10"/>
      <c r="PKE1" s="10"/>
      <c r="PKF1" s="10"/>
      <c r="PKG1" s="10"/>
      <c r="PKH1" s="10"/>
      <c r="PKI1" s="10"/>
      <c r="PKJ1" s="10"/>
      <c r="PKK1" s="10" t="s">
        <v>64</v>
      </c>
      <c r="PKL1" s="10"/>
      <c r="PKM1" s="10"/>
      <c r="PKN1" s="10"/>
      <c r="PKO1" s="10"/>
      <c r="PKP1" s="10"/>
      <c r="PKQ1" s="10"/>
      <c r="PKR1" s="10"/>
      <c r="PKS1" s="10" t="s">
        <v>64</v>
      </c>
      <c r="PKT1" s="10"/>
      <c r="PKU1" s="10"/>
      <c r="PKV1" s="10"/>
      <c r="PKW1" s="10"/>
      <c r="PKX1" s="10"/>
      <c r="PKY1" s="10"/>
      <c r="PKZ1" s="10"/>
      <c r="PLA1" s="10" t="s">
        <v>64</v>
      </c>
      <c r="PLB1" s="10"/>
      <c r="PLC1" s="10"/>
      <c r="PLD1" s="10"/>
      <c r="PLE1" s="10"/>
      <c r="PLF1" s="10"/>
      <c r="PLG1" s="10"/>
      <c r="PLH1" s="10"/>
      <c r="PLI1" s="10" t="s">
        <v>64</v>
      </c>
      <c r="PLJ1" s="10"/>
      <c r="PLK1" s="10"/>
      <c r="PLL1" s="10"/>
      <c r="PLM1" s="10"/>
      <c r="PLN1" s="10"/>
      <c r="PLO1" s="10"/>
      <c r="PLP1" s="10"/>
      <c r="PLQ1" s="10" t="s">
        <v>64</v>
      </c>
      <c r="PLR1" s="10"/>
      <c r="PLS1" s="10"/>
      <c r="PLT1" s="10"/>
      <c r="PLU1" s="10"/>
      <c r="PLV1" s="10"/>
      <c r="PLW1" s="10"/>
      <c r="PLX1" s="10"/>
      <c r="PLY1" s="10" t="s">
        <v>64</v>
      </c>
      <c r="PLZ1" s="10"/>
      <c r="PMA1" s="10"/>
      <c r="PMB1" s="10"/>
      <c r="PMC1" s="10"/>
      <c r="PMD1" s="10"/>
      <c r="PME1" s="10"/>
      <c r="PMF1" s="10"/>
      <c r="PMG1" s="10" t="s">
        <v>64</v>
      </c>
      <c r="PMH1" s="10"/>
      <c r="PMI1" s="10"/>
      <c r="PMJ1" s="10"/>
      <c r="PMK1" s="10"/>
      <c r="PML1" s="10"/>
      <c r="PMM1" s="10"/>
      <c r="PMN1" s="10"/>
      <c r="PMO1" s="10" t="s">
        <v>64</v>
      </c>
      <c r="PMP1" s="10"/>
      <c r="PMQ1" s="10"/>
      <c r="PMR1" s="10"/>
      <c r="PMS1" s="10"/>
      <c r="PMT1" s="10"/>
      <c r="PMU1" s="10"/>
      <c r="PMV1" s="10"/>
      <c r="PMW1" s="10" t="s">
        <v>64</v>
      </c>
      <c r="PMX1" s="10"/>
      <c r="PMY1" s="10"/>
      <c r="PMZ1" s="10"/>
      <c r="PNA1" s="10"/>
      <c r="PNB1" s="10"/>
      <c r="PNC1" s="10"/>
      <c r="PND1" s="10"/>
      <c r="PNE1" s="10" t="s">
        <v>64</v>
      </c>
      <c r="PNF1" s="10"/>
      <c r="PNG1" s="10"/>
      <c r="PNH1" s="10"/>
      <c r="PNI1" s="10"/>
      <c r="PNJ1" s="10"/>
      <c r="PNK1" s="10"/>
      <c r="PNL1" s="10"/>
      <c r="PNM1" s="10" t="s">
        <v>64</v>
      </c>
      <c r="PNN1" s="10"/>
      <c r="PNO1" s="10"/>
      <c r="PNP1" s="10"/>
      <c r="PNQ1" s="10"/>
      <c r="PNR1" s="10"/>
      <c r="PNS1" s="10"/>
      <c r="PNT1" s="10"/>
      <c r="PNU1" s="10" t="s">
        <v>64</v>
      </c>
      <c r="PNV1" s="10"/>
      <c r="PNW1" s="10"/>
      <c r="PNX1" s="10"/>
      <c r="PNY1" s="10"/>
      <c r="PNZ1" s="10"/>
      <c r="POA1" s="10"/>
      <c r="POB1" s="10"/>
      <c r="POC1" s="10" t="s">
        <v>64</v>
      </c>
      <c r="POD1" s="10"/>
      <c r="POE1" s="10"/>
      <c r="POF1" s="10"/>
      <c r="POG1" s="10"/>
      <c r="POH1" s="10"/>
      <c r="POI1" s="10"/>
      <c r="POJ1" s="10"/>
      <c r="POK1" s="10" t="s">
        <v>64</v>
      </c>
      <c r="POL1" s="10"/>
      <c r="POM1" s="10"/>
      <c r="PON1" s="10"/>
      <c r="POO1" s="10"/>
      <c r="POP1" s="10"/>
      <c r="POQ1" s="10"/>
      <c r="POR1" s="10"/>
      <c r="POS1" s="10" t="s">
        <v>64</v>
      </c>
      <c r="POT1" s="10"/>
      <c r="POU1" s="10"/>
      <c r="POV1" s="10"/>
      <c r="POW1" s="10"/>
      <c r="POX1" s="10"/>
      <c r="POY1" s="10"/>
      <c r="POZ1" s="10"/>
      <c r="PPA1" s="10" t="s">
        <v>64</v>
      </c>
      <c r="PPB1" s="10"/>
      <c r="PPC1" s="10"/>
      <c r="PPD1" s="10"/>
      <c r="PPE1" s="10"/>
      <c r="PPF1" s="10"/>
      <c r="PPG1" s="10"/>
      <c r="PPH1" s="10"/>
      <c r="PPI1" s="10" t="s">
        <v>64</v>
      </c>
      <c r="PPJ1" s="10"/>
      <c r="PPK1" s="10"/>
      <c r="PPL1" s="10"/>
      <c r="PPM1" s="10"/>
      <c r="PPN1" s="10"/>
      <c r="PPO1" s="10"/>
      <c r="PPP1" s="10"/>
      <c r="PPQ1" s="10" t="s">
        <v>64</v>
      </c>
      <c r="PPR1" s="10"/>
      <c r="PPS1" s="10"/>
      <c r="PPT1" s="10"/>
      <c r="PPU1" s="10"/>
      <c r="PPV1" s="10"/>
      <c r="PPW1" s="10"/>
      <c r="PPX1" s="10"/>
      <c r="PPY1" s="10" t="s">
        <v>64</v>
      </c>
      <c r="PPZ1" s="10"/>
      <c r="PQA1" s="10"/>
      <c r="PQB1" s="10"/>
      <c r="PQC1" s="10"/>
      <c r="PQD1" s="10"/>
      <c r="PQE1" s="10"/>
      <c r="PQF1" s="10"/>
      <c r="PQG1" s="10" t="s">
        <v>64</v>
      </c>
      <c r="PQH1" s="10"/>
      <c r="PQI1" s="10"/>
      <c r="PQJ1" s="10"/>
      <c r="PQK1" s="10"/>
      <c r="PQL1" s="10"/>
      <c r="PQM1" s="10"/>
      <c r="PQN1" s="10"/>
      <c r="PQO1" s="10" t="s">
        <v>64</v>
      </c>
      <c r="PQP1" s="10"/>
      <c r="PQQ1" s="10"/>
      <c r="PQR1" s="10"/>
      <c r="PQS1" s="10"/>
      <c r="PQT1" s="10"/>
      <c r="PQU1" s="10"/>
      <c r="PQV1" s="10"/>
      <c r="PQW1" s="10" t="s">
        <v>64</v>
      </c>
      <c r="PQX1" s="10"/>
      <c r="PQY1" s="10"/>
      <c r="PQZ1" s="10"/>
      <c r="PRA1" s="10"/>
      <c r="PRB1" s="10"/>
      <c r="PRC1" s="10"/>
      <c r="PRD1" s="10"/>
      <c r="PRE1" s="10" t="s">
        <v>64</v>
      </c>
      <c r="PRF1" s="10"/>
      <c r="PRG1" s="10"/>
      <c r="PRH1" s="10"/>
      <c r="PRI1" s="10"/>
      <c r="PRJ1" s="10"/>
      <c r="PRK1" s="10"/>
      <c r="PRL1" s="10"/>
      <c r="PRM1" s="10" t="s">
        <v>64</v>
      </c>
      <c r="PRN1" s="10"/>
      <c r="PRO1" s="10"/>
      <c r="PRP1" s="10"/>
      <c r="PRQ1" s="10"/>
      <c r="PRR1" s="10"/>
      <c r="PRS1" s="10"/>
      <c r="PRT1" s="10"/>
      <c r="PRU1" s="10" t="s">
        <v>64</v>
      </c>
      <c r="PRV1" s="10"/>
      <c r="PRW1" s="10"/>
      <c r="PRX1" s="10"/>
      <c r="PRY1" s="10"/>
      <c r="PRZ1" s="10"/>
      <c r="PSA1" s="10"/>
      <c r="PSB1" s="10"/>
      <c r="PSC1" s="10" t="s">
        <v>64</v>
      </c>
      <c r="PSD1" s="10"/>
      <c r="PSE1" s="10"/>
      <c r="PSF1" s="10"/>
      <c r="PSG1" s="10"/>
      <c r="PSH1" s="10"/>
      <c r="PSI1" s="10"/>
      <c r="PSJ1" s="10"/>
      <c r="PSK1" s="10" t="s">
        <v>64</v>
      </c>
      <c r="PSL1" s="10"/>
      <c r="PSM1" s="10"/>
      <c r="PSN1" s="10"/>
      <c r="PSO1" s="10"/>
      <c r="PSP1" s="10"/>
      <c r="PSQ1" s="10"/>
      <c r="PSR1" s="10"/>
      <c r="PSS1" s="10" t="s">
        <v>64</v>
      </c>
      <c r="PST1" s="10"/>
      <c r="PSU1" s="10"/>
      <c r="PSV1" s="10"/>
      <c r="PSW1" s="10"/>
      <c r="PSX1" s="10"/>
      <c r="PSY1" s="10"/>
      <c r="PSZ1" s="10"/>
      <c r="PTA1" s="10" t="s">
        <v>64</v>
      </c>
      <c r="PTB1" s="10"/>
      <c r="PTC1" s="10"/>
      <c r="PTD1" s="10"/>
      <c r="PTE1" s="10"/>
      <c r="PTF1" s="10"/>
      <c r="PTG1" s="10"/>
      <c r="PTH1" s="10"/>
      <c r="PTI1" s="10" t="s">
        <v>64</v>
      </c>
      <c r="PTJ1" s="10"/>
      <c r="PTK1" s="10"/>
      <c r="PTL1" s="10"/>
      <c r="PTM1" s="10"/>
      <c r="PTN1" s="10"/>
      <c r="PTO1" s="10"/>
      <c r="PTP1" s="10"/>
      <c r="PTQ1" s="10" t="s">
        <v>64</v>
      </c>
      <c r="PTR1" s="10"/>
      <c r="PTS1" s="10"/>
      <c r="PTT1" s="10"/>
      <c r="PTU1" s="10"/>
      <c r="PTV1" s="10"/>
      <c r="PTW1" s="10"/>
      <c r="PTX1" s="10"/>
      <c r="PTY1" s="10" t="s">
        <v>64</v>
      </c>
      <c r="PTZ1" s="10"/>
      <c r="PUA1" s="10"/>
      <c r="PUB1" s="10"/>
      <c r="PUC1" s="10"/>
      <c r="PUD1" s="10"/>
      <c r="PUE1" s="10"/>
      <c r="PUF1" s="10"/>
      <c r="PUG1" s="10" t="s">
        <v>64</v>
      </c>
      <c r="PUH1" s="10"/>
      <c r="PUI1" s="10"/>
      <c r="PUJ1" s="10"/>
      <c r="PUK1" s="10"/>
      <c r="PUL1" s="10"/>
      <c r="PUM1" s="10"/>
      <c r="PUN1" s="10"/>
      <c r="PUO1" s="10" t="s">
        <v>64</v>
      </c>
      <c r="PUP1" s="10"/>
      <c r="PUQ1" s="10"/>
      <c r="PUR1" s="10"/>
      <c r="PUS1" s="10"/>
      <c r="PUT1" s="10"/>
      <c r="PUU1" s="10"/>
      <c r="PUV1" s="10"/>
      <c r="PUW1" s="10" t="s">
        <v>64</v>
      </c>
      <c r="PUX1" s="10"/>
      <c r="PUY1" s="10"/>
      <c r="PUZ1" s="10"/>
      <c r="PVA1" s="10"/>
      <c r="PVB1" s="10"/>
      <c r="PVC1" s="10"/>
      <c r="PVD1" s="10"/>
      <c r="PVE1" s="10" t="s">
        <v>64</v>
      </c>
      <c r="PVF1" s="10"/>
      <c r="PVG1" s="10"/>
      <c r="PVH1" s="10"/>
      <c r="PVI1" s="10"/>
      <c r="PVJ1" s="10"/>
      <c r="PVK1" s="10"/>
      <c r="PVL1" s="10"/>
      <c r="PVM1" s="10" t="s">
        <v>64</v>
      </c>
      <c r="PVN1" s="10"/>
      <c r="PVO1" s="10"/>
      <c r="PVP1" s="10"/>
      <c r="PVQ1" s="10"/>
      <c r="PVR1" s="10"/>
      <c r="PVS1" s="10"/>
      <c r="PVT1" s="10"/>
      <c r="PVU1" s="10" t="s">
        <v>64</v>
      </c>
      <c r="PVV1" s="10"/>
      <c r="PVW1" s="10"/>
      <c r="PVX1" s="10"/>
      <c r="PVY1" s="10"/>
      <c r="PVZ1" s="10"/>
      <c r="PWA1" s="10"/>
      <c r="PWB1" s="10"/>
      <c r="PWC1" s="10" t="s">
        <v>64</v>
      </c>
      <c r="PWD1" s="10"/>
      <c r="PWE1" s="10"/>
      <c r="PWF1" s="10"/>
      <c r="PWG1" s="10"/>
      <c r="PWH1" s="10"/>
      <c r="PWI1" s="10"/>
      <c r="PWJ1" s="10"/>
      <c r="PWK1" s="10" t="s">
        <v>64</v>
      </c>
      <c r="PWL1" s="10"/>
      <c r="PWM1" s="10"/>
      <c r="PWN1" s="10"/>
      <c r="PWO1" s="10"/>
      <c r="PWP1" s="10"/>
      <c r="PWQ1" s="10"/>
      <c r="PWR1" s="10"/>
      <c r="PWS1" s="10" t="s">
        <v>64</v>
      </c>
      <c r="PWT1" s="10"/>
      <c r="PWU1" s="10"/>
      <c r="PWV1" s="10"/>
      <c r="PWW1" s="10"/>
      <c r="PWX1" s="10"/>
      <c r="PWY1" s="10"/>
      <c r="PWZ1" s="10"/>
      <c r="PXA1" s="10" t="s">
        <v>64</v>
      </c>
      <c r="PXB1" s="10"/>
      <c r="PXC1" s="10"/>
      <c r="PXD1" s="10"/>
      <c r="PXE1" s="10"/>
      <c r="PXF1" s="10"/>
      <c r="PXG1" s="10"/>
      <c r="PXH1" s="10"/>
      <c r="PXI1" s="10" t="s">
        <v>64</v>
      </c>
      <c r="PXJ1" s="10"/>
      <c r="PXK1" s="10"/>
      <c r="PXL1" s="10"/>
      <c r="PXM1" s="10"/>
      <c r="PXN1" s="10"/>
      <c r="PXO1" s="10"/>
      <c r="PXP1" s="10"/>
      <c r="PXQ1" s="10" t="s">
        <v>64</v>
      </c>
      <c r="PXR1" s="10"/>
      <c r="PXS1" s="10"/>
      <c r="PXT1" s="10"/>
      <c r="PXU1" s="10"/>
      <c r="PXV1" s="10"/>
      <c r="PXW1" s="10"/>
      <c r="PXX1" s="10"/>
      <c r="PXY1" s="10" t="s">
        <v>64</v>
      </c>
      <c r="PXZ1" s="10"/>
      <c r="PYA1" s="10"/>
      <c r="PYB1" s="10"/>
      <c r="PYC1" s="10"/>
      <c r="PYD1" s="10"/>
      <c r="PYE1" s="10"/>
      <c r="PYF1" s="10"/>
      <c r="PYG1" s="10" t="s">
        <v>64</v>
      </c>
      <c r="PYH1" s="10"/>
      <c r="PYI1" s="10"/>
      <c r="PYJ1" s="10"/>
      <c r="PYK1" s="10"/>
      <c r="PYL1" s="10"/>
      <c r="PYM1" s="10"/>
      <c r="PYN1" s="10"/>
      <c r="PYO1" s="10" t="s">
        <v>64</v>
      </c>
      <c r="PYP1" s="10"/>
      <c r="PYQ1" s="10"/>
      <c r="PYR1" s="10"/>
      <c r="PYS1" s="10"/>
      <c r="PYT1" s="10"/>
      <c r="PYU1" s="10"/>
      <c r="PYV1" s="10"/>
      <c r="PYW1" s="10" t="s">
        <v>64</v>
      </c>
      <c r="PYX1" s="10"/>
      <c r="PYY1" s="10"/>
      <c r="PYZ1" s="10"/>
      <c r="PZA1" s="10"/>
      <c r="PZB1" s="10"/>
      <c r="PZC1" s="10"/>
      <c r="PZD1" s="10"/>
      <c r="PZE1" s="10" t="s">
        <v>64</v>
      </c>
      <c r="PZF1" s="10"/>
      <c r="PZG1" s="10"/>
      <c r="PZH1" s="10"/>
      <c r="PZI1" s="10"/>
      <c r="PZJ1" s="10"/>
      <c r="PZK1" s="10"/>
      <c r="PZL1" s="10"/>
      <c r="PZM1" s="10" t="s">
        <v>64</v>
      </c>
      <c r="PZN1" s="10"/>
      <c r="PZO1" s="10"/>
      <c r="PZP1" s="10"/>
      <c r="PZQ1" s="10"/>
      <c r="PZR1" s="10"/>
      <c r="PZS1" s="10"/>
      <c r="PZT1" s="10"/>
      <c r="PZU1" s="10" t="s">
        <v>64</v>
      </c>
      <c r="PZV1" s="10"/>
      <c r="PZW1" s="10"/>
      <c r="PZX1" s="10"/>
      <c r="PZY1" s="10"/>
      <c r="PZZ1" s="10"/>
      <c r="QAA1" s="10"/>
      <c r="QAB1" s="10"/>
      <c r="QAC1" s="10" t="s">
        <v>64</v>
      </c>
      <c r="QAD1" s="10"/>
      <c r="QAE1" s="10"/>
      <c r="QAF1" s="10"/>
      <c r="QAG1" s="10"/>
      <c r="QAH1" s="10"/>
      <c r="QAI1" s="10"/>
      <c r="QAJ1" s="10"/>
      <c r="QAK1" s="10" t="s">
        <v>64</v>
      </c>
      <c r="QAL1" s="10"/>
      <c r="QAM1" s="10"/>
      <c r="QAN1" s="10"/>
      <c r="QAO1" s="10"/>
      <c r="QAP1" s="10"/>
      <c r="QAQ1" s="10"/>
      <c r="QAR1" s="10"/>
      <c r="QAS1" s="10" t="s">
        <v>64</v>
      </c>
      <c r="QAT1" s="10"/>
      <c r="QAU1" s="10"/>
      <c r="QAV1" s="10"/>
      <c r="QAW1" s="10"/>
      <c r="QAX1" s="10"/>
      <c r="QAY1" s="10"/>
      <c r="QAZ1" s="10"/>
      <c r="QBA1" s="10" t="s">
        <v>64</v>
      </c>
      <c r="QBB1" s="10"/>
      <c r="QBC1" s="10"/>
      <c r="QBD1" s="10"/>
      <c r="QBE1" s="10"/>
      <c r="QBF1" s="10"/>
      <c r="QBG1" s="10"/>
      <c r="QBH1" s="10"/>
      <c r="QBI1" s="10" t="s">
        <v>64</v>
      </c>
      <c r="QBJ1" s="10"/>
      <c r="QBK1" s="10"/>
      <c r="QBL1" s="10"/>
      <c r="QBM1" s="10"/>
      <c r="QBN1" s="10"/>
      <c r="QBO1" s="10"/>
      <c r="QBP1" s="10"/>
      <c r="QBQ1" s="10" t="s">
        <v>64</v>
      </c>
      <c r="QBR1" s="10"/>
      <c r="QBS1" s="10"/>
      <c r="QBT1" s="10"/>
      <c r="QBU1" s="10"/>
      <c r="QBV1" s="10"/>
      <c r="QBW1" s="10"/>
      <c r="QBX1" s="10"/>
      <c r="QBY1" s="10" t="s">
        <v>64</v>
      </c>
      <c r="QBZ1" s="10"/>
      <c r="QCA1" s="10"/>
      <c r="QCB1" s="10"/>
      <c r="QCC1" s="10"/>
      <c r="QCD1" s="10"/>
      <c r="QCE1" s="10"/>
      <c r="QCF1" s="10"/>
      <c r="QCG1" s="10" t="s">
        <v>64</v>
      </c>
      <c r="QCH1" s="10"/>
      <c r="QCI1" s="10"/>
      <c r="QCJ1" s="10"/>
      <c r="QCK1" s="10"/>
      <c r="QCL1" s="10"/>
      <c r="QCM1" s="10"/>
      <c r="QCN1" s="10"/>
      <c r="QCO1" s="10" t="s">
        <v>64</v>
      </c>
      <c r="QCP1" s="10"/>
      <c r="QCQ1" s="10"/>
      <c r="QCR1" s="10"/>
      <c r="QCS1" s="10"/>
      <c r="QCT1" s="10"/>
      <c r="QCU1" s="10"/>
      <c r="QCV1" s="10"/>
      <c r="QCW1" s="10" t="s">
        <v>64</v>
      </c>
      <c r="QCX1" s="10"/>
      <c r="QCY1" s="10"/>
      <c r="QCZ1" s="10"/>
      <c r="QDA1" s="10"/>
      <c r="QDB1" s="10"/>
      <c r="QDC1" s="10"/>
      <c r="QDD1" s="10"/>
      <c r="QDE1" s="10" t="s">
        <v>64</v>
      </c>
      <c r="QDF1" s="10"/>
      <c r="QDG1" s="10"/>
      <c r="QDH1" s="10"/>
      <c r="QDI1" s="10"/>
      <c r="QDJ1" s="10"/>
      <c r="QDK1" s="10"/>
      <c r="QDL1" s="10"/>
      <c r="QDM1" s="10" t="s">
        <v>64</v>
      </c>
      <c r="QDN1" s="10"/>
      <c r="QDO1" s="10"/>
      <c r="QDP1" s="10"/>
      <c r="QDQ1" s="10"/>
      <c r="QDR1" s="10"/>
      <c r="QDS1" s="10"/>
      <c r="QDT1" s="10"/>
      <c r="QDU1" s="10" t="s">
        <v>64</v>
      </c>
      <c r="QDV1" s="10"/>
      <c r="QDW1" s="10"/>
      <c r="QDX1" s="10"/>
      <c r="QDY1" s="10"/>
      <c r="QDZ1" s="10"/>
      <c r="QEA1" s="10"/>
      <c r="QEB1" s="10"/>
      <c r="QEC1" s="10" t="s">
        <v>64</v>
      </c>
      <c r="QED1" s="10"/>
      <c r="QEE1" s="10"/>
      <c r="QEF1" s="10"/>
      <c r="QEG1" s="10"/>
      <c r="QEH1" s="10"/>
      <c r="QEI1" s="10"/>
      <c r="QEJ1" s="10"/>
      <c r="QEK1" s="10" t="s">
        <v>64</v>
      </c>
      <c r="QEL1" s="10"/>
      <c r="QEM1" s="10"/>
      <c r="QEN1" s="10"/>
      <c r="QEO1" s="10"/>
      <c r="QEP1" s="10"/>
      <c r="QEQ1" s="10"/>
      <c r="QER1" s="10"/>
      <c r="QES1" s="10" t="s">
        <v>64</v>
      </c>
      <c r="QET1" s="10"/>
      <c r="QEU1" s="10"/>
      <c r="QEV1" s="10"/>
      <c r="QEW1" s="10"/>
      <c r="QEX1" s="10"/>
      <c r="QEY1" s="10"/>
      <c r="QEZ1" s="10"/>
      <c r="QFA1" s="10" t="s">
        <v>64</v>
      </c>
      <c r="QFB1" s="10"/>
      <c r="QFC1" s="10"/>
      <c r="QFD1" s="10"/>
      <c r="QFE1" s="10"/>
      <c r="QFF1" s="10"/>
      <c r="QFG1" s="10"/>
      <c r="QFH1" s="10"/>
      <c r="QFI1" s="10" t="s">
        <v>64</v>
      </c>
      <c r="QFJ1" s="10"/>
      <c r="QFK1" s="10"/>
      <c r="QFL1" s="10"/>
      <c r="QFM1" s="10"/>
      <c r="QFN1" s="10"/>
      <c r="QFO1" s="10"/>
      <c r="QFP1" s="10"/>
      <c r="QFQ1" s="10" t="s">
        <v>64</v>
      </c>
      <c r="QFR1" s="10"/>
      <c r="QFS1" s="10"/>
      <c r="QFT1" s="10"/>
      <c r="QFU1" s="10"/>
      <c r="QFV1" s="10"/>
      <c r="QFW1" s="10"/>
      <c r="QFX1" s="10"/>
      <c r="QFY1" s="10" t="s">
        <v>64</v>
      </c>
      <c r="QFZ1" s="10"/>
      <c r="QGA1" s="10"/>
      <c r="QGB1" s="10"/>
      <c r="QGC1" s="10"/>
      <c r="QGD1" s="10"/>
      <c r="QGE1" s="10"/>
      <c r="QGF1" s="10"/>
      <c r="QGG1" s="10" t="s">
        <v>64</v>
      </c>
      <c r="QGH1" s="10"/>
      <c r="QGI1" s="10"/>
      <c r="QGJ1" s="10"/>
      <c r="QGK1" s="10"/>
      <c r="QGL1" s="10"/>
      <c r="QGM1" s="10"/>
      <c r="QGN1" s="10"/>
      <c r="QGO1" s="10" t="s">
        <v>64</v>
      </c>
      <c r="QGP1" s="10"/>
      <c r="QGQ1" s="10"/>
      <c r="QGR1" s="10"/>
      <c r="QGS1" s="10"/>
      <c r="QGT1" s="10"/>
      <c r="QGU1" s="10"/>
      <c r="QGV1" s="10"/>
      <c r="QGW1" s="10" t="s">
        <v>64</v>
      </c>
      <c r="QGX1" s="10"/>
      <c r="QGY1" s="10"/>
      <c r="QGZ1" s="10"/>
      <c r="QHA1" s="10"/>
      <c r="QHB1" s="10"/>
      <c r="QHC1" s="10"/>
      <c r="QHD1" s="10"/>
      <c r="QHE1" s="10" t="s">
        <v>64</v>
      </c>
      <c r="QHF1" s="10"/>
      <c r="QHG1" s="10"/>
      <c r="QHH1" s="10"/>
      <c r="QHI1" s="10"/>
      <c r="QHJ1" s="10"/>
      <c r="QHK1" s="10"/>
      <c r="QHL1" s="10"/>
      <c r="QHM1" s="10" t="s">
        <v>64</v>
      </c>
      <c r="QHN1" s="10"/>
      <c r="QHO1" s="10"/>
      <c r="QHP1" s="10"/>
      <c r="QHQ1" s="10"/>
      <c r="QHR1" s="10"/>
      <c r="QHS1" s="10"/>
      <c r="QHT1" s="10"/>
      <c r="QHU1" s="10" t="s">
        <v>64</v>
      </c>
      <c r="QHV1" s="10"/>
      <c r="QHW1" s="10"/>
      <c r="QHX1" s="10"/>
      <c r="QHY1" s="10"/>
      <c r="QHZ1" s="10"/>
      <c r="QIA1" s="10"/>
      <c r="QIB1" s="10"/>
      <c r="QIC1" s="10" t="s">
        <v>64</v>
      </c>
      <c r="QID1" s="10"/>
      <c r="QIE1" s="10"/>
      <c r="QIF1" s="10"/>
      <c r="QIG1" s="10"/>
      <c r="QIH1" s="10"/>
      <c r="QII1" s="10"/>
      <c r="QIJ1" s="10"/>
      <c r="QIK1" s="10" t="s">
        <v>64</v>
      </c>
      <c r="QIL1" s="10"/>
      <c r="QIM1" s="10"/>
      <c r="QIN1" s="10"/>
      <c r="QIO1" s="10"/>
      <c r="QIP1" s="10"/>
      <c r="QIQ1" s="10"/>
      <c r="QIR1" s="10"/>
      <c r="QIS1" s="10" t="s">
        <v>64</v>
      </c>
      <c r="QIT1" s="10"/>
      <c r="QIU1" s="10"/>
      <c r="QIV1" s="10"/>
      <c r="QIW1" s="10"/>
      <c r="QIX1" s="10"/>
      <c r="QIY1" s="10"/>
      <c r="QIZ1" s="10"/>
      <c r="QJA1" s="10" t="s">
        <v>64</v>
      </c>
      <c r="QJB1" s="10"/>
      <c r="QJC1" s="10"/>
      <c r="QJD1" s="10"/>
      <c r="QJE1" s="10"/>
      <c r="QJF1" s="10"/>
      <c r="QJG1" s="10"/>
      <c r="QJH1" s="10"/>
      <c r="QJI1" s="10" t="s">
        <v>64</v>
      </c>
      <c r="QJJ1" s="10"/>
      <c r="QJK1" s="10"/>
      <c r="QJL1" s="10"/>
      <c r="QJM1" s="10"/>
      <c r="QJN1" s="10"/>
      <c r="QJO1" s="10"/>
      <c r="QJP1" s="10"/>
      <c r="QJQ1" s="10" t="s">
        <v>64</v>
      </c>
      <c r="QJR1" s="10"/>
      <c r="QJS1" s="10"/>
      <c r="QJT1" s="10"/>
      <c r="QJU1" s="10"/>
      <c r="QJV1" s="10"/>
      <c r="QJW1" s="10"/>
      <c r="QJX1" s="10"/>
      <c r="QJY1" s="10" t="s">
        <v>64</v>
      </c>
      <c r="QJZ1" s="10"/>
      <c r="QKA1" s="10"/>
      <c r="QKB1" s="10"/>
      <c r="QKC1" s="10"/>
      <c r="QKD1" s="10"/>
      <c r="QKE1" s="10"/>
      <c r="QKF1" s="10"/>
      <c r="QKG1" s="10" t="s">
        <v>64</v>
      </c>
      <c r="QKH1" s="10"/>
      <c r="QKI1" s="10"/>
      <c r="QKJ1" s="10"/>
      <c r="QKK1" s="10"/>
      <c r="QKL1" s="10"/>
      <c r="QKM1" s="10"/>
      <c r="QKN1" s="10"/>
      <c r="QKO1" s="10" t="s">
        <v>64</v>
      </c>
      <c r="QKP1" s="10"/>
      <c r="QKQ1" s="10"/>
      <c r="QKR1" s="10"/>
      <c r="QKS1" s="10"/>
      <c r="QKT1" s="10"/>
      <c r="QKU1" s="10"/>
      <c r="QKV1" s="10"/>
      <c r="QKW1" s="10" t="s">
        <v>64</v>
      </c>
      <c r="QKX1" s="10"/>
      <c r="QKY1" s="10"/>
      <c r="QKZ1" s="10"/>
      <c r="QLA1" s="10"/>
      <c r="QLB1" s="10"/>
      <c r="QLC1" s="10"/>
      <c r="QLD1" s="10"/>
      <c r="QLE1" s="10" t="s">
        <v>64</v>
      </c>
      <c r="QLF1" s="10"/>
      <c r="QLG1" s="10"/>
      <c r="QLH1" s="10"/>
      <c r="QLI1" s="10"/>
      <c r="QLJ1" s="10"/>
      <c r="QLK1" s="10"/>
      <c r="QLL1" s="10"/>
      <c r="QLM1" s="10" t="s">
        <v>64</v>
      </c>
      <c r="QLN1" s="10"/>
      <c r="QLO1" s="10"/>
      <c r="QLP1" s="10"/>
      <c r="QLQ1" s="10"/>
      <c r="QLR1" s="10"/>
      <c r="QLS1" s="10"/>
      <c r="QLT1" s="10"/>
      <c r="QLU1" s="10" t="s">
        <v>64</v>
      </c>
      <c r="QLV1" s="10"/>
      <c r="QLW1" s="10"/>
      <c r="QLX1" s="10"/>
      <c r="QLY1" s="10"/>
      <c r="QLZ1" s="10"/>
      <c r="QMA1" s="10"/>
      <c r="QMB1" s="10"/>
      <c r="QMC1" s="10" t="s">
        <v>64</v>
      </c>
      <c r="QMD1" s="10"/>
      <c r="QME1" s="10"/>
      <c r="QMF1" s="10"/>
      <c r="QMG1" s="10"/>
      <c r="QMH1" s="10"/>
      <c r="QMI1" s="10"/>
      <c r="QMJ1" s="10"/>
      <c r="QMK1" s="10" t="s">
        <v>64</v>
      </c>
      <c r="QML1" s="10"/>
      <c r="QMM1" s="10"/>
      <c r="QMN1" s="10"/>
      <c r="QMO1" s="10"/>
      <c r="QMP1" s="10"/>
      <c r="QMQ1" s="10"/>
      <c r="QMR1" s="10"/>
      <c r="QMS1" s="10" t="s">
        <v>64</v>
      </c>
      <c r="QMT1" s="10"/>
      <c r="QMU1" s="10"/>
      <c r="QMV1" s="10"/>
      <c r="QMW1" s="10"/>
      <c r="QMX1" s="10"/>
      <c r="QMY1" s="10"/>
      <c r="QMZ1" s="10"/>
      <c r="QNA1" s="10" t="s">
        <v>64</v>
      </c>
      <c r="QNB1" s="10"/>
      <c r="QNC1" s="10"/>
      <c r="QND1" s="10"/>
      <c r="QNE1" s="10"/>
      <c r="QNF1" s="10"/>
      <c r="QNG1" s="10"/>
      <c r="QNH1" s="10"/>
      <c r="QNI1" s="10" t="s">
        <v>64</v>
      </c>
      <c r="QNJ1" s="10"/>
      <c r="QNK1" s="10"/>
      <c r="QNL1" s="10"/>
      <c r="QNM1" s="10"/>
      <c r="QNN1" s="10"/>
      <c r="QNO1" s="10"/>
      <c r="QNP1" s="10"/>
      <c r="QNQ1" s="10" t="s">
        <v>64</v>
      </c>
      <c r="QNR1" s="10"/>
      <c r="QNS1" s="10"/>
      <c r="QNT1" s="10"/>
      <c r="QNU1" s="10"/>
      <c r="QNV1" s="10"/>
      <c r="QNW1" s="10"/>
      <c r="QNX1" s="10"/>
      <c r="QNY1" s="10" t="s">
        <v>64</v>
      </c>
      <c r="QNZ1" s="10"/>
      <c r="QOA1" s="10"/>
      <c r="QOB1" s="10"/>
      <c r="QOC1" s="10"/>
      <c r="QOD1" s="10"/>
      <c r="QOE1" s="10"/>
      <c r="QOF1" s="10"/>
      <c r="QOG1" s="10" t="s">
        <v>64</v>
      </c>
      <c r="QOH1" s="10"/>
      <c r="QOI1" s="10"/>
      <c r="QOJ1" s="10"/>
      <c r="QOK1" s="10"/>
      <c r="QOL1" s="10"/>
      <c r="QOM1" s="10"/>
      <c r="QON1" s="10"/>
      <c r="QOO1" s="10" t="s">
        <v>64</v>
      </c>
      <c r="QOP1" s="10"/>
      <c r="QOQ1" s="10"/>
      <c r="QOR1" s="10"/>
      <c r="QOS1" s="10"/>
      <c r="QOT1" s="10"/>
      <c r="QOU1" s="10"/>
      <c r="QOV1" s="10"/>
      <c r="QOW1" s="10" t="s">
        <v>64</v>
      </c>
      <c r="QOX1" s="10"/>
      <c r="QOY1" s="10"/>
      <c r="QOZ1" s="10"/>
      <c r="QPA1" s="10"/>
      <c r="QPB1" s="10"/>
      <c r="QPC1" s="10"/>
      <c r="QPD1" s="10"/>
      <c r="QPE1" s="10" t="s">
        <v>64</v>
      </c>
      <c r="QPF1" s="10"/>
      <c r="QPG1" s="10"/>
      <c r="QPH1" s="10"/>
      <c r="QPI1" s="10"/>
      <c r="QPJ1" s="10"/>
      <c r="QPK1" s="10"/>
      <c r="QPL1" s="10"/>
      <c r="QPM1" s="10" t="s">
        <v>64</v>
      </c>
      <c r="QPN1" s="10"/>
      <c r="QPO1" s="10"/>
      <c r="QPP1" s="10"/>
      <c r="QPQ1" s="10"/>
      <c r="QPR1" s="10"/>
      <c r="QPS1" s="10"/>
      <c r="QPT1" s="10"/>
      <c r="QPU1" s="10" t="s">
        <v>64</v>
      </c>
      <c r="QPV1" s="10"/>
      <c r="QPW1" s="10"/>
      <c r="QPX1" s="10"/>
      <c r="QPY1" s="10"/>
      <c r="QPZ1" s="10"/>
      <c r="QQA1" s="10"/>
      <c r="QQB1" s="10"/>
      <c r="QQC1" s="10" t="s">
        <v>64</v>
      </c>
      <c r="QQD1" s="10"/>
      <c r="QQE1" s="10"/>
      <c r="QQF1" s="10"/>
      <c r="QQG1" s="10"/>
      <c r="QQH1" s="10"/>
      <c r="QQI1" s="10"/>
      <c r="QQJ1" s="10"/>
      <c r="QQK1" s="10" t="s">
        <v>64</v>
      </c>
      <c r="QQL1" s="10"/>
      <c r="QQM1" s="10"/>
      <c r="QQN1" s="10"/>
      <c r="QQO1" s="10"/>
      <c r="QQP1" s="10"/>
      <c r="QQQ1" s="10"/>
      <c r="QQR1" s="10"/>
      <c r="QQS1" s="10" t="s">
        <v>64</v>
      </c>
      <c r="QQT1" s="10"/>
      <c r="QQU1" s="10"/>
      <c r="QQV1" s="10"/>
      <c r="QQW1" s="10"/>
      <c r="QQX1" s="10"/>
      <c r="QQY1" s="10"/>
      <c r="QQZ1" s="10"/>
      <c r="QRA1" s="10" t="s">
        <v>64</v>
      </c>
      <c r="QRB1" s="10"/>
      <c r="QRC1" s="10"/>
      <c r="QRD1" s="10"/>
      <c r="QRE1" s="10"/>
      <c r="QRF1" s="10"/>
      <c r="QRG1" s="10"/>
      <c r="QRH1" s="10"/>
      <c r="QRI1" s="10" t="s">
        <v>64</v>
      </c>
      <c r="QRJ1" s="10"/>
      <c r="QRK1" s="10"/>
      <c r="QRL1" s="10"/>
      <c r="QRM1" s="10"/>
      <c r="QRN1" s="10"/>
      <c r="QRO1" s="10"/>
      <c r="QRP1" s="10"/>
      <c r="QRQ1" s="10" t="s">
        <v>64</v>
      </c>
      <c r="QRR1" s="10"/>
      <c r="QRS1" s="10"/>
      <c r="QRT1" s="10"/>
      <c r="QRU1" s="10"/>
      <c r="QRV1" s="10"/>
      <c r="QRW1" s="10"/>
      <c r="QRX1" s="10"/>
      <c r="QRY1" s="10" t="s">
        <v>64</v>
      </c>
      <c r="QRZ1" s="10"/>
      <c r="QSA1" s="10"/>
      <c r="QSB1" s="10"/>
      <c r="QSC1" s="10"/>
      <c r="QSD1" s="10"/>
      <c r="QSE1" s="10"/>
      <c r="QSF1" s="10"/>
      <c r="QSG1" s="10" t="s">
        <v>64</v>
      </c>
      <c r="QSH1" s="10"/>
      <c r="QSI1" s="10"/>
      <c r="QSJ1" s="10"/>
      <c r="QSK1" s="10"/>
      <c r="QSL1" s="10"/>
      <c r="QSM1" s="10"/>
      <c r="QSN1" s="10"/>
      <c r="QSO1" s="10" t="s">
        <v>64</v>
      </c>
      <c r="QSP1" s="10"/>
      <c r="QSQ1" s="10"/>
      <c r="QSR1" s="10"/>
      <c r="QSS1" s="10"/>
      <c r="QST1" s="10"/>
      <c r="QSU1" s="10"/>
      <c r="QSV1" s="10"/>
      <c r="QSW1" s="10" t="s">
        <v>64</v>
      </c>
      <c r="QSX1" s="10"/>
      <c r="QSY1" s="10"/>
      <c r="QSZ1" s="10"/>
      <c r="QTA1" s="10"/>
      <c r="QTB1" s="10"/>
      <c r="QTC1" s="10"/>
      <c r="QTD1" s="10"/>
      <c r="QTE1" s="10" t="s">
        <v>64</v>
      </c>
      <c r="QTF1" s="10"/>
      <c r="QTG1" s="10"/>
      <c r="QTH1" s="10"/>
      <c r="QTI1" s="10"/>
      <c r="QTJ1" s="10"/>
      <c r="QTK1" s="10"/>
      <c r="QTL1" s="10"/>
      <c r="QTM1" s="10" t="s">
        <v>64</v>
      </c>
      <c r="QTN1" s="10"/>
      <c r="QTO1" s="10"/>
      <c r="QTP1" s="10"/>
      <c r="QTQ1" s="10"/>
      <c r="QTR1" s="10"/>
      <c r="QTS1" s="10"/>
      <c r="QTT1" s="10"/>
      <c r="QTU1" s="10" t="s">
        <v>64</v>
      </c>
      <c r="QTV1" s="10"/>
      <c r="QTW1" s="10"/>
      <c r="QTX1" s="10"/>
      <c r="QTY1" s="10"/>
      <c r="QTZ1" s="10"/>
      <c r="QUA1" s="10"/>
      <c r="QUB1" s="10"/>
      <c r="QUC1" s="10" t="s">
        <v>64</v>
      </c>
      <c r="QUD1" s="10"/>
      <c r="QUE1" s="10"/>
      <c r="QUF1" s="10"/>
      <c r="QUG1" s="10"/>
      <c r="QUH1" s="10"/>
      <c r="QUI1" s="10"/>
      <c r="QUJ1" s="10"/>
      <c r="QUK1" s="10" t="s">
        <v>64</v>
      </c>
      <c r="QUL1" s="10"/>
      <c r="QUM1" s="10"/>
      <c r="QUN1" s="10"/>
      <c r="QUO1" s="10"/>
      <c r="QUP1" s="10"/>
      <c r="QUQ1" s="10"/>
      <c r="QUR1" s="10"/>
      <c r="QUS1" s="10" t="s">
        <v>64</v>
      </c>
      <c r="QUT1" s="10"/>
      <c r="QUU1" s="10"/>
      <c r="QUV1" s="10"/>
      <c r="QUW1" s="10"/>
      <c r="QUX1" s="10"/>
      <c r="QUY1" s="10"/>
      <c r="QUZ1" s="10"/>
      <c r="QVA1" s="10" t="s">
        <v>64</v>
      </c>
      <c r="QVB1" s="10"/>
      <c r="QVC1" s="10"/>
      <c r="QVD1" s="10"/>
      <c r="QVE1" s="10"/>
      <c r="QVF1" s="10"/>
      <c r="QVG1" s="10"/>
      <c r="QVH1" s="10"/>
      <c r="QVI1" s="10" t="s">
        <v>64</v>
      </c>
      <c r="QVJ1" s="10"/>
      <c r="QVK1" s="10"/>
      <c r="QVL1" s="10"/>
      <c r="QVM1" s="10"/>
      <c r="QVN1" s="10"/>
      <c r="QVO1" s="10"/>
      <c r="QVP1" s="10"/>
      <c r="QVQ1" s="10" t="s">
        <v>64</v>
      </c>
      <c r="QVR1" s="10"/>
      <c r="QVS1" s="10"/>
      <c r="QVT1" s="10"/>
      <c r="QVU1" s="10"/>
      <c r="QVV1" s="10"/>
      <c r="QVW1" s="10"/>
      <c r="QVX1" s="10"/>
      <c r="QVY1" s="10" t="s">
        <v>64</v>
      </c>
      <c r="QVZ1" s="10"/>
      <c r="QWA1" s="10"/>
      <c r="QWB1" s="10"/>
      <c r="QWC1" s="10"/>
      <c r="QWD1" s="10"/>
      <c r="QWE1" s="10"/>
      <c r="QWF1" s="10"/>
      <c r="QWG1" s="10" t="s">
        <v>64</v>
      </c>
      <c r="QWH1" s="10"/>
      <c r="QWI1" s="10"/>
      <c r="QWJ1" s="10"/>
      <c r="QWK1" s="10"/>
      <c r="QWL1" s="10"/>
      <c r="QWM1" s="10"/>
      <c r="QWN1" s="10"/>
      <c r="QWO1" s="10" t="s">
        <v>64</v>
      </c>
      <c r="QWP1" s="10"/>
      <c r="QWQ1" s="10"/>
      <c r="QWR1" s="10"/>
      <c r="QWS1" s="10"/>
      <c r="QWT1" s="10"/>
      <c r="QWU1" s="10"/>
      <c r="QWV1" s="10"/>
      <c r="QWW1" s="10" t="s">
        <v>64</v>
      </c>
      <c r="QWX1" s="10"/>
      <c r="QWY1" s="10"/>
      <c r="QWZ1" s="10"/>
      <c r="QXA1" s="10"/>
      <c r="QXB1" s="10"/>
      <c r="QXC1" s="10"/>
      <c r="QXD1" s="10"/>
      <c r="QXE1" s="10" t="s">
        <v>64</v>
      </c>
      <c r="QXF1" s="10"/>
      <c r="QXG1" s="10"/>
      <c r="QXH1" s="10"/>
      <c r="QXI1" s="10"/>
      <c r="QXJ1" s="10"/>
      <c r="QXK1" s="10"/>
      <c r="QXL1" s="10"/>
      <c r="QXM1" s="10" t="s">
        <v>64</v>
      </c>
      <c r="QXN1" s="10"/>
      <c r="QXO1" s="10"/>
      <c r="QXP1" s="10"/>
      <c r="QXQ1" s="10"/>
      <c r="QXR1" s="10"/>
      <c r="QXS1" s="10"/>
      <c r="QXT1" s="10"/>
      <c r="QXU1" s="10" t="s">
        <v>64</v>
      </c>
      <c r="QXV1" s="10"/>
      <c r="QXW1" s="10"/>
      <c r="QXX1" s="10"/>
      <c r="QXY1" s="10"/>
      <c r="QXZ1" s="10"/>
      <c r="QYA1" s="10"/>
      <c r="QYB1" s="10"/>
      <c r="QYC1" s="10" t="s">
        <v>64</v>
      </c>
      <c r="QYD1" s="10"/>
      <c r="QYE1" s="10"/>
      <c r="QYF1" s="10"/>
      <c r="QYG1" s="10"/>
      <c r="QYH1" s="10"/>
      <c r="QYI1" s="10"/>
      <c r="QYJ1" s="10"/>
      <c r="QYK1" s="10" t="s">
        <v>64</v>
      </c>
      <c r="QYL1" s="10"/>
      <c r="QYM1" s="10"/>
      <c r="QYN1" s="10"/>
      <c r="QYO1" s="10"/>
      <c r="QYP1" s="10"/>
      <c r="QYQ1" s="10"/>
      <c r="QYR1" s="10"/>
      <c r="QYS1" s="10" t="s">
        <v>64</v>
      </c>
      <c r="QYT1" s="10"/>
      <c r="QYU1" s="10"/>
      <c r="QYV1" s="10"/>
      <c r="QYW1" s="10"/>
      <c r="QYX1" s="10"/>
      <c r="QYY1" s="10"/>
      <c r="QYZ1" s="10"/>
      <c r="QZA1" s="10" t="s">
        <v>64</v>
      </c>
      <c r="QZB1" s="10"/>
      <c r="QZC1" s="10"/>
      <c r="QZD1" s="10"/>
      <c r="QZE1" s="10"/>
      <c r="QZF1" s="10"/>
      <c r="QZG1" s="10"/>
      <c r="QZH1" s="10"/>
      <c r="QZI1" s="10" t="s">
        <v>64</v>
      </c>
      <c r="QZJ1" s="10"/>
      <c r="QZK1" s="10"/>
      <c r="QZL1" s="10"/>
      <c r="QZM1" s="10"/>
      <c r="QZN1" s="10"/>
      <c r="QZO1" s="10"/>
      <c r="QZP1" s="10"/>
      <c r="QZQ1" s="10" t="s">
        <v>64</v>
      </c>
      <c r="QZR1" s="10"/>
      <c r="QZS1" s="10"/>
      <c r="QZT1" s="10"/>
      <c r="QZU1" s="10"/>
      <c r="QZV1" s="10"/>
      <c r="QZW1" s="10"/>
      <c r="QZX1" s="10"/>
      <c r="QZY1" s="10" t="s">
        <v>64</v>
      </c>
      <c r="QZZ1" s="10"/>
      <c r="RAA1" s="10"/>
      <c r="RAB1" s="10"/>
      <c r="RAC1" s="10"/>
      <c r="RAD1" s="10"/>
      <c r="RAE1" s="10"/>
      <c r="RAF1" s="10"/>
      <c r="RAG1" s="10" t="s">
        <v>64</v>
      </c>
      <c r="RAH1" s="10"/>
      <c r="RAI1" s="10"/>
      <c r="RAJ1" s="10"/>
      <c r="RAK1" s="10"/>
      <c r="RAL1" s="10"/>
      <c r="RAM1" s="10"/>
      <c r="RAN1" s="10"/>
      <c r="RAO1" s="10" t="s">
        <v>64</v>
      </c>
      <c r="RAP1" s="10"/>
      <c r="RAQ1" s="10"/>
      <c r="RAR1" s="10"/>
      <c r="RAS1" s="10"/>
      <c r="RAT1" s="10"/>
      <c r="RAU1" s="10"/>
      <c r="RAV1" s="10"/>
      <c r="RAW1" s="10" t="s">
        <v>64</v>
      </c>
      <c r="RAX1" s="10"/>
      <c r="RAY1" s="10"/>
      <c r="RAZ1" s="10"/>
      <c r="RBA1" s="10"/>
      <c r="RBB1" s="10"/>
      <c r="RBC1" s="10"/>
      <c r="RBD1" s="10"/>
      <c r="RBE1" s="10" t="s">
        <v>64</v>
      </c>
      <c r="RBF1" s="10"/>
      <c r="RBG1" s="10"/>
      <c r="RBH1" s="10"/>
      <c r="RBI1" s="10"/>
      <c r="RBJ1" s="10"/>
      <c r="RBK1" s="10"/>
      <c r="RBL1" s="10"/>
      <c r="RBM1" s="10" t="s">
        <v>64</v>
      </c>
      <c r="RBN1" s="10"/>
      <c r="RBO1" s="10"/>
      <c r="RBP1" s="10"/>
      <c r="RBQ1" s="10"/>
      <c r="RBR1" s="10"/>
      <c r="RBS1" s="10"/>
      <c r="RBT1" s="10"/>
      <c r="RBU1" s="10" t="s">
        <v>64</v>
      </c>
      <c r="RBV1" s="10"/>
      <c r="RBW1" s="10"/>
      <c r="RBX1" s="10"/>
      <c r="RBY1" s="10"/>
      <c r="RBZ1" s="10"/>
      <c r="RCA1" s="10"/>
      <c r="RCB1" s="10"/>
      <c r="RCC1" s="10" t="s">
        <v>64</v>
      </c>
      <c r="RCD1" s="10"/>
      <c r="RCE1" s="10"/>
      <c r="RCF1" s="10"/>
      <c r="RCG1" s="10"/>
      <c r="RCH1" s="10"/>
      <c r="RCI1" s="10"/>
      <c r="RCJ1" s="10"/>
      <c r="RCK1" s="10" t="s">
        <v>64</v>
      </c>
      <c r="RCL1" s="10"/>
      <c r="RCM1" s="10"/>
      <c r="RCN1" s="10"/>
      <c r="RCO1" s="10"/>
      <c r="RCP1" s="10"/>
      <c r="RCQ1" s="10"/>
      <c r="RCR1" s="10"/>
      <c r="RCS1" s="10" t="s">
        <v>64</v>
      </c>
      <c r="RCT1" s="10"/>
      <c r="RCU1" s="10"/>
      <c r="RCV1" s="10"/>
      <c r="RCW1" s="10"/>
      <c r="RCX1" s="10"/>
      <c r="RCY1" s="10"/>
      <c r="RCZ1" s="10"/>
      <c r="RDA1" s="10" t="s">
        <v>64</v>
      </c>
      <c r="RDB1" s="10"/>
      <c r="RDC1" s="10"/>
      <c r="RDD1" s="10"/>
      <c r="RDE1" s="10"/>
      <c r="RDF1" s="10"/>
      <c r="RDG1" s="10"/>
      <c r="RDH1" s="10"/>
      <c r="RDI1" s="10" t="s">
        <v>64</v>
      </c>
      <c r="RDJ1" s="10"/>
      <c r="RDK1" s="10"/>
      <c r="RDL1" s="10"/>
      <c r="RDM1" s="10"/>
      <c r="RDN1" s="10"/>
      <c r="RDO1" s="10"/>
      <c r="RDP1" s="10"/>
      <c r="RDQ1" s="10" t="s">
        <v>64</v>
      </c>
      <c r="RDR1" s="10"/>
      <c r="RDS1" s="10"/>
      <c r="RDT1" s="10"/>
      <c r="RDU1" s="10"/>
      <c r="RDV1" s="10"/>
      <c r="RDW1" s="10"/>
      <c r="RDX1" s="10"/>
      <c r="RDY1" s="10" t="s">
        <v>64</v>
      </c>
      <c r="RDZ1" s="10"/>
      <c r="REA1" s="10"/>
      <c r="REB1" s="10"/>
      <c r="REC1" s="10"/>
      <c r="RED1" s="10"/>
      <c r="REE1" s="10"/>
      <c r="REF1" s="10"/>
      <c r="REG1" s="10" t="s">
        <v>64</v>
      </c>
      <c r="REH1" s="10"/>
      <c r="REI1" s="10"/>
      <c r="REJ1" s="10"/>
      <c r="REK1" s="10"/>
      <c r="REL1" s="10"/>
      <c r="REM1" s="10"/>
      <c r="REN1" s="10"/>
      <c r="REO1" s="10" t="s">
        <v>64</v>
      </c>
      <c r="REP1" s="10"/>
      <c r="REQ1" s="10"/>
      <c r="RER1" s="10"/>
      <c r="RES1" s="10"/>
      <c r="RET1" s="10"/>
      <c r="REU1" s="10"/>
      <c r="REV1" s="10"/>
      <c r="REW1" s="10" t="s">
        <v>64</v>
      </c>
      <c r="REX1" s="10"/>
      <c r="REY1" s="10"/>
      <c r="REZ1" s="10"/>
      <c r="RFA1" s="10"/>
      <c r="RFB1" s="10"/>
      <c r="RFC1" s="10"/>
      <c r="RFD1" s="10"/>
      <c r="RFE1" s="10" t="s">
        <v>64</v>
      </c>
      <c r="RFF1" s="10"/>
      <c r="RFG1" s="10"/>
      <c r="RFH1" s="10"/>
      <c r="RFI1" s="10"/>
      <c r="RFJ1" s="10"/>
      <c r="RFK1" s="10"/>
      <c r="RFL1" s="10"/>
      <c r="RFM1" s="10" t="s">
        <v>64</v>
      </c>
      <c r="RFN1" s="10"/>
      <c r="RFO1" s="10"/>
      <c r="RFP1" s="10"/>
      <c r="RFQ1" s="10"/>
      <c r="RFR1" s="10"/>
      <c r="RFS1" s="10"/>
      <c r="RFT1" s="10"/>
      <c r="RFU1" s="10" t="s">
        <v>64</v>
      </c>
      <c r="RFV1" s="10"/>
      <c r="RFW1" s="10"/>
      <c r="RFX1" s="10"/>
      <c r="RFY1" s="10"/>
      <c r="RFZ1" s="10"/>
      <c r="RGA1" s="10"/>
      <c r="RGB1" s="10"/>
      <c r="RGC1" s="10" t="s">
        <v>64</v>
      </c>
      <c r="RGD1" s="10"/>
      <c r="RGE1" s="10"/>
      <c r="RGF1" s="10"/>
      <c r="RGG1" s="10"/>
      <c r="RGH1" s="10"/>
      <c r="RGI1" s="10"/>
      <c r="RGJ1" s="10"/>
      <c r="RGK1" s="10" t="s">
        <v>64</v>
      </c>
      <c r="RGL1" s="10"/>
      <c r="RGM1" s="10"/>
      <c r="RGN1" s="10"/>
      <c r="RGO1" s="10"/>
      <c r="RGP1" s="10"/>
      <c r="RGQ1" s="10"/>
      <c r="RGR1" s="10"/>
      <c r="RGS1" s="10" t="s">
        <v>64</v>
      </c>
      <c r="RGT1" s="10"/>
      <c r="RGU1" s="10"/>
      <c r="RGV1" s="10"/>
      <c r="RGW1" s="10"/>
      <c r="RGX1" s="10"/>
      <c r="RGY1" s="10"/>
      <c r="RGZ1" s="10"/>
      <c r="RHA1" s="10" t="s">
        <v>64</v>
      </c>
      <c r="RHB1" s="10"/>
      <c r="RHC1" s="10"/>
      <c r="RHD1" s="10"/>
      <c r="RHE1" s="10"/>
      <c r="RHF1" s="10"/>
      <c r="RHG1" s="10"/>
      <c r="RHH1" s="10"/>
      <c r="RHI1" s="10" t="s">
        <v>64</v>
      </c>
      <c r="RHJ1" s="10"/>
      <c r="RHK1" s="10"/>
      <c r="RHL1" s="10"/>
      <c r="RHM1" s="10"/>
      <c r="RHN1" s="10"/>
      <c r="RHO1" s="10"/>
      <c r="RHP1" s="10"/>
      <c r="RHQ1" s="10" t="s">
        <v>64</v>
      </c>
      <c r="RHR1" s="10"/>
      <c r="RHS1" s="10"/>
      <c r="RHT1" s="10"/>
      <c r="RHU1" s="10"/>
      <c r="RHV1" s="10"/>
      <c r="RHW1" s="10"/>
      <c r="RHX1" s="10"/>
      <c r="RHY1" s="10" t="s">
        <v>64</v>
      </c>
      <c r="RHZ1" s="10"/>
      <c r="RIA1" s="10"/>
      <c r="RIB1" s="10"/>
      <c r="RIC1" s="10"/>
      <c r="RID1" s="10"/>
      <c r="RIE1" s="10"/>
      <c r="RIF1" s="10"/>
      <c r="RIG1" s="10" t="s">
        <v>64</v>
      </c>
      <c r="RIH1" s="10"/>
      <c r="RII1" s="10"/>
      <c r="RIJ1" s="10"/>
      <c r="RIK1" s="10"/>
      <c r="RIL1" s="10"/>
      <c r="RIM1" s="10"/>
      <c r="RIN1" s="10"/>
      <c r="RIO1" s="10" t="s">
        <v>64</v>
      </c>
      <c r="RIP1" s="10"/>
      <c r="RIQ1" s="10"/>
      <c r="RIR1" s="10"/>
      <c r="RIS1" s="10"/>
      <c r="RIT1" s="10"/>
      <c r="RIU1" s="10"/>
      <c r="RIV1" s="10"/>
      <c r="RIW1" s="10" t="s">
        <v>64</v>
      </c>
      <c r="RIX1" s="10"/>
      <c r="RIY1" s="10"/>
      <c r="RIZ1" s="10"/>
      <c r="RJA1" s="10"/>
      <c r="RJB1" s="10"/>
      <c r="RJC1" s="10"/>
      <c r="RJD1" s="10"/>
      <c r="RJE1" s="10" t="s">
        <v>64</v>
      </c>
      <c r="RJF1" s="10"/>
      <c r="RJG1" s="10"/>
      <c r="RJH1" s="10"/>
      <c r="RJI1" s="10"/>
      <c r="RJJ1" s="10"/>
      <c r="RJK1" s="10"/>
      <c r="RJL1" s="10"/>
      <c r="RJM1" s="10" t="s">
        <v>64</v>
      </c>
      <c r="RJN1" s="10"/>
      <c r="RJO1" s="10"/>
      <c r="RJP1" s="10"/>
      <c r="RJQ1" s="10"/>
      <c r="RJR1" s="10"/>
      <c r="RJS1" s="10"/>
      <c r="RJT1" s="10"/>
      <c r="RJU1" s="10" t="s">
        <v>64</v>
      </c>
      <c r="RJV1" s="10"/>
      <c r="RJW1" s="10"/>
      <c r="RJX1" s="10"/>
      <c r="RJY1" s="10"/>
      <c r="RJZ1" s="10"/>
      <c r="RKA1" s="10"/>
      <c r="RKB1" s="10"/>
      <c r="RKC1" s="10" t="s">
        <v>64</v>
      </c>
      <c r="RKD1" s="10"/>
      <c r="RKE1" s="10"/>
      <c r="RKF1" s="10"/>
      <c r="RKG1" s="10"/>
      <c r="RKH1" s="10"/>
      <c r="RKI1" s="10"/>
      <c r="RKJ1" s="10"/>
      <c r="RKK1" s="10" t="s">
        <v>64</v>
      </c>
      <c r="RKL1" s="10"/>
      <c r="RKM1" s="10"/>
      <c r="RKN1" s="10"/>
      <c r="RKO1" s="10"/>
      <c r="RKP1" s="10"/>
      <c r="RKQ1" s="10"/>
      <c r="RKR1" s="10"/>
      <c r="RKS1" s="10" t="s">
        <v>64</v>
      </c>
      <c r="RKT1" s="10"/>
      <c r="RKU1" s="10"/>
      <c r="RKV1" s="10"/>
      <c r="RKW1" s="10"/>
      <c r="RKX1" s="10"/>
      <c r="RKY1" s="10"/>
      <c r="RKZ1" s="10"/>
      <c r="RLA1" s="10" t="s">
        <v>64</v>
      </c>
      <c r="RLB1" s="10"/>
      <c r="RLC1" s="10"/>
      <c r="RLD1" s="10"/>
      <c r="RLE1" s="10"/>
      <c r="RLF1" s="10"/>
      <c r="RLG1" s="10"/>
      <c r="RLH1" s="10"/>
      <c r="RLI1" s="10" t="s">
        <v>64</v>
      </c>
      <c r="RLJ1" s="10"/>
      <c r="RLK1" s="10"/>
      <c r="RLL1" s="10"/>
      <c r="RLM1" s="10"/>
      <c r="RLN1" s="10"/>
      <c r="RLO1" s="10"/>
      <c r="RLP1" s="10"/>
      <c r="RLQ1" s="10" t="s">
        <v>64</v>
      </c>
      <c r="RLR1" s="10"/>
      <c r="RLS1" s="10"/>
      <c r="RLT1" s="10"/>
      <c r="RLU1" s="10"/>
      <c r="RLV1" s="10"/>
      <c r="RLW1" s="10"/>
      <c r="RLX1" s="10"/>
      <c r="RLY1" s="10" t="s">
        <v>64</v>
      </c>
      <c r="RLZ1" s="10"/>
      <c r="RMA1" s="10"/>
      <c r="RMB1" s="10"/>
      <c r="RMC1" s="10"/>
      <c r="RMD1" s="10"/>
      <c r="RME1" s="10"/>
      <c r="RMF1" s="10"/>
      <c r="RMG1" s="10" t="s">
        <v>64</v>
      </c>
      <c r="RMH1" s="10"/>
      <c r="RMI1" s="10"/>
      <c r="RMJ1" s="10"/>
      <c r="RMK1" s="10"/>
      <c r="RML1" s="10"/>
      <c r="RMM1" s="10"/>
      <c r="RMN1" s="10"/>
      <c r="RMO1" s="10" t="s">
        <v>64</v>
      </c>
      <c r="RMP1" s="10"/>
      <c r="RMQ1" s="10"/>
      <c r="RMR1" s="10"/>
      <c r="RMS1" s="10"/>
      <c r="RMT1" s="10"/>
      <c r="RMU1" s="10"/>
      <c r="RMV1" s="10"/>
      <c r="RMW1" s="10" t="s">
        <v>64</v>
      </c>
      <c r="RMX1" s="10"/>
      <c r="RMY1" s="10"/>
      <c r="RMZ1" s="10"/>
      <c r="RNA1" s="10"/>
      <c r="RNB1" s="10"/>
      <c r="RNC1" s="10"/>
      <c r="RND1" s="10"/>
      <c r="RNE1" s="10" t="s">
        <v>64</v>
      </c>
      <c r="RNF1" s="10"/>
      <c r="RNG1" s="10"/>
      <c r="RNH1" s="10"/>
      <c r="RNI1" s="10"/>
      <c r="RNJ1" s="10"/>
      <c r="RNK1" s="10"/>
      <c r="RNL1" s="10"/>
      <c r="RNM1" s="10" t="s">
        <v>64</v>
      </c>
      <c r="RNN1" s="10"/>
      <c r="RNO1" s="10"/>
      <c r="RNP1" s="10"/>
      <c r="RNQ1" s="10"/>
      <c r="RNR1" s="10"/>
      <c r="RNS1" s="10"/>
      <c r="RNT1" s="10"/>
      <c r="RNU1" s="10" t="s">
        <v>64</v>
      </c>
      <c r="RNV1" s="10"/>
      <c r="RNW1" s="10"/>
      <c r="RNX1" s="10"/>
      <c r="RNY1" s="10"/>
      <c r="RNZ1" s="10"/>
      <c r="ROA1" s="10"/>
      <c r="ROB1" s="10"/>
      <c r="ROC1" s="10" t="s">
        <v>64</v>
      </c>
      <c r="ROD1" s="10"/>
      <c r="ROE1" s="10"/>
      <c r="ROF1" s="10"/>
      <c r="ROG1" s="10"/>
      <c r="ROH1" s="10"/>
      <c r="ROI1" s="10"/>
      <c r="ROJ1" s="10"/>
      <c r="ROK1" s="10" t="s">
        <v>64</v>
      </c>
      <c r="ROL1" s="10"/>
      <c r="ROM1" s="10"/>
      <c r="RON1" s="10"/>
      <c r="ROO1" s="10"/>
      <c r="ROP1" s="10"/>
      <c r="ROQ1" s="10"/>
      <c r="ROR1" s="10"/>
      <c r="ROS1" s="10" t="s">
        <v>64</v>
      </c>
      <c r="ROT1" s="10"/>
      <c r="ROU1" s="10"/>
      <c r="ROV1" s="10"/>
      <c r="ROW1" s="10"/>
      <c r="ROX1" s="10"/>
      <c r="ROY1" s="10"/>
      <c r="ROZ1" s="10"/>
      <c r="RPA1" s="10" t="s">
        <v>64</v>
      </c>
      <c r="RPB1" s="10"/>
      <c r="RPC1" s="10"/>
      <c r="RPD1" s="10"/>
      <c r="RPE1" s="10"/>
      <c r="RPF1" s="10"/>
      <c r="RPG1" s="10"/>
      <c r="RPH1" s="10"/>
      <c r="RPI1" s="10" t="s">
        <v>64</v>
      </c>
      <c r="RPJ1" s="10"/>
      <c r="RPK1" s="10"/>
      <c r="RPL1" s="10"/>
      <c r="RPM1" s="10"/>
      <c r="RPN1" s="10"/>
      <c r="RPO1" s="10"/>
      <c r="RPP1" s="10"/>
      <c r="RPQ1" s="10" t="s">
        <v>64</v>
      </c>
      <c r="RPR1" s="10"/>
      <c r="RPS1" s="10"/>
      <c r="RPT1" s="10"/>
      <c r="RPU1" s="10"/>
      <c r="RPV1" s="10"/>
      <c r="RPW1" s="10"/>
      <c r="RPX1" s="10"/>
      <c r="RPY1" s="10" t="s">
        <v>64</v>
      </c>
      <c r="RPZ1" s="10"/>
      <c r="RQA1" s="10"/>
      <c r="RQB1" s="10"/>
      <c r="RQC1" s="10"/>
      <c r="RQD1" s="10"/>
      <c r="RQE1" s="10"/>
      <c r="RQF1" s="10"/>
      <c r="RQG1" s="10" t="s">
        <v>64</v>
      </c>
      <c r="RQH1" s="10"/>
      <c r="RQI1" s="10"/>
      <c r="RQJ1" s="10"/>
      <c r="RQK1" s="10"/>
      <c r="RQL1" s="10"/>
      <c r="RQM1" s="10"/>
      <c r="RQN1" s="10"/>
      <c r="RQO1" s="10" t="s">
        <v>64</v>
      </c>
      <c r="RQP1" s="10"/>
      <c r="RQQ1" s="10"/>
      <c r="RQR1" s="10"/>
      <c r="RQS1" s="10"/>
      <c r="RQT1" s="10"/>
      <c r="RQU1" s="10"/>
      <c r="RQV1" s="10"/>
      <c r="RQW1" s="10" t="s">
        <v>64</v>
      </c>
      <c r="RQX1" s="10"/>
      <c r="RQY1" s="10"/>
      <c r="RQZ1" s="10"/>
      <c r="RRA1" s="10"/>
      <c r="RRB1" s="10"/>
      <c r="RRC1" s="10"/>
      <c r="RRD1" s="10"/>
      <c r="RRE1" s="10" t="s">
        <v>64</v>
      </c>
      <c r="RRF1" s="10"/>
      <c r="RRG1" s="10"/>
      <c r="RRH1" s="10"/>
      <c r="RRI1" s="10"/>
      <c r="RRJ1" s="10"/>
      <c r="RRK1" s="10"/>
      <c r="RRL1" s="10"/>
      <c r="RRM1" s="10" t="s">
        <v>64</v>
      </c>
      <c r="RRN1" s="10"/>
      <c r="RRO1" s="10"/>
      <c r="RRP1" s="10"/>
      <c r="RRQ1" s="10"/>
      <c r="RRR1" s="10"/>
      <c r="RRS1" s="10"/>
      <c r="RRT1" s="10"/>
      <c r="RRU1" s="10" t="s">
        <v>64</v>
      </c>
      <c r="RRV1" s="10"/>
      <c r="RRW1" s="10"/>
      <c r="RRX1" s="10"/>
      <c r="RRY1" s="10"/>
      <c r="RRZ1" s="10"/>
      <c r="RSA1" s="10"/>
      <c r="RSB1" s="10"/>
      <c r="RSC1" s="10" t="s">
        <v>64</v>
      </c>
      <c r="RSD1" s="10"/>
      <c r="RSE1" s="10"/>
      <c r="RSF1" s="10"/>
      <c r="RSG1" s="10"/>
      <c r="RSH1" s="10"/>
      <c r="RSI1" s="10"/>
      <c r="RSJ1" s="10"/>
      <c r="RSK1" s="10" t="s">
        <v>64</v>
      </c>
      <c r="RSL1" s="10"/>
      <c r="RSM1" s="10"/>
      <c r="RSN1" s="10"/>
      <c r="RSO1" s="10"/>
      <c r="RSP1" s="10"/>
      <c r="RSQ1" s="10"/>
      <c r="RSR1" s="10"/>
      <c r="RSS1" s="10" t="s">
        <v>64</v>
      </c>
      <c r="RST1" s="10"/>
      <c r="RSU1" s="10"/>
      <c r="RSV1" s="10"/>
      <c r="RSW1" s="10"/>
      <c r="RSX1" s="10"/>
      <c r="RSY1" s="10"/>
      <c r="RSZ1" s="10"/>
      <c r="RTA1" s="10" t="s">
        <v>64</v>
      </c>
      <c r="RTB1" s="10"/>
      <c r="RTC1" s="10"/>
      <c r="RTD1" s="10"/>
      <c r="RTE1" s="10"/>
      <c r="RTF1" s="10"/>
      <c r="RTG1" s="10"/>
      <c r="RTH1" s="10"/>
      <c r="RTI1" s="10" t="s">
        <v>64</v>
      </c>
      <c r="RTJ1" s="10"/>
      <c r="RTK1" s="10"/>
      <c r="RTL1" s="10"/>
      <c r="RTM1" s="10"/>
      <c r="RTN1" s="10"/>
      <c r="RTO1" s="10"/>
      <c r="RTP1" s="10"/>
      <c r="RTQ1" s="10" t="s">
        <v>64</v>
      </c>
      <c r="RTR1" s="10"/>
      <c r="RTS1" s="10"/>
      <c r="RTT1" s="10"/>
      <c r="RTU1" s="10"/>
      <c r="RTV1" s="10"/>
      <c r="RTW1" s="10"/>
      <c r="RTX1" s="10"/>
      <c r="RTY1" s="10" t="s">
        <v>64</v>
      </c>
      <c r="RTZ1" s="10"/>
      <c r="RUA1" s="10"/>
      <c r="RUB1" s="10"/>
      <c r="RUC1" s="10"/>
      <c r="RUD1" s="10"/>
      <c r="RUE1" s="10"/>
      <c r="RUF1" s="10"/>
      <c r="RUG1" s="10" t="s">
        <v>64</v>
      </c>
      <c r="RUH1" s="10"/>
      <c r="RUI1" s="10"/>
      <c r="RUJ1" s="10"/>
      <c r="RUK1" s="10"/>
      <c r="RUL1" s="10"/>
      <c r="RUM1" s="10"/>
      <c r="RUN1" s="10"/>
      <c r="RUO1" s="10" t="s">
        <v>64</v>
      </c>
      <c r="RUP1" s="10"/>
      <c r="RUQ1" s="10"/>
      <c r="RUR1" s="10"/>
      <c r="RUS1" s="10"/>
      <c r="RUT1" s="10"/>
      <c r="RUU1" s="10"/>
      <c r="RUV1" s="10"/>
      <c r="RUW1" s="10" t="s">
        <v>64</v>
      </c>
      <c r="RUX1" s="10"/>
      <c r="RUY1" s="10"/>
      <c r="RUZ1" s="10"/>
      <c r="RVA1" s="10"/>
      <c r="RVB1" s="10"/>
      <c r="RVC1" s="10"/>
      <c r="RVD1" s="10"/>
      <c r="RVE1" s="10" t="s">
        <v>64</v>
      </c>
      <c r="RVF1" s="10"/>
      <c r="RVG1" s="10"/>
      <c r="RVH1" s="10"/>
      <c r="RVI1" s="10"/>
      <c r="RVJ1" s="10"/>
      <c r="RVK1" s="10"/>
      <c r="RVL1" s="10"/>
      <c r="RVM1" s="10" t="s">
        <v>64</v>
      </c>
      <c r="RVN1" s="10"/>
      <c r="RVO1" s="10"/>
      <c r="RVP1" s="10"/>
      <c r="RVQ1" s="10"/>
      <c r="RVR1" s="10"/>
      <c r="RVS1" s="10"/>
      <c r="RVT1" s="10"/>
      <c r="RVU1" s="10" t="s">
        <v>64</v>
      </c>
      <c r="RVV1" s="10"/>
      <c r="RVW1" s="10"/>
      <c r="RVX1" s="10"/>
      <c r="RVY1" s="10"/>
      <c r="RVZ1" s="10"/>
      <c r="RWA1" s="10"/>
      <c r="RWB1" s="10"/>
      <c r="RWC1" s="10" t="s">
        <v>64</v>
      </c>
      <c r="RWD1" s="10"/>
      <c r="RWE1" s="10"/>
      <c r="RWF1" s="10"/>
      <c r="RWG1" s="10"/>
      <c r="RWH1" s="10"/>
      <c r="RWI1" s="10"/>
      <c r="RWJ1" s="10"/>
      <c r="RWK1" s="10" t="s">
        <v>64</v>
      </c>
      <c r="RWL1" s="10"/>
      <c r="RWM1" s="10"/>
      <c r="RWN1" s="10"/>
      <c r="RWO1" s="10"/>
      <c r="RWP1" s="10"/>
      <c r="RWQ1" s="10"/>
      <c r="RWR1" s="10"/>
      <c r="RWS1" s="10" t="s">
        <v>64</v>
      </c>
      <c r="RWT1" s="10"/>
      <c r="RWU1" s="10"/>
      <c r="RWV1" s="10"/>
      <c r="RWW1" s="10"/>
      <c r="RWX1" s="10"/>
      <c r="RWY1" s="10"/>
      <c r="RWZ1" s="10"/>
      <c r="RXA1" s="10" t="s">
        <v>64</v>
      </c>
      <c r="RXB1" s="10"/>
      <c r="RXC1" s="10"/>
      <c r="RXD1" s="10"/>
      <c r="RXE1" s="10"/>
      <c r="RXF1" s="10"/>
      <c r="RXG1" s="10"/>
      <c r="RXH1" s="10"/>
      <c r="RXI1" s="10" t="s">
        <v>64</v>
      </c>
      <c r="RXJ1" s="10"/>
      <c r="RXK1" s="10"/>
      <c r="RXL1" s="10"/>
      <c r="RXM1" s="10"/>
      <c r="RXN1" s="10"/>
      <c r="RXO1" s="10"/>
      <c r="RXP1" s="10"/>
      <c r="RXQ1" s="10" t="s">
        <v>64</v>
      </c>
      <c r="RXR1" s="10"/>
      <c r="RXS1" s="10"/>
      <c r="RXT1" s="10"/>
      <c r="RXU1" s="10"/>
      <c r="RXV1" s="10"/>
      <c r="RXW1" s="10"/>
      <c r="RXX1" s="10"/>
      <c r="RXY1" s="10" t="s">
        <v>64</v>
      </c>
      <c r="RXZ1" s="10"/>
      <c r="RYA1" s="10"/>
      <c r="RYB1" s="10"/>
      <c r="RYC1" s="10"/>
      <c r="RYD1" s="10"/>
      <c r="RYE1" s="10"/>
      <c r="RYF1" s="10"/>
      <c r="RYG1" s="10" t="s">
        <v>64</v>
      </c>
      <c r="RYH1" s="10"/>
      <c r="RYI1" s="10"/>
      <c r="RYJ1" s="10"/>
      <c r="RYK1" s="10"/>
      <c r="RYL1" s="10"/>
      <c r="RYM1" s="10"/>
      <c r="RYN1" s="10"/>
      <c r="RYO1" s="10" t="s">
        <v>64</v>
      </c>
      <c r="RYP1" s="10"/>
      <c r="RYQ1" s="10"/>
      <c r="RYR1" s="10"/>
      <c r="RYS1" s="10"/>
      <c r="RYT1" s="10"/>
      <c r="RYU1" s="10"/>
      <c r="RYV1" s="10"/>
      <c r="RYW1" s="10" t="s">
        <v>64</v>
      </c>
      <c r="RYX1" s="10"/>
      <c r="RYY1" s="10"/>
      <c r="RYZ1" s="10"/>
      <c r="RZA1" s="10"/>
      <c r="RZB1" s="10"/>
      <c r="RZC1" s="10"/>
      <c r="RZD1" s="10"/>
      <c r="RZE1" s="10" t="s">
        <v>64</v>
      </c>
      <c r="RZF1" s="10"/>
      <c r="RZG1" s="10"/>
      <c r="RZH1" s="10"/>
      <c r="RZI1" s="10"/>
      <c r="RZJ1" s="10"/>
      <c r="RZK1" s="10"/>
      <c r="RZL1" s="10"/>
      <c r="RZM1" s="10" t="s">
        <v>64</v>
      </c>
      <c r="RZN1" s="10"/>
      <c r="RZO1" s="10"/>
      <c r="RZP1" s="10"/>
      <c r="RZQ1" s="10"/>
      <c r="RZR1" s="10"/>
      <c r="RZS1" s="10"/>
      <c r="RZT1" s="10"/>
      <c r="RZU1" s="10" t="s">
        <v>64</v>
      </c>
      <c r="RZV1" s="10"/>
      <c r="RZW1" s="10"/>
      <c r="RZX1" s="10"/>
      <c r="RZY1" s="10"/>
      <c r="RZZ1" s="10"/>
      <c r="SAA1" s="10"/>
      <c r="SAB1" s="10"/>
      <c r="SAC1" s="10" t="s">
        <v>64</v>
      </c>
      <c r="SAD1" s="10"/>
      <c r="SAE1" s="10"/>
      <c r="SAF1" s="10"/>
      <c r="SAG1" s="10"/>
      <c r="SAH1" s="10"/>
      <c r="SAI1" s="10"/>
      <c r="SAJ1" s="10"/>
      <c r="SAK1" s="10" t="s">
        <v>64</v>
      </c>
      <c r="SAL1" s="10"/>
      <c r="SAM1" s="10"/>
      <c r="SAN1" s="10"/>
      <c r="SAO1" s="10"/>
      <c r="SAP1" s="10"/>
      <c r="SAQ1" s="10"/>
      <c r="SAR1" s="10"/>
      <c r="SAS1" s="10" t="s">
        <v>64</v>
      </c>
      <c r="SAT1" s="10"/>
      <c r="SAU1" s="10"/>
      <c r="SAV1" s="10"/>
      <c r="SAW1" s="10"/>
      <c r="SAX1" s="10"/>
      <c r="SAY1" s="10"/>
      <c r="SAZ1" s="10"/>
      <c r="SBA1" s="10" t="s">
        <v>64</v>
      </c>
      <c r="SBB1" s="10"/>
      <c r="SBC1" s="10"/>
      <c r="SBD1" s="10"/>
      <c r="SBE1" s="10"/>
      <c r="SBF1" s="10"/>
      <c r="SBG1" s="10"/>
      <c r="SBH1" s="10"/>
      <c r="SBI1" s="10" t="s">
        <v>64</v>
      </c>
      <c r="SBJ1" s="10"/>
      <c r="SBK1" s="10"/>
      <c r="SBL1" s="10"/>
      <c r="SBM1" s="10"/>
      <c r="SBN1" s="10"/>
      <c r="SBO1" s="10"/>
      <c r="SBP1" s="10"/>
      <c r="SBQ1" s="10" t="s">
        <v>64</v>
      </c>
      <c r="SBR1" s="10"/>
      <c r="SBS1" s="10"/>
      <c r="SBT1" s="10"/>
      <c r="SBU1" s="10"/>
      <c r="SBV1" s="10"/>
      <c r="SBW1" s="10"/>
      <c r="SBX1" s="10"/>
      <c r="SBY1" s="10" t="s">
        <v>64</v>
      </c>
      <c r="SBZ1" s="10"/>
      <c r="SCA1" s="10"/>
      <c r="SCB1" s="10"/>
      <c r="SCC1" s="10"/>
      <c r="SCD1" s="10"/>
      <c r="SCE1" s="10"/>
      <c r="SCF1" s="10"/>
      <c r="SCG1" s="10" t="s">
        <v>64</v>
      </c>
      <c r="SCH1" s="10"/>
      <c r="SCI1" s="10"/>
      <c r="SCJ1" s="10"/>
      <c r="SCK1" s="10"/>
      <c r="SCL1" s="10"/>
      <c r="SCM1" s="10"/>
      <c r="SCN1" s="10"/>
      <c r="SCO1" s="10" t="s">
        <v>64</v>
      </c>
      <c r="SCP1" s="10"/>
      <c r="SCQ1" s="10"/>
      <c r="SCR1" s="10"/>
      <c r="SCS1" s="10"/>
      <c r="SCT1" s="10"/>
      <c r="SCU1" s="10"/>
      <c r="SCV1" s="10"/>
      <c r="SCW1" s="10" t="s">
        <v>64</v>
      </c>
      <c r="SCX1" s="10"/>
      <c r="SCY1" s="10"/>
      <c r="SCZ1" s="10"/>
      <c r="SDA1" s="10"/>
      <c r="SDB1" s="10"/>
      <c r="SDC1" s="10"/>
      <c r="SDD1" s="10"/>
      <c r="SDE1" s="10" t="s">
        <v>64</v>
      </c>
      <c r="SDF1" s="10"/>
      <c r="SDG1" s="10"/>
      <c r="SDH1" s="10"/>
      <c r="SDI1" s="10"/>
      <c r="SDJ1" s="10"/>
      <c r="SDK1" s="10"/>
      <c r="SDL1" s="10"/>
      <c r="SDM1" s="10" t="s">
        <v>64</v>
      </c>
      <c r="SDN1" s="10"/>
      <c r="SDO1" s="10"/>
      <c r="SDP1" s="10"/>
      <c r="SDQ1" s="10"/>
      <c r="SDR1" s="10"/>
      <c r="SDS1" s="10"/>
      <c r="SDT1" s="10"/>
      <c r="SDU1" s="10" t="s">
        <v>64</v>
      </c>
      <c r="SDV1" s="10"/>
      <c r="SDW1" s="10"/>
      <c r="SDX1" s="10"/>
      <c r="SDY1" s="10"/>
      <c r="SDZ1" s="10"/>
      <c r="SEA1" s="10"/>
      <c r="SEB1" s="10"/>
      <c r="SEC1" s="10" t="s">
        <v>64</v>
      </c>
      <c r="SED1" s="10"/>
      <c r="SEE1" s="10"/>
      <c r="SEF1" s="10"/>
      <c r="SEG1" s="10"/>
      <c r="SEH1" s="10"/>
      <c r="SEI1" s="10"/>
      <c r="SEJ1" s="10"/>
      <c r="SEK1" s="10" t="s">
        <v>64</v>
      </c>
      <c r="SEL1" s="10"/>
      <c r="SEM1" s="10"/>
      <c r="SEN1" s="10"/>
      <c r="SEO1" s="10"/>
      <c r="SEP1" s="10"/>
      <c r="SEQ1" s="10"/>
      <c r="SER1" s="10"/>
      <c r="SES1" s="10" t="s">
        <v>64</v>
      </c>
      <c r="SET1" s="10"/>
      <c r="SEU1" s="10"/>
      <c r="SEV1" s="10"/>
      <c r="SEW1" s="10"/>
      <c r="SEX1" s="10"/>
      <c r="SEY1" s="10"/>
      <c r="SEZ1" s="10"/>
      <c r="SFA1" s="10" t="s">
        <v>64</v>
      </c>
      <c r="SFB1" s="10"/>
      <c r="SFC1" s="10"/>
      <c r="SFD1" s="10"/>
      <c r="SFE1" s="10"/>
      <c r="SFF1" s="10"/>
      <c r="SFG1" s="10"/>
      <c r="SFH1" s="10"/>
      <c r="SFI1" s="10" t="s">
        <v>64</v>
      </c>
      <c r="SFJ1" s="10"/>
      <c r="SFK1" s="10"/>
      <c r="SFL1" s="10"/>
      <c r="SFM1" s="10"/>
      <c r="SFN1" s="10"/>
      <c r="SFO1" s="10"/>
      <c r="SFP1" s="10"/>
      <c r="SFQ1" s="10" t="s">
        <v>64</v>
      </c>
      <c r="SFR1" s="10"/>
      <c r="SFS1" s="10"/>
      <c r="SFT1" s="10"/>
      <c r="SFU1" s="10"/>
      <c r="SFV1" s="10"/>
      <c r="SFW1" s="10"/>
      <c r="SFX1" s="10"/>
      <c r="SFY1" s="10" t="s">
        <v>64</v>
      </c>
      <c r="SFZ1" s="10"/>
      <c r="SGA1" s="10"/>
      <c r="SGB1" s="10"/>
      <c r="SGC1" s="10"/>
      <c r="SGD1" s="10"/>
      <c r="SGE1" s="10"/>
      <c r="SGF1" s="10"/>
      <c r="SGG1" s="10" t="s">
        <v>64</v>
      </c>
      <c r="SGH1" s="10"/>
      <c r="SGI1" s="10"/>
      <c r="SGJ1" s="10"/>
      <c r="SGK1" s="10"/>
      <c r="SGL1" s="10"/>
      <c r="SGM1" s="10"/>
      <c r="SGN1" s="10"/>
      <c r="SGO1" s="10" t="s">
        <v>64</v>
      </c>
      <c r="SGP1" s="10"/>
      <c r="SGQ1" s="10"/>
      <c r="SGR1" s="10"/>
      <c r="SGS1" s="10"/>
      <c r="SGT1" s="10"/>
      <c r="SGU1" s="10"/>
      <c r="SGV1" s="10"/>
      <c r="SGW1" s="10" t="s">
        <v>64</v>
      </c>
      <c r="SGX1" s="10"/>
      <c r="SGY1" s="10"/>
      <c r="SGZ1" s="10"/>
      <c r="SHA1" s="10"/>
      <c r="SHB1" s="10"/>
      <c r="SHC1" s="10"/>
      <c r="SHD1" s="10"/>
      <c r="SHE1" s="10" t="s">
        <v>64</v>
      </c>
      <c r="SHF1" s="10"/>
      <c r="SHG1" s="10"/>
      <c r="SHH1" s="10"/>
      <c r="SHI1" s="10"/>
      <c r="SHJ1" s="10"/>
      <c r="SHK1" s="10"/>
      <c r="SHL1" s="10"/>
      <c r="SHM1" s="10" t="s">
        <v>64</v>
      </c>
      <c r="SHN1" s="10"/>
      <c r="SHO1" s="10"/>
      <c r="SHP1" s="10"/>
      <c r="SHQ1" s="10"/>
      <c r="SHR1" s="10"/>
      <c r="SHS1" s="10"/>
      <c r="SHT1" s="10"/>
      <c r="SHU1" s="10" t="s">
        <v>64</v>
      </c>
      <c r="SHV1" s="10"/>
      <c r="SHW1" s="10"/>
      <c r="SHX1" s="10"/>
      <c r="SHY1" s="10"/>
      <c r="SHZ1" s="10"/>
      <c r="SIA1" s="10"/>
      <c r="SIB1" s="10"/>
      <c r="SIC1" s="10" t="s">
        <v>64</v>
      </c>
      <c r="SID1" s="10"/>
      <c r="SIE1" s="10"/>
      <c r="SIF1" s="10"/>
      <c r="SIG1" s="10"/>
      <c r="SIH1" s="10"/>
      <c r="SII1" s="10"/>
      <c r="SIJ1" s="10"/>
      <c r="SIK1" s="10" t="s">
        <v>64</v>
      </c>
      <c r="SIL1" s="10"/>
      <c r="SIM1" s="10"/>
      <c r="SIN1" s="10"/>
      <c r="SIO1" s="10"/>
      <c r="SIP1" s="10"/>
      <c r="SIQ1" s="10"/>
      <c r="SIR1" s="10"/>
      <c r="SIS1" s="10" t="s">
        <v>64</v>
      </c>
      <c r="SIT1" s="10"/>
      <c r="SIU1" s="10"/>
      <c r="SIV1" s="10"/>
      <c r="SIW1" s="10"/>
      <c r="SIX1" s="10"/>
      <c r="SIY1" s="10"/>
      <c r="SIZ1" s="10"/>
      <c r="SJA1" s="10" t="s">
        <v>64</v>
      </c>
      <c r="SJB1" s="10"/>
      <c r="SJC1" s="10"/>
      <c r="SJD1" s="10"/>
      <c r="SJE1" s="10"/>
      <c r="SJF1" s="10"/>
      <c r="SJG1" s="10"/>
      <c r="SJH1" s="10"/>
      <c r="SJI1" s="10" t="s">
        <v>64</v>
      </c>
      <c r="SJJ1" s="10"/>
      <c r="SJK1" s="10"/>
      <c r="SJL1" s="10"/>
      <c r="SJM1" s="10"/>
      <c r="SJN1" s="10"/>
      <c r="SJO1" s="10"/>
      <c r="SJP1" s="10"/>
      <c r="SJQ1" s="10" t="s">
        <v>64</v>
      </c>
      <c r="SJR1" s="10"/>
      <c r="SJS1" s="10"/>
      <c r="SJT1" s="10"/>
      <c r="SJU1" s="10"/>
      <c r="SJV1" s="10"/>
      <c r="SJW1" s="10"/>
      <c r="SJX1" s="10"/>
      <c r="SJY1" s="10" t="s">
        <v>64</v>
      </c>
      <c r="SJZ1" s="10"/>
      <c r="SKA1" s="10"/>
      <c r="SKB1" s="10"/>
      <c r="SKC1" s="10"/>
      <c r="SKD1" s="10"/>
      <c r="SKE1" s="10"/>
      <c r="SKF1" s="10"/>
      <c r="SKG1" s="10" t="s">
        <v>64</v>
      </c>
      <c r="SKH1" s="10"/>
      <c r="SKI1" s="10"/>
      <c r="SKJ1" s="10"/>
      <c r="SKK1" s="10"/>
      <c r="SKL1" s="10"/>
      <c r="SKM1" s="10"/>
      <c r="SKN1" s="10"/>
      <c r="SKO1" s="10" t="s">
        <v>64</v>
      </c>
      <c r="SKP1" s="10"/>
      <c r="SKQ1" s="10"/>
      <c r="SKR1" s="10"/>
      <c r="SKS1" s="10"/>
      <c r="SKT1" s="10"/>
      <c r="SKU1" s="10"/>
      <c r="SKV1" s="10"/>
      <c r="SKW1" s="10" t="s">
        <v>64</v>
      </c>
      <c r="SKX1" s="10"/>
      <c r="SKY1" s="10"/>
      <c r="SKZ1" s="10"/>
      <c r="SLA1" s="10"/>
      <c r="SLB1" s="10"/>
      <c r="SLC1" s="10"/>
      <c r="SLD1" s="10"/>
      <c r="SLE1" s="10" t="s">
        <v>64</v>
      </c>
      <c r="SLF1" s="10"/>
      <c r="SLG1" s="10"/>
      <c r="SLH1" s="10"/>
      <c r="SLI1" s="10"/>
      <c r="SLJ1" s="10"/>
      <c r="SLK1" s="10"/>
      <c r="SLL1" s="10"/>
      <c r="SLM1" s="10" t="s">
        <v>64</v>
      </c>
      <c r="SLN1" s="10"/>
      <c r="SLO1" s="10"/>
      <c r="SLP1" s="10"/>
      <c r="SLQ1" s="10"/>
      <c r="SLR1" s="10"/>
      <c r="SLS1" s="10"/>
      <c r="SLT1" s="10"/>
      <c r="SLU1" s="10" t="s">
        <v>64</v>
      </c>
      <c r="SLV1" s="10"/>
      <c r="SLW1" s="10"/>
      <c r="SLX1" s="10"/>
      <c r="SLY1" s="10"/>
      <c r="SLZ1" s="10"/>
      <c r="SMA1" s="10"/>
      <c r="SMB1" s="10"/>
      <c r="SMC1" s="10" t="s">
        <v>64</v>
      </c>
      <c r="SMD1" s="10"/>
      <c r="SME1" s="10"/>
      <c r="SMF1" s="10"/>
      <c r="SMG1" s="10"/>
      <c r="SMH1" s="10"/>
      <c r="SMI1" s="10"/>
      <c r="SMJ1" s="10"/>
      <c r="SMK1" s="10" t="s">
        <v>64</v>
      </c>
      <c r="SML1" s="10"/>
      <c r="SMM1" s="10"/>
      <c r="SMN1" s="10"/>
      <c r="SMO1" s="10"/>
      <c r="SMP1" s="10"/>
      <c r="SMQ1" s="10"/>
      <c r="SMR1" s="10"/>
      <c r="SMS1" s="10" t="s">
        <v>64</v>
      </c>
      <c r="SMT1" s="10"/>
      <c r="SMU1" s="10"/>
      <c r="SMV1" s="10"/>
      <c r="SMW1" s="10"/>
      <c r="SMX1" s="10"/>
      <c r="SMY1" s="10"/>
      <c r="SMZ1" s="10"/>
      <c r="SNA1" s="10" t="s">
        <v>64</v>
      </c>
      <c r="SNB1" s="10"/>
      <c r="SNC1" s="10"/>
      <c r="SND1" s="10"/>
      <c r="SNE1" s="10"/>
      <c r="SNF1" s="10"/>
      <c r="SNG1" s="10"/>
      <c r="SNH1" s="10"/>
      <c r="SNI1" s="10" t="s">
        <v>64</v>
      </c>
      <c r="SNJ1" s="10"/>
      <c r="SNK1" s="10"/>
      <c r="SNL1" s="10"/>
      <c r="SNM1" s="10"/>
      <c r="SNN1" s="10"/>
      <c r="SNO1" s="10"/>
      <c r="SNP1" s="10"/>
      <c r="SNQ1" s="10" t="s">
        <v>64</v>
      </c>
      <c r="SNR1" s="10"/>
      <c r="SNS1" s="10"/>
      <c r="SNT1" s="10"/>
      <c r="SNU1" s="10"/>
      <c r="SNV1" s="10"/>
      <c r="SNW1" s="10"/>
      <c r="SNX1" s="10"/>
      <c r="SNY1" s="10" t="s">
        <v>64</v>
      </c>
      <c r="SNZ1" s="10"/>
      <c r="SOA1" s="10"/>
      <c r="SOB1" s="10"/>
      <c r="SOC1" s="10"/>
      <c r="SOD1" s="10"/>
      <c r="SOE1" s="10"/>
      <c r="SOF1" s="10"/>
      <c r="SOG1" s="10" t="s">
        <v>64</v>
      </c>
      <c r="SOH1" s="10"/>
      <c r="SOI1" s="10"/>
      <c r="SOJ1" s="10"/>
      <c r="SOK1" s="10"/>
      <c r="SOL1" s="10"/>
      <c r="SOM1" s="10"/>
      <c r="SON1" s="10"/>
      <c r="SOO1" s="10" t="s">
        <v>64</v>
      </c>
      <c r="SOP1" s="10"/>
      <c r="SOQ1" s="10"/>
      <c r="SOR1" s="10"/>
      <c r="SOS1" s="10"/>
      <c r="SOT1" s="10"/>
      <c r="SOU1" s="10"/>
      <c r="SOV1" s="10"/>
      <c r="SOW1" s="10" t="s">
        <v>64</v>
      </c>
      <c r="SOX1" s="10"/>
      <c r="SOY1" s="10"/>
      <c r="SOZ1" s="10"/>
      <c r="SPA1" s="10"/>
      <c r="SPB1" s="10"/>
      <c r="SPC1" s="10"/>
      <c r="SPD1" s="10"/>
      <c r="SPE1" s="10" t="s">
        <v>64</v>
      </c>
      <c r="SPF1" s="10"/>
      <c r="SPG1" s="10"/>
      <c r="SPH1" s="10"/>
      <c r="SPI1" s="10"/>
      <c r="SPJ1" s="10"/>
      <c r="SPK1" s="10"/>
      <c r="SPL1" s="10"/>
      <c r="SPM1" s="10" t="s">
        <v>64</v>
      </c>
      <c r="SPN1" s="10"/>
      <c r="SPO1" s="10"/>
      <c r="SPP1" s="10"/>
      <c r="SPQ1" s="10"/>
      <c r="SPR1" s="10"/>
      <c r="SPS1" s="10"/>
      <c r="SPT1" s="10"/>
      <c r="SPU1" s="10" t="s">
        <v>64</v>
      </c>
      <c r="SPV1" s="10"/>
      <c r="SPW1" s="10"/>
      <c r="SPX1" s="10"/>
      <c r="SPY1" s="10"/>
      <c r="SPZ1" s="10"/>
      <c r="SQA1" s="10"/>
      <c r="SQB1" s="10"/>
      <c r="SQC1" s="10" t="s">
        <v>64</v>
      </c>
      <c r="SQD1" s="10"/>
      <c r="SQE1" s="10"/>
      <c r="SQF1" s="10"/>
      <c r="SQG1" s="10"/>
      <c r="SQH1" s="10"/>
      <c r="SQI1" s="10"/>
      <c r="SQJ1" s="10"/>
      <c r="SQK1" s="10" t="s">
        <v>64</v>
      </c>
      <c r="SQL1" s="10"/>
      <c r="SQM1" s="10"/>
      <c r="SQN1" s="10"/>
      <c r="SQO1" s="10"/>
      <c r="SQP1" s="10"/>
      <c r="SQQ1" s="10"/>
      <c r="SQR1" s="10"/>
      <c r="SQS1" s="10" t="s">
        <v>64</v>
      </c>
      <c r="SQT1" s="10"/>
      <c r="SQU1" s="10"/>
      <c r="SQV1" s="10"/>
      <c r="SQW1" s="10"/>
      <c r="SQX1" s="10"/>
      <c r="SQY1" s="10"/>
      <c r="SQZ1" s="10"/>
      <c r="SRA1" s="10" t="s">
        <v>64</v>
      </c>
      <c r="SRB1" s="10"/>
      <c r="SRC1" s="10"/>
      <c r="SRD1" s="10"/>
      <c r="SRE1" s="10"/>
      <c r="SRF1" s="10"/>
      <c r="SRG1" s="10"/>
      <c r="SRH1" s="10"/>
      <c r="SRI1" s="10" t="s">
        <v>64</v>
      </c>
      <c r="SRJ1" s="10"/>
      <c r="SRK1" s="10"/>
      <c r="SRL1" s="10"/>
      <c r="SRM1" s="10"/>
      <c r="SRN1" s="10"/>
      <c r="SRO1" s="10"/>
      <c r="SRP1" s="10"/>
      <c r="SRQ1" s="10" t="s">
        <v>64</v>
      </c>
      <c r="SRR1" s="10"/>
      <c r="SRS1" s="10"/>
      <c r="SRT1" s="10"/>
      <c r="SRU1" s="10"/>
      <c r="SRV1" s="10"/>
      <c r="SRW1" s="10"/>
      <c r="SRX1" s="10"/>
      <c r="SRY1" s="10" t="s">
        <v>64</v>
      </c>
      <c r="SRZ1" s="10"/>
      <c r="SSA1" s="10"/>
      <c r="SSB1" s="10"/>
      <c r="SSC1" s="10"/>
      <c r="SSD1" s="10"/>
      <c r="SSE1" s="10"/>
      <c r="SSF1" s="10"/>
      <c r="SSG1" s="10" t="s">
        <v>64</v>
      </c>
      <c r="SSH1" s="10"/>
      <c r="SSI1" s="10"/>
      <c r="SSJ1" s="10"/>
      <c r="SSK1" s="10"/>
      <c r="SSL1" s="10"/>
      <c r="SSM1" s="10"/>
      <c r="SSN1" s="10"/>
      <c r="SSO1" s="10" t="s">
        <v>64</v>
      </c>
      <c r="SSP1" s="10"/>
      <c r="SSQ1" s="10"/>
      <c r="SSR1" s="10"/>
      <c r="SSS1" s="10"/>
      <c r="SST1" s="10"/>
      <c r="SSU1" s="10"/>
      <c r="SSV1" s="10"/>
      <c r="SSW1" s="10" t="s">
        <v>64</v>
      </c>
      <c r="SSX1" s="10"/>
      <c r="SSY1" s="10"/>
      <c r="SSZ1" s="10"/>
      <c r="STA1" s="10"/>
      <c r="STB1" s="10"/>
      <c r="STC1" s="10"/>
      <c r="STD1" s="10"/>
      <c r="STE1" s="10" t="s">
        <v>64</v>
      </c>
      <c r="STF1" s="10"/>
      <c r="STG1" s="10"/>
      <c r="STH1" s="10"/>
      <c r="STI1" s="10"/>
      <c r="STJ1" s="10"/>
      <c r="STK1" s="10"/>
      <c r="STL1" s="10"/>
      <c r="STM1" s="10" t="s">
        <v>64</v>
      </c>
      <c r="STN1" s="10"/>
      <c r="STO1" s="10"/>
      <c r="STP1" s="10"/>
      <c r="STQ1" s="10"/>
      <c r="STR1" s="10"/>
      <c r="STS1" s="10"/>
      <c r="STT1" s="10"/>
      <c r="STU1" s="10" t="s">
        <v>64</v>
      </c>
      <c r="STV1" s="10"/>
      <c r="STW1" s="10"/>
      <c r="STX1" s="10"/>
      <c r="STY1" s="10"/>
      <c r="STZ1" s="10"/>
      <c r="SUA1" s="10"/>
      <c r="SUB1" s="10"/>
      <c r="SUC1" s="10" t="s">
        <v>64</v>
      </c>
      <c r="SUD1" s="10"/>
      <c r="SUE1" s="10"/>
      <c r="SUF1" s="10"/>
      <c r="SUG1" s="10"/>
      <c r="SUH1" s="10"/>
      <c r="SUI1" s="10"/>
      <c r="SUJ1" s="10"/>
      <c r="SUK1" s="10" t="s">
        <v>64</v>
      </c>
      <c r="SUL1" s="10"/>
      <c r="SUM1" s="10"/>
      <c r="SUN1" s="10"/>
      <c r="SUO1" s="10"/>
      <c r="SUP1" s="10"/>
      <c r="SUQ1" s="10"/>
      <c r="SUR1" s="10"/>
      <c r="SUS1" s="10" t="s">
        <v>64</v>
      </c>
      <c r="SUT1" s="10"/>
      <c r="SUU1" s="10"/>
      <c r="SUV1" s="10"/>
      <c r="SUW1" s="10"/>
      <c r="SUX1" s="10"/>
      <c r="SUY1" s="10"/>
      <c r="SUZ1" s="10"/>
      <c r="SVA1" s="10" t="s">
        <v>64</v>
      </c>
      <c r="SVB1" s="10"/>
      <c r="SVC1" s="10"/>
      <c r="SVD1" s="10"/>
      <c r="SVE1" s="10"/>
      <c r="SVF1" s="10"/>
      <c r="SVG1" s="10"/>
      <c r="SVH1" s="10"/>
      <c r="SVI1" s="10" t="s">
        <v>64</v>
      </c>
      <c r="SVJ1" s="10"/>
      <c r="SVK1" s="10"/>
      <c r="SVL1" s="10"/>
      <c r="SVM1" s="10"/>
      <c r="SVN1" s="10"/>
      <c r="SVO1" s="10"/>
      <c r="SVP1" s="10"/>
      <c r="SVQ1" s="10" t="s">
        <v>64</v>
      </c>
      <c r="SVR1" s="10"/>
      <c r="SVS1" s="10"/>
      <c r="SVT1" s="10"/>
      <c r="SVU1" s="10"/>
      <c r="SVV1" s="10"/>
      <c r="SVW1" s="10"/>
      <c r="SVX1" s="10"/>
      <c r="SVY1" s="10" t="s">
        <v>64</v>
      </c>
      <c r="SVZ1" s="10"/>
      <c r="SWA1" s="10"/>
      <c r="SWB1" s="10"/>
      <c r="SWC1" s="10"/>
      <c r="SWD1" s="10"/>
      <c r="SWE1" s="10"/>
      <c r="SWF1" s="10"/>
      <c r="SWG1" s="10" t="s">
        <v>64</v>
      </c>
      <c r="SWH1" s="10"/>
      <c r="SWI1" s="10"/>
      <c r="SWJ1" s="10"/>
      <c r="SWK1" s="10"/>
      <c r="SWL1" s="10"/>
      <c r="SWM1" s="10"/>
      <c r="SWN1" s="10"/>
      <c r="SWO1" s="10" t="s">
        <v>64</v>
      </c>
      <c r="SWP1" s="10"/>
      <c r="SWQ1" s="10"/>
      <c r="SWR1" s="10"/>
      <c r="SWS1" s="10"/>
      <c r="SWT1" s="10"/>
      <c r="SWU1" s="10"/>
      <c r="SWV1" s="10"/>
      <c r="SWW1" s="10" t="s">
        <v>64</v>
      </c>
      <c r="SWX1" s="10"/>
      <c r="SWY1" s="10"/>
      <c r="SWZ1" s="10"/>
      <c r="SXA1" s="10"/>
      <c r="SXB1" s="10"/>
      <c r="SXC1" s="10"/>
      <c r="SXD1" s="10"/>
      <c r="SXE1" s="10" t="s">
        <v>64</v>
      </c>
      <c r="SXF1" s="10"/>
      <c r="SXG1" s="10"/>
      <c r="SXH1" s="10"/>
      <c r="SXI1" s="10"/>
      <c r="SXJ1" s="10"/>
      <c r="SXK1" s="10"/>
      <c r="SXL1" s="10"/>
      <c r="SXM1" s="10" t="s">
        <v>64</v>
      </c>
      <c r="SXN1" s="10"/>
      <c r="SXO1" s="10"/>
      <c r="SXP1" s="10"/>
      <c r="SXQ1" s="10"/>
      <c r="SXR1" s="10"/>
      <c r="SXS1" s="10"/>
      <c r="SXT1" s="10"/>
      <c r="SXU1" s="10" t="s">
        <v>64</v>
      </c>
      <c r="SXV1" s="10"/>
      <c r="SXW1" s="10"/>
      <c r="SXX1" s="10"/>
      <c r="SXY1" s="10"/>
      <c r="SXZ1" s="10"/>
      <c r="SYA1" s="10"/>
      <c r="SYB1" s="10"/>
      <c r="SYC1" s="10" t="s">
        <v>64</v>
      </c>
      <c r="SYD1" s="10"/>
      <c r="SYE1" s="10"/>
      <c r="SYF1" s="10"/>
      <c r="SYG1" s="10"/>
      <c r="SYH1" s="10"/>
      <c r="SYI1" s="10"/>
      <c r="SYJ1" s="10"/>
      <c r="SYK1" s="10" t="s">
        <v>64</v>
      </c>
      <c r="SYL1" s="10"/>
      <c r="SYM1" s="10"/>
      <c r="SYN1" s="10"/>
      <c r="SYO1" s="10"/>
      <c r="SYP1" s="10"/>
      <c r="SYQ1" s="10"/>
      <c r="SYR1" s="10"/>
      <c r="SYS1" s="10" t="s">
        <v>64</v>
      </c>
      <c r="SYT1" s="10"/>
      <c r="SYU1" s="10"/>
      <c r="SYV1" s="10"/>
      <c r="SYW1" s="10"/>
      <c r="SYX1" s="10"/>
      <c r="SYY1" s="10"/>
      <c r="SYZ1" s="10"/>
      <c r="SZA1" s="10" t="s">
        <v>64</v>
      </c>
      <c r="SZB1" s="10"/>
      <c r="SZC1" s="10"/>
      <c r="SZD1" s="10"/>
      <c r="SZE1" s="10"/>
      <c r="SZF1" s="10"/>
      <c r="SZG1" s="10"/>
      <c r="SZH1" s="10"/>
      <c r="SZI1" s="10" t="s">
        <v>64</v>
      </c>
      <c r="SZJ1" s="10"/>
      <c r="SZK1" s="10"/>
      <c r="SZL1" s="10"/>
      <c r="SZM1" s="10"/>
      <c r="SZN1" s="10"/>
      <c r="SZO1" s="10"/>
      <c r="SZP1" s="10"/>
      <c r="SZQ1" s="10" t="s">
        <v>64</v>
      </c>
      <c r="SZR1" s="10"/>
      <c r="SZS1" s="10"/>
      <c r="SZT1" s="10"/>
      <c r="SZU1" s="10"/>
      <c r="SZV1" s="10"/>
      <c r="SZW1" s="10"/>
      <c r="SZX1" s="10"/>
      <c r="SZY1" s="10" t="s">
        <v>64</v>
      </c>
      <c r="SZZ1" s="10"/>
      <c r="TAA1" s="10"/>
      <c r="TAB1" s="10"/>
      <c r="TAC1" s="10"/>
      <c r="TAD1" s="10"/>
      <c r="TAE1" s="10"/>
      <c r="TAF1" s="10"/>
      <c r="TAG1" s="10" t="s">
        <v>64</v>
      </c>
      <c r="TAH1" s="10"/>
      <c r="TAI1" s="10"/>
      <c r="TAJ1" s="10"/>
      <c r="TAK1" s="10"/>
      <c r="TAL1" s="10"/>
      <c r="TAM1" s="10"/>
      <c r="TAN1" s="10"/>
      <c r="TAO1" s="10" t="s">
        <v>64</v>
      </c>
      <c r="TAP1" s="10"/>
      <c r="TAQ1" s="10"/>
      <c r="TAR1" s="10"/>
      <c r="TAS1" s="10"/>
      <c r="TAT1" s="10"/>
      <c r="TAU1" s="10"/>
      <c r="TAV1" s="10"/>
      <c r="TAW1" s="10" t="s">
        <v>64</v>
      </c>
      <c r="TAX1" s="10"/>
      <c r="TAY1" s="10"/>
      <c r="TAZ1" s="10"/>
      <c r="TBA1" s="10"/>
      <c r="TBB1" s="10"/>
      <c r="TBC1" s="10"/>
      <c r="TBD1" s="10"/>
      <c r="TBE1" s="10" t="s">
        <v>64</v>
      </c>
      <c r="TBF1" s="10"/>
      <c r="TBG1" s="10"/>
      <c r="TBH1" s="10"/>
      <c r="TBI1" s="10"/>
      <c r="TBJ1" s="10"/>
      <c r="TBK1" s="10"/>
      <c r="TBL1" s="10"/>
      <c r="TBM1" s="10" t="s">
        <v>64</v>
      </c>
      <c r="TBN1" s="10"/>
      <c r="TBO1" s="10"/>
      <c r="TBP1" s="10"/>
      <c r="TBQ1" s="10"/>
      <c r="TBR1" s="10"/>
      <c r="TBS1" s="10"/>
      <c r="TBT1" s="10"/>
      <c r="TBU1" s="10" t="s">
        <v>64</v>
      </c>
      <c r="TBV1" s="10"/>
      <c r="TBW1" s="10"/>
      <c r="TBX1" s="10"/>
      <c r="TBY1" s="10"/>
      <c r="TBZ1" s="10"/>
      <c r="TCA1" s="10"/>
      <c r="TCB1" s="10"/>
      <c r="TCC1" s="10" t="s">
        <v>64</v>
      </c>
      <c r="TCD1" s="10"/>
      <c r="TCE1" s="10"/>
      <c r="TCF1" s="10"/>
      <c r="TCG1" s="10"/>
      <c r="TCH1" s="10"/>
      <c r="TCI1" s="10"/>
      <c r="TCJ1" s="10"/>
      <c r="TCK1" s="10" t="s">
        <v>64</v>
      </c>
      <c r="TCL1" s="10"/>
      <c r="TCM1" s="10"/>
      <c r="TCN1" s="10"/>
      <c r="TCO1" s="10"/>
      <c r="TCP1" s="10"/>
      <c r="TCQ1" s="10"/>
      <c r="TCR1" s="10"/>
      <c r="TCS1" s="10" t="s">
        <v>64</v>
      </c>
      <c r="TCT1" s="10"/>
      <c r="TCU1" s="10"/>
      <c r="TCV1" s="10"/>
      <c r="TCW1" s="10"/>
      <c r="TCX1" s="10"/>
      <c r="TCY1" s="10"/>
      <c r="TCZ1" s="10"/>
      <c r="TDA1" s="10" t="s">
        <v>64</v>
      </c>
      <c r="TDB1" s="10"/>
      <c r="TDC1" s="10"/>
      <c r="TDD1" s="10"/>
      <c r="TDE1" s="10"/>
      <c r="TDF1" s="10"/>
      <c r="TDG1" s="10"/>
      <c r="TDH1" s="10"/>
      <c r="TDI1" s="10" t="s">
        <v>64</v>
      </c>
      <c r="TDJ1" s="10"/>
      <c r="TDK1" s="10"/>
      <c r="TDL1" s="10"/>
      <c r="TDM1" s="10"/>
      <c r="TDN1" s="10"/>
      <c r="TDO1" s="10"/>
      <c r="TDP1" s="10"/>
      <c r="TDQ1" s="10" t="s">
        <v>64</v>
      </c>
      <c r="TDR1" s="10"/>
      <c r="TDS1" s="10"/>
      <c r="TDT1" s="10"/>
      <c r="TDU1" s="10"/>
      <c r="TDV1" s="10"/>
      <c r="TDW1" s="10"/>
      <c r="TDX1" s="10"/>
      <c r="TDY1" s="10" t="s">
        <v>64</v>
      </c>
      <c r="TDZ1" s="10"/>
      <c r="TEA1" s="10"/>
      <c r="TEB1" s="10"/>
      <c r="TEC1" s="10"/>
      <c r="TED1" s="10"/>
      <c r="TEE1" s="10"/>
      <c r="TEF1" s="10"/>
      <c r="TEG1" s="10" t="s">
        <v>64</v>
      </c>
      <c r="TEH1" s="10"/>
      <c r="TEI1" s="10"/>
      <c r="TEJ1" s="10"/>
      <c r="TEK1" s="10"/>
      <c r="TEL1" s="10"/>
      <c r="TEM1" s="10"/>
      <c r="TEN1" s="10"/>
      <c r="TEO1" s="10" t="s">
        <v>64</v>
      </c>
      <c r="TEP1" s="10"/>
      <c r="TEQ1" s="10"/>
      <c r="TER1" s="10"/>
      <c r="TES1" s="10"/>
      <c r="TET1" s="10"/>
      <c r="TEU1" s="10"/>
      <c r="TEV1" s="10"/>
      <c r="TEW1" s="10" t="s">
        <v>64</v>
      </c>
      <c r="TEX1" s="10"/>
      <c r="TEY1" s="10"/>
      <c r="TEZ1" s="10"/>
      <c r="TFA1" s="10"/>
      <c r="TFB1" s="10"/>
      <c r="TFC1" s="10"/>
      <c r="TFD1" s="10"/>
      <c r="TFE1" s="10" t="s">
        <v>64</v>
      </c>
      <c r="TFF1" s="10"/>
      <c r="TFG1" s="10"/>
      <c r="TFH1" s="10"/>
      <c r="TFI1" s="10"/>
      <c r="TFJ1" s="10"/>
      <c r="TFK1" s="10"/>
      <c r="TFL1" s="10"/>
      <c r="TFM1" s="10" t="s">
        <v>64</v>
      </c>
      <c r="TFN1" s="10"/>
      <c r="TFO1" s="10"/>
      <c r="TFP1" s="10"/>
      <c r="TFQ1" s="10"/>
      <c r="TFR1" s="10"/>
      <c r="TFS1" s="10"/>
      <c r="TFT1" s="10"/>
      <c r="TFU1" s="10" t="s">
        <v>64</v>
      </c>
      <c r="TFV1" s="10"/>
      <c r="TFW1" s="10"/>
      <c r="TFX1" s="10"/>
      <c r="TFY1" s="10"/>
      <c r="TFZ1" s="10"/>
      <c r="TGA1" s="10"/>
      <c r="TGB1" s="10"/>
      <c r="TGC1" s="10" t="s">
        <v>64</v>
      </c>
      <c r="TGD1" s="10"/>
      <c r="TGE1" s="10"/>
      <c r="TGF1" s="10"/>
      <c r="TGG1" s="10"/>
      <c r="TGH1" s="10"/>
      <c r="TGI1" s="10"/>
      <c r="TGJ1" s="10"/>
      <c r="TGK1" s="10" t="s">
        <v>64</v>
      </c>
      <c r="TGL1" s="10"/>
      <c r="TGM1" s="10"/>
      <c r="TGN1" s="10"/>
      <c r="TGO1" s="10"/>
      <c r="TGP1" s="10"/>
      <c r="TGQ1" s="10"/>
      <c r="TGR1" s="10"/>
      <c r="TGS1" s="10" t="s">
        <v>64</v>
      </c>
      <c r="TGT1" s="10"/>
      <c r="TGU1" s="10"/>
      <c r="TGV1" s="10"/>
      <c r="TGW1" s="10"/>
      <c r="TGX1" s="10"/>
      <c r="TGY1" s="10"/>
      <c r="TGZ1" s="10"/>
      <c r="THA1" s="10" t="s">
        <v>64</v>
      </c>
      <c r="THB1" s="10"/>
      <c r="THC1" s="10"/>
      <c r="THD1" s="10"/>
      <c r="THE1" s="10"/>
      <c r="THF1" s="10"/>
      <c r="THG1" s="10"/>
      <c r="THH1" s="10"/>
      <c r="THI1" s="10" t="s">
        <v>64</v>
      </c>
      <c r="THJ1" s="10"/>
      <c r="THK1" s="10"/>
      <c r="THL1" s="10"/>
      <c r="THM1" s="10"/>
      <c r="THN1" s="10"/>
      <c r="THO1" s="10"/>
      <c r="THP1" s="10"/>
      <c r="THQ1" s="10" t="s">
        <v>64</v>
      </c>
      <c r="THR1" s="10"/>
      <c r="THS1" s="10"/>
      <c r="THT1" s="10"/>
      <c r="THU1" s="10"/>
      <c r="THV1" s="10"/>
      <c r="THW1" s="10"/>
      <c r="THX1" s="10"/>
      <c r="THY1" s="10" t="s">
        <v>64</v>
      </c>
      <c r="THZ1" s="10"/>
      <c r="TIA1" s="10"/>
      <c r="TIB1" s="10"/>
      <c r="TIC1" s="10"/>
      <c r="TID1" s="10"/>
      <c r="TIE1" s="10"/>
      <c r="TIF1" s="10"/>
      <c r="TIG1" s="10" t="s">
        <v>64</v>
      </c>
      <c r="TIH1" s="10"/>
      <c r="TII1" s="10"/>
      <c r="TIJ1" s="10"/>
      <c r="TIK1" s="10"/>
      <c r="TIL1" s="10"/>
      <c r="TIM1" s="10"/>
      <c r="TIN1" s="10"/>
      <c r="TIO1" s="10" t="s">
        <v>64</v>
      </c>
      <c r="TIP1" s="10"/>
      <c r="TIQ1" s="10"/>
      <c r="TIR1" s="10"/>
      <c r="TIS1" s="10"/>
      <c r="TIT1" s="10"/>
      <c r="TIU1" s="10"/>
      <c r="TIV1" s="10"/>
      <c r="TIW1" s="10" t="s">
        <v>64</v>
      </c>
      <c r="TIX1" s="10"/>
      <c r="TIY1" s="10"/>
      <c r="TIZ1" s="10"/>
      <c r="TJA1" s="10"/>
      <c r="TJB1" s="10"/>
      <c r="TJC1" s="10"/>
      <c r="TJD1" s="10"/>
      <c r="TJE1" s="10" t="s">
        <v>64</v>
      </c>
      <c r="TJF1" s="10"/>
      <c r="TJG1" s="10"/>
      <c r="TJH1" s="10"/>
      <c r="TJI1" s="10"/>
      <c r="TJJ1" s="10"/>
      <c r="TJK1" s="10"/>
      <c r="TJL1" s="10"/>
      <c r="TJM1" s="10" t="s">
        <v>64</v>
      </c>
      <c r="TJN1" s="10"/>
      <c r="TJO1" s="10"/>
      <c r="TJP1" s="10"/>
      <c r="TJQ1" s="10"/>
      <c r="TJR1" s="10"/>
      <c r="TJS1" s="10"/>
      <c r="TJT1" s="10"/>
      <c r="TJU1" s="10" t="s">
        <v>64</v>
      </c>
      <c r="TJV1" s="10"/>
      <c r="TJW1" s="10"/>
      <c r="TJX1" s="10"/>
      <c r="TJY1" s="10"/>
      <c r="TJZ1" s="10"/>
      <c r="TKA1" s="10"/>
      <c r="TKB1" s="10"/>
      <c r="TKC1" s="10" t="s">
        <v>64</v>
      </c>
      <c r="TKD1" s="10"/>
      <c r="TKE1" s="10"/>
      <c r="TKF1" s="10"/>
      <c r="TKG1" s="10"/>
      <c r="TKH1" s="10"/>
      <c r="TKI1" s="10"/>
      <c r="TKJ1" s="10"/>
      <c r="TKK1" s="10" t="s">
        <v>64</v>
      </c>
      <c r="TKL1" s="10"/>
      <c r="TKM1" s="10"/>
      <c r="TKN1" s="10"/>
      <c r="TKO1" s="10"/>
      <c r="TKP1" s="10"/>
      <c r="TKQ1" s="10"/>
      <c r="TKR1" s="10"/>
      <c r="TKS1" s="10" t="s">
        <v>64</v>
      </c>
      <c r="TKT1" s="10"/>
      <c r="TKU1" s="10"/>
      <c r="TKV1" s="10"/>
      <c r="TKW1" s="10"/>
      <c r="TKX1" s="10"/>
      <c r="TKY1" s="10"/>
      <c r="TKZ1" s="10"/>
      <c r="TLA1" s="10" t="s">
        <v>64</v>
      </c>
      <c r="TLB1" s="10"/>
      <c r="TLC1" s="10"/>
      <c r="TLD1" s="10"/>
      <c r="TLE1" s="10"/>
      <c r="TLF1" s="10"/>
      <c r="TLG1" s="10"/>
      <c r="TLH1" s="10"/>
      <c r="TLI1" s="10" t="s">
        <v>64</v>
      </c>
      <c r="TLJ1" s="10"/>
      <c r="TLK1" s="10"/>
      <c r="TLL1" s="10"/>
      <c r="TLM1" s="10"/>
      <c r="TLN1" s="10"/>
      <c r="TLO1" s="10"/>
      <c r="TLP1" s="10"/>
      <c r="TLQ1" s="10" t="s">
        <v>64</v>
      </c>
      <c r="TLR1" s="10"/>
      <c r="TLS1" s="10"/>
      <c r="TLT1" s="10"/>
      <c r="TLU1" s="10"/>
      <c r="TLV1" s="10"/>
      <c r="TLW1" s="10"/>
      <c r="TLX1" s="10"/>
      <c r="TLY1" s="10" t="s">
        <v>64</v>
      </c>
      <c r="TLZ1" s="10"/>
      <c r="TMA1" s="10"/>
      <c r="TMB1" s="10"/>
      <c r="TMC1" s="10"/>
      <c r="TMD1" s="10"/>
      <c r="TME1" s="10"/>
      <c r="TMF1" s="10"/>
      <c r="TMG1" s="10" t="s">
        <v>64</v>
      </c>
      <c r="TMH1" s="10"/>
      <c r="TMI1" s="10"/>
      <c r="TMJ1" s="10"/>
      <c r="TMK1" s="10"/>
      <c r="TML1" s="10"/>
      <c r="TMM1" s="10"/>
      <c r="TMN1" s="10"/>
      <c r="TMO1" s="10" t="s">
        <v>64</v>
      </c>
      <c r="TMP1" s="10"/>
      <c r="TMQ1" s="10"/>
      <c r="TMR1" s="10"/>
      <c r="TMS1" s="10"/>
      <c r="TMT1" s="10"/>
      <c r="TMU1" s="10"/>
      <c r="TMV1" s="10"/>
      <c r="TMW1" s="10" t="s">
        <v>64</v>
      </c>
      <c r="TMX1" s="10"/>
      <c r="TMY1" s="10"/>
      <c r="TMZ1" s="10"/>
      <c r="TNA1" s="10"/>
      <c r="TNB1" s="10"/>
      <c r="TNC1" s="10"/>
      <c r="TND1" s="10"/>
      <c r="TNE1" s="10" t="s">
        <v>64</v>
      </c>
      <c r="TNF1" s="10"/>
      <c r="TNG1" s="10"/>
      <c r="TNH1" s="10"/>
      <c r="TNI1" s="10"/>
      <c r="TNJ1" s="10"/>
      <c r="TNK1" s="10"/>
      <c r="TNL1" s="10"/>
      <c r="TNM1" s="10" t="s">
        <v>64</v>
      </c>
      <c r="TNN1" s="10"/>
      <c r="TNO1" s="10"/>
      <c r="TNP1" s="10"/>
      <c r="TNQ1" s="10"/>
      <c r="TNR1" s="10"/>
      <c r="TNS1" s="10"/>
      <c r="TNT1" s="10"/>
      <c r="TNU1" s="10" t="s">
        <v>64</v>
      </c>
      <c r="TNV1" s="10"/>
      <c r="TNW1" s="10"/>
      <c r="TNX1" s="10"/>
      <c r="TNY1" s="10"/>
      <c r="TNZ1" s="10"/>
      <c r="TOA1" s="10"/>
      <c r="TOB1" s="10"/>
      <c r="TOC1" s="10" t="s">
        <v>64</v>
      </c>
      <c r="TOD1" s="10"/>
      <c r="TOE1" s="10"/>
      <c r="TOF1" s="10"/>
      <c r="TOG1" s="10"/>
      <c r="TOH1" s="10"/>
      <c r="TOI1" s="10"/>
      <c r="TOJ1" s="10"/>
      <c r="TOK1" s="10" t="s">
        <v>64</v>
      </c>
      <c r="TOL1" s="10"/>
      <c r="TOM1" s="10"/>
      <c r="TON1" s="10"/>
      <c r="TOO1" s="10"/>
      <c r="TOP1" s="10"/>
      <c r="TOQ1" s="10"/>
      <c r="TOR1" s="10"/>
      <c r="TOS1" s="10" t="s">
        <v>64</v>
      </c>
      <c r="TOT1" s="10"/>
      <c r="TOU1" s="10"/>
      <c r="TOV1" s="10"/>
      <c r="TOW1" s="10"/>
      <c r="TOX1" s="10"/>
      <c r="TOY1" s="10"/>
      <c r="TOZ1" s="10"/>
      <c r="TPA1" s="10" t="s">
        <v>64</v>
      </c>
      <c r="TPB1" s="10"/>
      <c r="TPC1" s="10"/>
      <c r="TPD1" s="10"/>
      <c r="TPE1" s="10"/>
      <c r="TPF1" s="10"/>
      <c r="TPG1" s="10"/>
      <c r="TPH1" s="10"/>
      <c r="TPI1" s="10" t="s">
        <v>64</v>
      </c>
      <c r="TPJ1" s="10"/>
      <c r="TPK1" s="10"/>
      <c r="TPL1" s="10"/>
      <c r="TPM1" s="10"/>
      <c r="TPN1" s="10"/>
      <c r="TPO1" s="10"/>
      <c r="TPP1" s="10"/>
      <c r="TPQ1" s="10" t="s">
        <v>64</v>
      </c>
      <c r="TPR1" s="10"/>
      <c r="TPS1" s="10"/>
      <c r="TPT1" s="10"/>
      <c r="TPU1" s="10"/>
      <c r="TPV1" s="10"/>
      <c r="TPW1" s="10"/>
      <c r="TPX1" s="10"/>
      <c r="TPY1" s="10" t="s">
        <v>64</v>
      </c>
      <c r="TPZ1" s="10"/>
      <c r="TQA1" s="10"/>
      <c r="TQB1" s="10"/>
      <c r="TQC1" s="10"/>
      <c r="TQD1" s="10"/>
      <c r="TQE1" s="10"/>
      <c r="TQF1" s="10"/>
      <c r="TQG1" s="10" t="s">
        <v>64</v>
      </c>
      <c r="TQH1" s="10"/>
      <c r="TQI1" s="10"/>
      <c r="TQJ1" s="10"/>
      <c r="TQK1" s="10"/>
      <c r="TQL1" s="10"/>
      <c r="TQM1" s="10"/>
      <c r="TQN1" s="10"/>
      <c r="TQO1" s="10" t="s">
        <v>64</v>
      </c>
      <c r="TQP1" s="10"/>
      <c r="TQQ1" s="10"/>
      <c r="TQR1" s="10"/>
      <c r="TQS1" s="10"/>
      <c r="TQT1" s="10"/>
      <c r="TQU1" s="10"/>
      <c r="TQV1" s="10"/>
      <c r="TQW1" s="10" t="s">
        <v>64</v>
      </c>
      <c r="TQX1" s="10"/>
      <c r="TQY1" s="10"/>
      <c r="TQZ1" s="10"/>
      <c r="TRA1" s="10"/>
      <c r="TRB1" s="10"/>
      <c r="TRC1" s="10"/>
      <c r="TRD1" s="10"/>
      <c r="TRE1" s="10" t="s">
        <v>64</v>
      </c>
      <c r="TRF1" s="10"/>
      <c r="TRG1" s="10"/>
      <c r="TRH1" s="10"/>
      <c r="TRI1" s="10"/>
      <c r="TRJ1" s="10"/>
      <c r="TRK1" s="10"/>
      <c r="TRL1" s="10"/>
      <c r="TRM1" s="10" t="s">
        <v>64</v>
      </c>
      <c r="TRN1" s="10"/>
      <c r="TRO1" s="10"/>
      <c r="TRP1" s="10"/>
      <c r="TRQ1" s="10"/>
      <c r="TRR1" s="10"/>
      <c r="TRS1" s="10"/>
      <c r="TRT1" s="10"/>
      <c r="TRU1" s="10" t="s">
        <v>64</v>
      </c>
      <c r="TRV1" s="10"/>
      <c r="TRW1" s="10"/>
      <c r="TRX1" s="10"/>
      <c r="TRY1" s="10"/>
      <c r="TRZ1" s="10"/>
      <c r="TSA1" s="10"/>
      <c r="TSB1" s="10"/>
      <c r="TSC1" s="10" t="s">
        <v>64</v>
      </c>
      <c r="TSD1" s="10"/>
      <c r="TSE1" s="10"/>
      <c r="TSF1" s="10"/>
      <c r="TSG1" s="10"/>
      <c r="TSH1" s="10"/>
      <c r="TSI1" s="10"/>
      <c r="TSJ1" s="10"/>
      <c r="TSK1" s="10" t="s">
        <v>64</v>
      </c>
      <c r="TSL1" s="10"/>
      <c r="TSM1" s="10"/>
      <c r="TSN1" s="10"/>
      <c r="TSO1" s="10"/>
      <c r="TSP1" s="10"/>
      <c r="TSQ1" s="10"/>
      <c r="TSR1" s="10"/>
      <c r="TSS1" s="10" t="s">
        <v>64</v>
      </c>
      <c r="TST1" s="10"/>
      <c r="TSU1" s="10"/>
      <c r="TSV1" s="10"/>
      <c r="TSW1" s="10"/>
      <c r="TSX1" s="10"/>
      <c r="TSY1" s="10"/>
      <c r="TSZ1" s="10"/>
      <c r="TTA1" s="10" t="s">
        <v>64</v>
      </c>
      <c r="TTB1" s="10"/>
      <c r="TTC1" s="10"/>
      <c r="TTD1" s="10"/>
      <c r="TTE1" s="10"/>
      <c r="TTF1" s="10"/>
      <c r="TTG1" s="10"/>
      <c r="TTH1" s="10"/>
      <c r="TTI1" s="10" t="s">
        <v>64</v>
      </c>
      <c r="TTJ1" s="10"/>
      <c r="TTK1" s="10"/>
      <c r="TTL1" s="10"/>
      <c r="TTM1" s="10"/>
      <c r="TTN1" s="10"/>
      <c r="TTO1" s="10"/>
      <c r="TTP1" s="10"/>
      <c r="TTQ1" s="10" t="s">
        <v>64</v>
      </c>
      <c r="TTR1" s="10"/>
      <c r="TTS1" s="10"/>
      <c r="TTT1" s="10"/>
      <c r="TTU1" s="10"/>
      <c r="TTV1" s="10"/>
      <c r="TTW1" s="10"/>
      <c r="TTX1" s="10"/>
      <c r="TTY1" s="10" t="s">
        <v>64</v>
      </c>
      <c r="TTZ1" s="10"/>
      <c r="TUA1" s="10"/>
      <c r="TUB1" s="10"/>
      <c r="TUC1" s="10"/>
      <c r="TUD1" s="10"/>
      <c r="TUE1" s="10"/>
      <c r="TUF1" s="10"/>
      <c r="TUG1" s="10" t="s">
        <v>64</v>
      </c>
      <c r="TUH1" s="10"/>
      <c r="TUI1" s="10"/>
      <c r="TUJ1" s="10"/>
      <c r="TUK1" s="10"/>
      <c r="TUL1" s="10"/>
      <c r="TUM1" s="10"/>
      <c r="TUN1" s="10"/>
      <c r="TUO1" s="10" t="s">
        <v>64</v>
      </c>
      <c r="TUP1" s="10"/>
      <c r="TUQ1" s="10"/>
      <c r="TUR1" s="10"/>
      <c r="TUS1" s="10"/>
      <c r="TUT1" s="10"/>
      <c r="TUU1" s="10"/>
      <c r="TUV1" s="10"/>
      <c r="TUW1" s="10" t="s">
        <v>64</v>
      </c>
      <c r="TUX1" s="10"/>
      <c r="TUY1" s="10"/>
      <c r="TUZ1" s="10"/>
      <c r="TVA1" s="10"/>
      <c r="TVB1" s="10"/>
      <c r="TVC1" s="10"/>
      <c r="TVD1" s="10"/>
      <c r="TVE1" s="10" t="s">
        <v>64</v>
      </c>
      <c r="TVF1" s="10"/>
      <c r="TVG1" s="10"/>
      <c r="TVH1" s="10"/>
      <c r="TVI1" s="10"/>
      <c r="TVJ1" s="10"/>
      <c r="TVK1" s="10"/>
      <c r="TVL1" s="10"/>
      <c r="TVM1" s="10" t="s">
        <v>64</v>
      </c>
      <c r="TVN1" s="10"/>
      <c r="TVO1" s="10"/>
      <c r="TVP1" s="10"/>
      <c r="TVQ1" s="10"/>
      <c r="TVR1" s="10"/>
      <c r="TVS1" s="10"/>
      <c r="TVT1" s="10"/>
      <c r="TVU1" s="10" t="s">
        <v>64</v>
      </c>
      <c r="TVV1" s="10"/>
      <c r="TVW1" s="10"/>
      <c r="TVX1" s="10"/>
      <c r="TVY1" s="10"/>
      <c r="TVZ1" s="10"/>
      <c r="TWA1" s="10"/>
      <c r="TWB1" s="10"/>
      <c r="TWC1" s="10" t="s">
        <v>64</v>
      </c>
      <c r="TWD1" s="10"/>
      <c r="TWE1" s="10"/>
      <c r="TWF1" s="10"/>
      <c r="TWG1" s="10"/>
      <c r="TWH1" s="10"/>
      <c r="TWI1" s="10"/>
      <c r="TWJ1" s="10"/>
      <c r="TWK1" s="10" t="s">
        <v>64</v>
      </c>
      <c r="TWL1" s="10"/>
      <c r="TWM1" s="10"/>
      <c r="TWN1" s="10"/>
      <c r="TWO1" s="10"/>
      <c r="TWP1" s="10"/>
      <c r="TWQ1" s="10"/>
      <c r="TWR1" s="10"/>
      <c r="TWS1" s="10" t="s">
        <v>64</v>
      </c>
      <c r="TWT1" s="10"/>
      <c r="TWU1" s="10"/>
      <c r="TWV1" s="10"/>
      <c r="TWW1" s="10"/>
      <c r="TWX1" s="10"/>
      <c r="TWY1" s="10"/>
      <c r="TWZ1" s="10"/>
      <c r="TXA1" s="10" t="s">
        <v>64</v>
      </c>
      <c r="TXB1" s="10"/>
      <c r="TXC1" s="10"/>
      <c r="TXD1" s="10"/>
      <c r="TXE1" s="10"/>
      <c r="TXF1" s="10"/>
      <c r="TXG1" s="10"/>
      <c r="TXH1" s="10"/>
      <c r="TXI1" s="10" t="s">
        <v>64</v>
      </c>
      <c r="TXJ1" s="10"/>
      <c r="TXK1" s="10"/>
      <c r="TXL1" s="10"/>
      <c r="TXM1" s="10"/>
      <c r="TXN1" s="10"/>
      <c r="TXO1" s="10"/>
      <c r="TXP1" s="10"/>
      <c r="TXQ1" s="10" t="s">
        <v>64</v>
      </c>
      <c r="TXR1" s="10"/>
      <c r="TXS1" s="10"/>
      <c r="TXT1" s="10"/>
      <c r="TXU1" s="10"/>
      <c r="TXV1" s="10"/>
      <c r="TXW1" s="10"/>
      <c r="TXX1" s="10"/>
      <c r="TXY1" s="10" t="s">
        <v>64</v>
      </c>
      <c r="TXZ1" s="10"/>
      <c r="TYA1" s="10"/>
      <c r="TYB1" s="10"/>
      <c r="TYC1" s="10"/>
      <c r="TYD1" s="10"/>
      <c r="TYE1" s="10"/>
      <c r="TYF1" s="10"/>
      <c r="TYG1" s="10" t="s">
        <v>64</v>
      </c>
      <c r="TYH1" s="10"/>
      <c r="TYI1" s="10"/>
      <c r="TYJ1" s="10"/>
      <c r="TYK1" s="10"/>
      <c r="TYL1" s="10"/>
      <c r="TYM1" s="10"/>
      <c r="TYN1" s="10"/>
      <c r="TYO1" s="10" t="s">
        <v>64</v>
      </c>
      <c r="TYP1" s="10"/>
      <c r="TYQ1" s="10"/>
      <c r="TYR1" s="10"/>
      <c r="TYS1" s="10"/>
      <c r="TYT1" s="10"/>
      <c r="TYU1" s="10"/>
      <c r="TYV1" s="10"/>
      <c r="TYW1" s="10" t="s">
        <v>64</v>
      </c>
      <c r="TYX1" s="10"/>
      <c r="TYY1" s="10"/>
      <c r="TYZ1" s="10"/>
      <c r="TZA1" s="10"/>
      <c r="TZB1" s="10"/>
      <c r="TZC1" s="10"/>
      <c r="TZD1" s="10"/>
      <c r="TZE1" s="10" t="s">
        <v>64</v>
      </c>
      <c r="TZF1" s="10"/>
      <c r="TZG1" s="10"/>
      <c r="TZH1" s="10"/>
      <c r="TZI1" s="10"/>
      <c r="TZJ1" s="10"/>
      <c r="TZK1" s="10"/>
      <c r="TZL1" s="10"/>
      <c r="TZM1" s="10" t="s">
        <v>64</v>
      </c>
      <c r="TZN1" s="10"/>
      <c r="TZO1" s="10"/>
      <c r="TZP1" s="10"/>
      <c r="TZQ1" s="10"/>
      <c r="TZR1" s="10"/>
      <c r="TZS1" s="10"/>
      <c r="TZT1" s="10"/>
      <c r="TZU1" s="10" t="s">
        <v>64</v>
      </c>
      <c r="TZV1" s="10"/>
      <c r="TZW1" s="10"/>
      <c r="TZX1" s="10"/>
      <c r="TZY1" s="10"/>
      <c r="TZZ1" s="10"/>
      <c r="UAA1" s="10"/>
      <c r="UAB1" s="10"/>
      <c r="UAC1" s="10" t="s">
        <v>64</v>
      </c>
      <c r="UAD1" s="10"/>
      <c r="UAE1" s="10"/>
      <c r="UAF1" s="10"/>
      <c r="UAG1" s="10"/>
      <c r="UAH1" s="10"/>
      <c r="UAI1" s="10"/>
      <c r="UAJ1" s="10"/>
      <c r="UAK1" s="10" t="s">
        <v>64</v>
      </c>
      <c r="UAL1" s="10"/>
      <c r="UAM1" s="10"/>
      <c r="UAN1" s="10"/>
      <c r="UAO1" s="10"/>
      <c r="UAP1" s="10"/>
      <c r="UAQ1" s="10"/>
      <c r="UAR1" s="10"/>
      <c r="UAS1" s="10" t="s">
        <v>64</v>
      </c>
      <c r="UAT1" s="10"/>
      <c r="UAU1" s="10"/>
      <c r="UAV1" s="10"/>
      <c r="UAW1" s="10"/>
      <c r="UAX1" s="10"/>
      <c r="UAY1" s="10"/>
      <c r="UAZ1" s="10"/>
      <c r="UBA1" s="10" t="s">
        <v>64</v>
      </c>
      <c r="UBB1" s="10"/>
      <c r="UBC1" s="10"/>
      <c r="UBD1" s="10"/>
      <c r="UBE1" s="10"/>
      <c r="UBF1" s="10"/>
      <c r="UBG1" s="10"/>
      <c r="UBH1" s="10"/>
      <c r="UBI1" s="10" t="s">
        <v>64</v>
      </c>
      <c r="UBJ1" s="10"/>
      <c r="UBK1" s="10"/>
      <c r="UBL1" s="10"/>
      <c r="UBM1" s="10"/>
      <c r="UBN1" s="10"/>
      <c r="UBO1" s="10"/>
      <c r="UBP1" s="10"/>
      <c r="UBQ1" s="10" t="s">
        <v>64</v>
      </c>
      <c r="UBR1" s="10"/>
      <c r="UBS1" s="10"/>
      <c r="UBT1" s="10"/>
      <c r="UBU1" s="10"/>
      <c r="UBV1" s="10"/>
      <c r="UBW1" s="10"/>
      <c r="UBX1" s="10"/>
      <c r="UBY1" s="10" t="s">
        <v>64</v>
      </c>
      <c r="UBZ1" s="10"/>
      <c r="UCA1" s="10"/>
      <c r="UCB1" s="10"/>
      <c r="UCC1" s="10"/>
      <c r="UCD1" s="10"/>
      <c r="UCE1" s="10"/>
      <c r="UCF1" s="10"/>
      <c r="UCG1" s="10" t="s">
        <v>64</v>
      </c>
      <c r="UCH1" s="10"/>
      <c r="UCI1" s="10"/>
      <c r="UCJ1" s="10"/>
      <c r="UCK1" s="10"/>
      <c r="UCL1" s="10"/>
      <c r="UCM1" s="10"/>
      <c r="UCN1" s="10"/>
      <c r="UCO1" s="10" t="s">
        <v>64</v>
      </c>
      <c r="UCP1" s="10"/>
      <c r="UCQ1" s="10"/>
      <c r="UCR1" s="10"/>
      <c r="UCS1" s="10"/>
      <c r="UCT1" s="10"/>
      <c r="UCU1" s="10"/>
      <c r="UCV1" s="10"/>
      <c r="UCW1" s="10" t="s">
        <v>64</v>
      </c>
      <c r="UCX1" s="10"/>
      <c r="UCY1" s="10"/>
      <c r="UCZ1" s="10"/>
      <c r="UDA1" s="10"/>
      <c r="UDB1" s="10"/>
      <c r="UDC1" s="10"/>
      <c r="UDD1" s="10"/>
      <c r="UDE1" s="10" t="s">
        <v>64</v>
      </c>
      <c r="UDF1" s="10"/>
      <c r="UDG1" s="10"/>
      <c r="UDH1" s="10"/>
      <c r="UDI1" s="10"/>
      <c r="UDJ1" s="10"/>
      <c r="UDK1" s="10"/>
      <c r="UDL1" s="10"/>
      <c r="UDM1" s="10" t="s">
        <v>64</v>
      </c>
      <c r="UDN1" s="10"/>
      <c r="UDO1" s="10"/>
      <c r="UDP1" s="10"/>
      <c r="UDQ1" s="10"/>
      <c r="UDR1" s="10"/>
      <c r="UDS1" s="10"/>
      <c r="UDT1" s="10"/>
      <c r="UDU1" s="10" t="s">
        <v>64</v>
      </c>
      <c r="UDV1" s="10"/>
      <c r="UDW1" s="10"/>
      <c r="UDX1" s="10"/>
      <c r="UDY1" s="10"/>
      <c r="UDZ1" s="10"/>
      <c r="UEA1" s="10"/>
      <c r="UEB1" s="10"/>
      <c r="UEC1" s="10" t="s">
        <v>64</v>
      </c>
      <c r="UED1" s="10"/>
      <c r="UEE1" s="10"/>
      <c r="UEF1" s="10"/>
      <c r="UEG1" s="10"/>
      <c r="UEH1" s="10"/>
      <c r="UEI1" s="10"/>
      <c r="UEJ1" s="10"/>
      <c r="UEK1" s="10" t="s">
        <v>64</v>
      </c>
      <c r="UEL1" s="10"/>
      <c r="UEM1" s="10"/>
      <c r="UEN1" s="10"/>
      <c r="UEO1" s="10"/>
      <c r="UEP1" s="10"/>
      <c r="UEQ1" s="10"/>
      <c r="UER1" s="10"/>
      <c r="UES1" s="10" t="s">
        <v>64</v>
      </c>
      <c r="UET1" s="10"/>
      <c r="UEU1" s="10"/>
      <c r="UEV1" s="10"/>
      <c r="UEW1" s="10"/>
      <c r="UEX1" s="10"/>
      <c r="UEY1" s="10"/>
      <c r="UEZ1" s="10"/>
      <c r="UFA1" s="10" t="s">
        <v>64</v>
      </c>
      <c r="UFB1" s="10"/>
      <c r="UFC1" s="10"/>
      <c r="UFD1" s="10"/>
      <c r="UFE1" s="10"/>
      <c r="UFF1" s="10"/>
      <c r="UFG1" s="10"/>
      <c r="UFH1" s="10"/>
      <c r="UFI1" s="10" t="s">
        <v>64</v>
      </c>
      <c r="UFJ1" s="10"/>
      <c r="UFK1" s="10"/>
      <c r="UFL1" s="10"/>
      <c r="UFM1" s="10"/>
      <c r="UFN1" s="10"/>
      <c r="UFO1" s="10"/>
      <c r="UFP1" s="10"/>
      <c r="UFQ1" s="10" t="s">
        <v>64</v>
      </c>
      <c r="UFR1" s="10"/>
      <c r="UFS1" s="10"/>
      <c r="UFT1" s="10"/>
      <c r="UFU1" s="10"/>
      <c r="UFV1" s="10"/>
      <c r="UFW1" s="10"/>
      <c r="UFX1" s="10"/>
      <c r="UFY1" s="10" t="s">
        <v>64</v>
      </c>
      <c r="UFZ1" s="10"/>
      <c r="UGA1" s="10"/>
      <c r="UGB1" s="10"/>
      <c r="UGC1" s="10"/>
      <c r="UGD1" s="10"/>
      <c r="UGE1" s="10"/>
      <c r="UGF1" s="10"/>
      <c r="UGG1" s="10" t="s">
        <v>64</v>
      </c>
      <c r="UGH1" s="10"/>
      <c r="UGI1" s="10"/>
      <c r="UGJ1" s="10"/>
      <c r="UGK1" s="10"/>
      <c r="UGL1" s="10"/>
      <c r="UGM1" s="10"/>
      <c r="UGN1" s="10"/>
      <c r="UGO1" s="10" t="s">
        <v>64</v>
      </c>
      <c r="UGP1" s="10"/>
      <c r="UGQ1" s="10"/>
      <c r="UGR1" s="10"/>
      <c r="UGS1" s="10"/>
      <c r="UGT1" s="10"/>
      <c r="UGU1" s="10"/>
      <c r="UGV1" s="10"/>
      <c r="UGW1" s="10" t="s">
        <v>64</v>
      </c>
      <c r="UGX1" s="10"/>
      <c r="UGY1" s="10"/>
      <c r="UGZ1" s="10"/>
      <c r="UHA1" s="10"/>
      <c r="UHB1" s="10"/>
      <c r="UHC1" s="10"/>
      <c r="UHD1" s="10"/>
      <c r="UHE1" s="10" t="s">
        <v>64</v>
      </c>
      <c r="UHF1" s="10"/>
      <c r="UHG1" s="10"/>
      <c r="UHH1" s="10"/>
      <c r="UHI1" s="10"/>
      <c r="UHJ1" s="10"/>
      <c r="UHK1" s="10"/>
      <c r="UHL1" s="10"/>
      <c r="UHM1" s="10" t="s">
        <v>64</v>
      </c>
      <c r="UHN1" s="10"/>
      <c r="UHO1" s="10"/>
      <c r="UHP1" s="10"/>
      <c r="UHQ1" s="10"/>
      <c r="UHR1" s="10"/>
      <c r="UHS1" s="10"/>
      <c r="UHT1" s="10"/>
      <c r="UHU1" s="10" t="s">
        <v>64</v>
      </c>
      <c r="UHV1" s="10"/>
      <c r="UHW1" s="10"/>
      <c r="UHX1" s="10"/>
      <c r="UHY1" s="10"/>
      <c r="UHZ1" s="10"/>
      <c r="UIA1" s="10"/>
      <c r="UIB1" s="10"/>
      <c r="UIC1" s="10" t="s">
        <v>64</v>
      </c>
      <c r="UID1" s="10"/>
      <c r="UIE1" s="10"/>
      <c r="UIF1" s="10"/>
      <c r="UIG1" s="10"/>
      <c r="UIH1" s="10"/>
      <c r="UII1" s="10"/>
      <c r="UIJ1" s="10"/>
      <c r="UIK1" s="10" t="s">
        <v>64</v>
      </c>
      <c r="UIL1" s="10"/>
      <c r="UIM1" s="10"/>
      <c r="UIN1" s="10"/>
      <c r="UIO1" s="10"/>
      <c r="UIP1" s="10"/>
      <c r="UIQ1" s="10"/>
      <c r="UIR1" s="10"/>
      <c r="UIS1" s="10" t="s">
        <v>64</v>
      </c>
      <c r="UIT1" s="10"/>
      <c r="UIU1" s="10"/>
      <c r="UIV1" s="10"/>
      <c r="UIW1" s="10"/>
      <c r="UIX1" s="10"/>
      <c r="UIY1" s="10"/>
      <c r="UIZ1" s="10"/>
      <c r="UJA1" s="10" t="s">
        <v>64</v>
      </c>
      <c r="UJB1" s="10"/>
      <c r="UJC1" s="10"/>
      <c r="UJD1" s="10"/>
      <c r="UJE1" s="10"/>
      <c r="UJF1" s="10"/>
      <c r="UJG1" s="10"/>
      <c r="UJH1" s="10"/>
      <c r="UJI1" s="10" t="s">
        <v>64</v>
      </c>
      <c r="UJJ1" s="10"/>
      <c r="UJK1" s="10"/>
      <c r="UJL1" s="10"/>
      <c r="UJM1" s="10"/>
      <c r="UJN1" s="10"/>
      <c r="UJO1" s="10"/>
      <c r="UJP1" s="10"/>
      <c r="UJQ1" s="10" t="s">
        <v>64</v>
      </c>
      <c r="UJR1" s="10"/>
      <c r="UJS1" s="10"/>
      <c r="UJT1" s="10"/>
      <c r="UJU1" s="10"/>
      <c r="UJV1" s="10"/>
      <c r="UJW1" s="10"/>
      <c r="UJX1" s="10"/>
      <c r="UJY1" s="10" t="s">
        <v>64</v>
      </c>
      <c r="UJZ1" s="10"/>
      <c r="UKA1" s="10"/>
      <c r="UKB1" s="10"/>
      <c r="UKC1" s="10"/>
      <c r="UKD1" s="10"/>
      <c r="UKE1" s="10"/>
      <c r="UKF1" s="10"/>
      <c r="UKG1" s="10" t="s">
        <v>64</v>
      </c>
      <c r="UKH1" s="10"/>
      <c r="UKI1" s="10"/>
      <c r="UKJ1" s="10"/>
      <c r="UKK1" s="10"/>
      <c r="UKL1" s="10"/>
      <c r="UKM1" s="10"/>
      <c r="UKN1" s="10"/>
      <c r="UKO1" s="10" t="s">
        <v>64</v>
      </c>
      <c r="UKP1" s="10"/>
      <c r="UKQ1" s="10"/>
      <c r="UKR1" s="10"/>
      <c r="UKS1" s="10"/>
      <c r="UKT1" s="10"/>
      <c r="UKU1" s="10"/>
      <c r="UKV1" s="10"/>
      <c r="UKW1" s="10" t="s">
        <v>64</v>
      </c>
      <c r="UKX1" s="10"/>
      <c r="UKY1" s="10"/>
      <c r="UKZ1" s="10"/>
      <c r="ULA1" s="10"/>
      <c r="ULB1" s="10"/>
      <c r="ULC1" s="10"/>
      <c r="ULD1" s="10"/>
      <c r="ULE1" s="10" t="s">
        <v>64</v>
      </c>
      <c r="ULF1" s="10"/>
      <c r="ULG1" s="10"/>
      <c r="ULH1" s="10"/>
      <c r="ULI1" s="10"/>
      <c r="ULJ1" s="10"/>
      <c r="ULK1" s="10"/>
      <c r="ULL1" s="10"/>
      <c r="ULM1" s="10" t="s">
        <v>64</v>
      </c>
      <c r="ULN1" s="10"/>
      <c r="ULO1" s="10"/>
      <c r="ULP1" s="10"/>
      <c r="ULQ1" s="10"/>
      <c r="ULR1" s="10"/>
      <c r="ULS1" s="10"/>
      <c r="ULT1" s="10"/>
      <c r="ULU1" s="10" t="s">
        <v>64</v>
      </c>
      <c r="ULV1" s="10"/>
      <c r="ULW1" s="10"/>
      <c r="ULX1" s="10"/>
      <c r="ULY1" s="10"/>
      <c r="ULZ1" s="10"/>
      <c r="UMA1" s="10"/>
      <c r="UMB1" s="10"/>
      <c r="UMC1" s="10" t="s">
        <v>64</v>
      </c>
      <c r="UMD1" s="10"/>
      <c r="UME1" s="10"/>
      <c r="UMF1" s="10"/>
      <c r="UMG1" s="10"/>
      <c r="UMH1" s="10"/>
      <c r="UMI1" s="10"/>
      <c r="UMJ1" s="10"/>
      <c r="UMK1" s="10" t="s">
        <v>64</v>
      </c>
      <c r="UML1" s="10"/>
      <c r="UMM1" s="10"/>
      <c r="UMN1" s="10"/>
      <c r="UMO1" s="10"/>
      <c r="UMP1" s="10"/>
      <c r="UMQ1" s="10"/>
      <c r="UMR1" s="10"/>
      <c r="UMS1" s="10" t="s">
        <v>64</v>
      </c>
      <c r="UMT1" s="10"/>
      <c r="UMU1" s="10"/>
      <c r="UMV1" s="10"/>
      <c r="UMW1" s="10"/>
      <c r="UMX1" s="10"/>
      <c r="UMY1" s="10"/>
      <c r="UMZ1" s="10"/>
      <c r="UNA1" s="10" t="s">
        <v>64</v>
      </c>
      <c r="UNB1" s="10"/>
      <c r="UNC1" s="10"/>
      <c r="UND1" s="10"/>
      <c r="UNE1" s="10"/>
      <c r="UNF1" s="10"/>
      <c r="UNG1" s="10"/>
      <c r="UNH1" s="10"/>
      <c r="UNI1" s="10" t="s">
        <v>64</v>
      </c>
      <c r="UNJ1" s="10"/>
      <c r="UNK1" s="10"/>
      <c r="UNL1" s="10"/>
      <c r="UNM1" s="10"/>
      <c r="UNN1" s="10"/>
      <c r="UNO1" s="10"/>
      <c r="UNP1" s="10"/>
      <c r="UNQ1" s="10" t="s">
        <v>64</v>
      </c>
      <c r="UNR1" s="10"/>
      <c r="UNS1" s="10"/>
      <c r="UNT1" s="10"/>
      <c r="UNU1" s="10"/>
      <c r="UNV1" s="10"/>
      <c r="UNW1" s="10"/>
      <c r="UNX1" s="10"/>
      <c r="UNY1" s="10" t="s">
        <v>64</v>
      </c>
      <c r="UNZ1" s="10"/>
      <c r="UOA1" s="10"/>
      <c r="UOB1" s="10"/>
      <c r="UOC1" s="10"/>
      <c r="UOD1" s="10"/>
      <c r="UOE1" s="10"/>
      <c r="UOF1" s="10"/>
      <c r="UOG1" s="10" t="s">
        <v>64</v>
      </c>
      <c r="UOH1" s="10"/>
      <c r="UOI1" s="10"/>
      <c r="UOJ1" s="10"/>
      <c r="UOK1" s="10"/>
      <c r="UOL1" s="10"/>
      <c r="UOM1" s="10"/>
      <c r="UON1" s="10"/>
      <c r="UOO1" s="10" t="s">
        <v>64</v>
      </c>
      <c r="UOP1" s="10"/>
      <c r="UOQ1" s="10"/>
      <c r="UOR1" s="10"/>
      <c r="UOS1" s="10"/>
      <c r="UOT1" s="10"/>
      <c r="UOU1" s="10"/>
      <c r="UOV1" s="10"/>
      <c r="UOW1" s="10" t="s">
        <v>64</v>
      </c>
      <c r="UOX1" s="10"/>
      <c r="UOY1" s="10"/>
      <c r="UOZ1" s="10"/>
      <c r="UPA1" s="10"/>
      <c r="UPB1" s="10"/>
      <c r="UPC1" s="10"/>
      <c r="UPD1" s="10"/>
      <c r="UPE1" s="10" t="s">
        <v>64</v>
      </c>
      <c r="UPF1" s="10"/>
      <c r="UPG1" s="10"/>
      <c r="UPH1" s="10"/>
      <c r="UPI1" s="10"/>
      <c r="UPJ1" s="10"/>
      <c r="UPK1" s="10"/>
      <c r="UPL1" s="10"/>
      <c r="UPM1" s="10" t="s">
        <v>64</v>
      </c>
      <c r="UPN1" s="10"/>
      <c r="UPO1" s="10"/>
      <c r="UPP1" s="10"/>
      <c r="UPQ1" s="10"/>
      <c r="UPR1" s="10"/>
      <c r="UPS1" s="10"/>
      <c r="UPT1" s="10"/>
      <c r="UPU1" s="10" t="s">
        <v>64</v>
      </c>
      <c r="UPV1" s="10"/>
      <c r="UPW1" s="10"/>
      <c r="UPX1" s="10"/>
      <c r="UPY1" s="10"/>
      <c r="UPZ1" s="10"/>
      <c r="UQA1" s="10"/>
      <c r="UQB1" s="10"/>
      <c r="UQC1" s="10" t="s">
        <v>64</v>
      </c>
      <c r="UQD1" s="10"/>
      <c r="UQE1" s="10"/>
      <c r="UQF1" s="10"/>
      <c r="UQG1" s="10"/>
      <c r="UQH1" s="10"/>
      <c r="UQI1" s="10"/>
      <c r="UQJ1" s="10"/>
      <c r="UQK1" s="10" t="s">
        <v>64</v>
      </c>
      <c r="UQL1" s="10"/>
      <c r="UQM1" s="10"/>
      <c r="UQN1" s="10"/>
      <c r="UQO1" s="10"/>
      <c r="UQP1" s="10"/>
      <c r="UQQ1" s="10"/>
      <c r="UQR1" s="10"/>
      <c r="UQS1" s="10" t="s">
        <v>64</v>
      </c>
      <c r="UQT1" s="10"/>
      <c r="UQU1" s="10"/>
      <c r="UQV1" s="10"/>
      <c r="UQW1" s="10"/>
      <c r="UQX1" s="10"/>
      <c r="UQY1" s="10"/>
      <c r="UQZ1" s="10"/>
      <c r="URA1" s="10" t="s">
        <v>64</v>
      </c>
      <c r="URB1" s="10"/>
      <c r="URC1" s="10"/>
      <c r="URD1" s="10"/>
      <c r="URE1" s="10"/>
      <c r="URF1" s="10"/>
      <c r="URG1" s="10"/>
      <c r="URH1" s="10"/>
      <c r="URI1" s="10" t="s">
        <v>64</v>
      </c>
      <c r="URJ1" s="10"/>
      <c r="URK1" s="10"/>
      <c r="URL1" s="10"/>
      <c r="URM1" s="10"/>
      <c r="URN1" s="10"/>
      <c r="URO1" s="10"/>
      <c r="URP1" s="10"/>
      <c r="URQ1" s="10" t="s">
        <v>64</v>
      </c>
      <c r="URR1" s="10"/>
      <c r="URS1" s="10"/>
      <c r="URT1" s="10"/>
      <c r="URU1" s="10"/>
      <c r="URV1" s="10"/>
      <c r="URW1" s="10"/>
      <c r="URX1" s="10"/>
      <c r="URY1" s="10" t="s">
        <v>64</v>
      </c>
      <c r="URZ1" s="10"/>
      <c r="USA1" s="10"/>
      <c r="USB1" s="10"/>
      <c r="USC1" s="10"/>
      <c r="USD1" s="10"/>
      <c r="USE1" s="10"/>
      <c r="USF1" s="10"/>
      <c r="USG1" s="10" t="s">
        <v>64</v>
      </c>
      <c r="USH1" s="10"/>
      <c r="USI1" s="10"/>
      <c r="USJ1" s="10"/>
      <c r="USK1" s="10"/>
      <c r="USL1" s="10"/>
      <c r="USM1" s="10"/>
      <c r="USN1" s="10"/>
      <c r="USO1" s="10" t="s">
        <v>64</v>
      </c>
      <c r="USP1" s="10"/>
      <c r="USQ1" s="10"/>
      <c r="USR1" s="10"/>
      <c r="USS1" s="10"/>
      <c r="UST1" s="10"/>
      <c r="USU1" s="10"/>
      <c r="USV1" s="10"/>
      <c r="USW1" s="10" t="s">
        <v>64</v>
      </c>
      <c r="USX1" s="10"/>
      <c r="USY1" s="10"/>
      <c r="USZ1" s="10"/>
      <c r="UTA1" s="10"/>
      <c r="UTB1" s="10"/>
      <c r="UTC1" s="10"/>
      <c r="UTD1" s="10"/>
      <c r="UTE1" s="10" t="s">
        <v>64</v>
      </c>
      <c r="UTF1" s="10"/>
      <c r="UTG1" s="10"/>
      <c r="UTH1" s="10"/>
      <c r="UTI1" s="10"/>
      <c r="UTJ1" s="10"/>
      <c r="UTK1" s="10"/>
      <c r="UTL1" s="10"/>
      <c r="UTM1" s="10" t="s">
        <v>64</v>
      </c>
      <c r="UTN1" s="10"/>
      <c r="UTO1" s="10"/>
      <c r="UTP1" s="10"/>
      <c r="UTQ1" s="10"/>
      <c r="UTR1" s="10"/>
      <c r="UTS1" s="10"/>
      <c r="UTT1" s="10"/>
      <c r="UTU1" s="10" t="s">
        <v>64</v>
      </c>
      <c r="UTV1" s="10"/>
      <c r="UTW1" s="10"/>
      <c r="UTX1" s="10"/>
      <c r="UTY1" s="10"/>
      <c r="UTZ1" s="10"/>
      <c r="UUA1" s="10"/>
      <c r="UUB1" s="10"/>
      <c r="UUC1" s="10" t="s">
        <v>64</v>
      </c>
      <c r="UUD1" s="10"/>
      <c r="UUE1" s="10"/>
      <c r="UUF1" s="10"/>
      <c r="UUG1" s="10"/>
      <c r="UUH1" s="10"/>
      <c r="UUI1" s="10"/>
      <c r="UUJ1" s="10"/>
      <c r="UUK1" s="10" t="s">
        <v>64</v>
      </c>
      <c r="UUL1" s="10"/>
      <c r="UUM1" s="10"/>
      <c r="UUN1" s="10"/>
      <c r="UUO1" s="10"/>
      <c r="UUP1" s="10"/>
      <c r="UUQ1" s="10"/>
      <c r="UUR1" s="10"/>
      <c r="UUS1" s="10" t="s">
        <v>64</v>
      </c>
      <c r="UUT1" s="10"/>
      <c r="UUU1" s="10"/>
      <c r="UUV1" s="10"/>
      <c r="UUW1" s="10"/>
      <c r="UUX1" s="10"/>
      <c r="UUY1" s="10"/>
      <c r="UUZ1" s="10"/>
      <c r="UVA1" s="10" t="s">
        <v>64</v>
      </c>
      <c r="UVB1" s="10"/>
      <c r="UVC1" s="10"/>
      <c r="UVD1" s="10"/>
      <c r="UVE1" s="10"/>
      <c r="UVF1" s="10"/>
      <c r="UVG1" s="10"/>
      <c r="UVH1" s="10"/>
      <c r="UVI1" s="10" t="s">
        <v>64</v>
      </c>
      <c r="UVJ1" s="10"/>
      <c r="UVK1" s="10"/>
      <c r="UVL1" s="10"/>
      <c r="UVM1" s="10"/>
      <c r="UVN1" s="10"/>
      <c r="UVO1" s="10"/>
      <c r="UVP1" s="10"/>
      <c r="UVQ1" s="10" t="s">
        <v>64</v>
      </c>
      <c r="UVR1" s="10"/>
      <c r="UVS1" s="10"/>
      <c r="UVT1" s="10"/>
      <c r="UVU1" s="10"/>
      <c r="UVV1" s="10"/>
      <c r="UVW1" s="10"/>
      <c r="UVX1" s="10"/>
      <c r="UVY1" s="10" t="s">
        <v>64</v>
      </c>
      <c r="UVZ1" s="10"/>
      <c r="UWA1" s="10"/>
      <c r="UWB1" s="10"/>
      <c r="UWC1" s="10"/>
      <c r="UWD1" s="10"/>
      <c r="UWE1" s="10"/>
      <c r="UWF1" s="10"/>
      <c r="UWG1" s="10" t="s">
        <v>64</v>
      </c>
      <c r="UWH1" s="10"/>
      <c r="UWI1" s="10"/>
      <c r="UWJ1" s="10"/>
      <c r="UWK1" s="10"/>
      <c r="UWL1" s="10"/>
      <c r="UWM1" s="10"/>
      <c r="UWN1" s="10"/>
      <c r="UWO1" s="10" t="s">
        <v>64</v>
      </c>
      <c r="UWP1" s="10"/>
      <c r="UWQ1" s="10"/>
      <c r="UWR1" s="10"/>
      <c r="UWS1" s="10"/>
      <c r="UWT1" s="10"/>
      <c r="UWU1" s="10"/>
      <c r="UWV1" s="10"/>
      <c r="UWW1" s="10" t="s">
        <v>64</v>
      </c>
      <c r="UWX1" s="10"/>
      <c r="UWY1" s="10"/>
      <c r="UWZ1" s="10"/>
      <c r="UXA1" s="10"/>
      <c r="UXB1" s="10"/>
      <c r="UXC1" s="10"/>
      <c r="UXD1" s="10"/>
      <c r="UXE1" s="10" t="s">
        <v>64</v>
      </c>
      <c r="UXF1" s="10"/>
      <c r="UXG1" s="10"/>
      <c r="UXH1" s="10"/>
      <c r="UXI1" s="10"/>
      <c r="UXJ1" s="10"/>
      <c r="UXK1" s="10"/>
      <c r="UXL1" s="10"/>
      <c r="UXM1" s="10" t="s">
        <v>64</v>
      </c>
      <c r="UXN1" s="10"/>
      <c r="UXO1" s="10"/>
      <c r="UXP1" s="10"/>
      <c r="UXQ1" s="10"/>
      <c r="UXR1" s="10"/>
      <c r="UXS1" s="10"/>
      <c r="UXT1" s="10"/>
      <c r="UXU1" s="10" t="s">
        <v>64</v>
      </c>
      <c r="UXV1" s="10"/>
      <c r="UXW1" s="10"/>
      <c r="UXX1" s="10"/>
      <c r="UXY1" s="10"/>
      <c r="UXZ1" s="10"/>
      <c r="UYA1" s="10"/>
      <c r="UYB1" s="10"/>
      <c r="UYC1" s="10" t="s">
        <v>64</v>
      </c>
      <c r="UYD1" s="10"/>
      <c r="UYE1" s="10"/>
      <c r="UYF1" s="10"/>
      <c r="UYG1" s="10"/>
      <c r="UYH1" s="10"/>
      <c r="UYI1" s="10"/>
      <c r="UYJ1" s="10"/>
      <c r="UYK1" s="10" t="s">
        <v>64</v>
      </c>
      <c r="UYL1" s="10"/>
      <c r="UYM1" s="10"/>
      <c r="UYN1" s="10"/>
      <c r="UYO1" s="10"/>
      <c r="UYP1" s="10"/>
      <c r="UYQ1" s="10"/>
      <c r="UYR1" s="10"/>
      <c r="UYS1" s="10" t="s">
        <v>64</v>
      </c>
      <c r="UYT1" s="10"/>
      <c r="UYU1" s="10"/>
      <c r="UYV1" s="10"/>
      <c r="UYW1" s="10"/>
      <c r="UYX1" s="10"/>
      <c r="UYY1" s="10"/>
      <c r="UYZ1" s="10"/>
      <c r="UZA1" s="10" t="s">
        <v>64</v>
      </c>
      <c r="UZB1" s="10"/>
      <c r="UZC1" s="10"/>
      <c r="UZD1" s="10"/>
      <c r="UZE1" s="10"/>
      <c r="UZF1" s="10"/>
      <c r="UZG1" s="10"/>
      <c r="UZH1" s="10"/>
      <c r="UZI1" s="10" t="s">
        <v>64</v>
      </c>
      <c r="UZJ1" s="10"/>
      <c r="UZK1" s="10"/>
      <c r="UZL1" s="10"/>
      <c r="UZM1" s="10"/>
      <c r="UZN1" s="10"/>
      <c r="UZO1" s="10"/>
      <c r="UZP1" s="10"/>
      <c r="UZQ1" s="10" t="s">
        <v>64</v>
      </c>
      <c r="UZR1" s="10"/>
      <c r="UZS1" s="10"/>
      <c r="UZT1" s="10"/>
      <c r="UZU1" s="10"/>
      <c r="UZV1" s="10"/>
      <c r="UZW1" s="10"/>
      <c r="UZX1" s="10"/>
      <c r="UZY1" s="10" t="s">
        <v>64</v>
      </c>
      <c r="UZZ1" s="10"/>
      <c r="VAA1" s="10"/>
      <c r="VAB1" s="10"/>
      <c r="VAC1" s="10"/>
      <c r="VAD1" s="10"/>
      <c r="VAE1" s="10"/>
      <c r="VAF1" s="10"/>
      <c r="VAG1" s="10" t="s">
        <v>64</v>
      </c>
      <c r="VAH1" s="10"/>
      <c r="VAI1" s="10"/>
      <c r="VAJ1" s="10"/>
      <c r="VAK1" s="10"/>
      <c r="VAL1" s="10"/>
      <c r="VAM1" s="10"/>
      <c r="VAN1" s="10"/>
      <c r="VAO1" s="10" t="s">
        <v>64</v>
      </c>
      <c r="VAP1" s="10"/>
      <c r="VAQ1" s="10"/>
      <c r="VAR1" s="10"/>
      <c r="VAS1" s="10"/>
      <c r="VAT1" s="10"/>
      <c r="VAU1" s="10"/>
      <c r="VAV1" s="10"/>
      <c r="VAW1" s="10" t="s">
        <v>64</v>
      </c>
      <c r="VAX1" s="10"/>
      <c r="VAY1" s="10"/>
      <c r="VAZ1" s="10"/>
      <c r="VBA1" s="10"/>
      <c r="VBB1" s="10"/>
      <c r="VBC1" s="10"/>
      <c r="VBD1" s="10"/>
      <c r="VBE1" s="10" t="s">
        <v>64</v>
      </c>
      <c r="VBF1" s="10"/>
      <c r="VBG1" s="10"/>
      <c r="VBH1" s="10"/>
      <c r="VBI1" s="10"/>
      <c r="VBJ1" s="10"/>
      <c r="VBK1" s="10"/>
      <c r="VBL1" s="10"/>
      <c r="VBM1" s="10" t="s">
        <v>64</v>
      </c>
      <c r="VBN1" s="10"/>
      <c r="VBO1" s="10"/>
      <c r="VBP1" s="10"/>
      <c r="VBQ1" s="10"/>
      <c r="VBR1" s="10"/>
      <c r="VBS1" s="10"/>
      <c r="VBT1" s="10"/>
      <c r="VBU1" s="10" t="s">
        <v>64</v>
      </c>
      <c r="VBV1" s="10"/>
      <c r="VBW1" s="10"/>
      <c r="VBX1" s="10"/>
      <c r="VBY1" s="10"/>
      <c r="VBZ1" s="10"/>
      <c r="VCA1" s="10"/>
      <c r="VCB1" s="10"/>
      <c r="VCC1" s="10" t="s">
        <v>64</v>
      </c>
      <c r="VCD1" s="10"/>
      <c r="VCE1" s="10"/>
      <c r="VCF1" s="10"/>
      <c r="VCG1" s="10"/>
      <c r="VCH1" s="10"/>
      <c r="VCI1" s="10"/>
      <c r="VCJ1" s="10"/>
      <c r="VCK1" s="10" t="s">
        <v>64</v>
      </c>
      <c r="VCL1" s="10"/>
      <c r="VCM1" s="10"/>
      <c r="VCN1" s="10"/>
      <c r="VCO1" s="10"/>
      <c r="VCP1" s="10"/>
      <c r="VCQ1" s="10"/>
      <c r="VCR1" s="10"/>
      <c r="VCS1" s="10" t="s">
        <v>64</v>
      </c>
      <c r="VCT1" s="10"/>
      <c r="VCU1" s="10"/>
      <c r="VCV1" s="10"/>
      <c r="VCW1" s="10"/>
      <c r="VCX1" s="10"/>
      <c r="VCY1" s="10"/>
      <c r="VCZ1" s="10"/>
      <c r="VDA1" s="10" t="s">
        <v>64</v>
      </c>
      <c r="VDB1" s="10"/>
      <c r="VDC1" s="10"/>
      <c r="VDD1" s="10"/>
      <c r="VDE1" s="10"/>
      <c r="VDF1" s="10"/>
      <c r="VDG1" s="10"/>
      <c r="VDH1" s="10"/>
      <c r="VDI1" s="10" t="s">
        <v>64</v>
      </c>
      <c r="VDJ1" s="10"/>
      <c r="VDK1" s="10"/>
      <c r="VDL1" s="10"/>
      <c r="VDM1" s="10"/>
      <c r="VDN1" s="10"/>
      <c r="VDO1" s="10"/>
      <c r="VDP1" s="10"/>
      <c r="VDQ1" s="10" t="s">
        <v>64</v>
      </c>
      <c r="VDR1" s="10"/>
      <c r="VDS1" s="10"/>
      <c r="VDT1" s="10"/>
      <c r="VDU1" s="10"/>
      <c r="VDV1" s="10"/>
      <c r="VDW1" s="10"/>
      <c r="VDX1" s="10"/>
      <c r="VDY1" s="10" t="s">
        <v>64</v>
      </c>
      <c r="VDZ1" s="10"/>
      <c r="VEA1" s="10"/>
      <c r="VEB1" s="10"/>
      <c r="VEC1" s="10"/>
      <c r="VED1" s="10"/>
      <c r="VEE1" s="10"/>
      <c r="VEF1" s="10"/>
      <c r="VEG1" s="10" t="s">
        <v>64</v>
      </c>
      <c r="VEH1" s="10"/>
      <c r="VEI1" s="10"/>
      <c r="VEJ1" s="10"/>
      <c r="VEK1" s="10"/>
      <c r="VEL1" s="10"/>
      <c r="VEM1" s="10"/>
      <c r="VEN1" s="10"/>
      <c r="VEO1" s="10" t="s">
        <v>64</v>
      </c>
      <c r="VEP1" s="10"/>
      <c r="VEQ1" s="10"/>
      <c r="VER1" s="10"/>
      <c r="VES1" s="10"/>
      <c r="VET1" s="10"/>
      <c r="VEU1" s="10"/>
      <c r="VEV1" s="10"/>
      <c r="VEW1" s="10" t="s">
        <v>64</v>
      </c>
      <c r="VEX1" s="10"/>
      <c r="VEY1" s="10"/>
      <c r="VEZ1" s="10"/>
      <c r="VFA1" s="10"/>
      <c r="VFB1" s="10"/>
      <c r="VFC1" s="10"/>
      <c r="VFD1" s="10"/>
      <c r="VFE1" s="10" t="s">
        <v>64</v>
      </c>
      <c r="VFF1" s="10"/>
      <c r="VFG1" s="10"/>
      <c r="VFH1" s="10"/>
      <c r="VFI1" s="10"/>
      <c r="VFJ1" s="10"/>
      <c r="VFK1" s="10"/>
      <c r="VFL1" s="10"/>
      <c r="VFM1" s="10" t="s">
        <v>64</v>
      </c>
      <c r="VFN1" s="10"/>
      <c r="VFO1" s="10"/>
      <c r="VFP1" s="10"/>
      <c r="VFQ1" s="10"/>
      <c r="VFR1" s="10"/>
      <c r="VFS1" s="10"/>
      <c r="VFT1" s="10"/>
      <c r="VFU1" s="10" t="s">
        <v>64</v>
      </c>
      <c r="VFV1" s="10"/>
      <c r="VFW1" s="10"/>
      <c r="VFX1" s="10"/>
      <c r="VFY1" s="10"/>
      <c r="VFZ1" s="10"/>
      <c r="VGA1" s="10"/>
      <c r="VGB1" s="10"/>
      <c r="VGC1" s="10" t="s">
        <v>64</v>
      </c>
      <c r="VGD1" s="10"/>
      <c r="VGE1" s="10"/>
      <c r="VGF1" s="10"/>
      <c r="VGG1" s="10"/>
      <c r="VGH1" s="10"/>
      <c r="VGI1" s="10"/>
      <c r="VGJ1" s="10"/>
      <c r="VGK1" s="10" t="s">
        <v>64</v>
      </c>
      <c r="VGL1" s="10"/>
      <c r="VGM1" s="10"/>
      <c r="VGN1" s="10"/>
      <c r="VGO1" s="10"/>
      <c r="VGP1" s="10"/>
      <c r="VGQ1" s="10"/>
      <c r="VGR1" s="10"/>
      <c r="VGS1" s="10" t="s">
        <v>64</v>
      </c>
      <c r="VGT1" s="10"/>
      <c r="VGU1" s="10"/>
      <c r="VGV1" s="10"/>
      <c r="VGW1" s="10"/>
      <c r="VGX1" s="10"/>
      <c r="VGY1" s="10"/>
      <c r="VGZ1" s="10"/>
      <c r="VHA1" s="10" t="s">
        <v>64</v>
      </c>
      <c r="VHB1" s="10"/>
      <c r="VHC1" s="10"/>
      <c r="VHD1" s="10"/>
      <c r="VHE1" s="10"/>
      <c r="VHF1" s="10"/>
      <c r="VHG1" s="10"/>
      <c r="VHH1" s="10"/>
      <c r="VHI1" s="10" t="s">
        <v>64</v>
      </c>
      <c r="VHJ1" s="10"/>
      <c r="VHK1" s="10"/>
      <c r="VHL1" s="10"/>
      <c r="VHM1" s="10"/>
      <c r="VHN1" s="10"/>
      <c r="VHO1" s="10"/>
      <c r="VHP1" s="10"/>
      <c r="VHQ1" s="10" t="s">
        <v>64</v>
      </c>
      <c r="VHR1" s="10"/>
      <c r="VHS1" s="10"/>
      <c r="VHT1" s="10"/>
      <c r="VHU1" s="10"/>
      <c r="VHV1" s="10"/>
      <c r="VHW1" s="10"/>
      <c r="VHX1" s="10"/>
      <c r="VHY1" s="10" t="s">
        <v>64</v>
      </c>
      <c r="VHZ1" s="10"/>
      <c r="VIA1" s="10"/>
      <c r="VIB1" s="10"/>
      <c r="VIC1" s="10"/>
      <c r="VID1" s="10"/>
      <c r="VIE1" s="10"/>
      <c r="VIF1" s="10"/>
      <c r="VIG1" s="10" t="s">
        <v>64</v>
      </c>
      <c r="VIH1" s="10"/>
      <c r="VII1" s="10"/>
      <c r="VIJ1" s="10"/>
      <c r="VIK1" s="10"/>
      <c r="VIL1" s="10"/>
      <c r="VIM1" s="10"/>
      <c r="VIN1" s="10"/>
      <c r="VIO1" s="10" t="s">
        <v>64</v>
      </c>
      <c r="VIP1" s="10"/>
      <c r="VIQ1" s="10"/>
      <c r="VIR1" s="10"/>
      <c r="VIS1" s="10"/>
      <c r="VIT1" s="10"/>
      <c r="VIU1" s="10"/>
      <c r="VIV1" s="10"/>
      <c r="VIW1" s="10" t="s">
        <v>64</v>
      </c>
      <c r="VIX1" s="10"/>
      <c r="VIY1" s="10"/>
      <c r="VIZ1" s="10"/>
      <c r="VJA1" s="10"/>
      <c r="VJB1" s="10"/>
      <c r="VJC1" s="10"/>
      <c r="VJD1" s="10"/>
      <c r="VJE1" s="10" t="s">
        <v>64</v>
      </c>
      <c r="VJF1" s="10"/>
      <c r="VJG1" s="10"/>
      <c r="VJH1" s="10"/>
      <c r="VJI1" s="10"/>
      <c r="VJJ1" s="10"/>
      <c r="VJK1" s="10"/>
      <c r="VJL1" s="10"/>
      <c r="VJM1" s="10" t="s">
        <v>64</v>
      </c>
      <c r="VJN1" s="10"/>
      <c r="VJO1" s="10"/>
      <c r="VJP1" s="10"/>
      <c r="VJQ1" s="10"/>
      <c r="VJR1" s="10"/>
      <c r="VJS1" s="10"/>
      <c r="VJT1" s="10"/>
      <c r="VJU1" s="10" t="s">
        <v>64</v>
      </c>
      <c r="VJV1" s="10"/>
      <c r="VJW1" s="10"/>
      <c r="VJX1" s="10"/>
      <c r="VJY1" s="10"/>
      <c r="VJZ1" s="10"/>
      <c r="VKA1" s="10"/>
      <c r="VKB1" s="10"/>
      <c r="VKC1" s="10" t="s">
        <v>64</v>
      </c>
      <c r="VKD1" s="10"/>
      <c r="VKE1" s="10"/>
      <c r="VKF1" s="10"/>
      <c r="VKG1" s="10"/>
      <c r="VKH1" s="10"/>
      <c r="VKI1" s="10"/>
      <c r="VKJ1" s="10"/>
      <c r="VKK1" s="10" t="s">
        <v>64</v>
      </c>
      <c r="VKL1" s="10"/>
      <c r="VKM1" s="10"/>
      <c r="VKN1" s="10"/>
      <c r="VKO1" s="10"/>
      <c r="VKP1" s="10"/>
      <c r="VKQ1" s="10"/>
      <c r="VKR1" s="10"/>
      <c r="VKS1" s="10" t="s">
        <v>64</v>
      </c>
      <c r="VKT1" s="10"/>
      <c r="VKU1" s="10"/>
      <c r="VKV1" s="10"/>
      <c r="VKW1" s="10"/>
      <c r="VKX1" s="10"/>
      <c r="VKY1" s="10"/>
      <c r="VKZ1" s="10"/>
      <c r="VLA1" s="10" t="s">
        <v>64</v>
      </c>
      <c r="VLB1" s="10"/>
      <c r="VLC1" s="10"/>
      <c r="VLD1" s="10"/>
      <c r="VLE1" s="10"/>
      <c r="VLF1" s="10"/>
      <c r="VLG1" s="10"/>
      <c r="VLH1" s="10"/>
      <c r="VLI1" s="10" t="s">
        <v>64</v>
      </c>
      <c r="VLJ1" s="10"/>
      <c r="VLK1" s="10"/>
      <c r="VLL1" s="10"/>
      <c r="VLM1" s="10"/>
      <c r="VLN1" s="10"/>
      <c r="VLO1" s="10"/>
      <c r="VLP1" s="10"/>
      <c r="VLQ1" s="10" t="s">
        <v>64</v>
      </c>
      <c r="VLR1" s="10"/>
      <c r="VLS1" s="10"/>
      <c r="VLT1" s="10"/>
      <c r="VLU1" s="10"/>
      <c r="VLV1" s="10"/>
      <c r="VLW1" s="10"/>
      <c r="VLX1" s="10"/>
      <c r="VLY1" s="10" t="s">
        <v>64</v>
      </c>
      <c r="VLZ1" s="10"/>
      <c r="VMA1" s="10"/>
      <c r="VMB1" s="10"/>
      <c r="VMC1" s="10"/>
      <c r="VMD1" s="10"/>
      <c r="VME1" s="10"/>
      <c r="VMF1" s="10"/>
      <c r="VMG1" s="10" t="s">
        <v>64</v>
      </c>
      <c r="VMH1" s="10"/>
      <c r="VMI1" s="10"/>
      <c r="VMJ1" s="10"/>
      <c r="VMK1" s="10"/>
      <c r="VML1" s="10"/>
      <c r="VMM1" s="10"/>
      <c r="VMN1" s="10"/>
      <c r="VMO1" s="10" t="s">
        <v>64</v>
      </c>
      <c r="VMP1" s="10"/>
      <c r="VMQ1" s="10"/>
      <c r="VMR1" s="10"/>
      <c r="VMS1" s="10"/>
      <c r="VMT1" s="10"/>
      <c r="VMU1" s="10"/>
      <c r="VMV1" s="10"/>
      <c r="VMW1" s="10" t="s">
        <v>64</v>
      </c>
      <c r="VMX1" s="10"/>
      <c r="VMY1" s="10"/>
      <c r="VMZ1" s="10"/>
      <c r="VNA1" s="10"/>
      <c r="VNB1" s="10"/>
      <c r="VNC1" s="10"/>
      <c r="VND1" s="10"/>
      <c r="VNE1" s="10" t="s">
        <v>64</v>
      </c>
      <c r="VNF1" s="10"/>
      <c r="VNG1" s="10"/>
      <c r="VNH1" s="10"/>
      <c r="VNI1" s="10"/>
      <c r="VNJ1" s="10"/>
      <c r="VNK1" s="10"/>
      <c r="VNL1" s="10"/>
      <c r="VNM1" s="10" t="s">
        <v>64</v>
      </c>
      <c r="VNN1" s="10"/>
      <c r="VNO1" s="10"/>
      <c r="VNP1" s="10"/>
      <c r="VNQ1" s="10"/>
      <c r="VNR1" s="10"/>
      <c r="VNS1" s="10"/>
      <c r="VNT1" s="10"/>
      <c r="VNU1" s="10" t="s">
        <v>64</v>
      </c>
      <c r="VNV1" s="10"/>
      <c r="VNW1" s="10"/>
      <c r="VNX1" s="10"/>
      <c r="VNY1" s="10"/>
      <c r="VNZ1" s="10"/>
      <c r="VOA1" s="10"/>
      <c r="VOB1" s="10"/>
      <c r="VOC1" s="10" t="s">
        <v>64</v>
      </c>
      <c r="VOD1" s="10"/>
      <c r="VOE1" s="10"/>
      <c r="VOF1" s="10"/>
      <c r="VOG1" s="10"/>
      <c r="VOH1" s="10"/>
      <c r="VOI1" s="10"/>
      <c r="VOJ1" s="10"/>
      <c r="VOK1" s="10" t="s">
        <v>64</v>
      </c>
      <c r="VOL1" s="10"/>
      <c r="VOM1" s="10"/>
      <c r="VON1" s="10"/>
      <c r="VOO1" s="10"/>
      <c r="VOP1" s="10"/>
      <c r="VOQ1" s="10"/>
      <c r="VOR1" s="10"/>
      <c r="VOS1" s="10" t="s">
        <v>64</v>
      </c>
      <c r="VOT1" s="10"/>
      <c r="VOU1" s="10"/>
      <c r="VOV1" s="10"/>
      <c r="VOW1" s="10"/>
      <c r="VOX1" s="10"/>
      <c r="VOY1" s="10"/>
      <c r="VOZ1" s="10"/>
      <c r="VPA1" s="10" t="s">
        <v>64</v>
      </c>
      <c r="VPB1" s="10"/>
      <c r="VPC1" s="10"/>
      <c r="VPD1" s="10"/>
      <c r="VPE1" s="10"/>
      <c r="VPF1" s="10"/>
      <c r="VPG1" s="10"/>
      <c r="VPH1" s="10"/>
      <c r="VPI1" s="10" t="s">
        <v>64</v>
      </c>
      <c r="VPJ1" s="10"/>
      <c r="VPK1" s="10"/>
      <c r="VPL1" s="10"/>
      <c r="VPM1" s="10"/>
      <c r="VPN1" s="10"/>
      <c r="VPO1" s="10"/>
      <c r="VPP1" s="10"/>
      <c r="VPQ1" s="10" t="s">
        <v>64</v>
      </c>
      <c r="VPR1" s="10"/>
      <c r="VPS1" s="10"/>
      <c r="VPT1" s="10"/>
      <c r="VPU1" s="10"/>
      <c r="VPV1" s="10"/>
      <c r="VPW1" s="10"/>
      <c r="VPX1" s="10"/>
      <c r="VPY1" s="10" t="s">
        <v>64</v>
      </c>
      <c r="VPZ1" s="10"/>
      <c r="VQA1" s="10"/>
      <c r="VQB1" s="10"/>
      <c r="VQC1" s="10"/>
      <c r="VQD1" s="10"/>
      <c r="VQE1" s="10"/>
      <c r="VQF1" s="10"/>
      <c r="VQG1" s="10" t="s">
        <v>64</v>
      </c>
      <c r="VQH1" s="10"/>
      <c r="VQI1" s="10"/>
      <c r="VQJ1" s="10"/>
      <c r="VQK1" s="10"/>
      <c r="VQL1" s="10"/>
      <c r="VQM1" s="10"/>
      <c r="VQN1" s="10"/>
      <c r="VQO1" s="10" t="s">
        <v>64</v>
      </c>
      <c r="VQP1" s="10"/>
      <c r="VQQ1" s="10"/>
      <c r="VQR1" s="10"/>
      <c r="VQS1" s="10"/>
      <c r="VQT1" s="10"/>
      <c r="VQU1" s="10"/>
      <c r="VQV1" s="10"/>
      <c r="VQW1" s="10" t="s">
        <v>64</v>
      </c>
      <c r="VQX1" s="10"/>
      <c r="VQY1" s="10"/>
      <c r="VQZ1" s="10"/>
      <c r="VRA1" s="10"/>
      <c r="VRB1" s="10"/>
      <c r="VRC1" s="10"/>
      <c r="VRD1" s="10"/>
      <c r="VRE1" s="10" t="s">
        <v>64</v>
      </c>
      <c r="VRF1" s="10"/>
      <c r="VRG1" s="10"/>
      <c r="VRH1" s="10"/>
      <c r="VRI1" s="10"/>
      <c r="VRJ1" s="10"/>
      <c r="VRK1" s="10"/>
      <c r="VRL1" s="10"/>
      <c r="VRM1" s="10" t="s">
        <v>64</v>
      </c>
      <c r="VRN1" s="10"/>
      <c r="VRO1" s="10"/>
      <c r="VRP1" s="10"/>
      <c r="VRQ1" s="10"/>
      <c r="VRR1" s="10"/>
      <c r="VRS1" s="10"/>
      <c r="VRT1" s="10"/>
      <c r="VRU1" s="10" t="s">
        <v>64</v>
      </c>
      <c r="VRV1" s="10"/>
      <c r="VRW1" s="10"/>
      <c r="VRX1" s="10"/>
      <c r="VRY1" s="10"/>
      <c r="VRZ1" s="10"/>
      <c r="VSA1" s="10"/>
      <c r="VSB1" s="10"/>
      <c r="VSC1" s="10" t="s">
        <v>64</v>
      </c>
      <c r="VSD1" s="10"/>
      <c r="VSE1" s="10"/>
      <c r="VSF1" s="10"/>
      <c r="VSG1" s="10"/>
      <c r="VSH1" s="10"/>
      <c r="VSI1" s="10"/>
      <c r="VSJ1" s="10"/>
      <c r="VSK1" s="10" t="s">
        <v>64</v>
      </c>
      <c r="VSL1" s="10"/>
      <c r="VSM1" s="10"/>
      <c r="VSN1" s="10"/>
      <c r="VSO1" s="10"/>
      <c r="VSP1" s="10"/>
      <c r="VSQ1" s="10"/>
      <c r="VSR1" s="10"/>
      <c r="VSS1" s="10" t="s">
        <v>64</v>
      </c>
      <c r="VST1" s="10"/>
      <c r="VSU1" s="10"/>
      <c r="VSV1" s="10"/>
      <c r="VSW1" s="10"/>
      <c r="VSX1" s="10"/>
      <c r="VSY1" s="10"/>
      <c r="VSZ1" s="10"/>
      <c r="VTA1" s="10" t="s">
        <v>64</v>
      </c>
      <c r="VTB1" s="10"/>
      <c r="VTC1" s="10"/>
      <c r="VTD1" s="10"/>
      <c r="VTE1" s="10"/>
      <c r="VTF1" s="10"/>
      <c r="VTG1" s="10"/>
      <c r="VTH1" s="10"/>
      <c r="VTI1" s="10" t="s">
        <v>64</v>
      </c>
      <c r="VTJ1" s="10"/>
      <c r="VTK1" s="10"/>
      <c r="VTL1" s="10"/>
      <c r="VTM1" s="10"/>
      <c r="VTN1" s="10"/>
      <c r="VTO1" s="10"/>
      <c r="VTP1" s="10"/>
      <c r="VTQ1" s="10" t="s">
        <v>64</v>
      </c>
      <c r="VTR1" s="10"/>
      <c r="VTS1" s="10"/>
      <c r="VTT1" s="10"/>
      <c r="VTU1" s="10"/>
      <c r="VTV1" s="10"/>
      <c r="VTW1" s="10"/>
      <c r="VTX1" s="10"/>
      <c r="VTY1" s="10" t="s">
        <v>64</v>
      </c>
      <c r="VTZ1" s="10"/>
      <c r="VUA1" s="10"/>
      <c r="VUB1" s="10"/>
      <c r="VUC1" s="10"/>
      <c r="VUD1" s="10"/>
      <c r="VUE1" s="10"/>
      <c r="VUF1" s="10"/>
      <c r="VUG1" s="10" t="s">
        <v>64</v>
      </c>
      <c r="VUH1" s="10"/>
      <c r="VUI1" s="10"/>
      <c r="VUJ1" s="10"/>
      <c r="VUK1" s="10"/>
      <c r="VUL1" s="10"/>
      <c r="VUM1" s="10"/>
      <c r="VUN1" s="10"/>
      <c r="VUO1" s="10" t="s">
        <v>64</v>
      </c>
      <c r="VUP1" s="10"/>
      <c r="VUQ1" s="10"/>
      <c r="VUR1" s="10"/>
      <c r="VUS1" s="10"/>
      <c r="VUT1" s="10"/>
      <c r="VUU1" s="10"/>
      <c r="VUV1" s="10"/>
      <c r="VUW1" s="10" t="s">
        <v>64</v>
      </c>
      <c r="VUX1" s="10"/>
      <c r="VUY1" s="10"/>
      <c r="VUZ1" s="10"/>
      <c r="VVA1" s="10"/>
      <c r="VVB1" s="10"/>
      <c r="VVC1" s="10"/>
      <c r="VVD1" s="10"/>
      <c r="VVE1" s="10" t="s">
        <v>64</v>
      </c>
      <c r="VVF1" s="10"/>
      <c r="VVG1" s="10"/>
      <c r="VVH1" s="10"/>
      <c r="VVI1" s="10"/>
      <c r="VVJ1" s="10"/>
      <c r="VVK1" s="10"/>
      <c r="VVL1" s="10"/>
      <c r="VVM1" s="10" t="s">
        <v>64</v>
      </c>
      <c r="VVN1" s="10"/>
      <c r="VVO1" s="10"/>
      <c r="VVP1" s="10"/>
      <c r="VVQ1" s="10"/>
      <c r="VVR1" s="10"/>
      <c r="VVS1" s="10"/>
      <c r="VVT1" s="10"/>
      <c r="VVU1" s="10" t="s">
        <v>64</v>
      </c>
      <c r="VVV1" s="10"/>
      <c r="VVW1" s="10"/>
      <c r="VVX1" s="10"/>
      <c r="VVY1" s="10"/>
      <c r="VVZ1" s="10"/>
      <c r="VWA1" s="10"/>
      <c r="VWB1" s="10"/>
      <c r="VWC1" s="10" t="s">
        <v>64</v>
      </c>
      <c r="VWD1" s="10"/>
      <c r="VWE1" s="10"/>
      <c r="VWF1" s="10"/>
      <c r="VWG1" s="10"/>
      <c r="VWH1" s="10"/>
      <c r="VWI1" s="10"/>
      <c r="VWJ1" s="10"/>
      <c r="VWK1" s="10" t="s">
        <v>64</v>
      </c>
      <c r="VWL1" s="10"/>
      <c r="VWM1" s="10"/>
      <c r="VWN1" s="10"/>
      <c r="VWO1" s="10"/>
      <c r="VWP1" s="10"/>
      <c r="VWQ1" s="10"/>
      <c r="VWR1" s="10"/>
      <c r="VWS1" s="10" t="s">
        <v>64</v>
      </c>
      <c r="VWT1" s="10"/>
      <c r="VWU1" s="10"/>
      <c r="VWV1" s="10"/>
      <c r="VWW1" s="10"/>
      <c r="VWX1" s="10"/>
      <c r="VWY1" s="10"/>
      <c r="VWZ1" s="10"/>
      <c r="VXA1" s="10" t="s">
        <v>64</v>
      </c>
      <c r="VXB1" s="10"/>
      <c r="VXC1" s="10"/>
      <c r="VXD1" s="10"/>
      <c r="VXE1" s="10"/>
      <c r="VXF1" s="10"/>
      <c r="VXG1" s="10"/>
      <c r="VXH1" s="10"/>
      <c r="VXI1" s="10" t="s">
        <v>64</v>
      </c>
      <c r="VXJ1" s="10"/>
      <c r="VXK1" s="10"/>
      <c r="VXL1" s="10"/>
      <c r="VXM1" s="10"/>
      <c r="VXN1" s="10"/>
      <c r="VXO1" s="10"/>
      <c r="VXP1" s="10"/>
      <c r="VXQ1" s="10" t="s">
        <v>64</v>
      </c>
      <c r="VXR1" s="10"/>
      <c r="VXS1" s="10"/>
      <c r="VXT1" s="10"/>
      <c r="VXU1" s="10"/>
      <c r="VXV1" s="10"/>
      <c r="VXW1" s="10"/>
      <c r="VXX1" s="10"/>
      <c r="VXY1" s="10" t="s">
        <v>64</v>
      </c>
      <c r="VXZ1" s="10"/>
      <c r="VYA1" s="10"/>
      <c r="VYB1" s="10"/>
      <c r="VYC1" s="10"/>
      <c r="VYD1" s="10"/>
      <c r="VYE1" s="10"/>
      <c r="VYF1" s="10"/>
      <c r="VYG1" s="10" t="s">
        <v>64</v>
      </c>
      <c r="VYH1" s="10"/>
      <c r="VYI1" s="10"/>
      <c r="VYJ1" s="10"/>
      <c r="VYK1" s="10"/>
      <c r="VYL1" s="10"/>
      <c r="VYM1" s="10"/>
      <c r="VYN1" s="10"/>
      <c r="VYO1" s="10" t="s">
        <v>64</v>
      </c>
      <c r="VYP1" s="10"/>
      <c r="VYQ1" s="10"/>
      <c r="VYR1" s="10"/>
      <c r="VYS1" s="10"/>
      <c r="VYT1" s="10"/>
      <c r="VYU1" s="10"/>
      <c r="VYV1" s="10"/>
      <c r="VYW1" s="10" t="s">
        <v>64</v>
      </c>
      <c r="VYX1" s="10"/>
      <c r="VYY1" s="10"/>
      <c r="VYZ1" s="10"/>
      <c r="VZA1" s="10"/>
      <c r="VZB1" s="10"/>
      <c r="VZC1" s="10"/>
      <c r="VZD1" s="10"/>
      <c r="VZE1" s="10" t="s">
        <v>64</v>
      </c>
      <c r="VZF1" s="10"/>
      <c r="VZG1" s="10"/>
      <c r="VZH1" s="10"/>
      <c r="VZI1" s="10"/>
      <c r="VZJ1" s="10"/>
      <c r="VZK1" s="10"/>
      <c r="VZL1" s="10"/>
      <c r="VZM1" s="10" t="s">
        <v>64</v>
      </c>
      <c r="VZN1" s="10"/>
      <c r="VZO1" s="10"/>
      <c r="VZP1" s="10"/>
      <c r="VZQ1" s="10"/>
      <c r="VZR1" s="10"/>
      <c r="VZS1" s="10"/>
      <c r="VZT1" s="10"/>
      <c r="VZU1" s="10" t="s">
        <v>64</v>
      </c>
      <c r="VZV1" s="10"/>
      <c r="VZW1" s="10"/>
      <c r="VZX1" s="10"/>
      <c r="VZY1" s="10"/>
      <c r="VZZ1" s="10"/>
      <c r="WAA1" s="10"/>
      <c r="WAB1" s="10"/>
      <c r="WAC1" s="10" t="s">
        <v>64</v>
      </c>
      <c r="WAD1" s="10"/>
      <c r="WAE1" s="10"/>
      <c r="WAF1" s="10"/>
      <c r="WAG1" s="10"/>
      <c r="WAH1" s="10"/>
      <c r="WAI1" s="10"/>
      <c r="WAJ1" s="10"/>
      <c r="WAK1" s="10" t="s">
        <v>64</v>
      </c>
      <c r="WAL1" s="10"/>
      <c r="WAM1" s="10"/>
      <c r="WAN1" s="10"/>
      <c r="WAO1" s="10"/>
      <c r="WAP1" s="10"/>
      <c r="WAQ1" s="10"/>
      <c r="WAR1" s="10"/>
      <c r="WAS1" s="10" t="s">
        <v>64</v>
      </c>
      <c r="WAT1" s="10"/>
      <c r="WAU1" s="10"/>
      <c r="WAV1" s="10"/>
      <c r="WAW1" s="10"/>
      <c r="WAX1" s="10"/>
      <c r="WAY1" s="10"/>
      <c r="WAZ1" s="10"/>
      <c r="WBA1" s="10" t="s">
        <v>64</v>
      </c>
      <c r="WBB1" s="10"/>
      <c r="WBC1" s="10"/>
      <c r="WBD1" s="10"/>
      <c r="WBE1" s="10"/>
      <c r="WBF1" s="10"/>
      <c r="WBG1" s="10"/>
      <c r="WBH1" s="10"/>
      <c r="WBI1" s="10" t="s">
        <v>64</v>
      </c>
      <c r="WBJ1" s="10"/>
      <c r="WBK1" s="10"/>
      <c r="WBL1" s="10"/>
      <c r="WBM1" s="10"/>
      <c r="WBN1" s="10"/>
      <c r="WBO1" s="10"/>
      <c r="WBP1" s="10"/>
      <c r="WBQ1" s="10" t="s">
        <v>64</v>
      </c>
      <c r="WBR1" s="10"/>
      <c r="WBS1" s="10"/>
      <c r="WBT1" s="10"/>
      <c r="WBU1" s="10"/>
      <c r="WBV1" s="10"/>
      <c r="WBW1" s="10"/>
      <c r="WBX1" s="10"/>
      <c r="WBY1" s="10" t="s">
        <v>64</v>
      </c>
      <c r="WBZ1" s="10"/>
      <c r="WCA1" s="10"/>
      <c r="WCB1" s="10"/>
      <c r="WCC1" s="10"/>
      <c r="WCD1" s="10"/>
      <c r="WCE1" s="10"/>
      <c r="WCF1" s="10"/>
      <c r="WCG1" s="10" t="s">
        <v>64</v>
      </c>
      <c r="WCH1" s="10"/>
      <c r="WCI1" s="10"/>
      <c r="WCJ1" s="10"/>
      <c r="WCK1" s="10"/>
      <c r="WCL1" s="10"/>
      <c r="WCM1" s="10"/>
      <c r="WCN1" s="10"/>
      <c r="WCO1" s="10" t="s">
        <v>64</v>
      </c>
      <c r="WCP1" s="10"/>
      <c r="WCQ1" s="10"/>
      <c r="WCR1" s="10"/>
      <c r="WCS1" s="10"/>
      <c r="WCT1" s="10"/>
      <c r="WCU1" s="10"/>
      <c r="WCV1" s="10"/>
      <c r="WCW1" s="10" t="s">
        <v>64</v>
      </c>
      <c r="WCX1" s="10"/>
      <c r="WCY1" s="10"/>
      <c r="WCZ1" s="10"/>
      <c r="WDA1" s="10"/>
      <c r="WDB1" s="10"/>
      <c r="WDC1" s="10"/>
      <c r="WDD1" s="10"/>
      <c r="WDE1" s="10" t="s">
        <v>64</v>
      </c>
      <c r="WDF1" s="10"/>
      <c r="WDG1" s="10"/>
      <c r="WDH1" s="10"/>
      <c r="WDI1" s="10"/>
      <c r="WDJ1" s="10"/>
      <c r="WDK1" s="10"/>
      <c r="WDL1" s="10"/>
      <c r="WDM1" s="10" t="s">
        <v>64</v>
      </c>
      <c r="WDN1" s="10"/>
      <c r="WDO1" s="10"/>
      <c r="WDP1" s="10"/>
      <c r="WDQ1" s="10"/>
      <c r="WDR1" s="10"/>
      <c r="WDS1" s="10"/>
      <c r="WDT1" s="10"/>
      <c r="WDU1" s="10" t="s">
        <v>64</v>
      </c>
      <c r="WDV1" s="10"/>
      <c r="WDW1" s="10"/>
      <c r="WDX1" s="10"/>
      <c r="WDY1" s="10"/>
      <c r="WDZ1" s="10"/>
      <c r="WEA1" s="10"/>
      <c r="WEB1" s="10"/>
      <c r="WEC1" s="10" t="s">
        <v>64</v>
      </c>
      <c r="WED1" s="10"/>
      <c r="WEE1" s="10"/>
      <c r="WEF1" s="10"/>
      <c r="WEG1" s="10"/>
      <c r="WEH1" s="10"/>
      <c r="WEI1" s="10"/>
      <c r="WEJ1" s="10"/>
      <c r="WEK1" s="10" t="s">
        <v>64</v>
      </c>
      <c r="WEL1" s="10"/>
      <c r="WEM1" s="10"/>
      <c r="WEN1" s="10"/>
      <c r="WEO1" s="10"/>
      <c r="WEP1" s="10"/>
      <c r="WEQ1" s="10"/>
      <c r="WER1" s="10"/>
      <c r="WES1" s="10" t="s">
        <v>64</v>
      </c>
      <c r="WET1" s="10"/>
      <c r="WEU1" s="10"/>
      <c r="WEV1" s="10"/>
      <c r="WEW1" s="10"/>
      <c r="WEX1" s="10"/>
      <c r="WEY1" s="10"/>
      <c r="WEZ1" s="10"/>
      <c r="WFA1" s="10" t="s">
        <v>64</v>
      </c>
      <c r="WFB1" s="10"/>
      <c r="WFC1" s="10"/>
      <c r="WFD1" s="10"/>
      <c r="WFE1" s="10"/>
      <c r="WFF1" s="10"/>
      <c r="WFG1" s="10"/>
      <c r="WFH1" s="10"/>
      <c r="WFI1" s="10" t="s">
        <v>64</v>
      </c>
      <c r="WFJ1" s="10"/>
      <c r="WFK1" s="10"/>
      <c r="WFL1" s="10"/>
      <c r="WFM1" s="10"/>
      <c r="WFN1" s="10"/>
      <c r="WFO1" s="10"/>
      <c r="WFP1" s="10"/>
      <c r="WFQ1" s="10" t="s">
        <v>64</v>
      </c>
      <c r="WFR1" s="10"/>
      <c r="WFS1" s="10"/>
      <c r="WFT1" s="10"/>
      <c r="WFU1" s="10"/>
      <c r="WFV1" s="10"/>
      <c r="WFW1" s="10"/>
      <c r="WFX1" s="10"/>
      <c r="WFY1" s="10" t="s">
        <v>64</v>
      </c>
      <c r="WFZ1" s="10"/>
      <c r="WGA1" s="10"/>
      <c r="WGB1" s="10"/>
      <c r="WGC1" s="10"/>
      <c r="WGD1" s="10"/>
      <c r="WGE1" s="10"/>
      <c r="WGF1" s="10"/>
      <c r="WGG1" s="10" t="s">
        <v>64</v>
      </c>
      <c r="WGH1" s="10"/>
      <c r="WGI1" s="10"/>
      <c r="WGJ1" s="10"/>
      <c r="WGK1" s="10"/>
      <c r="WGL1" s="10"/>
      <c r="WGM1" s="10"/>
      <c r="WGN1" s="10"/>
      <c r="WGO1" s="10" t="s">
        <v>64</v>
      </c>
      <c r="WGP1" s="10"/>
      <c r="WGQ1" s="10"/>
      <c r="WGR1" s="10"/>
      <c r="WGS1" s="10"/>
      <c r="WGT1" s="10"/>
      <c r="WGU1" s="10"/>
      <c r="WGV1" s="10"/>
      <c r="WGW1" s="10" t="s">
        <v>64</v>
      </c>
      <c r="WGX1" s="10"/>
      <c r="WGY1" s="10"/>
      <c r="WGZ1" s="10"/>
      <c r="WHA1" s="10"/>
      <c r="WHB1" s="10"/>
      <c r="WHC1" s="10"/>
      <c r="WHD1" s="10"/>
      <c r="WHE1" s="10" t="s">
        <v>64</v>
      </c>
      <c r="WHF1" s="10"/>
      <c r="WHG1" s="10"/>
      <c r="WHH1" s="10"/>
      <c r="WHI1" s="10"/>
      <c r="WHJ1" s="10"/>
      <c r="WHK1" s="10"/>
      <c r="WHL1" s="10"/>
      <c r="WHM1" s="10" t="s">
        <v>64</v>
      </c>
      <c r="WHN1" s="10"/>
      <c r="WHO1" s="10"/>
      <c r="WHP1" s="10"/>
      <c r="WHQ1" s="10"/>
      <c r="WHR1" s="10"/>
      <c r="WHS1" s="10"/>
      <c r="WHT1" s="10"/>
      <c r="WHU1" s="10" t="s">
        <v>64</v>
      </c>
      <c r="WHV1" s="10"/>
      <c r="WHW1" s="10"/>
      <c r="WHX1" s="10"/>
      <c r="WHY1" s="10"/>
      <c r="WHZ1" s="10"/>
      <c r="WIA1" s="10"/>
      <c r="WIB1" s="10"/>
      <c r="WIC1" s="10" t="s">
        <v>64</v>
      </c>
      <c r="WID1" s="10"/>
      <c r="WIE1" s="10"/>
      <c r="WIF1" s="10"/>
      <c r="WIG1" s="10"/>
      <c r="WIH1" s="10"/>
      <c r="WII1" s="10"/>
      <c r="WIJ1" s="10"/>
      <c r="WIK1" s="10" t="s">
        <v>64</v>
      </c>
      <c r="WIL1" s="10"/>
      <c r="WIM1" s="10"/>
      <c r="WIN1" s="10"/>
      <c r="WIO1" s="10"/>
      <c r="WIP1" s="10"/>
      <c r="WIQ1" s="10"/>
      <c r="WIR1" s="10"/>
      <c r="WIS1" s="10" t="s">
        <v>64</v>
      </c>
      <c r="WIT1" s="10"/>
      <c r="WIU1" s="10"/>
      <c r="WIV1" s="10"/>
      <c r="WIW1" s="10"/>
      <c r="WIX1" s="10"/>
      <c r="WIY1" s="10"/>
      <c r="WIZ1" s="10"/>
      <c r="WJA1" s="10" t="s">
        <v>64</v>
      </c>
      <c r="WJB1" s="10"/>
      <c r="WJC1" s="10"/>
      <c r="WJD1" s="10"/>
      <c r="WJE1" s="10"/>
      <c r="WJF1" s="10"/>
      <c r="WJG1" s="10"/>
      <c r="WJH1" s="10"/>
      <c r="WJI1" s="10" t="s">
        <v>64</v>
      </c>
      <c r="WJJ1" s="10"/>
      <c r="WJK1" s="10"/>
      <c r="WJL1" s="10"/>
      <c r="WJM1" s="10"/>
      <c r="WJN1" s="10"/>
      <c r="WJO1" s="10"/>
      <c r="WJP1" s="10"/>
      <c r="WJQ1" s="10" t="s">
        <v>64</v>
      </c>
      <c r="WJR1" s="10"/>
      <c r="WJS1" s="10"/>
      <c r="WJT1" s="10"/>
      <c r="WJU1" s="10"/>
      <c r="WJV1" s="10"/>
      <c r="WJW1" s="10"/>
      <c r="WJX1" s="10"/>
      <c r="WJY1" s="10" t="s">
        <v>64</v>
      </c>
      <c r="WJZ1" s="10"/>
      <c r="WKA1" s="10"/>
      <c r="WKB1" s="10"/>
      <c r="WKC1" s="10"/>
      <c r="WKD1" s="10"/>
      <c r="WKE1" s="10"/>
      <c r="WKF1" s="10"/>
      <c r="WKG1" s="10" t="s">
        <v>64</v>
      </c>
      <c r="WKH1" s="10"/>
      <c r="WKI1" s="10"/>
      <c r="WKJ1" s="10"/>
      <c r="WKK1" s="10"/>
      <c r="WKL1" s="10"/>
      <c r="WKM1" s="10"/>
      <c r="WKN1" s="10"/>
      <c r="WKO1" s="10" t="s">
        <v>64</v>
      </c>
      <c r="WKP1" s="10"/>
      <c r="WKQ1" s="10"/>
      <c r="WKR1" s="10"/>
      <c r="WKS1" s="10"/>
      <c r="WKT1" s="10"/>
      <c r="WKU1" s="10"/>
      <c r="WKV1" s="10"/>
      <c r="WKW1" s="10" t="s">
        <v>64</v>
      </c>
      <c r="WKX1" s="10"/>
      <c r="WKY1" s="10"/>
      <c r="WKZ1" s="10"/>
      <c r="WLA1" s="10"/>
      <c r="WLB1" s="10"/>
      <c r="WLC1" s="10"/>
      <c r="WLD1" s="10"/>
      <c r="WLE1" s="10" t="s">
        <v>64</v>
      </c>
      <c r="WLF1" s="10"/>
      <c r="WLG1" s="10"/>
      <c r="WLH1" s="10"/>
      <c r="WLI1" s="10"/>
      <c r="WLJ1" s="10"/>
      <c r="WLK1" s="10"/>
      <c r="WLL1" s="10"/>
      <c r="WLM1" s="10" t="s">
        <v>64</v>
      </c>
      <c r="WLN1" s="10"/>
      <c r="WLO1" s="10"/>
      <c r="WLP1" s="10"/>
      <c r="WLQ1" s="10"/>
      <c r="WLR1" s="10"/>
      <c r="WLS1" s="10"/>
      <c r="WLT1" s="10"/>
      <c r="WLU1" s="10" t="s">
        <v>64</v>
      </c>
      <c r="WLV1" s="10"/>
      <c r="WLW1" s="10"/>
      <c r="WLX1" s="10"/>
      <c r="WLY1" s="10"/>
      <c r="WLZ1" s="10"/>
      <c r="WMA1" s="10"/>
      <c r="WMB1" s="10"/>
      <c r="WMC1" s="10" t="s">
        <v>64</v>
      </c>
      <c r="WMD1" s="10"/>
      <c r="WME1" s="10"/>
      <c r="WMF1" s="10"/>
      <c r="WMG1" s="10"/>
      <c r="WMH1" s="10"/>
      <c r="WMI1" s="10"/>
      <c r="WMJ1" s="10"/>
      <c r="WMK1" s="10" t="s">
        <v>64</v>
      </c>
      <c r="WML1" s="10"/>
      <c r="WMM1" s="10"/>
      <c r="WMN1" s="10"/>
      <c r="WMO1" s="10"/>
      <c r="WMP1" s="10"/>
      <c r="WMQ1" s="10"/>
      <c r="WMR1" s="10"/>
      <c r="WMS1" s="10" t="s">
        <v>64</v>
      </c>
      <c r="WMT1" s="10"/>
      <c r="WMU1" s="10"/>
      <c r="WMV1" s="10"/>
      <c r="WMW1" s="10"/>
      <c r="WMX1" s="10"/>
      <c r="WMY1" s="10"/>
      <c r="WMZ1" s="10"/>
      <c r="WNA1" s="10" t="s">
        <v>64</v>
      </c>
      <c r="WNB1" s="10"/>
      <c r="WNC1" s="10"/>
      <c r="WND1" s="10"/>
      <c r="WNE1" s="10"/>
      <c r="WNF1" s="10"/>
      <c r="WNG1" s="10"/>
      <c r="WNH1" s="10"/>
      <c r="WNI1" s="10" t="s">
        <v>64</v>
      </c>
      <c r="WNJ1" s="10"/>
      <c r="WNK1" s="10"/>
      <c r="WNL1" s="10"/>
      <c r="WNM1" s="10"/>
      <c r="WNN1" s="10"/>
      <c r="WNO1" s="10"/>
      <c r="WNP1" s="10"/>
      <c r="WNQ1" s="10" t="s">
        <v>64</v>
      </c>
      <c r="WNR1" s="10"/>
      <c r="WNS1" s="10"/>
      <c r="WNT1" s="10"/>
      <c r="WNU1" s="10"/>
      <c r="WNV1" s="10"/>
      <c r="WNW1" s="10"/>
      <c r="WNX1" s="10"/>
      <c r="WNY1" s="10" t="s">
        <v>64</v>
      </c>
      <c r="WNZ1" s="10"/>
      <c r="WOA1" s="10"/>
      <c r="WOB1" s="10"/>
      <c r="WOC1" s="10"/>
      <c r="WOD1" s="10"/>
      <c r="WOE1" s="10"/>
      <c r="WOF1" s="10"/>
      <c r="WOG1" s="10" t="s">
        <v>64</v>
      </c>
      <c r="WOH1" s="10"/>
      <c r="WOI1" s="10"/>
      <c r="WOJ1" s="10"/>
      <c r="WOK1" s="10"/>
      <c r="WOL1" s="10"/>
      <c r="WOM1" s="10"/>
      <c r="WON1" s="10"/>
      <c r="WOO1" s="10" t="s">
        <v>64</v>
      </c>
      <c r="WOP1" s="10"/>
      <c r="WOQ1" s="10"/>
      <c r="WOR1" s="10"/>
      <c r="WOS1" s="10"/>
      <c r="WOT1" s="10"/>
      <c r="WOU1" s="10"/>
      <c r="WOV1" s="10"/>
      <c r="WOW1" s="10" t="s">
        <v>64</v>
      </c>
      <c r="WOX1" s="10"/>
      <c r="WOY1" s="10"/>
      <c r="WOZ1" s="10"/>
      <c r="WPA1" s="10"/>
      <c r="WPB1" s="10"/>
      <c r="WPC1" s="10"/>
      <c r="WPD1" s="10"/>
      <c r="WPE1" s="10" t="s">
        <v>64</v>
      </c>
      <c r="WPF1" s="10"/>
      <c r="WPG1" s="10"/>
      <c r="WPH1" s="10"/>
      <c r="WPI1" s="10"/>
      <c r="WPJ1" s="10"/>
      <c r="WPK1" s="10"/>
      <c r="WPL1" s="10"/>
      <c r="WPM1" s="10" t="s">
        <v>64</v>
      </c>
      <c r="WPN1" s="10"/>
      <c r="WPO1" s="10"/>
      <c r="WPP1" s="10"/>
      <c r="WPQ1" s="10"/>
      <c r="WPR1" s="10"/>
      <c r="WPS1" s="10"/>
      <c r="WPT1" s="10"/>
      <c r="WPU1" s="10" t="s">
        <v>64</v>
      </c>
      <c r="WPV1" s="10"/>
      <c r="WPW1" s="10"/>
      <c r="WPX1" s="10"/>
      <c r="WPY1" s="10"/>
      <c r="WPZ1" s="10"/>
      <c r="WQA1" s="10"/>
      <c r="WQB1" s="10"/>
      <c r="WQC1" s="10" t="s">
        <v>64</v>
      </c>
      <c r="WQD1" s="10"/>
      <c r="WQE1" s="10"/>
      <c r="WQF1" s="10"/>
      <c r="WQG1" s="10"/>
      <c r="WQH1" s="10"/>
      <c r="WQI1" s="10"/>
      <c r="WQJ1" s="10"/>
      <c r="WQK1" s="10" t="s">
        <v>64</v>
      </c>
      <c r="WQL1" s="10"/>
      <c r="WQM1" s="10"/>
      <c r="WQN1" s="10"/>
      <c r="WQO1" s="10"/>
      <c r="WQP1" s="10"/>
      <c r="WQQ1" s="10"/>
      <c r="WQR1" s="10"/>
      <c r="WQS1" s="10" t="s">
        <v>64</v>
      </c>
      <c r="WQT1" s="10"/>
      <c r="WQU1" s="10"/>
      <c r="WQV1" s="10"/>
      <c r="WQW1" s="10"/>
      <c r="WQX1" s="10"/>
      <c r="WQY1" s="10"/>
      <c r="WQZ1" s="10"/>
      <c r="WRA1" s="10" t="s">
        <v>64</v>
      </c>
      <c r="WRB1" s="10"/>
      <c r="WRC1" s="10"/>
      <c r="WRD1" s="10"/>
      <c r="WRE1" s="10"/>
      <c r="WRF1" s="10"/>
      <c r="WRG1" s="10"/>
      <c r="WRH1" s="10"/>
      <c r="WRI1" s="10" t="s">
        <v>64</v>
      </c>
      <c r="WRJ1" s="10"/>
      <c r="WRK1" s="10"/>
      <c r="WRL1" s="10"/>
      <c r="WRM1" s="10"/>
      <c r="WRN1" s="10"/>
      <c r="WRO1" s="10"/>
      <c r="WRP1" s="10"/>
      <c r="WRQ1" s="10" t="s">
        <v>64</v>
      </c>
      <c r="WRR1" s="10"/>
      <c r="WRS1" s="10"/>
      <c r="WRT1" s="10"/>
      <c r="WRU1" s="10"/>
      <c r="WRV1" s="10"/>
      <c r="WRW1" s="10"/>
      <c r="WRX1" s="10"/>
      <c r="WRY1" s="10" t="s">
        <v>64</v>
      </c>
      <c r="WRZ1" s="10"/>
      <c r="WSA1" s="10"/>
      <c r="WSB1" s="10"/>
      <c r="WSC1" s="10"/>
      <c r="WSD1" s="10"/>
      <c r="WSE1" s="10"/>
      <c r="WSF1" s="10"/>
      <c r="WSG1" s="10" t="s">
        <v>64</v>
      </c>
      <c r="WSH1" s="10"/>
      <c r="WSI1" s="10"/>
      <c r="WSJ1" s="10"/>
      <c r="WSK1" s="10"/>
      <c r="WSL1" s="10"/>
      <c r="WSM1" s="10"/>
      <c r="WSN1" s="10"/>
      <c r="WSO1" s="10" t="s">
        <v>64</v>
      </c>
      <c r="WSP1" s="10"/>
      <c r="WSQ1" s="10"/>
      <c r="WSR1" s="10"/>
      <c r="WSS1" s="10"/>
      <c r="WST1" s="10"/>
      <c r="WSU1" s="10"/>
      <c r="WSV1" s="10"/>
      <c r="WSW1" s="10" t="s">
        <v>64</v>
      </c>
      <c r="WSX1" s="10"/>
      <c r="WSY1" s="10"/>
      <c r="WSZ1" s="10"/>
      <c r="WTA1" s="10"/>
      <c r="WTB1" s="10"/>
      <c r="WTC1" s="10"/>
      <c r="WTD1" s="10"/>
      <c r="WTE1" s="10" t="s">
        <v>64</v>
      </c>
      <c r="WTF1" s="10"/>
      <c r="WTG1" s="10"/>
      <c r="WTH1" s="10"/>
      <c r="WTI1" s="10"/>
      <c r="WTJ1" s="10"/>
      <c r="WTK1" s="10"/>
      <c r="WTL1" s="10"/>
      <c r="WTM1" s="10" t="s">
        <v>64</v>
      </c>
      <c r="WTN1" s="10"/>
      <c r="WTO1" s="10"/>
      <c r="WTP1" s="10"/>
      <c r="WTQ1" s="10"/>
      <c r="WTR1" s="10"/>
      <c r="WTS1" s="10"/>
      <c r="WTT1" s="10"/>
      <c r="WTU1" s="10" t="s">
        <v>64</v>
      </c>
      <c r="WTV1" s="10"/>
      <c r="WTW1" s="10"/>
      <c r="WTX1" s="10"/>
      <c r="WTY1" s="10"/>
      <c r="WTZ1" s="10"/>
      <c r="WUA1" s="10"/>
      <c r="WUB1" s="10"/>
      <c r="WUC1" s="10" t="s">
        <v>64</v>
      </c>
      <c r="WUD1" s="10"/>
      <c r="WUE1" s="10"/>
      <c r="WUF1" s="10"/>
      <c r="WUG1" s="10"/>
      <c r="WUH1" s="10"/>
      <c r="WUI1" s="10"/>
      <c r="WUJ1" s="10"/>
      <c r="WUK1" s="10" t="s">
        <v>64</v>
      </c>
      <c r="WUL1" s="10"/>
      <c r="WUM1" s="10"/>
      <c r="WUN1" s="10"/>
      <c r="WUO1" s="10"/>
      <c r="WUP1" s="10"/>
      <c r="WUQ1" s="10"/>
      <c r="WUR1" s="10"/>
      <c r="WUS1" s="10" t="s">
        <v>64</v>
      </c>
      <c r="WUT1" s="10"/>
      <c r="WUU1" s="10"/>
      <c r="WUV1" s="10"/>
      <c r="WUW1" s="10"/>
      <c r="WUX1" s="10"/>
      <c r="WUY1" s="10"/>
      <c r="WUZ1" s="10"/>
      <c r="WVA1" s="10" t="s">
        <v>64</v>
      </c>
      <c r="WVB1" s="10"/>
      <c r="WVC1" s="10"/>
      <c r="WVD1" s="10"/>
      <c r="WVE1" s="10"/>
      <c r="WVF1" s="10"/>
      <c r="WVG1" s="10"/>
      <c r="WVH1" s="10"/>
      <c r="WVI1" s="10" t="s">
        <v>64</v>
      </c>
      <c r="WVJ1" s="10"/>
      <c r="WVK1" s="10"/>
      <c r="WVL1" s="10"/>
      <c r="WVM1" s="10"/>
      <c r="WVN1" s="10"/>
      <c r="WVO1" s="10"/>
      <c r="WVP1" s="10"/>
      <c r="WVQ1" s="10" t="s">
        <v>64</v>
      </c>
      <c r="WVR1" s="10"/>
      <c r="WVS1" s="10"/>
      <c r="WVT1" s="10"/>
      <c r="WVU1" s="10"/>
      <c r="WVV1" s="10"/>
      <c r="WVW1" s="10"/>
      <c r="WVX1" s="10"/>
      <c r="WVY1" s="10" t="s">
        <v>64</v>
      </c>
      <c r="WVZ1" s="10"/>
      <c r="WWA1" s="10"/>
      <c r="WWB1" s="10"/>
      <c r="WWC1" s="10"/>
      <c r="WWD1" s="10"/>
      <c r="WWE1" s="10"/>
      <c r="WWF1" s="10"/>
      <c r="WWG1" s="10" t="s">
        <v>64</v>
      </c>
      <c r="WWH1" s="10"/>
      <c r="WWI1" s="10"/>
      <c r="WWJ1" s="10"/>
      <c r="WWK1" s="10"/>
      <c r="WWL1" s="10"/>
      <c r="WWM1" s="10"/>
      <c r="WWN1" s="10"/>
      <c r="WWO1" s="10" t="s">
        <v>64</v>
      </c>
      <c r="WWP1" s="10"/>
      <c r="WWQ1" s="10"/>
      <c r="WWR1" s="10"/>
      <c r="WWS1" s="10"/>
      <c r="WWT1" s="10"/>
      <c r="WWU1" s="10"/>
      <c r="WWV1" s="10"/>
      <c r="WWW1" s="10" t="s">
        <v>64</v>
      </c>
      <c r="WWX1" s="10"/>
      <c r="WWY1" s="10"/>
      <c r="WWZ1" s="10"/>
      <c r="WXA1" s="10"/>
      <c r="WXB1" s="10"/>
      <c r="WXC1" s="10"/>
      <c r="WXD1" s="10"/>
      <c r="WXE1" s="10" t="s">
        <v>64</v>
      </c>
      <c r="WXF1" s="10"/>
      <c r="WXG1" s="10"/>
      <c r="WXH1" s="10"/>
      <c r="WXI1" s="10"/>
      <c r="WXJ1" s="10"/>
      <c r="WXK1" s="10"/>
      <c r="WXL1" s="10"/>
      <c r="WXM1" s="10" t="s">
        <v>64</v>
      </c>
      <c r="WXN1" s="10"/>
      <c r="WXO1" s="10"/>
      <c r="WXP1" s="10"/>
      <c r="WXQ1" s="10"/>
      <c r="WXR1" s="10"/>
      <c r="WXS1" s="10"/>
      <c r="WXT1" s="10"/>
      <c r="WXU1" s="10" t="s">
        <v>64</v>
      </c>
      <c r="WXV1" s="10"/>
      <c r="WXW1" s="10"/>
      <c r="WXX1" s="10"/>
      <c r="WXY1" s="10"/>
      <c r="WXZ1" s="10"/>
      <c r="WYA1" s="10"/>
      <c r="WYB1" s="10"/>
      <c r="WYC1" s="10" t="s">
        <v>64</v>
      </c>
      <c r="WYD1" s="10"/>
      <c r="WYE1" s="10"/>
      <c r="WYF1" s="10"/>
      <c r="WYG1" s="10"/>
      <c r="WYH1" s="10"/>
      <c r="WYI1" s="10"/>
      <c r="WYJ1" s="10"/>
      <c r="WYK1" s="10" t="s">
        <v>64</v>
      </c>
      <c r="WYL1" s="10"/>
      <c r="WYM1" s="10"/>
      <c r="WYN1" s="10"/>
      <c r="WYO1" s="10"/>
      <c r="WYP1" s="10"/>
      <c r="WYQ1" s="10"/>
      <c r="WYR1" s="10"/>
      <c r="WYS1" s="10" t="s">
        <v>64</v>
      </c>
      <c r="WYT1" s="10"/>
      <c r="WYU1" s="10"/>
      <c r="WYV1" s="10"/>
      <c r="WYW1" s="10"/>
      <c r="WYX1" s="10"/>
      <c r="WYY1" s="10"/>
      <c r="WYZ1" s="10"/>
      <c r="WZA1" s="10" t="s">
        <v>64</v>
      </c>
      <c r="WZB1" s="10"/>
      <c r="WZC1" s="10"/>
      <c r="WZD1" s="10"/>
      <c r="WZE1" s="10"/>
      <c r="WZF1" s="10"/>
      <c r="WZG1" s="10"/>
      <c r="WZH1" s="10"/>
      <c r="WZI1" s="10" t="s">
        <v>64</v>
      </c>
      <c r="WZJ1" s="10"/>
      <c r="WZK1" s="10"/>
      <c r="WZL1" s="10"/>
      <c r="WZM1" s="10"/>
      <c r="WZN1" s="10"/>
      <c r="WZO1" s="10"/>
      <c r="WZP1" s="10"/>
      <c r="WZQ1" s="10" t="s">
        <v>64</v>
      </c>
      <c r="WZR1" s="10"/>
      <c r="WZS1" s="10"/>
      <c r="WZT1" s="10"/>
      <c r="WZU1" s="10"/>
      <c r="WZV1" s="10"/>
      <c r="WZW1" s="10"/>
      <c r="WZX1" s="10"/>
      <c r="WZY1" s="10" t="s">
        <v>64</v>
      </c>
      <c r="WZZ1" s="10"/>
      <c r="XAA1" s="10"/>
      <c r="XAB1" s="10"/>
      <c r="XAC1" s="10"/>
      <c r="XAD1" s="10"/>
      <c r="XAE1" s="10"/>
      <c r="XAF1" s="10"/>
      <c r="XAG1" s="10" t="s">
        <v>64</v>
      </c>
      <c r="XAH1" s="10"/>
      <c r="XAI1" s="10"/>
      <c r="XAJ1" s="10"/>
      <c r="XAK1" s="10"/>
      <c r="XAL1" s="10"/>
      <c r="XAM1" s="10"/>
      <c r="XAN1" s="10"/>
      <c r="XAO1" s="10" t="s">
        <v>64</v>
      </c>
      <c r="XAP1" s="10"/>
      <c r="XAQ1" s="10"/>
      <c r="XAR1" s="10"/>
      <c r="XAS1" s="10"/>
      <c r="XAT1" s="10"/>
      <c r="XAU1" s="10"/>
      <c r="XAV1" s="10"/>
      <c r="XAW1" s="10" t="s">
        <v>64</v>
      </c>
      <c r="XAX1" s="10"/>
      <c r="XAY1" s="10"/>
      <c r="XAZ1" s="10"/>
      <c r="XBA1" s="10"/>
      <c r="XBB1" s="10"/>
      <c r="XBC1" s="10"/>
      <c r="XBD1" s="10"/>
      <c r="XBE1" s="10" t="s">
        <v>64</v>
      </c>
      <c r="XBF1" s="10"/>
      <c r="XBG1" s="10"/>
      <c r="XBH1" s="10"/>
      <c r="XBI1" s="10"/>
      <c r="XBJ1" s="10"/>
      <c r="XBK1" s="10"/>
      <c r="XBL1" s="10"/>
      <c r="XBM1" s="10" t="s">
        <v>64</v>
      </c>
      <c r="XBN1" s="10"/>
      <c r="XBO1" s="10"/>
      <c r="XBP1" s="10"/>
      <c r="XBQ1" s="10"/>
      <c r="XBR1" s="10"/>
      <c r="XBS1" s="10"/>
      <c r="XBT1" s="10"/>
      <c r="XBU1" s="10" t="s">
        <v>64</v>
      </c>
      <c r="XBV1" s="10"/>
      <c r="XBW1" s="10"/>
      <c r="XBX1" s="10"/>
      <c r="XBY1" s="10"/>
      <c r="XBZ1" s="10"/>
      <c r="XCA1" s="10"/>
      <c r="XCB1" s="10"/>
      <c r="XCC1" s="10" t="s">
        <v>64</v>
      </c>
      <c r="XCD1" s="10"/>
      <c r="XCE1" s="10"/>
      <c r="XCF1" s="10"/>
      <c r="XCG1" s="10"/>
      <c r="XCH1" s="10"/>
      <c r="XCI1" s="10"/>
      <c r="XCJ1" s="10"/>
      <c r="XCK1" s="10" t="s">
        <v>64</v>
      </c>
      <c r="XCL1" s="10"/>
      <c r="XCM1" s="10"/>
      <c r="XCN1" s="10"/>
      <c r="XCO1" s="10"/>
      <c r="XCP1" s="10"/>
      <c r="XCQ1" s="10"/>
      <c r="XCR1" s="10"/>
      <c r="XCS1" s="10" t="s">
        <v>64</v>
      </c>
      <c r="XCT1" s="10"/>
      <c r="XCU1" s="10"/>
      <c r="XCV1" s="10"/>
      <c r="XCW1" s="10"/>
      <c r="XCX1" s="10"/>
      <c r="XCY1" s="10"/>
      <c r="XCZ1" s="10"/>
      <c r="XDA1" s="10" t="s">
        <v>64</v>
      </c>
      <c r="XDB1" s="10"/>
      <c r="XDC1" s="10"/>
      <c r="XDD1" s="10"/>
      <c r="XDE1" s="10"/>
      <c r="XDF1" s="10"/>
      <c r="XDG1" s="10"/>
      <c r="XDH1" s="10"/>
      <c r="XDI1" s="10" t="s">
        <v>64</v>
      </c>
      <c r="XDJ1" s="10"/>
      <c r="XDK1" s="10"/>
      <c r="XDL1" s="10"/>
      <c r="XDM1" s="10"/>
      <c r="XDN1" s="10"/>
      <c r="XDO1" s="10"/>
      <c r="XDP1" s="10"/>
      <c r="XDQ1" s="10" t="s">
        <v>64</v>
      </c>
      <c r="XDR1" s="10"/>
      <c r="XDS1" s="10"/>
      <c r="XDT1" s="10"/>
      <c r="XDU1" s="10"/>
      <c r="XDV1" s="10"/>
      <c r="XDW1" s="10"/>
      <c r="XDX1" s="10"/>
      <c r="XDY1" s="10" t="s">
        <v>64</v>
      </c>
      <c r="XDZ1" s="10"/>
      <c r="XEA1" s="10"/>
      <c r="XEB1" s="10"/>
      <c r="XEC1" s="10"/>
      <c r="XED1" s="10"/>
      <c r="XEE1" s="10"/>
      <c r="XEF1" s="10"/>
      <c r="XEG1" s="10" t="s">
        <v>64</v>
      </c>
      <c r="XEH1" s="10"/>
      <c r="XEI1" s="10"/>
      <c r="XEJ1" s="10"/>
      <c r="XEK1" s="10"/>
      <c r="XEL1" s="10"/>
      <c r="XEM1" s="10"/>
      <c r="XEN1" s="10"/>
      <c r="XEO1" s="10" t="s">
        <v>64</v>
      </c>
      <c r="XEP1" s="10"/>
      <c r="XEQ1" s="10"/>
      <c r="XER1" s="10"/>
      <c r="XES1" s="10"/>
      <c r="XET1" s="10"/>
      <c r="XEU1" s="10"/>
      <c r="XEV1" s="10"/>
      <c r="XEW1" s="10" t="s">
        <v>64</v>
      </c>
      <c r="XEX1" s="10"/>
      <c r="XEY1" s="10"/>
      <c r="XEZ1" s="10"/>
      <c r="XFA1" s="10"/>
      <c r="XFB1" s="10"/>
      <c r="XFC1" s="10"/>
      <c r="XFD1" s="10"/>
    </row>
    <row r="2" spans="1:16384">
      <c r="A2" t="s">
        <v>8</v>
      </c>
      <c r="B2" t="s">
        <v>18</v>
      </c>
      <c r="C2" t="s">
        <v>19</v>
      </c>
      <c r="D2" t="s">
        <v>20</v>
      </c>
      <c r="E2" t="s">
        <v>21</v>
      </c>
      <c r="F2" t="s">
        <v>22</v>
      </c>
      <c r="G2" t="s">
        <v>23</v>
      </c>
      <c r="H2" t="s">
        <v>24</v>
      </c>
    </row>
    <row r="3" spans="1:16384">
      <c r="A3">
        <v>1978</v>
      </c>
      <c r="B3">
        <v>9.5299999999999994</v>
      </c>
      <c r="C3">
        <v>10.210000000000001</v>
      </c>
      <c r="D3">
        <v>10.65</v>
      </c>
      <c r="E3">
        <v>10.96</v>
      </c>
      <c r="F3">
        <v>11.28</v>
      </c>
      <c r="G3">
        <v>11.61</v>
      </c>
      <c r="H3">
        <v>12.35</v>
      </c>
    </row>
    <row r="4" spans="1:16384">
      <c r="A4">
        <v>1979</v>
      </c>
      <c r="B4">
        <v>9.51</v>
      </c>
      <c r="C4">
        <v>10.19</v>
      </c>
      <c r="D4">
        <v>10.63</v>
      </c>
      <c r="E4">
        <v>10.94</v>
      </c>
      <c r="F4">
        <v>11.24</v>
      </c>
      <c r="G4">
        <v>11.51</v>
      </c>
      <c r="H4">
        <v>12.24</v>
      </c>
    </row>
    <row r="5" spans="1:16384">
      <c r="A5">
        <v>1980</v>
      </c>
      <c r="B5">
        <v>9.4600000000000009</v>
      </c>
      <c r="C5">
        <v>10.15</v>
      </c>
      <c r="D5">
        <v>10.6</v>
      </c>
      <c r="E5">
        <v>10.91</v>
      </c>
      <c r="F5">
        <v>11.2</v>
      </c>
      <c r="G5">
        <v>11.44</v>
      </c>
      <c r="H5">
        <v>12.17</v>
      </c>
    </row>
    <row r="6" spans="1:16384">
      <c r="A6">
        <v>1981</v>
      </c>
      <c r="B6">
        <v>9.4600000000000009</v>
      </c>
      <c r="C6">
        <v>10.16</v>
      </c>
      <c r="D6">
        <v>10.61</v>
      </c>
      <c r="E6">
        <v>10.92</v>
      </c>
      <c r="F6">
        <v>11.22</v>
      </c>
      <c r="G6">
        <v>11.47</v>
      </c>
      <c r="H6">
        <v>12.13</v>
      </c>
    </row>
    <row r="7" spans="1:16384">
      <c r="A7">
        <v>1982</v>
      </c>
      <c r="B7">
        <v>9.34</v>
      </c>
      <c r="C7">
        <v>10.09</v>
      </c>
      <c r="D7">
        <v>10.55</v>
      </c>
      <c r="E7">
        <v>10.89</v>
      </c>
      <c r="F7">
        <v>11.2</v>
      </c>
      <c r="G7">
        <v>11.45</v>
      </c>
      <c r="H7">
        <v>12.11</v>
      </c>
    </row>
    <row r="8" spans="1:16384">
      <c r="A8">
        <v>1983</v>
      </c>
      <c r="B8">
        <v>9.26</v>
      </c>
      <c r="C8">
        <v>10.06</v>
      </c>
      <c r="D8">
        <v>10.54</v>
      </c>
      <c r="E8">
        <v>10.89</v>
      </c>
      <c r="F8">
        <v>11.2</v>
      </c>
      <c r="G8">
        <v>11.45</v>
      </c>
      <c r="H8">
        <v>12.11</v>
      </c>
    </row>
    <row r="9" spans="1:16384">
      <c r="A9">
        <v>1984</v>
      </c>
      <c r="B9">
        <v>9.27</v>
      </c>
      <c r="C9">
        <v>10.06</v>
      </c>
      <c r="D9">
        <v>10.54</v>
      </c>
      <c r="E9">
        <v>10.9</v>
      </c>
      <c r="F9">
        <v>11.22</v>
      </c>
      <c r="G9">
        <v>11.49</v>
      </c>
      <c r="H9">
        <v>12.18</v>
      </c>
    </row>
    <row r="10" spans="1:16384">
      <c r="A10">
        <v>1985</v>
      </c>
      <c r="B10">
        <v>9.2899999999999991</v>
      </c>
      <c r="C10">
        <v>10.06</v>
      </c>
      <c r="D10">
        <v>10.54</v>
      </c>
      <c r="E10">
        <v>10.91</v>
      </c>
      <c r="F10">
        <v>11.24</v>
      </c>
      <c r="G10">
        <v>11.51</v>
      </c>
      <c r="H10">
        <v>12.22</v>
      </c>
    </row>
    <row r="11" spans="1:16384">
      <c r="A11">
        <v>1986</v>
      </c>
      <c r="B11">
        <v>9.25</v>
      </c>
      <c r="C11">
        <v>10.039999999999999</v>
      </c>
      <c r="D11">
        <v>10.53</v>
      </c>
      <c r="E11">
        <v>10.91</v>
      </c>
      <c r="F11">
        <v>11.27</v>
      </c>
      <c r="G11">
        <v>11.58</v>
      </c>
      <c r="H11">
        <v>12.29</v>
      </c>
    </row>
    <row r="12" spans="1:16384">
      <c r="A12">
        <v>1987</v>
      </c>
      <c r="B12">
        <v>9.23</v>
      </c>
      <c r="C12">
        <v>10.029999999999999</v>
      </c>
      <c r="D12">
        <v>10.52</v>
      </c>
      <c r="E12">
        <v>10.9</v>
      </c>
      <c r="F12">
        <v>11.24</v>
      </c>
      <c r="G12">
        <v>11.51</v>
      </c>
      <c r="H12">
        <v>12.22</v>
      </c>
    </row>
    <row r="13" spans="1:16384">
      <c r="A13">
        <v>1988</v>
      </c>
      <c r="B13">
        <v>9.2200000000000006</v>
      </c>
      <c r="C13">
        <v>10.01</v>
      </c>
      <c r="D13">
        <v>10.51</v>
      </c>
      <c r="E13">
        <v>10.9</v>
      </c>
      <c r="F13">
        <v>11.25</v>
      </c>
      <c r="G13">
        <v>11.56</v>
      </c>
      <c r="H13">
        <v>12.25</v>
      </c>
    </row>
    <row r="14" spans="1:16384">
      <c r="A14">
        <v>1989</v>
      </c>
      <c r="B14">
        <v>9.18</v>
      </c>
      <c r="C14">
        <v>9.9700000000000006</v>
      </c>
      <c r="D14">
        <v>10.48</v>
      </c>
      <c r="E14">
        <v>10.87</v>
      </c>
      <c r="F14">
        <v>11.22</v>
      </c>
      <c r="G14">
        <v>11.48</v>
      </c>
      <c r="H14">
        <v>12.2</v>
      </c>
    </row>
    <row r="15" spans="1:16384">
      <c r="A15">
        <v>1990</v>
      </c>
      <c r="B15">
        <v>9.16</v>
      </c>
      <c r="C15">
        <v>9.94</v>
      </c>
      <c r="D15">
        <v>10.46</v>
      </c>
      <c r="E15">
        <v>10.87</v>
      </c>
      <c r="F15">
        <v>11.22</v>
      </c>
      <c r="G15">
        <v>11.48</v>
      </c>
      <c r="H15">
        <v>12.18</v>
      </c>
    </row>
    <row r="16" spans="1:16384">
      <c r="A16">
        <v>1991</v>
      </c>
      <c r="B16">
        <v>9.1199999999999992</v>
      </c>
      <c r="C16">
        <v>9.9</v>
      </c>
      <c r="D16">
        <v>10.44</v>
      </c>
      <c r="E16">
        <v>10.85</v>
      </c>
      <c r="F16">
        <v>11.21</v>
      </c>
      <c r="G16">
        <v>11.48</v>
      </c>
      <c r="H16">
        <v>12.19</v>
      </c>
    </row>
    <row r="17" spans="1:8">
      <c r="A17">
        <v>1992</v>
      </c>
      <c r="B17">
        <v>9.1199999999999992</v>
      </c>
      <c r="C17">
        <v>9.91</v>
      </c>
      <c r="D17">
        <v>10.44</v>
      </c>
      <c r="E17">
        <v>10.86</v>
      </c>
      <c r="F17">
        <v>11.22</v>
      </c>
      <c r="G17">
        <v>11.5</v>
      </c>
      <c r="H17">
        <v>12.24</v>
      </c>
    </row>
    <row r="18" spans="1:8">
      <c r="A18">
        <v>1993</v>
      </c>
      <c r="B18">
        <v>9.11</v>
      </c>
      <c r="C18">
        <v>9.9</v>
      </c>
      <c r="D18">
        <v>10.43</v>
      </c>
      <c r="E18">
        <v>10.86</v>
      </c>
      <c r="F18">
        <v>11.24</v>
      </c>
      <c r="G18">
        <v>11.52</v>
      </c>
      <c r="H18">
        <v>12.26</v>
      </c>
    </row>
    <row r="19" spans="1:8">
      <c r="A19">
        <v>1994</v>
      </c>
      <c r="B19">
        <v>9.1300000000000008</v>
      </c>
      <c r="C19">
        <v>9.9</v>
      </c>
      <c r="D19">
        <v>10.42</v>
      </c>
      <c r="E19">
        <v>10.84</v>
      </c>
      <c r="F19">
        <v>11.2</v>
      </c>
      <c r="G19">
        <v>11.45</v>
      </c>
      <c r="H19">
        <v>12.14</v>
      </c>
    </row>
    <row r="20" spans="1:8">
      <c r="A20">
        <v>1995</v>
      </c>
      <c r="B20">
        <v>9.15</v>
      </c>
      <c r="C20">
        <v>9.91</v>
      </c>
      <c r="D20">
        <v>10.41</v>
      </c>
      <c r="E20">
        <v>10.84</v>
      </c>
      <c r="F20">
        <v>11.2</v>
      </c>
      <c r="G20">
        <v>11.47</v>
      </c>
      <c r="H20">
        <v>12.18</v>
      </c>
    </row>
    <row r="21" spans="1:8">
      <c r="A21">
        <v>1996</v>
      </c>
      <c r="B21">
        <v>9.16</v>
      </c>
      <c r="C21">
        <v>9.92</v>
      </c>
      <c r="D21">
        <v>10.43</v>
      </c>
      <c r="E21">
        <v>10.85</v>
      </c>
      <c r="F21">
        <v>11.22</v>
      </c>
      <c r="G21">
        <v>11.49</v>
      </c>
      <c r="H21">
        <v>12.23</v>
      </c>
    </row>
    <row r="22" spans="1:8">
      <c r="A22">
        <v>1997</v>
      </c>
      <c r="B22">
        <v>9.23</v>
      </c>
      <c r="C22">
        <v>9.9499999999999993</v>
      </c>
      <c r="D22">
        <v>10.45</v>
      </c>
      <c r="E22">
        <v>10.87</v>
      </c>
      <c r="F22">
        <v>11.27</v>
      </c>
      <c r="G22">
        <v>11.56</v>
      </c>
      <c r="H22">
        <v>12.3</v>
      </c>
    </row>
    <row r="23" spans="1:8">
      <c r="A23">
        <v>1998</v>
      </c>
      <c r="B23">
        <v>9.2899999999999991</v>
      </c>
      <c r="C23">
        <v>10</v>
      </c>
      <c r="D23">
        <v>10.49</v>
      </c>
      <c r="E23">
        <v>10.92</v>
      </c>
      <c r="F23">
        <v>11.32</v>
      </c>
      <c r="G23">
        <v>11.62</v>
      </c>
      <c r="H23">
        <v>12.33</v>
      </c>
    </row>
    <row r="24" spans="1:8">
      <c r="A24">
        <v>1999</v>
      </c>
      <c r="B24">
        <v>9.3000000000000007</v>
      </c>
      <c r="C24">
        <v>10.02</v>
      </c>
      <c r="D24">
        <v>10.5</v>
      </c>
      <c r="E24">
        <v>10.93</v>
      </c>
      <c r="F24">
        <v>11.35</v>
      </c>
      <c r="G24">
        <v>11.65</v>
      </c>
      <c r="H24">
        <v>12.39</v>
      </c>
    </row>
    <row r="25" spans="1:8">
      <c r="A25">
        <v>2000</v>
      </c>
      <c r="B25">
        <v>9.34</v>
      </c>
      <c r="C25">
        <v>10.050000000000001</v>
      </c>
      <c r="D25">
        <v>10.53</v>
      </c>
      <c r="E25">
        <v>10.95</v>
      </c>
      <c r="F25">
        <v>11.39</v>
      </c>
      <c r="G25">
        <v>11.7</v>
      </c>
      <c r="H25">
        <v>12.46</v>
      </c>
    </row>
    <row r="26" spans="1:8">
      <c r="A26">
        <v>2001</v>
      </c>
      <c r="B26">
        <v>9.32</v>
      </c>
      <c r="C26">
        <v>10.050000000000001</v>
      </c>
      <c r="D26">
        <v>10.54</v>
      </c>
      <c r="E26">
        <v>10.99</v>
      </c>
      <c r="F26">
        <v>11.44</v>
      </c>
      <c r="G26">
        <v>11.75</v>
      </c>
      <c r="H26">
        <v>12.47</v>
      </c>
    </row>
    <row r="27" spans="1:8">
      <c r="A27">
        <v>2002</v>
      </c>
      <c r="B27">
        <v>9.26</v>
      </c>
      <c r="C27">
        <v>10.02</v>
      </c>
      <c r="D27">
        <v>10.54</v>
      </c>
      <c r="E27">
        <v>10.98</v>
      </c>
      <c r="F27">
        <v>11.4</v>
      </c>
      <c r="G27">
        <v>11.7</v>
      </c>
      <c r="H27">
        <v>12.38</v>
      </c>
    </row>
    <row r="28" spans="1:8">
      <c r="A28">
        <v>2003</v>
      </c>
      <c r="B28">
        <v>9.25</v>
      </c>
      <c r="C28">
        <v>10.02</v>
      </c>
      <c r="D28">
        <v>10.54</v>
      </c>
      <c r="E28">
        <v>10.98</v>
      </c>
      <c r="F28">
        <v>11.41</v>
      </c>
      <c r="G28">
        <v>11.7</v>
      </c>
      <c r="H28">
        <v>12.37</v>
      </c>
    </row>
    <row r="29" spans="1:8">
      <c r="A29">
        <v>2004</v>
      </c>
      <c r="B29">
        <v>9.2799999999999994</v>
      </c>
      <c r="C29">
        <v>10.039999999999999</v>
      </c>
      <c r="D29">
        <v>10.55</v>
      </c>
      <c r="E29">
        <v>10.99</v>
      </c>
      <c r="F29">
        <v>11.4</v>
      </c>
      <c r="G29">
        <v>11.68</v>
      </c>
      <c r="H29">
        <v>12.38</v>
      </c>
    </row>
    <row r="30" spans="1:8">
      <c r="A30">
        <v>2005</v>
      </c>
      <c r="B30">
        <v>9.2799999999999994</v>
      </c>
      <c r="C30">
        <v>10.039999999999999</v>
      </c>
      <c r="D30">
        <v>10.55</v>
      </c>
      <c r="E30">
        <v>10.99</v>
      </c>
      <c r="F30">
        <v>11.4</v>
      </c>
      <c r="G30">
        <v>11.68</v>
      </c>
      <c r="H30">
        <v>12.39</v>
      </c>
    </row>
    <row r="31" spans="1:8">
      <c r="A31">
        <v>2006</v>
      </c>
      <c r="B31">
        <v>9.2799999999999994</v>
      </c>
      <c r="C31">
        <v>10.039999999999999</v>
      </c>
      <c r="D31">
        <v>10.55</v>
      </c>
      <c r="E31">
        <v>10.99</v>
      </c>
      <c r="F31">
        <v>11.41</v>
      </c>
      <c r="G31">
        <v>11.7</v>
      </c>
      <c r="H31">
        <v>12.43</v>
      </c>
    </row>
    <row r="32" spans="1:8">
      <c r="A32">
        <v>2007</v>
      </c>
      <c r="B32">
        <v>9.2899999999999991</v>
      </c>
      <c r="C32">
        <v>10.039999999999999</v>
      </c>
      <c r="D32">
        <v>10.55</v>
      </c>
      <c r="E32">
        <v>11.01</v>
      </c>
      <c r="F32">
        <v>11.42</v>
      </c>
      <c r="G32">
        <v>11.7</v>
      </c>
      <c r="H32">
        <v>12.42</v>
      </c>
    </row>
    <row r="33" spans="1:8">
      <c r="A33">
        <v>2008</v>
      </c>
      <c r="B33">
        <v>9.26</v>
      </c>
      <c r="C33">
        <v>10.01</v>
      </c>
      <c r="D33">
        <v>10.54</v>
      </c>
      <c r="E33">
        <v>11</v>
      </c>
      <c r="F33">
        <v>11.42</v>
      </c>
      <c r="G33">
        <v>11.69</v>
      </c>
      <c r="H33">
        <v>12.39</v>
      </c>
    </row>
    <row r="34" spans="1:8">
      <c r="A34">
        <v>2009</v>
      </c>
      <c r="B34">
        <v>9.17</v>
      </c>
      <c r="C34">
        <v>9.9600000000000009</v>
      </c>
      <c r="D34">
        <v>10.52</v>
      </c>
      <c r="E34">
        <v>10.98</v>
      </c>
      <c r="F34">
        <v>11.39</v>
      </c>
      <c r="G34">
        <v>11.65</v>
      </c>
      <c r="H34">
        <v>12.3</v>
      </c>
    </row>
    <row r="35" spans="1:8">
      <c r="A35">
        <v>2010</v>
      </c>
      <c r="B35">
        <v>9.19</v>
      </c>
      <c r="C35">
        <v>9.9600000000000009</v>
      </c>
      <c r="D35">
        <v>10.51</v>
      </c>
      <c r="E35">
        <v>10.97</v>
      </c>
      <c r="F35">
        <v>11.39</v>
      </c>
      <c r="G35">
        <v>11.66</v>
      </c>
      <c r="H35">
        <v>12.33</v>
      </c>
    </row>
    <row r="36" spans="1:8">
      <c r="A36">
        <v>2011</v>
      </c>
      <c r="B36">
        <v>9.18</v>
      </c>
      <c r="C36">
        <v>9.94</v>
      </c>
      <c r="D36">
        <v>10.49</v>
      </c>
      <c r="E36">
        <v>10.97</v>
      </c>
      <c r="F36">
        <v>11.39</v>
      </c>
      <c r="G36">
        <v>11.66</v>
      </c>
      <c r="H36">
        <v>12.33</v>
      </c>
    </row>
  </sheetData>
  <mergeCells count="2048">
    <mergeCell ref="AW1:BD1"/>
    <mergeCell ref="BE1:BL1"/>
    <mergeCell ref="BM1:BT1"/>
    <mergeCell ref="BU1:CB1"/>
    <mergeCell ref="CC1:CJ1"/>
    <mergeCell ref="CK1:CR1"/>
    <mergeCell ref="A1:H1"/>
    <mergeCell ref="I1:P1"/>
    <mergeCell ref="Q1:X1"/>
    <mergeCell ref="Y1:AF1"/>
    <mergeCell ref="AG1:AN1"/>
    <mergeCell ref="AO1:AV1"/>
    <mergeCell ref="GK1:GR1"/>
    <mergeCell ref="GS1:GZ1"/>
    <mergeCell ref="HA1:HH1"/>
    <mergeCell ref="HI1:HP1"/>
    <mergeCell ref="HQ1:HX1"/>
    <mergeCell ref="HY1:IF1"/>
    <mergeCell ref="EO1:EV1"/>
    <mergeCell ref="EW1:FD1"/>
    <mergeCell ref="FE1:FL1"/>
    <mergeCell ref="FM1:FT1"/>
    <mergeCell ref="FU1:GB1"/>
    <mergeCell ref="GC1:GJ1"/>
    <mergeCell ref="CS1:CZ1"/>
    <mergeCell ref="DA1:DH1"/>
    <mergeCell ref="DI1:DP1"/>
    <mergeCell ref="DQ1:DX1"/>
    <mergeCell ref="DY1:EF1"/>
    <mergeCell ref="EG1:EN1"/>
    <mergeCell ref="LY1:MF1"/>
    <mergeCell ref="MG1:MN1"/>
    <mergeCell ref="MO1:MV1"/>
    <mergeCell ref="MW1:ND1"/>
    <mergeCell ref="NE1:NL1"/>
    <mergeCell ref="NM1:NT1"/>
    <mergeCell ref="KC1:KJ1"/>
    <mergeCell ref="KK1:KR1"/>
    <mergeCell ref="KS1:KZ1"/>
    <mergeCell ref="LA1:LH1"/>
    <mergeCell ref="LI1:LP1"/>
    <mergeCell ref="LQ1:LX1"/>
    <mergeCell ref="IG1:IN1"/>
    <mergeCell ref="IO1:IV1"/>
    <mergeCell ref="IW1:JD1"/>
    <mergeCell ref="JE1:JL1"/>
    <mergeCell ref="JM1:JT1"/>
    <mergeCell ref="JU1:KB1"/>
    <mergeCell ref="RM1:RT1"/>
    <mergeCell ref="RU1:SB1"/>
    <mergeCell ref="SC1:SJ1"/>
    <mergeCell ref="SK1:SR1"/>
    <mergeCell ref="SS1:SZ1"/>
    <mergeCell ref="TA1:TH1"/>
    <mergeCell ref="PQ1:PX1"/>
    <mergeCell ref="PY1:QF1"/>
    <mergeCell ref="QG1:QN1"/>
    <mergeCell ref="QO1:QV1"/>
    <mergeCell ref="QW1:RD1"/>
    <mergeCell ref="RE1:RL1"/>
    <mergeCell ref="NU1:OB1"/>
    <mergeCell ref="OC1:OJ1"/>
    <mergeCell ref="OK1:OR1"/>
    <mergeCell ref="OS1:OZ1"/>
    <mergeCell ref="PA1:PH1"/>
    <mergeCell ref="PI1:PP1"/>
    <mergeCell ref="XA1:XH1"/>
    <mergeCell ref="XI1:XP1"/>
    <mergeCell ref="XQ1:XX1"/>
    <mergeCell ref="XY1:YF1"/>
    <mergeCell ref="YG1:YN1"/>
    <mergeCell ref="YO1:YV1"/>
    <mergeCell ref="VE1:VL1"/>
    <mergeCell ref="VM1:VT1"/>
    <mergeCell ref="VU1:WB1"/>
    <mergeCell ref="WC1:WJ1"/>
    <mergeCell ref="WK1:WR1"/>
    <mergeCell ref="WS1:WZ1"/>
    <mergeCell ref="TI1:TP1"/>
    <mergeCell ref="TQ1:TX1"/>
    <mergeCell ref="TY1:UF1"/>
    <mergeCell ref="UG1:UN1"/>
    <mergeCell ref="UO1:UV1"/>
    <mergeCell ref="UW1:VD1"/>
    <mergeCell ref="ACO1:ACV1"/>
    <mergeCell ref="ACW1:ADD1"/>
    <mergeCell ref="ADE1:ADL1"/>
    <mergeCell ref="ADM1:ADT1"/>
    <mergeCell ref="ADU1:AEB1"/>
    <mergeCell ref="AEC1:AEJ1"/>
    <mergeCell ref="AAS1:AAZ1"/>
    <mergeCell ref="ABA1:ABH1"/>
    <mergeCell ref="ABI1:ABP1"/>
    <mergeCell ref="ABQ1:ABX1"/>
    <mergeCell ref="ABY1:ACF1"/>
    <mergeCell ref="ACG1:ACN1"/>
    <mergeCell ref="YW1:ZD1"/>
    <mergeCell ref="ZE1:ZL1"/>
    <mergeCell ref="ZM1:ZT1"/>
    <mergeCell ref="ZU1:AAB1"/>
    <mergeCell ref="AAC1:AAJ1"/>
    <mergeCell ref="AAK1:AAR1"/>
    <mergeCell ref="AIC1:AIJ1"/>
    <mergeCell ref="AIK1:AIR1"/>
    <mergeCell ref="AIS1:AIZ1"/>
    <mergeCell ref="AJA1:AJH1"/>
    <mergeCell ref="AJI1:AJP1"/>
    <mergeCell ref="AJQ1:AJX1"/>
    <mergeCell ref="AGG1:AGN1"/>
    <mergeCell ref="AGO1:AGV1"/>
    <mergeCell ref="AGW1:AHD1"/>
    <mergeCell ref="AHE1:AHL1"/>
    <mergeCell ref="AHM1:AHT1"/>
    <mergeCell ref="AHU1:AIB1"/>
    <mergeCell ref="AEK1:AER1"/>
    <mergeCell ref="AES1:AEZ1"/>
    <mergeCell ref="AFA1:AFH1"/>
    <mergeCell ref="AFI1:AFP1"/>
    <mergeCell ref="AFQ1:AFX1"/>
    <mergeCell ref="AFY1:AGF1"/>
    <mergeCell ref="ANQ1:ANX1"/>
    <mergeCell ref="ANY1:AOF1"/>
    <mergeCell ref="AOG1:AON1"/>
    <mergeCell ref="AOO1:AOV1"/>
    <mergeCell ref="AOW1:APD1"/>
    <mergeCell ref="APE1:APL1"/>
    <mergeCell ref="ALU1:AMB1"/>
    <mergeCell ref="AMC1:AMJ1"/>
    <mergeCell ref="AMK1:AMR1"/>
    <mergeCell ref="AMS1:AMZ1"/>
    <mergeCell ref="ANA1:ANH1"/>
    <mergeCell ref="ANI1:ANP1"/>
    <mergeCell ref="AJY1:AKF1"/>
    <mergeCell ref="AKG1:AKN1"/>
    <mergeCell ref="AKO1:AKV1"/>
    <mergeCell ref="AKW1:ALD1"/>
    <mergeCell ref="ALE1:ALL1"/>
    <mergeCell ref="ALM1:ALT1"/>
    <mergeCell ref="ATE1:ATL1"/>
    <mergeCell ref="ATM1:ATT1"/>
    <mergeCell ref="ATU1:AUB1"/>
    <mergeCell ref="AUC1:AUJ1"/>
    <mergeCell ref="AUK1:AUR1"/>
    <mergeCell ref="AUS1:AUZ1"/>
    <mergeCell ref="ARI1:ARP1"/>
    <mergeCell ref="ARQ1:ARX1"/>
    <mergeCell ref="ARY1:ASF1"/>
    <mergeCell ref="ASG1:ASN1"/>
    <mergeCell ref="ASO1:ASV1"/>
    <mergeCell ref="ASW1:ATD1"/>
    <mergeCell ref="APM1:APT1"/>
    <mergeCell ref="APU1:AQB1"/>
    <mergeCell ref="AQC1:AQJ1"/>
    <mergeCell ref="AQK1:AQR1"/>
    <mergeCell ref="AQS1:AQZ1"/>
    <mergeCell ref="ARA1:ARH1"/>
    <mergeCell ref="AYS1:AYZ1"/>
    <mergeCell ref="AZA1:AZH1"/>
    <mergeCell ref="AZI1:AZP1"/>
    <mergeCell ref="AZQ1:AZX1"/>
    <mergeCell ref="AZY1:BAF1"/>
    <mergeCell ref="BAG1:BAN1"/>
    <mergeCell ref="AWW1:AXD1"/>
    <mergeCell ref="AXE1:AXL1"/>
    <mergeCell ref="AXM1:AXT1"/>
    <mergeCell ref="AXU1:AYB1"/>
    <mergeCell ref="AYC1:AYJ1"/>
    <mergeCell ref="AYK1:AYR1"/>
    <mergeCell ref="AVA1:AVH1"/>
    <mergeCell ref="AVI1:AVP1"/>
    <mergeCell ref="AVQ1:AVX1"/>
    <mergeCell ref="AVY1:AWF1"/>
    <mergeCell ref="AWG1:AWN1"/>
    <mergeCell ref="AWO1:AWV1"/>
    <mergeCell ref="BEG1:BEN1"/>
    <mergeCell ref="BEO1:BEV1"/>
    <mergeCell ref="BEW1:BFD1"/>
    <mergeCell ref="BFE1:BFL1"/>
    <mergeCell ref="BFM1:BFT1"/>
    <mergeCell ref="BFU1:BGB1"/>
    <mergeCell ref="BCK1:BCR1"/>
    <mergeCell ref="BCS1:BCZ1"/>
    <mergeCell ref="BDA1:BDH1"/>
    <mergeCell ref="BDI1:BDP1"/>
    <mergeCell ref="BDQ1:BDX1"/>
    <mergeCell ref="BDY1:BEF1"/>
    <mergeCell ref="BAO1:BAV1"/>
    <mergeCell ref="BAW1:BBD1"/>
    <mergeCell ref="BBE1:BBL1"/>
    <mergeCell ref="BBM1:BBT1"/>
    <mergeCell ref="BBU1:BCB1"/>
    <mergeCell ref="BCC1:BCJ1"/>
    <mergeCell ref="BJU1:BKB1"/>
    <mergeCell ref="BKC1:BKJ1"/>
    <mergeCell ref="BKK1:BKR1"/>
    <mergeCell ref="BKS1:BKZ1"/>
    <mergeCell ref="BLA1:BLH1"/>
    <mergeCell ref="BLI1:BLP1"/>
    <mergeCell ref="BHY1:BIF1"/>
    <mergeCell ref="BIG1:BIN1"/>
    <mergeCell ref="BIO1:BIV1"/>
    <mergeCell ref="BIW1:BJD1"/>
    <mergeCell ref="BJE1:BJL1"/>
    <mergeCell ref="BJM1:BJT1"/>
    <mergeCell ref="BGC1:BGJ1"/>
    <mergeCell ref="BGK1:BGR1"/>
    <mergeCell ref="BGS1:BGZ1"/>
    <mergeCell ref="BHA1:BHH1"/>
    <mergeCell ref="BHI1:BHP1"/>
    <mergeCell ref="BHQ1:BHX1"/>
    <mergeCell ref="BPI1:BPP1"/>
    <mergeCell ref="BPQ1:BPX1"/>
    <mergeCell ref="BPY1:BQF1"/>
    <mergeCell ref="BQG1:BQN1"/>
    <mergeCell ref="BQO1:BQV1"/>
    <mergeCell ref="BQW1:BRD1"/>
    <mergeCell ref="BNM1:BNT1"/>
    <mergeCell ref="BNU1:BOB1"/>
    <mergeCell ref="BOC1:BOJ1"/>
    <mergeCell ref="BOK1:BOR1"/>
    <mergeCell ref="BOS1:BOZ1"/>
    <mergeCell ref="BPA1:BPH1"/>
    <mergeCell ref="BLQ1:BLX1"/>
    <mergeCell ref="BLY1:BMF1"/>
    <mergeCell ref="BMG1:BMN1"/>
    <mergeCell ref="BMO1:BMV1"/>
    <mergeCell ref="BMW1:BND1"/>
    <mergeCell ref="BNE1:BNL1"/>
    <mergeCell ref="BUW1:BVD1"/>
    <mergeCell ref="BVE1:BVL1"/>
    <mergeCell ref="BVM1:BVT1"/>
    <mergeCell ref="BVU1:BWB1"/>
    <mergeCell ref="BWC1:BWJ1"/>
    <mergeCell ref="BWK1:BWR1"/>
    <mergeCell ref="BTA1:BTH1"/>
    <mergeCell ref="BTI1:BTP1"/>
    <mergeCell ref="BTQ1:BTX1"/>
    <mergeCell ref="BTY1:BUF1"/>
    <mergeCell ref="BUG1:BUN1"/>
    <mergeCell ref="BUO1:BUV1"/>
    <mergeCell ref="BRE1:BRL1"/>
    <mergeCell ref="BRM1:BRT1"/>
    <mergeCell ref="BRU1:BSB1"/>
    <mergeCell ref="BSC1:BSJ1"/>
    <mergeCell ref="BSK1:BSR1"/>
    <mergeCell ref="BSS1:BSZ1"/>
    <mergeCell ref="CAK1:CAR1"/>
    <mergeCell ref="CAS1:CAZ1"/>
    <mergeCell ref="CBA1:CBH1"/>
    <mergeCell ref="CBI1:CBP1"/>
    <mergeCell ref="CBQ1:CBX1"/>
    <mergeCell ref="CBY1:CCF1"/>
    <mergeCell ref="BYO1:BYV1"/>
    <mergeCell ref="BYW1:BZD1"/>
    <mergeCell ref="BZE1:BZL1"/>
    <mergeCell ref="BZM1:BZT1"/>
    <mergeCell ref="BZU1:CAB1"/>
    <mergeCell ref="CAC1:CAJ1"/>
    <mergeCell ref="BWS1:BWZ1"/>
    <mergeCell ref="BXA1:BXH1"/>
    <mergeCell ref="BXI1:BXP1"/>
    <mergeCell ref="BXQ1:BXX1"/>
    <mergeCell ref="BXY1:BYF1"/>
    <mergeCell ref="BYG1:BYN1"/>
    <mergeCell ref="CFY1:CGF1"/>
    <mergeCell ref="CGG1:CGN1"/>
    <mergeCell ref="CGO1:CGV1"/>
    <mergeCell ref="CGW1:CHD1"/>
    <mergeCell ref="CHE1:CHL1"/>
    <mergeCell ref="CHM1:CHT1"/>
    <mergeCell ref="CEC1:CEJ1"/>
    <mergeCell ref="CEK1:CER1"/>
    <mergeCell ref="CES1:CEZ1"/>
    <mergeCell ref="CFA1:CFH1"/>
    <mergeCell ref="CFI1:CFP1"/>
    <mergeCell ref="CFQ1:CFX1"/>
    <mergeCell ref="CCG1:CCN1"/>
    <mergeCell ref="CCO1:CCV1"/>
    <mergeCell ref="CCW1:CDD1"/>
    <mergeCell ref="CDE1:CDL1"/>
    <mergeCell ref="CDM1:CDT1"/>
    <mergeCell ref="CDU1:CEB1"/>
    <mergeCell ref="CLM1:CLT1"/>
    <mergeCell ref="CLU1:CMB1"/>
    <mergeCell ref="CMC1:CMJ1"/>
    <mergeCell ref="CMK1:CMR1"/>
    <mergeCell ref="CMS1:CMZ1"/>
    <mergeCell ref="CNA1:CNH1"/>
    <mergeCell ref="CJQ1:CJX1"/>
    <mergeCell ref="CJY1:CKF1"/>
    <mergeCell ref="CKG1:CKN1"/>
    <mergeCell ref="CKO1:CKV1"/>
    <mergeCell ref="CKW1:CLD1"/>
    <mergeCell ref="CLE1:CLL1"/>
    <mergeCell ref="CHU1:CIB1"/>
    <mergeCell ref="CIC1:CIJ1"/>
    <mergeCell ref="CIK1:CIR1"/>
    <mergeCell ref="CIS1:CIZ1"/>
    <mergeCell ref="CJA1:CJH1"/>
    <mergeCell ref="CJI1:CJP1"/>
    <mergeCell ref="CRA1:CRH1"/>
    <mergeCell ref="CRI1:CRP1"/>
    <mergeCell ref="CRQ1:CRX1"/>
    <mergeCell ref="CRY1:CSF1"/>
    <mergeCell ref="CSG1:CSN1"/>
    <mergeCell ref="CSO1:CSV1"/>
    <mergeCell ref="CPE1:CPL1"/>
    <mergeCell ref="CPM1:CPT1"/>
    <mergeCell ref="CPU1:CQB1"/>
    <mergeCell ref="CQC1:CQJ1"/>
    <mergeCell ref="CQK1:CQR1"/>
    <mergeCell ref="CQS1:CQZ1"/>
    <mergeCell ref="CNI1:CNP1"/>
    <mergeCell ref="CNQ1:CNX1"/>
    <mergeCell ref="CNY1:COF1"/>
    <mergeCell ref="COG1:CON1"/>
    <mergeCell ref="COO1:COV1"/>
    <mergeCell ref="COW1:CPD1"/>
    <mergeCell ref="CWO1:CWV1"/>
    <mergeCell ref="CWW1:CXD1"/>
    <mergeCell ref="CXE1:CXL1"/>
    <mergeCell ref="CXM1:CXT1"/>
    <mergeCell ref="CXU1:CYB1"/>
    <mergeCell ref="CYC1:CYJ1"/>
    <mergeCell ref="CUS1:CUZ1"/>
    <mergeCell ref="CVA1:CVH1"/>
    <mergeCell ref="CVI1:CVP1"/>
    <mergeCell ref="CVQ1:CVX1"/>
    <mergeCell ref="CVY1:CWF1"/>
    <mergeCell ref="CWG1:CWN1"/>
    <mergeCell ref="CSW1:CTD1"/>
    <mergeCell ref="CTE1:CTL1"/>
    <mergeCell ref="CTM1:CTT1"/>
    <mergeCell ref="CTU1:CUB1"/>
    <mergeCell ref="CUC1:CUJ1"/>
    <mergeCell ref="CUK1:CUR1"/>
    <mergeCell ref="DCC1:DCJ1"/>
    <mergeCell ref="DCK1:DCR1"/>
    <mergeCell ref="DCS1:DCZ1"/>
    <mergeCell ref="DDA1:DDH1"/>
    <mergeCell ref="DDI1:DDP1"/>
    <mergeCell ref="DDQ1:DDX1"/>
    <mergeCell ref="DAG1:DAN1"/>
    <mergeCell ref="DAO1:DAV1"/>
    <mergeCell ref="DAW1:DBD1"/>
    <mergeCell ref="DBE1:DBL1"/>
    <mergeCell ref="DBM1:DBT1"/>
    <mergeCell ref="DBU1:DCB1"/>
    <mergeCell ref="CYK1:CYR1"/>
    <mergeCell ref="CYS1:CYZ1"/>
    <mergeCell ref="CZA1:CZH1"/>
    <mergeCell ref="CZI1:CZP1"/>
    <mergeCell ref="CZQ1:CZX1"/>
    <mergeCell ref="CZY1:DAF1"/>
    <mergeCell ref="DHQ1:DHX1"/>
    <mergeCell ref="DHY1:DIF1"/>
    <mergeCell ref="DIG1:DIN1"/>
    <mergeCell ref="DIO1:DIV1"/>
    <mergeCell ref="DIW1:DJD1"/>
    <mergeCell ref="DJE1:DJL1"/>
    <mergeCell ref="DFU1:DGB1"/>
    <mergeCell ref="DGC1:DGJ1"/>
    <mergeCell ref="DGK1:DGR1"/>
    <mergeCell ref="DGS1:DGZ1"/>
    <mergeCell ref="DHA1:DHH1"/>
    <mergeCell ref="DHI1:DHP1"/>
    <mergeCell ref="DDY1:DEF1"/>
    <mergeCell ref="DEG1:DEN1"/>
    <mergeCell ref="DEO1:DEV1"/>
    <mergeCell ref="DEW1:DFD1"/>
    <mergeCell ref="DFE1:DFL1"/>
    <mergeCell ref="DFM1:DFT1"/>
    <mergeCell ref="DNE1:DNL1"/>
    <mergeCell ref="DNM1:DNT1"/>
    <mergeCell ref="DNU1:DOB1"/>
    <mergeCell ref="DOC1:DOJ1"/>
    <mergeCell ref="DOK1:DOR1"/>
    <mergeCell ref="DOS1:DOZ1"/>
    <mergeCell ref="DLI1:DLP1"/>
    <mergeCell ref="DLQ1:DLX1"/>
    <mergeCell ref="DLY1:DMF1"/>
    <mergeCell ref="DMG1:DMN1"/>
    <mergeCell ref="DMO1:DMV1"/>
    <mergeCell ref="DMW1:DND1"/>
    <mergeCell ref="DJM1:DJT1"/>
    <mergeCell ref="DJU1:DKB1"/>
    <mergeCell ref="DKC1:DKJ1"/>
    <mergeCell ref="DKK1:DKR1"/>
    <mergeCell ref="DKS1:DKZ1"/>
    <mergeCell ref="DLA1:DLH1"/>
    <mergeCell ref="DSS1:DSZ1"/>
    <mergeCell ref="DTA1:DTH1"/>
    <mergeCell ref="DTI1:DTP1"/>
    <mergeCell ref="DTQ1:DTX1"/>
    <mergeCell ref="DTY1:DUF1"/>
    <mergeCell ref="DUG1:DUN1"/>
    <mergeCell ref="DQW1:DRD1"/>
    <mergeCell ref="DRE1:DRL1"/>
    <mergeCell ref="DRM1:DRT1"/>
    <mergeCell ref="DRU1:DSB1"/>
    <mergeCell ref="DSC1:DSJ1"/>
    <mergeCell ref="DSK1:DSR1"/>
    <mergeCell ref="DPA1:DPH1"/>
    <mergeCell ref="DPI1:DPP1"/>
    <mergeCell ref="DPQ1:DPX1"/>
    <mergeCell ref="DPY1:DQF1"/>
    <mergeCell ref="DQG1:DQN1"/>
    <mergeCell ref="DQO1:DQV1"/>
    <mergeCell ref="DYG1:DYN1"/>
    <mergeCell ref="DYO1:DYV1"/>
    <mergeCell ref="DYW1:DZD1"/>
    <mergeCell ref="DZE1:DZL1"/>
    <mergeCell ref="DZM1:DZT1"/>
    <mergeCell ref="DZU1:EAB1"/>
    <mergeCell ref="DWK1:DWR1"/>
    <mergeCell ref="DWS1:DWZ1"/>
    <mergeCell ref="DXA1:DXH1"/>
    <mergeCell ref="DXI1:DXP1"/>
    <mergeCell ref="DXQ1:DXX1"/>
    <mergeCell ref="DXY1:DYF1"/>
    <mergeCell ref="DUO1:DUV1"/>
    <mergeCell ref="DUW1:DVD1"/>
    <mergeCell ref="DVE1:DVL1"/>
    <mergeCell ref="DVM1:DVT1"/>
    <mergeCell ref="DVU1:DWB1"/>
    <mergeCell ref="DWC1:DWJ1"/>
    <mergeCell ref="EDU1:EEB1"/>
    <mergeCell ref="EEC1:EEJ1"/>
    <mergeCell ref="EEK1:EER1"/>
    <mergeCell ref="EES1:EEZ1"/>
    <mergeCell ref="EFA1:EFH1"/>
    <mergeCell ref="EFI1:EFP1"/>
    <mergeCell ref="EBY1:ECF1"/>
    <mergeCell ref="ECG1:ECN1"/>
    <mergeCell ref="ECO1:ECV1"/>
    <mergeCell ref="ECW1:EDD1"/>
    <mergeCell ref="EDE1:EDL1"/>
    <mergeCell ref="EDM1:EDT1"/>
    <mergeCell ref="EAC1:EAJ1"/>
    <mergeCell ref="EAK1:EAR1"/>
    <mergeCell ref="EAS1:EAZ1"/>
    <mergeCell ref="EBA1:EBH1"/>
    <mergeCell ref="EBI1:EBP1"/>
    <mergeCell ref="EBQ1:EBX1"/>
    <mergeCell ref="EJI1:EJP1"/>
    <mergeCell ref="EJQ1:EJX1"/>
    <mergeCell ref="EJY1:EKF1"/>
    <mergeCell ref="EKG1:EKN1"/>
    <mergeCell ref="EKO1:EKV1"/>
    <mergeCell ref="EKW1:ELD1"/>
    <mergeCell ref="EHM1:EHT1"/>
    <mergeCell ref="EHU1:EIB1"/>
    <mergeCell ref="EIC1:EIJ1"/>
    <mergeCell ref="EIK1:EIR1"/>
    <mergeCell ref="EIS1:EIZ1"/>
    <mergeCell ref="EJA1:EJH1"/>
    <mergeCell ref="EFQ1:EFX1"/>
    <mergeCell ref="EFY1:EGF1"/>
    <mergeCell ref="EGG1:EGN1"/>
    <mergeCell ref="EGO1:EGV1"/>
    <mergeCell ref="EGW1:EHD1"/>
    <mergeCell ref="EHE1:EHL1"/>
    <mergeCell ref="EOW1:EPD1"/>
    <mergeCell ref="EPE1:EPL1"/>
    <mergeCell ref="EPM1:EPT1"/>
    <mergeCell ref="EPU1:EQB1"/>
    <mergeCell ref="EQC1:EQJ1"/>
    <mergeCell ref="EQK1:EQR1"/>
    <mergeCell ref="ENA1:ENH1"/>
    <mergeCell ref="ENI1:ENP1"/>
    <mergeCell ref="ENQ1:ENX1"/>
    <mergeCell ref="ENY1:EOF1"/>
    <mergeCell ref="EOG1:EON1"/>
    <mergeCell ref="EOO1:EOV1"/>
    <mergeCell ref="ELE1:ELL1"/>
    <mergeCell ref="ELM1:ELT1"/>
    <mergeCell ref="ELU1:EMB1"/>
    <mergeCell ref="EMC1:EMJ1"/>
    <mergeCell ref="EMK1:EMR1"/>
    <mergeCell ref="EMS1:EMZ1"/>
    <mergeCell ref="EUK1:EUR1"/>
    <mergeCell ref="EUS1:EUZ1"/>
    <mergeCell ref="EVA1:EVH1"/>
    <mergeCell ref="EVI1:EVP1"/>
    <mergeCell ref="EVQ1:EVX1"/>
    <mergeCell ref="EVY1:EWF1"/>
    <mergeCell ref="ESO1:ESV1"/>
    <mergeCell ref="ESW1:ETD1"/>
    <mergeCell ref="ETE1:ETL1"/>
    <mergeCell ref="ETM1:ETT1"/>
    <mergeCell ref="ETU1:EUB1"/>
    <mergeCell ref="EUC1:EUJ1"/>
    <mergeCell ref="EQS1:EQZ1"/>
    <mergeCell ref="ERA1:ERH1"/>
    <mergeCell ref="ERI1:ERP1"/>
    <mergeCell ref="ERQ1:ERX1"/>
    <mergeCell ref="ERY1:ESF1"/>
    <mergeCell ref="ESG1:ESN1"/>
    <mergeCell ref="EZY1:FAF1"/>
    <mergeCell ref="FAG1:FAN1"/>
    <mergeCell ref="FAO1:FAV1"/>
    <mergeCell ref="FAW1:FBD1"/>
    <mergeCell ref="FBE1:FBL1"/>
    <mergeCell ref="FBM1:FBT1"/>
    <mergeCell ref="EYC1:EYJ1"/>
    <mergeCell ref="EYK1:EYR1"/>
    <mergeCell ref="EYS1:EYZ1"/>
    <mergeCell ref="EZA1:EZH1"/>
    <mergeCell ref="EZI1:EZP1"/>
    <mergeCell ref="EZQ1:EZX1"/>
    <mergeCell ref="EWG1:EWN1"/>
    <mergeCell ref="EWO1:EWV1"/>
    <mergeCell ref="EWW1:EXD1"/>
    <mergeCell ref="EXE1:EXL1"/>
    <mergeCell ref="EXM1:EXT1"/>
    <mergeCell ref="EXU1:EYB1"/>
    <mergeCell ref="FFM1:FFT1"/>
    <mergeCell ref="FFU1:FGB1"/>
    <mergeCell ref="FGC1:FGJ1"/>
    <mergeCell ref="FGK1:FGR1"/>
    <mergeCell ref="FGS1:FGZ1"/>
    <mergeCell ref="FHA1:FHH1"/>
    <mergeCell ref="FDQ1:FDX1"/>
    <mergeCell ref="FDY1:FEF1"/>
    <mergeCell ref="FEG1:FEN1"/>
    <mergeCell ref="FEO1:FEV1"/>
    <mergeCell ref="FEW1:FFD1"/>
    <mergeCell ref="FFE1:FFL1"/>
    <mergeCell ref="FBU1:FCB1"/>
    <mergeCell ref="FCC1:FCJ1"/>
    <mergeCell ref="FCK1:FCR1"/>
    <mergeCell ref="FCS1:FCZ1"/>
    <mergeCell ref="FDA1:FDH1"/>
    <mergeCell ref="FDI1:FDP1"/>
    <mergeCell ref="FLA1:FLH1"/>
    <mergeCell ref="FLI1:FLP1"/>
    <mergeCell ref="FLQ1:FLX1"/>
    <mergeCell ref="FLY1:FMF1"/>
    <mergeCell ref="FMG1:FMN1"/>
    <mergeCell ref="FMO1:FMV1"/>
    <mergeCell ref="FJE1:FJL1"/>
    <mergeCell ref="FJM1:FJT1"/>
    <mergeCell ref="FJU1:FKB1"/>
    <mergeCell ref="FKC1:FKJ1"/>
    <mergeCell ref="FKK1:FKR1"/>
    <mergeCell ref="FKS1:FKZ1"/>
    <mergeCell ref="FHI1:FHP1"/>
    <mergeCell ref="FHQ1:FHX1"/>
    <mergeCell ref="FHY1:FIF1"/>
    <mergeCell ref="FIG1:FIN1"/>
    <mergeCell ref="FIO1:FIV1"/>
    <mergeCell ref="FIW1:FJD1"/>
    <mergeCell ref="FQO1:FQV1"/>
    <mergeCell ref="FQW1:FRD1"/>
    <mergeCell ref="FRE1:FRL1"/>
    <mergeCell ref="FRM1:FRT1"/>
    <mergeCell ref="FRU1:FSB1"/>
    <mergeCell ref="FSC1:FSJ1"/>
    <mergeCell ref="FOS1:FOZ1"/>
    <mergeCell ref="FPA1:FPH1"/>
    <mergeCell ref="FPI1:FPP1"/>
    <mergeCell ref="FPQ1:FPX1"/>
    <mergeCell ref="FPY1:FQF1"/>
    <mergeCell ref="FQG1:FQN1"/>
    <mergeCell ref="FMW1:FND1"/>
    <mergeCell ref="FNE1:FNL1"/>
    <mergeCell ref="FNM1:FNT1"/>
    <mergeCell ref="FNU1:FOB1"/>
    <mergeCell ref="FOC1:FOJ1"/>
    <mergeCell ref="FOK1:FOR1"/>
    <mergeCell ref="FWC1:FWJ1"/>
    <mergeCell ref="FWK1:FWR1"/>
    <mergeCell ref="FWS1:FWZ1"/>
    <mergeCell ref="FXA1:FXH1"/>
    <mergeCell ref="FXI1:FXP1"/>
    <mergeCell ref="FXQ1:FXX1"/>
    <mergeCell ref="FUG1:FUN1"/>
    <mergeCell ref="FUO1:FUV1"/>
    <mergeCell ref="FUW1:FVD1"/>
    <mergeCell ref="FVE1:FVL1"/>
    <mergeCell ref="FVM1:FVT1"/>
    <mergeCell ref="FVU1:FWB1"/>
    <mergeCell ref="FSK1:FSR1"/>
    <mergeCell ref="FSS1:FSZ1"/>
    <mergeCell ref="FTA1:FTH1"/>
    <mergeCell ref="FTI1:FTP1"/>
    <mergeCell ref="FTQ1:FTX1"/>
    <mergeCell ref="FTY1:FUF1"/>
    <mergeCell ref="GBQ1:GBX1"/>
    <mergeCell ref="GBY1:GCF1"/>
    <mergeCell ref="GCG1:GCN1"/>
    <mergeCell ref="GCO1:GCV1"/>
    <mergeCell ref="GCW1:GDD1"/>
    <mergeCell ref="GDE1:GDL1"/>
    <mergeCell ref="FZU1:GAB1"/>
    <mergeCell ref="GAC1:GAJ1"/>
    <mergeCell ref="GAK1:GAR1"/>
    <mergeCell ref="GAS1:GAZ1"/>
    <mergeCell ref="GBA1:GBH1"/>
    <mergeCell ref="GBI1:GBP1"/>
    <mergeCell ref="FXY1:FYF1"/>
    <mergeCell ref="FYG1:FYN1"/>
    <mergeCell ref="FYO1:FYV1"/>
    <mergeCell ref="FYW1:FZD1"/>
    <mergeCell ref="FZE1:FZL1"/>
    <mergeCell ref="FZM1:FZT1"/>
    <mergeCell ref="GHE1:GHL1"/>
    <mergeCell ref="GHM1:GHT1"/>
    <mergeCell ref="GHU1:GIB1"/>
    <mergeCell ref="GIC1:GIJ1"/>
    <mergeCell ref="GIK1:GIR1"/>
    <mergeCell ref="GIS1:GIZ1"/>
    <mergeCell ref="GFI1:GFP1"/>
    <mergeCell ref="GFQ1:GFX1"/>
    <mergeCell ref="GFY1:GGF1"/>
    <mergeCell ref="GGG1:GGN1"/>
    <mergeCell ref="GGO1:GGV1"/>
    <mergeCell ref="GGW1:GHD1"/>
    <mergeCell ref="GDM1:GDT1"/>
    <mergeCell ref="GDU1:GEB1"/>
    <mergeCell ref="GEC1:GEJ1"/>
    <mergeCell ref="GEK1:GER1"/>
    <mergeCell ref="GES1:GEZ1"/>
    <mergeCell ref="GFA1:GFH1"/>
    <mergeCell ref="GMS1:GMZ1"/>
    <mergeCell ref="GNA1:GNH1"/>
    <mergeCell ref="GNI1:GNP1"/>
    <mergeCell ref="GNQ1:GNX1"/>
    <mergeCell ref="GNY1:GOF1"/>
    <mergeCell ref="GOG1:GON1"/>
    <mergeCell ref="GKW1:GLD1"/>
    <mergeCell ref="GLE1:GLL1"/>
    <mergeCell ref="GLM1:GLT1"/>
    <mergeCell ref="GLU1:GMB1"/>
    <mergeCell ref="GMC1:GMJ1"/>
    <mergeCell ref="GMK1:GMR1"/>
    <mergeCell ref="GJA1:GJH1"/>
    <mergeCell ref="GJI1:GJP1"/>
    <mergeCell ref="GJQ1:GJX1"/>
    <mergeCell ref="GJY1:GKF1"/>
    <mergeCell ref="GKG1:GKN1"/>
    <mergeCell ref="GKO1:GKV1"/>
    <mergeCell ref="GSG1:GSN1"/>
    <mergeCell ref="GSO1:GSV1"/>
    <mergeCell ref="GSW1:GTD1"/>
    <mergeCell ref="GTE1:GTL1"/>
    <mergeCell ref="GTM1:GTT1"/>
    <mergeCell ref="GTU1:GUB1"/>
    <mergeCell ref="GQK1:GQR1"/>
    <mergeCell ref="GQS1:GQZ1"/>
    <mergeCell ref="GRA1:GRH1"/>
    <mergeCell ref="GRI1:GRP1"/>
    <mergeCell ref="GRQ1:GRX1"/>
    <mergeCell ref="GRY1:GSF1"/>
    <mergeCell ref="GOO1:GOV1"/>
    <mergeCell ref="GOW1:GPD1"/>
    <mergeCell ref="GPE1:GPL1"/>
    <mergeCell ref="GPM1:GPT1"/>
    <mergeCell ref="GPU1:GQB1"/>
    <mergeCell ref="GQC1:GQJ1"/>
    <mergeCell ref="GXU1:GYB1"/>
    <mergeCell ref="GYC1:GYJ1"/>
    <mergeCell ref="GYK1:GYR1"/>
    <mergeCell ref="GYS1:GYZ1"/>
    <mergeCell ref="GZA1:GZH1"/>
    <mergeCell ref="GZI1:GZP1"/>
    <mergeCell ref="GVY1:GWF1"/>
    <mergeCell ref="GWG1:GWN1"/>
    <mergeCell ref="GWO1:GWV1"/>
    <mergeCell ref="GWW1:GXD1"/>
    <mergeCell ref="GXE1:GXL1"/>
    <mergeCell ref="GXM1:GXT1"/>
    <mergeCell ref="GUC1:GUJ1"/>
    <mergeCell ref="GUK1:GUR1"/>
    <mergeCell ref="GUS1:GUZ1"/>
    <mergeCell ref="GVA1:GVH1"/>
    <mergeCell ref="GVI1:GVP1"/>
    <mergeCell ref="GVQ1:GVX1"/>
    <mergeCell ref="HDI1:HDP1"/>
    <mergeCell ref="HDQ1:HDX1"/>
    <mergeCell ref="HDY1:HEF1"/>
    <mergeCell ref="HEG1:HEN1"/>
    <mergeCell ref="HEO1:HEV1"/>
    <mergeCell ref="HEW1:HFD1"/>
    <mergeCell ref="HBM1:HBT1"/>
    <mergeCell ref="HBU1:HCB1"/>
    <mergeCell ref="HCC1:HCJ1"/>
    <mergeCell ref="HCK1:HCR1"/>
    <mergeCell ref="HCS1:HCZ1"/>
    <mergeCell ref="HDA1:HDH1"/>
    <mergeCell ref="GZQ1:GZX1"/>
    <mergeCell ref="GZY1:HAF1"/>
    <mergeCell ref="HAG1:HAN1"/>
    <mergeCell ref="HAO1:HAV1"/>
    <mergeCell ref="HAW1:HBD1"/>
    <mergeCell ref="HBE1:HBL1"/>
    <mergeCell ref="HIW1:HJD1"/>
    <mergeCell ref="HJE1:HJL1"/>
    <mergeCell ref="HJM1:HJT1"/>
    <mergeCell ref="HJU1:HKB1"/>
    <mergeCell ref="HKC1:HKJ1"/>
    <mergeCell ref="HKK1:HKR1"/>
    <mergeCell ref="HHA1:HHH1"/>
    <mergeCell ref="HHI1:HHP1"/>
    <mergeCell ref="HHQ1:HHX1"/>
    <mergeCell ref="HHY1:HIF1"/>
    <mergeCell ref="HIG1:HIN1"/>
    <mergeCell ref="HIO1:HIV1"/>
    <mergeCell ref="HFE1:HFL1"/>
    <mergeCell ref="HFM1:HFT1"/>
    <mergeCell ref="HFU1:HGB1"/>
    <mergeCell ref="HGC1:HGJ1"/>
    <mergeCell ref="HGK1:HGR1"/>
    <mergeCell ref="HGS1:HGZ1"/>
    <mergeCell ref="HOK1:HOR1"/>
    <mergeCell ref="HOS1:HOZ1"/>
    <mergeCell ref="HPA1:HPH1"/>
    <mergeCell ref="HPI1:HPP1"/>
    <mergeCell ref="HPQ1:HPX1"/>
    <mergeCell ref="HPY1:HQF1"/>
    <mergeCell ref="HMO1:HMV1"/>
    <mergeCell ref="HMW1:HND1"/>
    <mergeCell ref="HNE1:HNL1"/>
    <mergeCell ref="HNM1:HNT1"/>
    <mergeCell ref="HNU1:HOB1"/>
    <mergeCell ref="HOC1:HOJ1"/>
    <mergeCell ref="HKS1:HKZ1"/>
    <mergeCell ref="HLA1:HLH1"/>
    <mergeCell ref="HLI1:HLP1"/>
    <mergeCell ref="HLQ1:HLX1"/>
    <mergeCell ref="HLY1:HMF1"/>
    <mergeCell ref="HMG1:HMN1"/>
    <mergeCell ref="HTY1:HUF1"/>
    <mergeCell ref="HUG1:HUN1"/>
    <mergeCell ref="HUO1:HUV1"/>
    <mergeCell ref="HUW1:HVD1"/>
    <mergeCell ref="HVE1:HVL1"/>
    <mergeCell ref="HVM1:HVT1"/>
    <mergeCell ref="HSC1:HSJ1"/>
    <mergeCell ref="HSK1:HSR1"/>
    <mergeCell ref="HSS1:HSZ1"/>
    <mergeCell ref="HTA1:HTH1"/>
    <mergeCell ref="HTI1:HTP1"/>
    <mergeCell ref="HTQ1:HTX1"/>
    <mergeCell ref="HQG1:HQN1"/>
    <mergeCell ref="HQO1:HQV1"/>
    <mergeCell ref="HQW1:HRD1"/>
    <mergeCell ref="HRE1:HRL1"/>
    <mergeCell ref="HRM1:HRT1"/>
    <mergeCell ref="HRU1:HSB1"/>
    <mergeCell ref="HZM1:HZT1"/>
    <mergeCell ref="HZU1:IAB1"/>
    <mergeCell ref="IAC1:IAJ1"/>
    <mergeCell ref="IAK1:IAR1"/>
    <mergeCell ref="IAS1:IAZ1"/>
    <mergeCell ref="IBA1:IBH1"/>
    <mergeCell ref="HXQ1:HXX1"/>
    <mergeCell ref="HXY1:HYF1"/>
    <mergeCell ref="HYG1:HYN1"/>
    <mergeCell ref="HYO1:HYV1"/>
    <mergeCell ref="HYW1:HZD1"/>
    <mergeCell ref="HZE1:HZL1"/>
    <mergeCell ref="HVU1:HWB1"/>
    <mergeCell ref="HWC1:HWJ1"/>
    <mergeCell ref="HWK1:HWR1"/>
    <mergeCell ref="HWS1:HWZ1"/>
    <mergeCell ref="HXA1:HXH1"/>
    <mergeCell ref="HXI1:HXP1"/>
    <mergeCell ref="IFA1:IFH1"/>
    <mergeCell ref="IFI1:IFP1"/>
    <mergeCell ref="IFQ1:IFX1"/>
    <mergeCell ref="IFY1:IGF1"/>
    <mergeCell ref="IGG1:IGN1"/>
    <mergeCell ref="IGO1:IGV1"/>
    <mergeCell ref="IDE1:IDL1"/>
    <mergeCell ref="IDM1:IDT1"/>
    <mergeCell ref="IDU1:IEB1"/>
    <mergeCell ref="IEC1:IEJ1"/>
    <mergeCell ref="IEK1:IER1"/>
    <mergeCell ref="IES1:IEZ1"/>
    <mergeCell ref="IBI1:IBP1"/>
    <mergeCell ref="IBQ1:IBX1"/>
    <mergeCell ref="IBY1:ICF1"/>
    <mergeCell ref="ICG1:ICN1"/>
    <mergeCell ref="ICO1:ICV1"/>
    <mergeCell ref="ICW1:IDD1"/>
    <mergeCell ref="IKO1:IKV1"/>
    <mergeCell ref="IKW1:ILD1"/>
    <mergeCell ref="ILE1:ILL1"/>
    <mergeCell ref="ILM1:ILT1"/>
    <mergeCell ref="ILU1:IMB1"/>
    <mergeCell ref="IMC1:IMJ1"/>
    <mergeCell ref="IIS1:IIZ1"/>
    <mergeCell ref="IJA1:IJH1"/>
    <mergeCell ref="IJI1:IJP1"/>
    <mergeCell ref="IJQ1:IJX1"/>
    <mergeCell ref="IJY1:IKF1"/>
    <mergeCell ref="IKG1:IKN1"/>
    <mergeCell ref="IGW1:IHD1"/>
    <mergeCell ref="IHE1:IHL1"/>
    <mergeCell ref="IHM1:IHT1"/>
    <mergeCell ref="IHU1:IIB1"/>
    <mergeCell ref="IIC1:IIJ1"/>
    <mergeCell ref="IIK1:IIR1"/>
    <mergeCell ref="IQC1:IQJ1"/>
    <mergeCell ref="IQK1:IQR1"/>
    <mergeCell ref="IQS1:IQZ1"/>
    <mergeCell ref="IRA1:IRH1"/>
    <mergeCell ref="IRI1:IRP1"/>
    <mergeCell ref="IRQ1:IRX1"/>
    <mergeCell ref="IOG1:ION1"/>
    <mergeCell ref="IOO1:IOV1"/>
    <mergeCell ref="IOW1:IPD1"/>
    <mergeCell ref="IPE1:IPL1"/>
    <mergeCell ref="IPM1:IPT1"/>
    <mergeCell ref="IPU1:IQB1"/>
    <mergeCell ref="IMK1:IMR1"/>
    <mergeCell ref="IMS1:IMZ1"/>
    <mergeCell ref="INA1:INH1"/>
    <mergeCell ref="INI1:INP1"/>
    <mergeCell ref="INQ1:INX1"/>
    <mergeCell ref="INY1:IOF1"/>
    <mergeCell ref="IVQ1:IVX1"/>
    <mergeCell ref="IVY1:IWF1"/>
    <mergeCell ref="IWG1:IWN1"/>
    <mergeCell ref="IWO1:IWV1"/>
    <mergeCell ref="IWW1:IXD1"/>
    <mergeCell ref="IXE1:IXL1"/>
    <mergeCell ref="ITU1:IUB1"/>
    <mergeCell ref="IUC1:IUJ1"/>
    <mergeCell ref="IUK1:IUR1"/>
    <mergeCell ref="IUS1:IUZ1"/>
    <mergeCell ref="IVA1:IVH1"/>
    <mergeCell ref="IVI1:IVP1"/>
    <mergeCell ref="IRY1:ISF1"/>
    <mergeCell ref="ISG1:ISN1"/>
    <mergeCell ref="ISO1:ISV1"/>
    <mergeCell ref="ISW1:ITD1"/>
    <mergeCell ref="ITE1:ITL1"/>
    <mergeCell ref="ITM1:ITT1"/>
    <mergeCell ref="JBE1:JBL1"/>
    <mergeCell ref="JBM1:JBT1"/>
    <mergeCell ref="JBU1:JCB1"/>
    <mergeCell ref="JCC1:JCJ1"/>
    <mergeCell ref="JCK1:JCR1"/>
    <mergeCell ref="JCS1:JCZ1"/>
    <mergeCell ref="IZI1:IZP1"/>
    <mergeCell ref="IZQ1:IZX1"/>
    <mergeCell ref="IZY1:JAF1"/>
    <mergeCell ref="JAG1:JAN1"/>
    <mergeCell ref="JAO1:JAV1"/>
    <mergeCell ref="JAW1:JBD1"/>
    <mergeCell ref="IXM1:IXT1"/>
    <mergeCell ref="IXU1:IYB1"/>
    <mergeCell ref="IYC1:IYJ1"/>
    <mergeCell ref="IYK1:IYR1"/>
    <mergeCell ref="IYS1:IYZ1"/>
    <mergeCell ref="IZA1:IZH1"/>
    <mergeCell ref="JGS1:JGZ1"/>
    <mergeCell ref="JHA1:JHH1"/>
    <mergeCell ref="JHI1:JHP1"/>
    <mergeCell ref="JHQ1:JHX1"/>
    <mergeCell ref="JHY1:JIF1"/>
    <mergeCell ref="JIG1:JIN1"/>
    <mergeCell ref="JEW1:JFD1"/>
    <mergeCell ref="JFE1:JFL1"/>
    <mergeCell ref="JFM1:JFT1"/>
    <mergeCell ref="JFU1:JGB1"/>
    <mergeCell ref="JGC1:JGJ1"/>
    <mergeCell ref="JGK1:JGR1"/>
    <mergeCell ref="JDA1:JDH1"/>
    <mergeCell ref="JDI1:JDP1"/>
    <mergeCell ref="JDQ1:JDX1"/>
    <mergeCell ref="JDY1:JEF1"/>
    <mergeCell ref="JEG1:JEN1"/>
    <mergeCell ref="JEO1:JEV1"/>
    <mergeCell ref="JMG1:JMN1"/>
    <mergeCell ref="JMO1:JMV1"/>
    <mergeCell ref="JMW1:JND1"/>
    <mergeCell ref="JNE1:JNL1"/>
    <mergeCell ref="JNM1:JNT1"/>
    <mergeCell ref="JNU1:JOB1"/>
    <mergeCell ref="JKK1:JKR1"/>
    <mergeCell ref="JKS1:JKZ1"/>
    <mergeCell ref="JLA1:JLH1"/>
    <mergeCell ref="JLI1:JLP1"/>
    <mergeCell ref="JLQ1:JLX1"/>
    <mergeCell ref="JLY1:JMF1"/>
    <mergeCell ref="JIO1:JIV1"/>
    <mergeCell ref="JIW1:JJD1"/>
    <mergeCell ref="JJE1:JJL1"/>
    <mergeCell ref="JJM1:JJT1"/>
    <mergeCell ref="JJU1:JKB1"/>
    <mergeCell ref="JKC1:JKJ1"/>
    <mergeCell ref="JRU1:JSB1"/>
    <mergeCell ref="JSC1:JSJ1"/>
    <mergeCell ref="JSK1:JSR1"/>
    <mergeCell ref="JSS1:JSZ1"/>
    <mergeCell ref="JTA1:JTH1"/>
    <mergeCell ref="JTI1:JTP1"/>
    <mergeCell ref="JPY1:JQF1"/>
    <mergeCell ref="JQG1:JQN1"/>
    <mergeCell ref="JQO1:JQV1"/>
    <mergeCell ref="JQW1:JRD1"/>
    <mergeCell ref="JRE1:JRL1"/>
    <mergeCell ref="JRM1:JRT1"/>
    <mergeCell ref="JOC1:JOJ1"/>
    <mergeCell ref="JOK1:JOR1"/>
    <mergeCell ref="JOS1:JOZ1"/>
    <mergeCell ref="JPA1:JPH1"/>
    <mergeCell ref="JPI1:JPP1"/>
    <mergeCell ref="JPQ1:JPX1"/>
    <mergeCell ref="JXI1:JXP1"/>
    <mergeCell ref="JXQ1:JXX1"/>
    <mergeCell ref="JXY1:JYF1"/>
    <mergeCell ref="JYG1:JYN1"/>
    <mergeCell ref="JYO1:JYV1"/>
    <mergeCell ref="JYW1:JZD1"/>
    <mergeCell ref="JVM1:JVT1"/>
    <mergeCell ref="JVU1:JWB1"/>
    <mergeCell ref="JWC1:JWJ1"/>
    <mergeCell ref="JWK1:JWR1"/>
    <mergeCell ref="JWS1:JWZ1"/>
    <mergeCell ref="JXA1:JXH1"/>
    <mergeCell ref="JTQ1:JTX1"/>
    <mergeCell ref="JTY1:JUF1"/>
    <mergeCell ref="JUG1:JUN1"/>
    <mergeCell ref="JUO1:JUV1"/>
    <mergeCell ref="JUW1:JVD1"/>
    <mergeCell ref="JVE1:JVL1"/>
    <mergeCell ref="KCW1:KDD1"/>
    <mergeCell ref="KDE1:KDL1"/>
    <mergeCell ref="KDM1:KDT1"/>
    <mergeCell ref="KDU1:KEB1"/>
    <mergeCell ref="KEC1:KEJ1"/>
    <mergeCell ref="KEK1:KER1"/>
    <mergeCell ref="KBA1:KBH1"/>
    <mergeCell ref="KBI1:KBP1"/>
    <mergeCell ref="KBQ1:KBX1"/>
    <mergeCell ref="KBY1:KCF1"/>
    <mergeCell ref="KCG1:KCN1"/>
    <mergeCell ref="KCO1:KCV1"/>
    <mergeCell ref="JZE1:JZL1"/>
    <mergeCell ref="JZM1:JZT1"/>
    <mergeCell ref="JZU1:KAB1"/>
    <mergeCell ref="KAC1:KAJ1"/>
    <mergeCell ref="KAK1:KAR1"/>
    <mergeCell ref="KAS1:KAZ1"/>
    <mergeCell ref="KIK1:KIR1"/>
    <mergeCell ref="KIS1:KIZ1"/>
    <mergeCell ref="KJA1:KJH1"/>
    <mergeCell ref="KJI1:KJP1"/>
    <mergeCell ref="KJQ1:KJX1"/>
    <mergeCell ref="KJY1:KKF1"/>
    <mergeCell ref="KGO1:KGV1"/>
    <mergeCell ref="KGW1:KHD1"/>
    <mergeCell ref="KHE1:KHL1"/>
    <mergeCell ref="KHM1:KHT1"/>
    <mergeCell ref="KHU1:KIB1"/>
    <mergeCell ref="KIC1:KIJ1"/>
    <mergeCell ref="KES1:KEZ1"/>
    <mergeCell ref="KFA1:KFH1"/>
    <mergeCell ref="KFI1:KFP1"/>
    <mergeCell ref="KFQ1:KFX1"/>
    <mergeCell ref="KFY1:KGF1"/>
    <mergeCell ref="KGG1:KGN1"/>
    <mergeCell ref="KNY1:KOF1"/>
    <mergeCell ref="KOG1:KON1"/>
    <mergeCell ref="KOO1:KOV1"/>
    <mergeCell ref="KOW1:KPD1"/>
    <mergeCell ref="KPE1:KPL1"/>
    <mergeCell ref="KPM1:KPT1"/>
    <mergeCell ref="KMC1:KMJ1"/>
    <mergeCell ref="KMK1:KMR1"/>
    <mergeCell ref="KMS1:KMZ1"/>
    <mergeCell ref="KNA1:KNH1"/>
    <mergeCell ref="KNI1:KNP1"/>
    <mergeCell ref="KNQ1:KNX1"/>
    <mergeCell ref="KKG1:KKN1"/>
    <mergeCell ref="KKO1:KKV1"/>
    <mergeCell ref="KKW1:KLD1"/>
    <mergeCell ref="KLE1:KLL1"/>
    <mergeCell ref="KLM1:KLT1"/>
    <mergeCell ref="KLU1:KMB1"/>
    <mergeCell ref="KTM1:KTT1"/>
    <mergeCell ref="KTU1:KUB1"/>
    <mergeCell ref="KUC1:KUJ1"/>
    <mergeCell ref="KUK1:KUR1"/>
    <mergeCell ref="KUS1:KUZ1"/>
    <mergeCell ref="KVA1:KVH1"/>
    <mergeCell ref="KRQ1:KRX1"/>
    <mergeCell ref="KRY1:KSF1"/>
    <mergeCell ref="KSG1:KSN1"/>
    <mergeCell ref="KSO1:KSV1"/>
    <mergeCell ref="KSW1:KTD1"/>
    <mergeCell ref="KTE1:KTL1"/>
    <mergeCell ref="KPU1:KQB1"/>
    <mergeCell ref="KQC1:KQJ1"/>
    <mergeCell ref="KQK1:KQR1"/>
    <mergeCell ref="KQS1:KQZ1"/>
    <mergeCell ref="KRA1:KRH1"/>
    <mergeCell ref="KRI1:KRP1"/>
    <mergeCell ref="KZA1:KZH1"/>
    <mergeCell ref="KZI1:KZP1"/>
    <mergeCell ref="KZQ1:KZX1"/>
    <mergeCell ref="KZY1:LAF1"/>
    <mergeCell ref="LAG1:LAN1"/>
    <mergeCell ref="LAO1:LAV1"/>
    <mergeCell ref="KXE1:KXL1"/>
    <mergeCell ref="KXM1:KXT1"/>
    <mergeCell ref="KXU1:KYB1"/>
    <mergeCell ref="KYC1:KYJ1"/>
    <mergeCell ref="KYK1:KYR1"/>
    <mergeCell ref="KYS1:KYZ1"/>
    <mergeCell ref="KVI1:KVP1"/>
    <mergeCell ref="KVQ1:KVX1"/>
    <mergeCell ref="KVY1:KWF1"/>
    <mergeCell ref="KWG1:KWN1"/>
    <mergeCell ref="KWO1:KWV1"/>
    <mergeCell ref="KWW1:KXD1"/>
    <mergeCell ref="LEO1:LEV1"/>
    <mergeCell ref="LEW1:LFD1"/>
    <mergeCell ref="LFE1:LFL1"/>
    <mergeCell ref="LFM1:LFT1"/>
    <mergeCell ref="LFU1:LGB1"/>
    <mergeCell ref="LGC1:LGJ1"/>
    <mergeCell ref="LCS1:LCZ1"/>
    <mergeCell ref="LDA1:LDH1"/>
    <mergeCell ref="LDI1:LDP1"/>
    <mergeCell ref="LDQ1:LDX1"/>
    <mergeCell ref="LDY1:LEF1"/>
    <mergeCell ref="LEG1:LEN1"/>
    <mergeCell ref="LAW1:LBD1"/>
    <mergeCell ref="LBE1:LBL1"/>
    <mergeCell ref="LBM1:LBT1"/>
    <mergeCell ref="LBU1:LCB1"/>
    <mergeCell ref="LCC1:LCJ1"/>
    <mergeCell ref="LCK1:LCR1"/>
    <mergeCell ref="LKC1:LKJ1"/>
    <mergeCell ref="LKK1:LKR1"/>
    <mergeCell ref="LKS1:LKZ1"/>
    <mergeCell ref="LLA1:LLH1"/>
    <mergeCell ref="LLI1:LLP1"/>
    <mergeCell ref="LLQ1:LLX1"/>
    <mergeCell ref="LIG1:LIN1"/>
    <mergeCell ref="LIO1:LIV1"/>
    <mergeCell ref="LIW1:LJD1"/>
    <mergeCell ref="LJE1:LJL1"/>
    <mergeCell ref="LJM1:LJT1"/>
    <mergeCell ref="LJU1:LKB1"/>
    <mergeCell ref="LGK1:LGR1"/>
    <mergeCell ref="LGS1:LGZ1"/>
    <mergeCell ref="LHA1:LHH1"/>
    <mergeCell ref="LHI1:LHP1"/>
    <mergeCell ref="LHQ1:LHX1"/>
    <mergeCell ref="LHY1:LIF1"/>
    <mergeCell ref="LPQ1:LPX1"/>
    <mergeCell ref="LPY1:LQF1"/>
    <mergeCell ref="LQG1:LQN1"/>
    <mergeCell ref="LQO1:LQV1"/>
    <mergeCell ref="LQW1:LRD1"/>
    <mergeCell ref="LRE1:LRL1"/>
    <mergeCell ref="LNU1:LOB1"/>
    <mergeCell ref="LOC1:LOJ1"/>
    <mergeCell ref="LOK1:LOR1"/>
    <mergeCell ref="LOS1:LOZ1"/>
    <mergeCell ref="LPA1:LPH1"/>
    <mergeCell ref="LPI1:LPP1"/>
    <mergeCell ref="LLY1:LMF1"/>
    <mergeCell ref="LMG1:LMN1"/>
    <mergeCell ref="LMO1:LMV1"/>
    <mergeCell ref="LMW1:LND1"/>
    <mergeCell ref="LNE1:LNL1"/>
    <mergeCell ref="LNM1:LNT1"/>
    <mergeCell ref="LVE1:LVL1"/>
    <mergeCell ref="LVM1:LVT1"/>
    <mergeCell ref="LVU1:LWB1"/>
    <mergeCell ref="LWC1:LWJ1"/>
    <mergeCell ref="LWK1:LWR1"/>
    <mergeCell ref="LWS1:LWZ1"/>
    <mergeCell ref="LTI1:LTP1"/>
    <mergeCell ref="LTQ1:LTX1"/>
    <mergeCell ref="LTY1:LUF1"/>
    <mergeCell ref="LUG1:LUN1"/>
    <mergeCell ref="LUO1:LUV1"/>
    <mergeCell ref="LUW1:LVD1"/>
    <mergeCell ref="LRM1:LRT1"/>
    <mergeCell ref="LRU1:LSB1"/>
    <mergeCell ref="LSC1:LSJ1"/>
    <mergeCell ref="LSK1:LSR1"/>
    <mergeCell ref="LSS1:LSZ1"/>
    <mergeCell ref="LTA1:LTH1"/>
    <mergeCell ref="MAS1:MAZ1"/>
    <mergeCell ref="MBA1:MBH1"/>
    <mergeCell ref="MBI1:MBP1"/>
    <mergeCell ref="MBQ1:MBX1"/>
    <mergeCell ref="MBY1:MCF1"/>
    <mergeCell ref="MCG1:MCN1"/>
    <mergeCell ref="LYW1:LZD1"/>
    <mergeCell ref="LZE1:LZL1"/>
    <mergeCell ref="LZM1:LZT1"/>
    <mergeCell ref="LZU1:MAB1"/>
    <mergeCell ref="MAC1:MAJ1"/>
    <mergeCell ref="MAK1:MAR1"/>
    <mergeCell ref="LXA1:LXH1"/>
    <mergeCell ref="LXI1:LXP1"/>
    <mergeCell ref="LXQ1:LXX1"/>
    <mergeCell ref="LXY1:LYF1"/>
    <mergeCell ref="LYG1:LYN1"/>
    <mergeCell ref="LYO1:LYV1"/>
    <mergeCell ref="MGG1:MGN1"/>
    <mergeCell ref="MGO1:MGV1"/>
    <mergeCell ref="MGW1:MHD1"/>
    <mergeCell ref="MHE1:MHL1"/>
    <mergeCell ref="MHM1:MHT1"/>
    <mergeCell ref="MHU1:MIB1"/>
    <mergeCell ref="MEK1:MER1"/>
    <mergeCell ref="MES1:MEZ1"/>
    <mergeCell ref="MFA1:MFH1"/>
    <mergeCell ref="MFI1:MFP1"/>
    <mergeCell ref="MFQ1:MFX1"/>
    <mergeCell ref="MFY1:MGF1"/>
    <mergeCell ref="MCO1:MCV1"/>
    <mergeCell ref="MCW1:MDD1"/>
    <mergeCell ref="MDE1:MDL1"/>
    <mergeCell ref="MDM1:MDT1"/>
    <mergeCell ref="MDU1:MEB1"/>
    <mergeCell ref="MEC1:MEJ1"/>
    <mergeCell ref="MLU1:MMB1"/>
    <mergeCell ref="MMC1:MMJ1"/>
    <mergeCell ref="MMK1:MMR1"/>
    <mergeCell ref="MMS1:MMZ1"/>
    <mergeCell ref="MNA1:MNH1"/>
    <mergeCell ref="MNI1:MNP1"/>
    <mergeCell ref="MJY1:MKF1"/>
    <mergeCell ref="MKG1:MKN1"/>
    <mergeCell ref="MKO1:MKV1"/>
    <mergeCell ref="MKW1:MLD1"/>
    <mergeCell ref="MLE1:MLL1"/>
    <mergeCell ref="MLM1:MLT1"/>
    <mergeCell ref="MIC1:MIJ1"/>
    <mergeCell ref="MIK1:MIR1"/>
    <mergeCell ref="MIS1:MIZ1"/>
    <mergeCell ref="MJA1:MJH1"/>
    <mergeCell ref="MJI1:MJP1"/>
    <mergeCell ref="MJQ1:MJX1"/>
    <mergeCell ref="MRI1:MRP1"/>
    <mergeCell ref="MRQ1:MRX1"/>
    <mergeCell ref="MRY1:MSF1"/>
    <mergeCell ref="MSG1:MSN1"/>
    <mergeCell ref="MSO1:MSV1"/>
    <mergeCell ref="MSW1:MTD1"/>
    <mergeCell ref="MPM1:MPT1"/>
    <mergeCell ref="MPU1:MQB1"/>
    <mergeCell ref="MQC1:MQJ1"/>
    <mergeCell ref="MQK1:MQR1"/>
    <mergeCell ref="MQS1:MQZ1"/>
    <mergeCell ref="MRA1:MRH1"/>
    <mergeCell ref="MNQ1:MNX1"/>
    <mergeCell ref="MNY1:MOF1"/>
    <mergeCell ref="MOG1:MON1"/>
    <mergeCell ref="MOO1:MOV1"/>
    <mergeCell ref="MOW1:MPD1"/>
    <mergeCell ref="MPE1:MPL1"/>
    <mergeCell ref="MWW1:MXD1"/>
    <mergeCell ref="MXE1:MXL1"/>
    <mergeCell ref="MXM1:MXT1"/>
    <mergeCell ref="MXU1:MYB1"/>
    <mergeCell ref="MYC1:MYJ1"/>
    <mergeCell ref="MYK1:MYR1"/>
    <mergeCell ref="MVA1:MVH1"/>
    <mergeCell ref="MVI1:MVP1"/>
    <mergeCell ref="MVQ1:MVX1"/>
    <mergeCell ref="MVY1:MWF1"/>
    <mergeCell ref="MWG1:MWN1"/>
    <mergeCell ref="MWO1:MWV1"/>
    <mergeCell ref="MTE1:MTL1"/>
    <mergeCell ref="MTM1:MTT1"/>
    <mergeCell ref="MTU1:MUB1"/>
    <mergeCell ref="MUC1:MUJ1"/>
    <mergeCell ref="MUK1:MUR1"/>
    <mergeCell ref="MUS1:MUZ1"/>
    <mergeCell ref="NCK1:NCR1"/>
    <mergeCell ref="NCS1:NCZ1"/>
    <mergeCell ref="NDA1:NDH1"/>
    <mergeCell ref="NDI1:NDP1"/>
    <mergeCell ref="NDQ1:NDX1"/>
    <mergeCell ref="NDY1:NEF1"/>
    <mergeCell ref="NAO1:NAV1"/>
    <mergeCell ref="NAW1:NBD1"/>
    <mergeCell ref="NBE1:NBL1"/>
    <mergeCell ref="NBM1:NBT1"/>
    <mergeCell ref="NBU1:NCB1"/>
    <mergeCell ref="NCC1:NCJ1"/>
    <mergeCell ref="MYS1:MYZ1"/>
    <mergeCell ref="MZA1:MZH1"/>
    <mergeCell ref="MZI1:MZP1"/>
    <mergeCell ref="MZQ1:MZX1"/>
    <mergeCell ref="MZY1:NAF1"/>
    <mergeCell ref="NAG1:NAN1"/>
    <mergeCell ref="NHY1:NIF1"/>
    <mergeCell ref="NIG1:NIN1"/>
    <mergeCell ref="NIO1:NIV1"/>
    <mergeCell ref="NIW1:NJD1"/>
    <mergeCell ref="NJE1:NJL1"/>
    <mergeCell ref="NJM1:NJT1"/>
    <mergeCell ref="NGC1:NGJ1"/>
    <mergeCell ref="NGK1:NGR1"/>
    <mergeCell ref="NGS1:NGZ1"/>
    <mergeCell ref="NHA1:NHH1"/>
    <mergeCell ref="NHI1:NHP1"/>
    <mergeCell ref="NHQ1:NHX1"/>
    <mergeCell ref="NEG1:NEN1"/>
    <mergeCell ref="NEO1:NEV1"/>
    <mergeCell ref="NEW1:NFD1"/>
    <mergeCell ref="NFE1:NFL1"/>
    <mergeCell ref="NFM1:NFT1"/>
    <mergeCell ref="NFU1:NGB1"/>
    <mergeCell ref="NNM1:NNT1"/>
    <mergeCell ref="NNU1:NOB1"/>
    <mergeCell ref="NOC1:NOJ1"/>
    <mergeCell ref="NOK1:NOR1"/>
    <mergeCell ref="NOS1:NOZ1"/>
    <mergeCell ref="NPA1:NPH1"/>
    <mergeCell ref="NLQ1:NLX1"/>
    <mergeCell ref="NLY1:NMF1"/>
    <mergeCell ref="NMG1:NMN1"/>
    <mergeCell ref="NMO1:NMV1"/>
    <mergeCell ref="NMW1:NND1"/>
    <mergeCell ref="NNE1:NNL1"/>
    <mergeCell ref="NJU1:NKB1"/>
    <mergeCell ref="NKC1:NKJ1"/>
    <mergeCell ref="NKK1:NKR1"/>
    <mergeCell ref="NKS1:NKZ1"/>
    <mergeCell ref="NLA1:NLH1"/>
    <mergeCell ref="NLI1:NLP1"/>
    <mergeCell ref="NTA1:NTH1"/>
    <mergeCell ref="NTI1:NTP1"/>
    <mergeCell ref="NTQ1:NTX1"/>
    <mergeCell ref="NTY1:NUF1"/>
    <mergeCell ref="NUG1:NUN1"/>
    <mergeCell ref="NUO1:NUV1"/>
    <mergeCell ref="NRE1:NRL1"/>
    <mergeCell ref="NRM1:NRT1"/>
    <mergeCell ref="NRU1:NSB1"/>
    <mergeCell ref="NSC1:NSJ1"/>
    <mergeCell ref="NSK1:NSR1"/>
    <mergeCell ref="NSS1:NSZ1"/>
    <mergeCell ref="NPI1:NPP1"/>
    <mergeCell ref="NPQ1:NPX1"/>
    <mergeCell ref="NPY1:NQF1"/>
    <mergeCell ref="NQG1:NQN1"/>
    <mergeCell ref="NQO1:NQV1"/>
    <mergeCell ref="NQW1:NRD1"/>
    <mergeCell ref="NYO1:NYV1"/>
    <mergeCell ref="NYW1:NZD1"/>
    <mergeCell ref="NZE1:NZL1"/>
    <mergeCell ref="NZM1:NZT1"/>
    <mergeCell ref="NZU1:OAB1"/>
    <mergeCell ref="OAC1:OAJ1"/>
    <mergeCell ref="NWS1:NWZ1"/>
    <mergeCell ref="NXA1:NXH1"/>
    <mergeCell ref="NXI1:NXP1"/>
    <mergeCell ref="NXQ1:NXX1"/>
    <mergeCell ref="NXY1:NYF1"/>
    <mergeCell ref="NYG1:NYN1"/>
    <mergeCell ref="NUW1:NVD1"/>
    <mergeCell ref="NVE1:NVL1"/>
    <mergeCell ref="NVM1:NVT1"/>
    <mergeCell ref="NVU1:NWB1"/>
    <mergeCell ref="NWC1:NWJ1"/>
    <mergeCell ref="NWK1:NWR1"/>
    <mergeCell ref="OEC1:OEJ1"/>
    <mergeCell ref="OEK1:OER1"/>
    <mergeCell ref="OES1:OEZ1"/>
    <mergeCell ref="OFA1:OFH1"/>
    <mergeCell ref="OFI1:OFP1"/>
    <mergeCell ref="OFQ1:OFX1"/>
    <mergeCell ref="OCG1:OCN1"/>
    <mergeCell ref="OCO1:OCV1"/>
    <mergeCell ref="OCW1:ODD1"/>
    <mergeCell ref="ODE1:ODL1"/>
    <mergeCell ref="ODM1:ODT1"/>
    <mergeCell ref="ODU1:OEB1"/>
    <mergeCell ref="OAK1:OAR1"/>
    <mergeCell ref="OAS1:OAZ1"/>
    <mergeCell ref="OBA1:OBH1"/>
    <mergeCell ref="OBI1:OBP1"/>
    <mergeCell ref="OBQ1:OBX1"/>
    <mergeCell ref="OBY1:OCF1"/>
    <mergeCell ref="OJQ1:OJX1"/>
    <mergeCell ref="OJY1:OKF1"/>
    <mergeCell ref="OKG1:OKN1"/>
    <mergeCell ref="OKO1:OKV1"/>
    <mergeCell ref="OKW1:OLD1"/>
    <mergeCell ref="OLE1:OLL1"/>
    <mergeCell ref="OHU1:OIB1"/>
    <mergeCell ref="OIC1:OIJ1"/>
    <mergeCell ref="OIK1:OIR1"/>
    <mergeCell ref="OIS1:OIZ1"/>
    <mergeCell ref="OJA1:OJH1"/>
    <mergeCell ref="OJI1:OJP1"/>
    <mergeCell ref="OFY1:OGF1"/>
    <mergeCell ref="OGG1:OGN1"/>
    <mergeCell ref="OGO1:OGV1"/>
    <mergeCell ref="OGW1:OHD1"/>
    <mergeCell ref="OHE1:OHL1"/>
    <mergeCell ref="OHM1:OHT1"/>
    <mergeCell ref="OPE1:OPL1"/>
    <mergeCell ref="OPM1:OPT1"/>
    <mergeCell ref="OPU1:OQB1"/>
    <mergeCell ref="OQC1:OQJ1"/>
    <mergeCell ref="OQK1:OQR1"/>
    <mergeCell ref="OQS1:OQZ1"/>
    <mergeCell ref="ONI1:ONP1"/>
    <mergeCell ref="ONQ1:ONX1"/>
    <mergeCell ref="ONY1:OOF1"/>
    <mergeCell ref="OOG1:OON1"/>
    <mergeCell ref="OOO1:OOV1"/>
    <mergeCell ref="OOW1:OPD1"/>
    <mergeCell ref="OLM1:OLT1"/>
    <mergeCell ref="OLU1:OMB1"/>
    <mergeCell ref="OMC1:OMJ1"/>
    <mergeCell ref="OMK1:OMR1"/>
    <mergeCell ref="OMS1:OMZ1"/>
    <mergeCell ref="ONA1:ONH1"/>
    <mergeCell ref="OUS1:OUZ1"/>
    <mergeCell ref="OVA1:OVH1"/>
    <mergeCell ref="OVI1:OVP1"/>
    <mergeCell ref="OVQ1:OVX1"/>
    <mergeCell ref="OVY1:OWF1"/>
    <mergeCell ref="OWG1:OWN1"/>
    <mergeCell ref="OSW1:OTD1"/>
    <mergeCell ref="OTE1:OTL1"/>
    <mergeCell ref="OTM1:OTT1"/>
    <mergeCell ref="OTU1:OUB1"/>
    <mergeCell ref="OUC1:OUJ1"/>
    <mergeCell ref="OUK1:OUR1"/>
    <mergeCell ref="ORA1:ORH1"/>
    <mergeCell ref="ORI1:ORP1"/>
    <mergeCell ref="ORQ1:ORX1"/>
    <mergeCell ref="ORY1:OSF1"/>
    <mergeCell ref="OSG1:OSN1"/>
    <mergeCell ref="OSO1:OSV1"/>
    <mergeCell ref="PAG1:PAN1"/>
    <mergeCell ref="PAO1:PAV1"/>
    <mergeCell ref="PAW1:PBD1"/>
    <mergeCell ref="PBE1:PBL1"/>
    <mergeCell ref="PBM1:PBT1"/>
    <mergeCell ref="PBU1:PCB1"/>
    <mergeCell ref="OYK1:OYR1"/>
    <mergeCell ref="OYS1:OYZ1"/>
    <mergeCell ref="OZA1:OZH1"/>
    <mergeCell ref="OZI1:OZP1"/>
    <mergeCell ref="OZQ1:OZX1"/>
    <mergeCell ref="OZY1:PAF1"/>
    <mergeCell ref="OWO1:OWV1"/>
    <mergeCell ref="OWW1:OXD1"/>
    <mergeCell ref="OXE1:OXL1"/>
    <mergeCell ref="OXM1:OXT1"/>
    <mergeCell ref="OXU1:OYB1"/>
    <mergeCell ref="OYC1:OYJ1"/>
    <mergeCell ref="PFU1:PGB1"/>
    <mergeCell ref="PGC1:PGJ1"/>
    <mergeCell ref="PGK1:PGR1"/>
    <mergeCell ref="PGS1:PGZ1"/>
    <mergeCell ref="PHA1:PHH1"/>
    <mergeCell ref="PHI1:PHP1"/>
    <mergeCell ref="PDY1:PEF1"/>
    <mergeCell ref="PEG1:PEN1"/>
    <mergeCell ref="PEO1:PEV1"/>
    <mergeCell ref="PEW1:PFD1"/>
    <mergeCell ref="PFE1:PFL1"/>
    <mergeCell ref="PFM1:PFT1"/>
    <mergeCell ref="PCC1:PCJ1"/>
    <mergeCell ref="PCK1:PCR1"/>
    <mergeCell ref="PCS1:PCZ1"/>
    <mergeCell ref="PDA1:PDH1"/>
    <mergeCell ref="PDI1:PDP1"/>
    <mergeCell ref="PDQ1:PDX1"/>
    <mergeCell ref="PLI1:PLP1"/>
    <mergeCell ref="PLQ1:PLX1"/>
    <mergeCell ref="PLY1:PMF1"/>
    <mergeCell ref="PMG1:PMN1"/>
    <mergeCell ref="PMO1:PMV1"/>
    <mergeCell ref="PMW1:PND1"/>
    <mergeCell ref="PJM1:PJT1"/>
    <mergeCell ref="PJU1:PKB1"/>
    <mergeCell ref="PKC1:PKJ1"/>
    <mergeCell ref="PKK1:PKR1"/>
    <mergeCell ref="PKS1:PKZ1"/>
    <mergeCell ref="PLA1:PLH1"/>
    <mergeCell ref="PHQ1:PHX1"/>
    <mergeCell ref="PHY1:PIF1"/>
    <mergeCell ref="PIG1:PIN1"/>
    <mergeCell ref="PIO1:PIV1"/>
    <mergeCell ref="PIW1:PJD1"/>
    <mergeCell ref="PJE1:PJL1"/>
    <mergeCell ref="PQW1:PRD1"/>
    <mergeCell ref="PRE1:PRL1"/>
    <mergeCell ref="PRM1:PRT1"/>
    <mergeCell ref="PRU1:PSB1"/>
    <mergeCell ref="PSC1:PSJ1"/>
    <mergeCell ref="PSK1:PSR1"/>
    <mergeCell ref="PPA1:PPH1"/>
    <mergeCell ref="PPI1:PPP1"/>
    <mergeCell ref="PPQ1:PPX1"/>
    <mergeCell ref="PPY1:PQF1"/>
    <mergeCell ref="PQG1:PQN1"/>
    <mergeCell ref="PQO1:PQV1"/>
    <mergeCell ref="PNE1:PNL1"/>
    <mergeCell ref="PNM1:PNT1"/>
    <mergeCell ref="PNU1:POB1"/>
    <mergeCell ref="POC1:POJ1"/>
    <mergeCell ref="POK1:POR1"/>
    <mergeCell ref="POS1:POZ1"/>
    <mergeCell ref="PWK1:PWR1"/>
    <mergeCell ref="PWS1:PWZ1"/>
    <mergeCell ref="PXA1:PXH1"/>
    <mergeCell ref="PXI1:PXP1"/>
    <mergeCell ref="PXQ1:PXX1"/>
    <mergeCell ref="PXY1:PYF1"/>
    <mergeCell ref="PUO1:PUV1"/>
    <mergeCell ref="PUW1:PVD1"/>
    <mergeCell ref="PVE1:PVL1"/>
    <mergeCell ref="PVM1:PVT1"/>
    <mergeCell ref="PVU1:PWB1"/>
    <mergeCell ref="PWC1:PWJ1"/>
    <mergeCell ref="PSS1:PSZ1"/>
    <mergeCell ref="PTA1:PTH1"/>
    <mergeCell ref="PTI1:PTP1"/>
    <mergeCell ref="PTQ1:PTX1"/>
    <mergeCell ref="PTY1:PUF1"/>
    <mergeCell ref="PUG1:PUN1"/>
    <mergeCell ref="QBY1:QCF1"/>
    <mergeCell ref="QCG1:QCN1"/>
    <mergeCell ref="QCO1:QCV1"/>
    <mergeCell ref="QCW1:QDD1"/>
    <mergeCell ref="QDE1:QDL1"/>
    <mergeCell ref="QDM1:QDT1"/>
    <mergeCell ref="QAC1:QAJ1"/>
    <mergeCell ref="QAK1:QAR1"/>
    <mergeCell ref="QAS1:QAZ1"/>
    <mergeCell ref="QBA1:QBH1"/>
    <mergeCell ref="QBI1:QBP1"/>
    <mergeCell ref="QBQ1:QBX1"/>
    <mergeCell ref="PYG1:PYN1"/>
    <mergeCell ref="PYO1:PYV1"/>
    <mergeCell ref="PYW1:PZD1"/>
    <mergeCell ref="PZE1:PZL1"/>
    <mergeCell ref="PZM1:PZT1"/>
    <mergeCell ref="PZU1:QAB1"/>
    <mergeCell ref="QHM1:QHT1"/>
    <mergeCell ref="QHU1:QIB1"/>
    <mergeCell ref="QIC1:QIJ1"/>
    <mergeCell ref="QIK1:QIR1"/>
    <mergeCell ref="QIS1:QIZ1"/>
    <mergeCell ref="QJA1:QJH1"/>
    <mergeCell ref="QFQ1:QFX1"/>
    <mergeCell ref="QFY1:QGF1"/>
    <mergeCell ref="QGG1:QGN1"/>
    <mergeCell ref="QGO1:QGV1"/>
    <mergeCell ref="QGW1:QHD1"/>
    <mergeCell ref="QHE1:QHL1"/>
    <mergeCell ref="QDU1:QEB1"/>
    <mergeCell ref="QEC1:QEJ1"/>
    <mergeCell ref="QEK1:QER1"/>
    <mergeCell ref="QES1:QEZ1"/>
    <mergeCell ref="QFA1:QFH1"/>
    <mergeCell ref="QFI1:QFP1"/>
    <mergeCell ref="QNA1:QNH1"/>
    <mergeCell ref="QNI1:QNP1"/>
    <mergeCell ref="QNQ1:QNX1"/>
    <mergeCell ref="QNY1:QOF1"/>
    <mergeCell ref="QOG1:QON1"/>
    <mergeCell ref="QOO1:QOV1"/>
    <mergeCell ref="QLE1:QLL1"/>
    <mergeCell ref="QLM1:QLT1"/>
    <mergeCell ref="QLU1:QMB1"/>
    <mergeCell ref="QMC1:QMJ1"/>
    <mergeCell ref="QMK1:QMR1"/>
    <mergeCell ref="QMS1:QMZ1"/>
    <mergeCell ref="QJI1:QJP1"/>
    <mergeCell ref="QJQ1:QJX1"/>
    <mergeCell ref="QJY1:QKF1"/>
    <mergeCell ref="QKG1:QKN1"/>
    <mergeCell ref="QKO1:QKV1"/>
    <mergeCell ref="QKW1:QLD1"/>
    <mergeCell ref="QSO1:QSV1"/>
    <mergeCell ref="QSW1:QTD1"/>
    <mergeCell ref="QTE1:QTL1"/>
    <mergeCell ref="QTM1:QTT1"/>
    <mergeCell ref="QTU1:QUB1"/>
    <mergeCell ref="QUC1:QUJ1"/>
    <mergeCell ref="QQS1:QQZ1"/>
    <mergeCell ref="QRA1:QRH1"/>
    <mergeCell ref="QRI1:QRP1"/>
    <mergeCell ref="QRQ1:QRX1"/>
    <mergeCell ref="QRY1:QSF1"/>
    <mergeCell ref="QSG1:QSN1"/>
    <mergeCell ref="QOW1:QPD1"/>
    <mergeCell ref="QPE1:QPL1"/>
    <mergeCell ref="QPM1:QPT1"/>
    <mergeCell ref="QPU1:QQB1"/>
    <mergeCell ref="QQC1:QQJ1"/>
    <mergeCell ref="QQK1:QQR1"/>
    <mergeCell ref="QYC1:QYJ1"/>
    <mergeCell ref="QYK1:QYR1"/>
    <mergeCell ref="QYS1:QYZ1"/>
    <mergeCell ref="QZA1:QZH1"/>
    <mergeCell ref="QZI1:QZP1"/>
    <mergeCell ref="QZQ1:QZX1"/>
    <mergeCell ref="QWG1:QWN1"/>
    <mergeCell ref="QWO1:QWV1"/>
    <mergeCell ref="QWW1:QXD1"/>
    <mergeCell ref="QXE1:QXL1"/>
    <mergeCell ref="QXM1:QXT1"/>
    <mergeCell ref="QXU1:QYB1"/>
    <mergeCell ref="QUK1:QUR1"/>
    <mergeCell ref="QUS1:QUZ1"/>
    <mergeCell ref="QVA1:QVH1"/>
    <mergeCell ref="QVI1:QVP1"/>
    <mergeCell ref="QVQ1:QVX1"/>
    <mergeCell ref="QVY1:QWF1"/>
    <mergeCell ref="RDQ1:RDX1"/>
    <mergeCell ref="RDY1:REF1"/>
    <mergeCell ref="REG1:REN1"/>
    <mergeCell ref="REO1:REV1"/>
    <mergeCell ref="REW1:RFD1"/>
    <mergeCell ref="RFE1:RFL1"/>
    <mergeCell ref="RBU1:RCB1"/>
    <mergeCell ref="RCC1:RCJ1"/>
    <mergeCell ref="RCK1:RCR1"/>
    <mergeCell ref="RCS1:RCZ1"/>
    <mergeCell ref="RDA1:RDH1"/>
    <mergeCell ref="RDI1:RDP1"/>
    <mergeCell ref="QZY1:RAF1"/>
    <mergeCell ref="RAG1:RAN1"/>
    <mergeCell ref="RAO1:RAV1"/>
    <mergeCell ref="RAW1:RBD1"/>
    <mergeCell ref="RBE1:RBL1"/>
    <mergeCell ref="RBM1:RBT1"/>
    <mergeCell ref="RJE1:RJL1"/>
    <mergeCell ref="RJM1:RJT1"/>
    <mergeCell ref="RJU1:RKB1"/>
    <mergeCell ref="RKC1:RKJ1"/>
    <mergeCell ref="RKK1:RKR1"/>
    <mergeCell ref="RKS1:RKZ1"/>
    <mergeCell ref="RHI1:RHP1"/>
    <mergeCell ref="RHQ1:RHX1"/>
    <mergeCell ref="RHY1:RIF1"/>
    <mergeCell ref="RIG1:RIN1"/>
    <mergeCell ref="RIO1:RIV1"/>
    <mergeCell ref="RIW1:RJD1"/>
    <mergeCell ref="RFM1:RFT1"/>
    <mergeCell ref="RFU1:RGB1"/>
    <mergeCell ref="RGC1:RGJ1"/>
    <mergeCell ref="RGK1:RGR1"/>
    <mergeCell ref="RGS1:RGZ1"/>
    <mergeCell ref="RHA1:RHH1"/>
    <mergeCell ref="ROS1:ROZ1"/>
    <mergeCell ref="RPA1:RPH1"/>
    <mergeCell ref="RPI1:RPP1"/>
    <mergeCell ref="RPQ1:RPX1"/>
    <mergeCell ref="RPY1:RQF1"/>
    <mergeCell ref="RQG1:RQN1"/>
    <mergeCell ref="RMW1:RND1"/>
    <mergeCell ref="RNE1:RNL1"/>
    <mergeCell ref="RNM1:RNT1"/>
    <mergeCell ref="RNU1:ROB1"/>
    <mergeCell ref="ROC1:ROJ1"/>
    <mergeCell ref="ROK1:ROR1"/>
    <mergeCell ref="RLA1:RLH1"/>
    <mergeCell ref="RLI1:RLP1"/>
    <mergeCell ref="RLQ1:RLX1"/>
    <mergeCell ref="RLY1:RMF1"/>
    <mergeCell ref="RMG1:RMN1"/>
    <mergeCell ref="RMO1:RMV1"/>
    <mergeCell ref="RUG1:RUN1"/>
    <mergeCell ref="RUO1:RUV1"/>
    <mergeCell ref="RUW1:RVD1"/>
    <mergeCell ref="RVE1:RVL1"/>
    <mergeCell ref="RVM1:RVT1"/>
    <mergeCell ref="RVU1:RWB1"/>
    <mergeCell ref="RSK1:RSR1"/>
    <mergeCell ref="RSS1:RSZ1"/>
    <mergeCell ref="RTA1:RTH1"/>
    <mergeCell ref="RTI1:RTP1"/>
    <mergeCell ref="RTQ1:RTX1"/>
    <mergeCell ref="RTY1:RUF1"/>
    <mergeCell ref="RQO1:RQV1"/>
    <mergeCell ref="RQW1:RRD1"/>
    <mergeCell ref="RRE1:RRL1"/>
    <mergeCell ref="RRM1:RRT1"/>
    <mergeCell ref="RRU1:RSB1"/>
    <mergeCell ref="RSC1:RSJ1"/>
    <mergeCell ref="RZU1:SAB1"/>
    <mergeCell ref="SAC1:SAJ1"/>
    <mergeCell ref="SAK1:SAR1"/>
    <mergeCell ref="SAS1:SAZ1"/>
    <mergeCell ref="SBA1:SBH1"/>
    <mergeCell ref="SBI1:SBP1"/>
    <mergeCell ref="RXY1:RYF1"/>
    <mergeCell ref="RYG1:RYN1"/>
    <mergeCell ref="RYO1:RYV1"/>
    <mergeCell ref="RYW1:RZD1"/>
    <mergeCell ref="RZE1:RZL1"/>
    <mergeCell ref="RZM1:RZT1"/>
    <mergeCell ref="RWC1:RWJ1"/>
    <mergeCell ref="RWK1:RWR1"/>
    <mergeCell ref="RWS1:RWZ1"/>
    <mergeCell ref="RXA1:RXH1"/>
    <mergeCell ref="RXI1:RXP1"/>
    <mergeCell ref="RXQ1:RXX1"/>
    <mergeCell ref="SFI1:SFP1"/>
    <mergeCell ref="SFQ1:SFX1"/>
    <mergeCell ref="SFY1:SGF1"/>
    <mergeCell ref="SGG1:SGN1"/>
    <mergeCell ref="SGO1:SGV1"/>
    <mergeCell ref="SGW1:SHD1"/>
    <mergeCell ref="SDM1:SDT1"/>
    <mergeCell ref="SDU1:SEB1"/>
    <mergeCell ref="SEC1:SEJ1"/>
    <mergeCell ref="SEK1:SER1"/>
    <mergeCell ref="SES1:SEZ1"/>
    <mergeCell ref="SFA1:SFH1"/>
    <mergeCell ref="SBQ1:SBX1"/>
    <mergeCell ref="SBY1:SCF1"/>
    <mergeCell ref="SCG1:SCN1"/>
    <mergeCell ref="SCO1:SCV1"/>
    <mergeCell ref="SCW1:SDD1"/>
    <mergeCell ref="SDE1:SDL1"/>
    <mergeCell ref="SKW1:SLD1"/>
    <mergeCell ref="SLE1:SLL1"/>
    <mergeCell ref="SLM1:SLT1"/>
    <mergeCell ref="SLU1:SMB1"/>
    <mergeCell ref="SMC1:SMJ1"/>
    <mergeCell ref="SMK1:SMR1"/>
    <mergeCell ref="SJA1:SJH1"/>
    <mergeCell ref="SJI1:SJP1"/>
    <mergeCell ref="SJQ1:SJX1"/>
    <mergeCell ref="SJY1:SKF1"/>
    <mergeCell ref="SKG1:SKN1"/>
    <mergeCell ref="SKO1:SKV1"/>
    <mergeCell ref="SHE1:SHL1"/>
    <mergeCell ref="SHM1:SHT1"/>
    <mergeCell ref="SHU1:SIB1"/>
    <mergeCell ref="SIC1:SIJ1"/>
    <mergeCell ref="SIK1:SIR1"/>
    <mergeCell ref="SIS1:SIZ1"/>
    <mergeCell ref="SQK1:SQR1"/>
    <mergeCell ref="SQS1:SQZ1"/>
    <mergeCell ref="SRA1:SRH1"/>
    <mergeCell ref="SRI1:SRP1"/>
    <mergeCell ref="SRQ1:SRX1"/>
    <mergeCell ref="SRY1:SSF1"/>
    <mergeCell ref="SOO1:SOV1"/>
    <mergeCell ref="SOW1:SPD1"/>
    <mergeCell ref="SPE1:SPL1"/>
    <mergeCell ref="SPM1:SPT1"/>
    <mergeCell ref="SPU1:SQB1"/>
    <mergeCell ref="SQC1:SQJ1"/>
    <mergeCell ref="SMS1:SMZ1"/>
    <mergeCell ref="SNA1:SNH1"/>
    <mergeCell ref="SNI1:SNP1"/>
    <mergeCell ref="SNQ1:SNX1"/>
    <mergeCell ref="SNY1:SOF1"/>
    <mergeCell ref="SOG1:SON1"/>
    <mergeCell ref="SVY1:SWF1"/>
    <mergeCell ref="SWG1:SWN1"/>
    <mergeCell ref="SWO1:SWV1"/>
    <mergeCell ref="SWW1:SXD1"/>
    <mergeCell ref="SXE1:SXL1"/>
    <mergeCell ref="SXM1:SXT1"/>
    <mergeCell ref="SUC1:SUJ1"/>
    <mergeCell ref="SUK1:SUR1"/>
    <mergeCell ref="SUS1:SUZ1"/>
    <mergeCell ref="SVA1:SVH1"/>
    <mergeCell ref="SVI1:SVP1"/>
    <mergeCell ref="SVQ1:SVX1"/>
    <mergeCell ref="SSG1:SSN1"/>
    <mergeCell ref="SSO1:SSV1"/>
    <mergeCell ref="SSW1:STD1"/>
    <mergeCell ref="STE1:STL1"/>
    <mergeCell ref="STM1:STT1"/>
    <mergeCell ref="STU1:SUB1"/>
    <mergeCell ref="TBM1:TBT1"/>
    <mergeCell ref="TBU1:TCB1"/>
    <mergeCell ref="TCC1:TCJ1"/>
    <mergeCell ref="TCK1:TCR1"/>
    <mergeCell ref="TCS1:TCZ1"/>
    <mergeCell ref="TDA1:TDH1"/>
    <mergeCell ref="SZQ1:SZX1"/>
    <mergeCell ref="SZY1:TAF1"/>
    <mergeCell ref="TAG1:TAN1"/>
    <mergeCell ref="TAO1:TAV1"/>
    <mergeCell ref="TAW1:TBD1"/>
    <mergeCell ref="TBE1:TBL1"/>
    <mergeCell ref="SXU1:SYB1"/>
    <mergeCell ref="SYC1:SYJ1"/>
    <mergeCell ref="SYK1:SYR1"/>
    <mergeCell ref="SYS1:SYZ1"/>
    <mergeCell ref="SZA1:SZH1"/>
    <mergeCell ref="SZI1:SZP1"/>
    <mergeCell ref="THA1:THH1"/>
    <mergeCell ref="THI1:THP1"/>
    <mergeCell ref="THQ1:THX1"/>
    <mergeCell ref="THY1:TIF1"/>
    <mergeCell ref="TIG1:TIN1"/>
    <mergeCell ref="TIO1:TIV1"/>
    <mergeCell ref="TFE1:TFL1"/>
    <mergeCell ref="TFM1:TFT1"/>
    <mergeCell ref="TFU1:TGB1"/>
    <mergeCell ref="TGC1:TGJ1"/>
    <mergeCell ref="TGK1:TGR1"/>
    <mergeCell ref="TGS1:TGZ1"/>
    <mergeCell ref="TDI1:TDP1"/>
    <mergeCell ref="TDQ1:TDX1"/>
    <mergeCell ref="TDY1:TEF1"/>
    <mergeCell ref="TEG1:TEN1"/>
    <mergeCell ref="TEO1:TEV1"/>
    <mergeCell ref="TEW1:TFD1"/>
    <mergeCell ref="TMO1:TMV1"/>
    <mergeCell ref="TMW1:TND1"/>
    <mergeCell ref="TNE1:TNL1"/>
    <mergeCell ref="TNM1:TNT1"/>
    <mergeCell ref="TNU1:TOB1"/>
    <mergeCell ref="TOC1:TOJ1"/>
    <mergeCell ref="TKS1:TKZ1"/>
    <mergeCell ref="TLA1:TLH1"/>
    <mergeCell ref="TLI1:TLP1"/>
    <mergeCell ref="TLQ1:TLX1"/>
    <mergeCell ref="TLY1:TMF1"/>
    <mergeCell ref="TMG1:TMN1"/>
    <mergeCell ref="TIW1:TJD1"/>
    <mergeCell ref="TJE1:TJL1"/>
    <mergeCell ref="TJM1:TJT1"/>
    <mergeCell ref="TJU1:TKB1"/>
    <mergeCell ref="TKC1:TKJ1"/>
    <mergeCell ref="TKK1:TKR1"/>
    <mergeCell ref="TSC1:TSJ1"/>
    <mergeCell ref="TSK1:TSR1"/>
    <mergeCell ref="TSS1:TSZ1"/>
    <mergeCell ref="TTA1:TTH1"/>
    <mergeCell ref="TTI1:TTP1"/>
    <mergeCell ref="TTQ1:TTX1"/>
    <mergeCell ref="TQG1:TQN1"/>
    <mergeCell ref="TQO1:TQV1"/>
    <mergeCell ref="TQW1:TRD1"/>
    <mergeCell ref="TRE1:TRL1"/>
    <mergeCell ref="TRM1:TRT1"/>
    <mergeCell ref="TRU1:TSB1"/>
    <mergeCell ref="TOK1:TOR1"/>
    <mergeCell ref="TOS1:TOZ1"/>
    <mergeCell ref="TPA1:TPH1"/>
    <mergeCell ref="TPI1:TPP1"/>
    <mergeCell ref="TPQ1:TPX1"/>
    <mergeCell ref="TPY1:TQF1"/>
    <mergeCell ref="TXQ1:TXX1"/>
    <mergeCell ref="TXY1:TYF1"/>
    <mergeCell ref="TYG1:TYN1"/>
    <mergeCell ref="TYO1:TYV1"/>
    <mergeCell ref="TYW1:TZD1"/>
    <mergeCell ref="TZE1:TZL1"/>
    <mergeCell ref="TVU1:TWB1"/>
    <mergeCell ref="TWC1:TWJ1"/>
    <mergeCell ref="TWK1:TWR1"/>
    <mergeCell ref="TWS1:TWZ1"/>
    <mergeCell ref="TXA1:TXH1"/>
    <mergeCell ref="TXI1:TXP1"/>
    <mergeCell ref="TTY1:TUF1"/>
    <mergeCell ref="TUG1:TUN1"/>
    <mergeCell ref="TUO1:TUV1"/>
    <mergeCell ref="TUW1:TVD1"/>
    <mergeCell ref="TVE1:TVL1"/>
    <mergeCell ref="TVM1:TVT1"/>
    <mergeCell ref="UDE1:UDL1"/>
    <mergeCell ref="UDM1:UDT1"/>
    <mergeCell ref="UDU1:UEB1"/>
    <mergeCell ref="UEC1:UEJ1"/>
    <mergeCell ref="UEK1:UER1"/>
    <mergeCell ref="UES1:UEZ1"/>
    <mergeCell ref="UBI1:UBP1"/>
    <mergeCell ref="UBQ1:UBX1"/>
    <mergeCell ref="UBY1:UCF1"/>
    <mergeCell ref="UCG1:UCN1"/>
    <mergeCell ref="UCO1:UCV1"/>
    <mergeCell ref="UCW1:UDD1"/>
    <mergeCell ref="TZM1:TZT1"/>
    <mergeCell ref="TZU1:UAB1"/>
    <mergeCell ref="UAC1:UAJ1"/>
    <mergeCell ref="UAK1:UAR1"/>
    <mergeCell ref="UAS1:UAZ1"/>
    <mergeCell ref="UBA1:UBH1"/>
    <mergeCell ref="UIS1:UIZ1"/>
    <mergeCell ref="UJA1:UJH1"/>
    <mergeCell ref="UJI1:UJP1"/>
    <mergeCell ref="UJQ1:UJX1"/>
    <mergeCell ref="UJY1:UKF1"/>
    <mergeCell ref="UKG1:UKN1"/>
    <mergeCell ref="UGW1:UHD1"/>
    <mergeCell ref="UHE1:UHL1"/>
    <mergeCell ref="UHM1:UHT1"/>
    <mergeCell ref="UHU1:UIB1"/>
    <mergeCell ref="UIC1:UIJ1"/>
    <mergeCell ref="UIK1:UIR1"/>
    <mergeCell ref="UFA1:UFH1"/>
    <mergeCell ref="UFI1:UFP1"/>
    <mergeCell ref="UFQ1:UFX1"/>
    <mergeCell ref="UFY1:UGF1"/>
    <mergeCell ref="UGG1:UGN1"/>
    <mergeCell ref="UGO1:UGV1"/>
    <mergeCell ref="UOG1:UON1"/>
    <mergeCell ref="UOO1:UOV1"/>
    <mergeCell ref="UOW1:UPD1"/>
    <mergeCell ref="UPE1:UPL1"/>
    <mergeCell ref="UPM1:UPT1"/>
    <mergeCell ref="UPU1:UQB1"/>
    <mergeCell ref="UMK1:UMR1"/>
    <mergeCell ref="UMS1:UMZ1"/>
    <mergeCell ref="UNA1:UNH1"/>
    <mergeCell ref="UNI1:UNP1"/>
    <mergeCell ref="UNQ1:UNX1"/>
    <mergeCell ref="UNY1:UOF1"/>
    <mergeCell ref="UKO1:UKV1"/>
    <mergeCell ref="UKW1:ULD1"/>
    <mergeCell ref="ULE1:ULL1"/>
    <mergeCell ref="ULM1:ULT1"/>
    <mergeCell ref="ULU1:UMB1"/>
    <mergeCell ref="UMC1:UMJ1"/>
    <mergeCell ref="UTU1:UUB1"/>
    <mergeCell ref="UUC1:UUJ1"/>
    <mergeCell ref="UUK1:UUR1"/>
    <mergeCell ref="UUS1:UUZ1"/>
    <mergeCell ref="UVA1:UVH1"/>
    <mergeCell ref="UVI1:UVP1"/>
    <mergeCell ref="URY1:USF1"/>
    <mergeCell ref="USG1:USN1"/>
    <mergeCell ref="USO1:USV1"/>
    <mergeCell ref="USW1:UTD1"/>
    <mergeCell ref="UTE1:UTL1"/>
    <mergeCell ref="UTM1:UTT1"/>
    <mergeCell ref="UQC1:UQJ1"/>
    <mergeCell ref="UQK1:UQR1"/>
    <mergeCell ref="UQS1:UQZ1"/>
    <mergeCell ref="URA1:URH1"/>
    <mergeCell ref="URI1:URP1"/>
    <mergeCell ref="URQ1:URX1"/>
    <mergeCell ref="UZI1:UZP1"/>
    <mergeCell ref="UZQ1:UZX1"/>
    <mergeCell ref="UZY1:VAF1"/>
    <mergeCell ref="VAG1:VAN1"/>
    <mergeCell ref="VAO1:VAV1"/>
    <mergeCell ref="VAW1:VBD1"/>
    <mergeCell ref="UXM1:UXT1"/>
    <mergeCell ref="UXU1:UYB1"/>
    <mergeCell ref="UYC1:UYJ1"/>
    <mergeCell ref="UYK1:UYR1"/>
    <mergeCell ref="UYS1:UYZ1"/>
    <mergeCell ref="UZA1:UZH1"/>
    <mergeCell ref="UVQ1:UVX1"/>
    <mergeCell ref="UVY1:UWF1"/>
    <mergeCell ref="UWG1:UWN1"/>
    <mergeCell ref="UWO1:UWV1"/>
    <mergeCell ref="UWW1:UXD1"/>
    <mergeCell ref="UXE1:UXL1"/>
    <mergeCell ref="VEW1:VFD1"/>
    <mergeCell ref="VFE1:VFL1"/>
    <mergeCell ref="VFM1:VFT1"/>
    <mergeCell ref="VFU1:VGB1"/>
    <mergeCell ref="VGC1:VGJ1"/>
    <mergeCell ref="VGK1:VGR1"/>
    <mergeCell ref="VDA1:VDH1"/>
    <mergeCell ref="VDI1:VDP1"/>
    <mergeCell ref="VDQ1:VDX1"/>
    <mergeCell ref="VDY1:VEF1"/>
    <mergeCell ref="VEG1:VEN1"/>
    <mergeCell ref="VEO1:VEV1"/>
    <mergeCell ref="VBE1:VBL1"/>
    <mergeCell ref="VBM1:VBT1"/>
    <mergeCell ref="VBU1:VCB1"/>
    <mergeCell ref="VCC1:VCJ1"/>
    <mergeCell ref="VCK1:VCR1"/>
    <mergeCell ref="VCS1:VCZ1"/>
    <mergeCell ref="VKK1:VKR1"/>
    <mergeCell ref="VKS1:VKZ1"/>
    <mergeCell ref="VLA1:VLH1"/>
    <mergeCell ref="VLI1:VLP1"/>
    <mergeCell ref="VLQ1:VLX1"/>
    <mergeCell ref="VLY1:VMF1"/>
    <mergeCell ref="VIO1:VIV1"/>
    <mergeCell ref="VIW1:VJD1"/>
    <mergeCell ref="VJE1:VJL1"/>
    <mergeCell ref="VJM1:VJT1"/>
    <mergeCell ref="VJU1:VKB1"/>
    <mergeCell ref="VKC1:VKJ1"/>
    <mergeCell ref="VGS1:VGZ1"/>
    <mergeCell ref="VHA1:VHH1"/>
    <mergeCell ref="VHI1:VHP1"/>
    <mergeCell ref="VHQ1:VHX1"/>
    <mergeCell ref="VHY1:VIF1"/>
    <mergeCell ref="VIG1:VIN1"/>
    <mergeCell ref="VPY1:VQF1"/>
    <mergeCell ref="VQG1:VQN1"/>
    <mergeCell ref="VQO1:VQV1"/>
    <mergeCell ref="VQW1:VRD1"/>
    <mergeCell ref="VRE1:VRL1"/>
    <mergeCell ref="VRM1:VRT1"/>
    <mergeCell ref="VOC1:VOJ1"/>
    <mergeCell ref="VOK1:VOR1"/>
    <mergeCell ref="VOS1:VOZ1"/>
    <mergeCell ref="VPA1:VPH1"/>
    <mergeCell ref="VPI1:VPP1"/>
    <mergeCell ref="VPQ1:VPX1"/>
    <mergeCell ref="VMG1:VMN1"/>
    <mergeCell ref="VMO1:VMV1"/>
    <mergeCell ref="VMW1:VND1"/>
    <mergeCell ref="VNE1:VNL1"/>
    <mergeCell ref="VNM1:VNT1"/>
    <mergeCell ref="VNU1:VOB1"/>
    <mergeCell ref="VVM1:VVT1"/>
    <mergeCell ref="VVU1:VWB1"/>
    <mergeCell ref="VWC1:VWJ1"/>
    <mergeCell ref="VWK1:VWR1"/>
    <mergeCell ref="VWS1:VWZ1"/>
    <mergeCell ref="VXA1:VXH1"/>
    <mergeCell ref="VTQ1:VTX1"/>
    <mergeCell ref="VTY1:VUF1"/>
    <mergeCell ref="VUG1:VUN1"/>
    <mergeCell ref="VUO1:VUV1"/>
    <mergeCell ref="VUW1:VVD1"/>
    <mergeCell ref="VVE1:VVL1"/>
    <mergeCell ref="VRU1:VSB1"/>
    <mergeCell ref="VSC1:VSJ1"/>
    <mergeCell ref="VSK1:VSR1"/>
    <mergeCell ref="VSS1:VSZ1"/>
    <mergeCell ref="VTA1:VTH1"/>
    <mergeCell ref="VTI1:VTP1"/>
    <mergeCell ref="WBA1:WBH1"/>
    <mergeCell ref="WBI1:WBP1"/>
    <mergeCell ref="WBQ1:WBX1"/>
    <mergeCell ref="WBY1:WCF1"/>
    <mergeCell ref="WCG1:WCN1"/>
    <mergeCell ref="WCO1:WCV1"/>
    <mergeCell ref="VZE1:VZL1"/>
    <mergeCell ref="VZM1:VZT1"/>
    <mergeCell ref="VZU1:WAB1"/>
    <mergeCell ref="WAC1:WAJ1"/>
    <mergeCell ref="WAK1:WAR1"/>
    <mergeCell ref="WAS1:WAZ1"/>
    <mergeCell ref="VXI1:VXP1"/>
    <mergeCell ref="VXQ1:VXX1"/>
    <mergeCell ref="VXY1:VYF1"/>
    <mergeCell ref="VYG1:VYN1"/>
    <mergeCell ref="VYO1:VYV1"/>
    <mergeCell ref="VYW1:VZD1"/>
    <mergeCell ref="WGO1:WGV1"/>
    <mergeCell ref="WGW1:WHD1"/>
    <mergeCell ref="WHE1:WHL1"/>
    <mergeCell ref="WHM1:WHT1"/>
    <mergeCell ref="WHU1:WIB1"/>
    <mergeCell ref="WIC1:WIJ1"/>
    <mergeCell ref="WES1:WEZ1"/>
    <mergeCell ref="WFA1:WFH1"/>
    <mergeCell ref="WFI1:WFP1"/>
    <mergeCell ref="WFQ1:WFX1"/>
    <mergeCell ref="WFY1:WGF1"/>
    <mergeCell ref="WGG1:WGN1"/>
    <mergeCell ref="WCW1:WDD1"/>
    <mergeCell ref="WDE1:WDL1"/>
    <mergeCell ref="WDM1:WDT1"/>
    <mergeCell ref="WDU1:WEB1"/>
    <mergeCell ref="WEC1:WEJ1"/>
    <mergeCell ref="WEK1:WER1"/>
    <mergeCell ref="WMC1:WMJ1"/>
    <mergeCell ref="WMK1:WMR1"/>
    <mergeCell ref="WMS1:WMZ1"/>
    <mergeCell ref="WNA1:WNH1"/>
    <mergeCell ref="WNI1:WNP1"/>
    <mergeCell ref="WNQ1:WNX1"/>
    <mergeCell ref="WKG1:WKN1"/>
    <mergeCell ref="WKO1:WKV1"/>
    <mergeCell ref="WKW1:WLD1"/>
    <mergeCell ref="WLE1:WLL1"/>
    <mergeCell ref="WLM1:WLT1"/>
    <mergeCell ref="WLU1:WMB1"/>
    <mergeCell ref="WIK1:WIR1"/>
    <mergeCell ref="WIS1:WIZ1"/>
    <mergeCell ref="WJA1:WJH1"/>
    <mergeCell ref="WJI1:WJP1"/>
    <mergeCell ref="WJQ1:WJX1"/>
    <mergeCell ref="WJY1:WKF1"/>
    <mergeCell ref="WRQ1:WRX1"/>
    <mergeCell ref="WRY1:WSF1"/>
    <mergeCell ref="WSG1:WSN1"/>
    <mergeCell ref="WSO1:WSV1"/>
    <mergeCell ref="WSW1:WTD1"/>
    <mergeCell ref="WTE1:WTL1"/>
    <mergeCell ref="WPU1:WQB1"/>
    <mergeCell ref="WQC1:WQJ1"/>
    <mergeCell ref="WQK1:WQR1"/>
    <mergeCell ref="WQS1:WQZ1"/>
    <mergeCell ref="WRA1:WRH1"/>
    <mergeCell ref="WRI1:WRP1"/>
    <mergeCell ref="WNY1:WOF1"/>
    <mergeCell ref="WOG1:WON1"/>
    <mergeCell ref="WOO1:WOV1"/>
    <mergeCell ref="WOW1:WPD1"/>
    <mergeCell ref="WPE1:WPL1"/>
    <mergeCell ref="WPM1:WPT1"/>
    <mergeCell ref="WXE1:WXL1"/>
    <mergeCell ref="WXM1:WXT1"/>
    <mergeCell ref="WXU1:WYB1"/>
    <mergeCell ref="WYC1:WYJ1"/>
    <mergeCell ref="WYK1:WYR1"/>
    <mergeCell ref="WYS1:WYZ1"/>
    <mergeCell ref="WVI1:WVP1"/>
    <mergeCell ref="WVQ1:WVX1"/>
    <mergeCell ref="WVY1:WWF1"/>
    <mergeCell ref="WWG1:WWN1"/>
    <mergeCell ref="WWO1:WWV1"/>
    <mergeCell ref="WWW1:WXD1"/>
    <mergeCell ref="WTM1:WTT1"/>
    <mergeCell ref="WTU1:WUB1"/>
    <mergeCell ref="WUC1:WUJ1"/>
    <mergeCell ref="WUK1:WUR1"/>
    <mergeCell ref="WUS1:WUZ1"/>
    <mergeCell ref="WVA1:WVH1"/>
    <mergeCell ref="XEO1:XEV1"/>
    <mergeCell ref="XEW1:XFD1"/>
    <mergeCell ref="XCS1:XCZ1"/>
    <mergeCell ref="XDA1:XDH1"/>
    <mergeCell ref="XDI1:XDP1"/>
    <mergeCell ref="XDQ1:XDX1"/>
    <mergeCell ref="XDY1:XEF1"/>
    <mergeCell ref="XEG1:XEN1"/>
    <mergeCell ref="XAW1:XBD1"/>
    <mergeCell ref="XBE1:XBL1"/>
    <mergeCell ref="XBM1:XBT1"/>
    <mergeCell ref="XBU1:XCB1"/>
    <mergeCell ref="XCC1:XCJ1"/>
    <mergeCell ref="XCK1:XCR1"/>
    <mergeCell ref="WZA1:WZH1"/>
    <mergeCell ref="WZI1:WZP1"/>
    <mergeCell ref="WZQ1:WZX1"/>
    <mergeCell ref="WZY1:XAF1"/>
    <mergeCell ref="XAG1:XAN1"/>
    <mergeCell ref="XAO1:XAV1"/>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6"/>
  <sheetViews>
    <sheetView workbookViewId="0">
      <selection sqref="A1:H1"/>
    </sheetView>
  </sheetViews>
  <sheetFormatPr baseColWidth="10" defaultColWidth="8.83203125" defaultRowHeight="15"/>
  <sheetData>
    <row r="1" spans="1:8">
      <c r="A1" s="10" t="s">
        <v>66</v>
      </c>
      <c r="B1" s="10"/>
      <c r="C1" s="10"/>
      <c r="D1" s="10"/>
      <c r="E1" s="10"/>
      <c r="F1" s="10"/>
      <c r="G1" s="10"/>
      <c r="H1" s="10"/>
    </row>
    <row r="2" spans="1:8">
      <c r="A2" t="s">
        <v>8</v>
      </c>
      <c r="B2" t="s">
        <v>18</v>
      </c>
      <c r="C2" t="s">
        <v>19</v>
      </c>
      <c r="D2" t="s">
        <v>20</v>
      </c>
      <c r="E2" t="s">
        <v>21</v>
      </c>
      <c r="F2" t="s">
        <v>22</v>
      </c>
      <c r="G2" t="s">
        <v>23</v>
      </c>
      <c r="H2" t="s">
        <v>24</v>
      </c>
    </row>
    <row r="3" spans="1:8">
      <c r="A3">
        <v>1978</v>
      </c>
      <c r="B3">
        <v>9.6999999999999993</v>
      </c>
      <c r="C3">
        <v>10.33</v>
      </c>
      <c r="D3">
        <v>10.75</v>
      </c>
      <c r="E3">
        <v>11.07</v>
      </c>
      <c r="F3">
        <v>11.46</v>
      </c>
      <c r="G3">
        <v>11.83</v>
      </c>
      <c r="H3">
        <v>12.58</v>
      </c>
    </row>
    <row r="4" spans="1:8">
      <c r="A4">
        <v>1979</v>
      </c>
      <c r="B4">
        <v>9.69</v>
      </c>
      <c r="C4">
        <v>10.32</v>
      </c>
      <c r="D4">
        <v>10.74</v>
      </c>
      <c r="E4">
        <v>11.06</v>
      </c>
      <c r="F4">
        <v>11.42</v>
      </c>
      <c r="G4">
        <v>11.76</v>
      </c>
      <c r="H4">
        <v>12.54</v>
      </c>
    </row>
    <row r="5" spans="1:8">
      <c r="A5">
        <v>1980</v>
      </c>
      <c r="B5">
        <v>9.65</v>
      </c>
      <c r="C5">
        <v>10.28</v>
      </c>
      <c r="D5">
        <v>10.71</v>
      </c>
      <c r="E5">
        <v>11.04</v>
      </c>
      <c r="F5">
        <v>11.38</v>
      </c>
      <c r="G5">
        <v>11.71</v>
      </c>
      <c r="H5">
        <v>12.52</v>
      </c>
    </row>
    <row r="6" spans="1:8">
      <c r="A6">
        <v>1981</v>
      </c>
      <c r="B6">
        <v>9.67</v>
      </c>
      <c r="C6">
        <v>10.3</v>
      </c>
      <c r="D6">
        <v>10.73</v>
      </c>
      <c r="E6">
        <v>11.06</v>
      </c>
      <c r="F6">
        <v>11.41</v>
      </c>
      <c r="G6">
        <v>11.72</v>
      </c>
      <c r="H6">
        <v>12.46</v>
      </c>
    </row>
    <row r="7" spans="1:8">
      <c r="A7">
        <v>1982</v>
      </c>
      <c r="B7">
        <v>9.58</v>
      </c>
      <c r="C7">
        <v>10.26</v>
      </c>
      <c r="D7">
        <v>10.71</v>
      </c>
      <c r="E7">
        <v>11.06</v>
      </c>
      <c r="F7">
        <v>11.43</v>
      </c>
      <c r="G7">
        <v>11.75</v>
      </c>
      <c r="H7">
        <v>12.53</v>
      </c>
    </row>
    <row r="8" spans="1:8">
      <c r="A8">
        <v>1983</v>
      </c>
      <c r="B8">
        <v>9.5399999999999991</v>
      </c>
      <c r="C8">
        <v>10.25</v>
      </c>
      <c r="D8">
        <v>10.72</v>
      </c>
      <c r="E8">
        <v>11.06</v>
      </c>
      <c r="F8">
        <v>11.44</v>
      </c>
      <c r="G8">
        <v>11.75</v>
      </c>
      <c r="H8">
        <v>12.55</v>
      </c>
    </row>
    <row r="9" spans="1:8">
      <c r="A9">
        <v>1984</v>
      </c>
      <c r="B9">
        <v>9.5500000000000007</v>
      </c>
      <c r="C9">
        <v>10.27</v>
      </c>
      <c r="D9">
        <v>10.74</v>
      </c>
      <c r="E9">
        <v>11.1</v>
      </c>
      <c r="F9">
        <v>11.48</v>
      </c>
      <c r="G9">
        <v>11.82</v>
      </c>
      <c r="H9">
        <v>12.64</v>
      </c>
    </row>
    <row r="10" spans="1:8">
      <c r="A10">
        <v>1985</v>
      </c>
      <c r="B10">
        <v>9.59</v>
      </c>
      <c r="C10">
        <v>10.29</v>
      </c>
      <c r="D10">
        <v>10.76</v>
      </c>
      <c r="E10">
        <v>11.12</v>
      </c>
      <c r="F10">
        <v>11.52</v>
      </c>
      <c r="G10">
        <v>11.87</v>
      </c>
      <c r="H10">
        <v>12.76</v>
      </c>
    </row>
    <row r="11" spans="1:8">
      <c r="A11">
        <v>1986</v>
      </c>
      <c r="B11">
        <v>9.59</v>
      </c>
      <c r="C11">
        <v>10.3</v>
      </c>
      <c r="D11">
        <v>10.78</v>
      </c>
      <c r="E11">
        <v>11.15</v>
      </c>
      <c r="F11">
        <v>11.6</v>
      </c>
      <c r="G11">
        <v>12.01</v>
      </c>
      <c r="H11">
        <v>12.81</v>
      </c>
    </row>
    <row r="12" spans="1:8">
      <c r="A12">
        <v>1987</v>
      </c>
      <c r="B12">
        <v>9.58</v>
      </c>
      <c r="C12">
        <v>10.3</v>
      </c>
      <c r="D12">
        <v>10.77</v>
      </c>
      <c r="E12">
        <v>11.13</v>
      </c>
      <c r="F12">
        <v>11.54</v>
      </c>
      <c r="G12">
        <v>11.89</v>
      </c>
      <c r="H12">
        <v>12.86</v>
      </c>
    </row>
    <row r="13" spans="1:8">
      <c r="A13">
        <v>1988</v>
      </c>
      <c r="B13">
        <v>9.5500000000000007</v>
      </c>
      <c r="C13">
        <v>10.27</v>
      </c>
      <c r="D13">
        <v>10.76</v>
      </c>
      <c r="E13">
        <v>11.13</v>
      </c>
      <c r="F13">
        <v>11.57</v>
      </c>
      <c r="G13">
        <v>11.93</v>
      </c>
      <c r="H13">
        <v>12.88</v>
      </c>
    </row>
    <row r="14" spans="1:8">
      <c r="A14">
        <v>1989</v>
      </c>
      <c r="B14">
        <v>9.52</v>
      </c>
      <c r="C14">
        <v>10.24</v>
      </c>
      <c r="D14">
        <v>10.73</v>
      </c>
      <c r="E14">
        <v>11.11</v>
      </c>
      <c r="F14">
        <v>11.51</v>
      </c>
      <c r="G14">
        <v>11.87</v>
      </c>
      <c r="H14">
        <v>12.8</v>
      </c>
    </row>
    <row r="15" spans="1:8">
      <c r="A15">
        <v>1990</v>
      </c>
      <c r="B15">
        <v>9.5</v>
      </c>
      <c r="C15">
        <v>10.24</v>
      </c>
      <c r="D15">
        <v>10.74</v>
      </c>
      <c r="E15">
        <v>11.11</v>
      </c>
      <c r="F15">
        <v>11.5</v>
      </c>
      <c r="G15">
        <v>11.85</v>
      </c>
      <c r="H15">
        <v>12.77</v>
      </c>
    </row>
    <row r="16" spans="1:8">
      <c r="A16">
        <v>1991</v>
      </c>
      <c r="B16">
        <v>9.48</v>
      </c>
      <c r="C16">
        <v>10.210000000000001</v>
      </c>
      <c r="D16">
        <v>10.72</v>
      </c>
      <c r="E16">
        <v>11.1</v>
      </c>
      <c r="F16">
        <v>11.5</v>
      </c>
      <c r="G16">
        <v>11.86</v>
      </c>
      <c r="H16">
        <v>12.73</v>
      </c>
    </row>
    <row r="17" spans="1:8">
      <c r="A17">
        <v>1992</v>
      </c>
      <c r="B17">
        <v>9.4700000000000006</v>
      </c>
      <c r="C17">
        <v>10.19</v>
      </c>
      <c r="D17">
        <v>10.71</v>
      </c>
      <c r="E17">
        <v>11.09</v>
      </c>
      <c r="F17">
        <v>11.49</v>
      </c>
      <c r="G17">
        <v>11.84</v>
      </c>
      <c r="H17">
        <v>12.75</v>
      </c>
    </row>
    <row r="18" spans="1:8">
      <c r="A18">
        <v>1993</v>
      </c>
      <c r="B18">
        <v>9.43</v>
      </c>
      <c r="C18">
        <v>10.17</v>
      </c>
      <c r="D18">
        <v>10.69</v>
      </c>
      <c r="E18">
        <v>11.08</v>
      </c>
      <c r="F18">
        <v>11.5</v>
      </c>
      <c r="G18">
        <v>11.87</v>
      </c>
      <c r="H18">
        <v>12.73</v>
      </c>
    </row>
    <row r="19" spans="1:8">
      <c r="A19">
        <v>1994</v>
      </c>
      <c r="B19">
        <v>9.41</v>
      </c>
      <c r="C19">
        <v>10.14</v>
      </c>
      <c r="D19">
        <v>10.66</v>
      </c>
      <c r="E19">
        <v>11.06</v>
      </c>
      <c r="F19">
        <v>11.44</v>
      </c>
      <c r="G19">
        <v>11.76</v>
      </c>
      <c r="H19">
        <v>12.58</v>
      </c>
    </row>
    <row r="20" spans="1:8">
      <c r="A20">
        <v>1995</v>
      </c>
      <c r="B20">
        <v>9.44</v>
      </c>
      <c r="C20">
        <v>10.130000000000001</v>
      </c>
      <c r="D20">
        <v>10.65</v>
      </c>
      <c r="E20">
        <v>11.06</v>
      </c>
      <c r="F20">
        <v>11.46</v>
      </c>
      <c r="G20">
        <v>11.79</v>
      </c>
      <c r="H20">
        <v>12.6</v>
      </c>
    </row>
    <row r="21" spans="1:8">
      <c r="A21">
        <v>1996</v>
      </c>
      <c r="B21">
        <v>9.43</v>
      </c>
      <c r="C21">
        <v>10.14</v>
      </c>
      <c r="D21">
        <v>10.65</v>
      </c>
      <c r="E21">
        <v>11.06</v>
      </c>
      <c r="F21">
        <v>11.46</v>
      </c>
      <c r="G21">
        <v>11.79</v>
      </c>
      <c r="H21">
        <v>12.61</v>
      </c>
    </row>
    <row r="22" spans="1:8">
      <c r="A22">
        <v>1997</v>
      </c>
      <c r="B22">
        <v>9.4499999999999993</v>
      </c>
      <c r="C22">
        <v>10.15</v>
      </c>
      <c r="D22">
        <v>10.67</v>
      </c>
      <c r="E22">
        <v>11.08</v>
      </c>
      <c r="F22">
        <v>11.49</v>
      </c>
      <c r="G22">
        <v>11.84</v>
      </c>
      <c r="H22">
        <v>12.68</v>
      </c>
    </row>
    <row r="23" spans="1:8">
      <c r="A23">
        <v>1998</v>
      </c>
      <c r="B23">
        <v>9.5299999999999994</v>
      </c>
      <c r="C23">
        <v>10.19</v>
      </c>
      <c r="D23">
        <v>10.69</v>
      </c>
      <c r="E23">
        <v>11.1</v>
      </c>
      <c r="F23">
        <v>11.54</v>
      </c>
      <c r="G23">
        <v>11.88</v>
      </c>
      <c r="H23">
        <v>12.72</v>
      </c>
    </row>
    <row r="24" spans="1:8">
      <c r="A24">
        <v>1999</v>
      </c>
      <c r="B24">
        <v>9.52</v>
      </c>
      <c r="C24">
        <v>10.19</v>
      </c>
      <c r="D24">
        <v>10.69</v>
      </c>
      <c r="E24">
        <v>11.12</v>
      </c>
      <c r="F24">
        <v>11.56</v>
      </c>
      <c r="G24">
        <v>11.92</v>
      </c>
      <c r="H24">
        <v>12.78</v>
      </c>
    </row>
    <row r="25" spans="1:8">
      <c r="A25">
        <v>2000</v>
      </c>
      <c r="B25">
        <v>9.51</v>
      </c>
      <c r="C25">
        <v>10.19</v>
      </c>
      <c r="D25">
        <v>10.69</v>
      </c>
      <c r="E25">
        <v>11.13</v>
      </c>
      <c r="F25">
        <v>11.58</v>
      </c>
      <c r="G25">
        <v>11.95</v>
      </c>
      <c r="H25">
        <v>12.85</v>
      </c>
    </row>
    <row r="26" spans="1:8">
      <c r="A26">
        <v>2001</v>
      </c>
      <c r="B26">
        <v>9.5</v>
      </c>
      <c r="C26">
        <v>10.19</v>
      </c>
      <c r="D26">
        <v>10.7</v>
      </c>
      <c r="E26">
        <v>11.15</v>
      </c>
      <c r="F26">
        <v>11.62</v>
      </c>
      <c r="G26">
        <v>11.98</v>
      </c>
      <c r="H26">
        <v>12.86</v>
      </c>
    </row>
    <row r="27" spans="1:8">
      <c r="A27">
        <v>2002</v>
      </c>
      <c r="B27">
        <v>9.4600000000000009</v>
      </c>
      <c r="C27">
        <v>10.17</v>
      </c>
      <c r="D27">
        <v>10.68</v>
      </c>
      <c r="E27">
        <v>11.14</v>
      </c>
      <c r="F27">
        <v>11.59</v>
      </c>
      <c r="G27">
        <v>11.93</v>
      </c>
      <c r="H27">
        <v>12.75</v>
      </c>
    </row>
    <row r="28" spans="1:8">
      <c r="A28">
        <v>2003</v>
      </c>
      <c r="B28">
        <v>9.43</v>
      </c>
      <c r="C28">
        <v>10.16</v>
      </c>
      <c r="D28">
        <v>10.68</v>
      </c>
      <c r="E28">
        <v>11.15</v>
      </c>
      <c r="F28">
        <v>11.62</v>
      </c>
      <c r="G28">
        <v>11.95</v>
      </c>
      <c r="H28">
        <v>12.77</v>
      </c>
    </row>
    <row r="29" spans="1:8">
      <c r="A29">
        <v>2004</v>
      </c>
      <c r="B29">
        <v>9.44</v>
      </c>
      <c r="C29">
        <v>10.17</v>
      </c>
      <c r="D29">
        <v>10.68</v>
      </c>
      <c r="E29">
        <v>11.14</v>
      </c>
      <c r="F29">
        <v>11.59</v>
      </c>
      <c r="G29">
        <v>11.93</v>
      </c>
      <c r="H29">
        <v>12.78</v>
      </c>
    </row>
    <row r="30" spans="1:8">
      <c r="A30">
        <v>2005</v>
      </c>
      <c r="B30">
        <v>9.44</v>
      </c>
      <c r="C30">
        <v>10.17</v>
      </c>
      <c r="D30">
        <v>10.68</v>
      </c>
      <c r="E30">
        <v>11.14</v>
      </c>
      <c r="F30">
        <v>11.61</v>
      </c>
      <c r="G30">
        <v>11.94</v>
      </c>
      <c r="H30">
        <v>12.81</v>
      </c>
    </row>
    <row r="31" spans="1:8">
      <c r="A31">
        <v>2006</v>
      </c>
      <c r="B31">
        <v>9.4600000000000009</v>
      </c>
      <c r="C31">
        <v>10.18</v>
      </c>
      <c r="D31">
        <v>10.69</v>
      </c>
      <c r="E31">
        <v>11.16</v>
      </c>
      <c r="F31">
        <v>11.63</v>
      </c>
      <c r="G31">
        <v>11.96</v>
      </c>
      <c r="H31">
        <v>12.87</v>
      </c>
    </row>
    <row r="32" spans="1:8">
      <c r="A32">
        <v>2007</v>
      </c>
      <c r="B32">
        <v>9.4499999999999993</v>
      </c>
      <c r="C32">
        <v>10.17</v>
      </c>
      <c r="D32">
        <v>10.69</v>
      </c>
      <c r="E32">
        <v>11.17</v>
      </c>
      <c r="F32">
        <v>11.64</v>
      </c>
      <c r="G32">
        <v>11.98</v>
      </c>
      <c r="H32">
        <v>12.87</v>
      </c>
    </row>
    <row r="33" spans="1:8">
      <c r="A33">
        <v>2008</v>
      </c>
      <c r="B33">
        <v>9.43</v>
      </c>
      <c r="C33">
        <v>10.15</v>
      </c>
      <c r="D33">
        <v>10.68</v>
      </c>
      <c r="E33">
        <v>11.16</v>
      </c>
      <c r="F33">
        <v>11.62</v>
      </c>
      <c r="G33">
        <v>11.95</v>
      </c>
      <c r="H33">
        <v>12.82</v>
      </c>
    </row>
    <row r="34" spans="1:8">
      <c r="A34">
        <v>2009</v>
      </c>
      <c r="B34">
        <v>9.33</v>
      </c>
      <c r="C34">
        <v>10.1</v>
      </c>
      <c r="D34">
        <v>10.66</v>
      </c>
      <c r="E34">
        <v>11.15</v>
      </c>
      <c r="F34">
        <v>11.61</v>
      </c>
      <c r="G34">
        <v>11.92</v>
      </c>
      <c r="H34">
        <v>12.75</v>
      </c>
    </row>
    <row r="35" spans="1:8">
      <c r="A35">
        <v>2010</v>
      </c>
      <c r="B35">
        <v>9.39</v>
      </c>
      <c r="C35">
        <v>10.130000000000001</v>
      </c>
      <c r="D35">
        <v>10.68</v>
      </c>
      <c r="E35">
        <v>11.16</v>
      </c>
      <c r="F35">
        <v>11.62</v>
      </c>
      <c r="G35">
        <v>11.95</v>
      </c>
      <c r="H35">
        <v>12.8</v>
      </c>
    </row>
    <row r="36" spans="1:8">
      <c r="A36">
        <v>2011</v>
      </c>
      <c r="B36">
        <v>9.41</v>
      </c>
      <c r="C36">
        <v>10.130000000000001</v>
      </c>
      <c r="D36">
        <v>10.67</v>
      </c>
      <c r="E36">
        <v>11.16</v>
      </c>
      <c r="F36">
        <v>11.64</v>
      </c>
      <c r="G36">
        <v>11.97</v>
      </c>
      <c r="H36">
        <v>12.81</v>
      </c>
    </row>
  </sheetData>
  <mergeCells count="1">
    <mergeCell ref="A1:H1"/>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6"/>
  <sheetViews>
    <sheetView workbookViewId="0">
      <selection activeCell="A2" sqref="A2"/>
    </sheetView>
  </sheetViews>
  <sheetFormatPr baseColWidth="10" defaultColWidth="8.83203125" defaultRowHeight="15"/>
  <sheetData>
    <row r="1" spans="1:8">
      <c r="A1" s="10" t="s">
        <v>67</v>
      </c>
      <c r="B1" s="10"/>
      <c r="C1" s="10"/>
      <c r="D1" s="10"/>
      <c r="E1" s="10"/>
      <c r="F1" s="10"/>
      <c r="G1" s="10"/>
      <c r="H1" s="10"/>
    </row>
    <row r="2" spans="1:8">
      <c r="A2" t="s">
        <v>8</v>
      </c>
      <c r="B2" t="s">
        <v>18</v>
      </c>
      <c r="C2" t="s">
        <v>19</v>
      </c>
      <c r="D2" t="s">
        <v>20</v>
      </c>
      <c r="E2" t="s">
        <v>21</v>
      </c>
      <c r="F2" t="s">
        <v>22</v>
      </c>
      <c r="G2" t="s">
        <v>23</v>
      </c>
      <c r="H2" t="s">
        <v>24</v>
      </c>
    </row>
    <row r="3" spans="1:8">
      <c r="A3">
        <v>1978</v>
      </c>
      <c r="B3">
        <v>9.75</v>
      </c>
      <c r="C3">
        <v>10.32</v>
      </c>
      <c r="D3">
        <v>10.73</v>
      </c>
      <c r="E3">
        <v>11.05</v>
      </c>
      <c r="F3">
        <v>11.45</v>
      </c>
      <c r="G3">
        <v>11.86</v>
      </c>
      <c r="H3">
        <v>12.6</v>
      </c>
    </row>
    <row r="4" spans="1:8">
      <c r="A4">
        <v>1979</v>
      </c>
      <c r="B4">
        <v>9.74</v>
      </c>
      <c r="C4">
        <v>10.31</v>
      </c>
      <c r="D4">
        <v>10.72</v>
      </c>
      <c r="E4">
        <v>11.04</v>
      </c>
      <c r="F4">
        <v>11.42</v>
      </c>
      <c r="G4">
        <v>11.78</v>
      </c>
      <c r="H4">
        <v>12.55</v>
      </c>
    </row>
    <row r="5" spans="1:8">
      <c r="A5">
        <v>1980</v>
      </c>
      <c r="B5">
        <v>9.69</v>
      </c>
      <c r="C5">
        <v>10.28</v>
      </c>
      <c r="D5">
        <v>10.7</v>
      </c>
      <c r="E5">
        <v>11.02</v>
      </c>
      <c r="F5">
        <v>11.39</v>
      </c>
      <c r="G5">
        <v>11.73</v>
      </c>
      <c r="H5">
        <v>12.55</v>
      </c>
    </row>
    <row r="6" spans="1:8">
      <c r="A6">
        <v>1981</v>
      </c>
      <c r="B6">
        <v>9.69</v>
      </c>
      <c r="C6">
        <v>10.28</v>
      </c>
      <c r="D6">
        <v>10.72</v>
      </c>
      <c r="E6">
        <v>11.05</v>
      </c>
      <c r="F6">
        <v>11.42</v>
      </c>
      <c r="G6">
        <v>11.74</v>
      </c>
      <c r="H6">
        <v>12.53</v>
      </c>
    </row>
    <row r="7" spans="1:8">
      <c r="A7">
        <v>1982</v>
      </c>
      <c r="B7">
        <v>9.6300000000000008</v>
      </c>
      <c r="C7">
        <v>10.24</v>
      </c>
      <c r="D7">
        <v>10.7</v>
      </c>
      <c r="E7">
        <v>11.04</v>
      </c>
      <c r="F7">
        <v>11.43</v>
      </c>
      <c r="G7">
        <v>11.76</v>
      </c>
      <c r="H7">
        <v>12.53</v>
      </c>
    </row>
    <row r="8" spans="1:8">
      <c r="A8">
        <v>1983</v>
      </c>
      <c r="B8">
        <v>9.58</v>
      </c>
      <c r="C8">
        <v>10.24</v>
      </c>
      <c r="D8">
        <v>10.71</v>
      </c>
      <c r="E8">
        <v>11.06</v>
      </c>
      <c r="F8">
        <v>11.43</v>
      </c>
      <c r="G8">
        <v>11.76</v>
      </c>
      <c r="H8">
        <v>12.57</v>
      </c>
    </row>
    <row r="9" spans="1:8">
      <c r="A9">
        <v>1984</v>
      </c>
      <c r="B9">
        <v>9.59</v>
      </c>
      <c r="C9">
        <v>10.25</v>
      </c>
      <c r="D9">
        <v>10.72</v>
      </c>
      <c r="E9">
        <v>11.08</v>
      </c>
      <c r="F9">
        <v>11.48</v>
      </c>
      <c r="G9">
        <v>11.82</v>
      </c>
      <c r="H9">
        <v>12.66</v>
      </c>
    </row>
    <row r="10" spans="1:8">
      <c r="A10">
        <v>1985</v>
      </c>
      <c r="B10">
        <v>9.61</v>
      </c>
      <c r="C10">
        <v>10.28</v>
      </c>
      <c r="D10">
        <v>10.74</v>
      </c>
      <c r="E10">
        <v>11.1</v>
      </c>
      <c r="F10">
        <v>11.51</v>
      </c>
      <c r="G10">
        <v>11.86</v>
      </c>
      <c r="H10">
        <v>12.74</v>
      </c>
    </row>
    <row r="11" spans="1:8">
      <c r="A11">
        <v>1986</v>
      </c>
      <c r="B11">
        <v>9.5500000000000007</v>
      </c>
      <c r="C11">
        <v>10.25</v>
      </c>
      <c r="D11">
        <v>10.74</v>
      </c>
      <c r="E11">
        <v>11.12</v>
      </c>
      <c r="F11">
        <v>11.57</v>
      </c>
      <c r="G11">
        <v>11.98</v>
      </c>
      <c r="H11">
        <v>12.78</v>
      </c>
    </row>
    <row r="12" spans="1:8">
      <c r="A12">
        <v>1987</v>
      </c>
      <c r="B12">
        <v>9.5500000000000007</v>
      </c>
      <c r="C12">
        <v>10.25</v>
      </c>
      <c r="D12">
        <v>10.73</v>
      </c>
      <c r="E12">
        <v>11.1</v>
      </c>
      <c r="F12">
        <v>11.51</v>
      </c>
      <c r="G12">
        <v>11.88</v>
      </c>
      <c r="H12">
        <v>12.84</v>
      </c>
    </row>
    <row r="13" spans="1:8">
      <c r="A13">
        <v>1988</v>
      </c>
      <c r="B13">
        <v>9.5500000000000007</v>
      </c>
      <c r="C13">
        <v>10.23</v>
      </c>
      <c r="D13">
        <v>10.72</v>
      </c>
      <c r="E13">
        <v>11.12</v>
      </c>
      <c r="F13">
        <v>11.58</v>
      </c>
      <c r="G13">
        <v>11.94</v>
      </c>
      <c r="H13">
        <v>12.87</v>
      </c>
    </row>
    <row r="14" spans="1:8">
      <c r="A14">
        <v>1989</v>
      </c>
      <c r="B14">
        <v>9.5299999999999994</v>
      </c>
      <c r="C14">
        <v>10.210000000000001</v>
      </c>
      <c r="D14">
        <v>10.7</v>
      </c>
      <c r="E14">
        <v>11.08</v>
      </c>
      <c r="F14">
        <v>11.5</v>
      </c>
      <c r="G14">
        <v>11.87</v>
      </c>
      <c r="H14">
        <v>12.86</v>
      </c>
    </row>
    <row r="15" spans="1:8">
      <c r="A15">
        <v>1990</v>
      </c>
      <c r="B15">
        <v>9.48</v>
      </c>
      <c r="C15">
        <v>10.18</v>
      </c>
      <c r="D15">
        <v>10.7</v>
      </c>
      <c r="E15">
        <v>11.1</v>
      </c>
      <c r="F15">
        <v>11.51</v>
      </c>
      <c r="G15">
        <v>11.87</v>
      </c>
      <c r="H15">
        <v>12.87</v>
      </c>
    </row>
    <row r="16" spans="1:8">
      <c r="A16">
        <v>1991</v>
      </c>
      <c r="B16">
        <v>9.4600000000000009</v>
      </c>
      <c r="C16">
        <v>10.17</v>
      </c>
      <c r="D16">
        <v>10.7</v>
      </c>
      <c r="E16">
        <v>11.11</v>
      </c>
      <c r="F16">
        <v>11.54</v>
      </c>
      <c r="G16">
        <v>11.9</v>
      </c>
      <c r="H16">
        <v>12.81</v>
      </c>
    </row>
    <row r="17" spans="1:8">
      <c r="A17">
        <v>1992</v>
      </c>
      <c r="B17">
        <v>9.4600000000000009</v>
      </c>
      <c r="C17">
        <v>10.17</v>
      </c>
      <c r="D17">
        <v>10.71</v>
      </c>
      <c r="E17">
        <v>11.12</v>
      </c>
      <c r="F17">
        <v>11.56</v>
      </c>
      <c r="G17">
        <v>11.95</v>
      </c>
      <c r="H17">
        <v>12.91</v>
      </c>
    </row>
    <row r="18" spans="1:8">
      <c r="A18">
        <v>1993</v>
      </c>
      <c r="B18">
        <v>9.44</v>
      </c>
      <c r="C18">
        <v>10.16</v>
      </c>
      <c r="D18">
        <v>10.7</v>
      </c>
      <c r="E18">
        <v>11.12</v>
      </c>
      <c r="F18">
        <v>11.57</v>
      </c>
      <c r="G18">
        <v>11.96</v>
      </c>
      <c r="H18">
        <v>12.91</v>
      </c>
    </row>
    <row r="19" spans="1:8">
      <c r="A19">
        <v>1994</v>
      </c>
      <c r="B19">
        <v>9.4600000000000009</v>
      </c>
      <c r="C19">
        <v>10.15</v>
      </c>
      <c r="D19">
        <v>10.7</v>
      </c>
      <c r="E19">
        <v>11.12</v>
      </c>
      <c r="F19">
        <v>11.51</v>
      </c>
      <c r="G19">
        <v>11.84</v>
      </c>
      <c r="H19">
        <v>12.7</v>
      </c>
    </row>
    <row r="20" spans="1:8">
      <c r="A20">
        <v>1995</v>
      </c>
      <c r="B20">
        <v>9.4600000000000009</v>
      </c>
      <c r="C20">
        <v>10.16</v>
      </c>
      <c r="D20">
        <v>10.7</v>
      </c>
      <c r="E20">
        <v>11.13</v>
      </c>
      <c r="F20">
        <v>11.55</v>
      </c>
      <c r="G20">
        <v>11.89</v>
      </c>
      <c r="H20">
        <v>12.74</v>
      </c>
    </row>
    <row r="21" spans="1:8">
      <c r="A21">
        <v>1996</v>
      </c>
      <c r="B21">
        <v>9.51</v>
      </c>
      <c r="C21">
        <v>10.19</v>
      </c>
      <c r="D21">
        <v>10.73</v>
      </c>
      <c r="E21">
        <v>11.16</v>
      </c>
      <c r="F21">
        <v>11.58</v>
      </c>
      <c r="G21">
        <v>11.92</v>
      </c>
      <c r="H21">
        <v>12.83</v>
      </c>
    </row>
    <row r="22" spans="1:8">
      <c r="A22">
        <v>1997</v>
      </c>
      <c r="B22">
        <v>9.5399999999999991</v>
      </c>
      <c r="C22">
        <v>10.210000000000001</v>
      </c>
      <c r="D22">
        <v>10.75</v>
      </c>
      <c r="E22">
        <v>11.18</v>
      </c>
      <c r="F22">
        <v>11.62</v>
      </c>
      <c r="G22">
        <v>11.97</v>
      </c>
      <c r="H22">
        <v>12.87</v>
      </c>
    </row>
    <row r="23" spans="1:8">
      <c r="A23">
        <v>1998</v>
      </c>
      <c r="B23">
        <v>9.58</v>
      </c>
      <c r="C23">
        <v>10.23</v>
      </c>
      <c r="D23">
        <v>10.76</v>
      </c>
      <c r="E23">
        <v>11.2</v>
      </c>
      <c r="F23">
        <v>11.64</v>
      </c>
      <c r="G23">
        <v>11.99</v>
      </c>
      <c r="H23">
        <v>12.87</v>
      </c>
    </row>
    <row r="24" spans="1:8">
      <c r="A24">
        <v>1999</v>
      </c>
      <c r="B24">
        <v>9.59</v>
      </c>
      <c r="C24">
        <v>10.24</v>
      </c>
      <c r="D24">
        <v>10.77</v>
      </c>
      <c r="E24">
        <v>11.21</v>
      </c>
      <c r="F24">
        <v>11.66</v>
      </c>
      <c r="G24">
        <v>12.02</v>
      </c>
      <c r="H24">
        <v>12.96</v>
      </c>
    </row>
    <row r="25" spans="1:8">
      <c r="A25">
        <v>2000</v>
      </c>
      <c r="B25">
        <v>9.61</v>
      </c>
      <c r="C25">
        <v>10.26</v>
      </c>
      <c r="D25">
        <v>10.79</v>
      </c>
      <c r="E25">
        <v>11.22</v>
      </c>
      <c r="F25">
        <v>11.66</v>
      </c>
      <c r="G25">
        <v>12.01</v>
      </c>
      <c r="H25">
        <v>12.93</v>
      </c>
    </row>
    <row r="26" spans="1:8">
      <c r="A26">
        <v>2001</v>
      </c>
      <c r="B26">
        <v>9.61</v>
      </c>
      <c r="C26">
        <v>10.27</v>
      </c>
      <c r="D26">
        <v>10.79</v>
      </c>
      <c r="E26">
        <v>11.24</v>
      </c>
      <c r="F26">
        <v>11.68</v>
      </c>
      <c r="G26">
        <v>12.05</v>
      </c>
      <c r="H26">
        <v>12.94</v>
      </c>
    </row>
    <row r="27" spans="1:8">
      <c r="A27">
        <v>2002</v>
      </c>
      <c r="B27">
        <v>9.5500000000000007</v>
      </c>
      <c r="C27">
        <v>10.23</v>
      </c>
      <c r="D27">
        <v>10.77</v>
      </c>
      <c r="E27">
        <v>11.22</v>
      </c>
      <c r="F27">
        <v>11.65</v>
      </c>
      <c r="G27">
        <v>11.99</v>
      </c>
      <c r="H27">
        <v>12.82</v>
      </c>
    </row>
    <row r="28" spans="1:8">
      <c r="A28">
        <v>2003</v>
      </c>
      <c r="B28">
        <v>9.5299999999999994</v>
      </c>
      <c r="C28">
        <v>10.220000000000001</v>
      </c>
      <c r="D28">
        <v>10.76</v>
      </c>
      <c r="E28">
        <v>11.23</v>
      </c>
      <c r="F28">
        <v>11.68</v>
      </c>
      <c r="G28">
        <v>11.99</v>
      </c>
      <c r="H28">
        <v>12.8</v>
      </c>
    </row>
    <row r="29" spans="1:8">
      <c r="A29">
        <v>2004</v>
      </c>
      <c r="B29">
        <v>9.51</v>
      </c>
      <c r="C29">
        <v>10.199999999999999</v>
      </c>
      <c r="D29">
        <v>10.74</v>
      </c>
      <c r="E29">
        <v>11.2</v>
      </c>
      <c r="F29">
        <v>11.63</v>
      </c>
      <c r="G29">
        <v>11.95</v>
      </c>
      <c r="H29">
        <v>12.82</v>
      </c>
    </row>
    <row r="30" spans="1:8">
      <c r="A30">
        <v>2005</v>
      </c>
      <c r="B30">
        <v>9.5500000000000007</v>
      </c>
      <c r="C30">
        <v>10.210000000000001</v>
      </c>
      <c r="D30">
        <v>10.74</v>
      </c>
      <c r="E30">
        <v>11.19</v>
      </c>
      <c r="F30">
        <v>11.63</v>
      </c>
      <c r="G30">
        <v>11.96</v>
      </c>
      <c r="H30">
        <v>12.87</v>
      </c>
    </row>
    <row r="31" spans="1:8">
      <c r="A31">
        <v>2006</v>
      </c>
      <c r="B31">
        <v>9.5500000000000007</v>
      </c>
      <c r="C31">
        <v>10.210000000000001</v>
      </c>
      <c r="D31">
        <v>10.74</v>
      </c>
      <c r="E31">
        <v>11.2</v>
      </c>
      <c r="F31">
        <v>11.64</v>
      </c>
      <c r="G31">
        <v>11.98</v>
      </c>
      <c r="H31">
        <v>12.87</v>
      </c>
    </row>
    <row r="32" spans="1:8">
      <c r="A32">
        <v>2007</v>
      </c>
      <c r="B32">
        <v>9.5299999999999994</v>
      </c>
      <c r="C32">
        <v>10.210000000000001</v>
      </c>
      <c r="D32">
        <v>10.74</v>
      </c>
      <c r="E32">
        <v>11.21</v>
      </c>
      <c r="F32">
        <v>11.66</v>
      </c>
      <c r="G32">
        <v>12</v>
      </c>
      <c r="H32">
        <v>12.9</v>
      </c>
    </row>
    <row r="33" spans="1:8">
      <c r="A33">
        <v>2008</v>
      </c>
      <c r="B33">
        <v>9.5299999999999994</v>
      </c>
      <c r="C33">
        <v>10.19</v>
      </c>
      <c r="D33">
        <v>10.72</v>
      </c>
      <c r="E33">
        <v>11.19</v>
      </c>
      <c r="F33">
        <v>11.65</v>
      </c>
      <c r="G33">
        <v>11.99</v>
      </c>
      <c r="H33">
        <v>12.86</v>
      </c>
    </row>
    <row r="34" spans="1:8">
      <c r="A34">
        <v>2009</v>
      </c>
      <c r="B34">
        <v>9.41</v>
      </c>
      <c r="C34">
        <v>10.14</v>
      </c>
      <c r="D34">
        <v>10.71</v>
      </c>
      <c r="E34">
        <v>11.2</v>
      </c>
      <c r="F34">
        <v>11.66</v>
      </c>
      <c r="G34">
        <v>11.98</v>
      </c>
      <c r="H34">
        <v>12.81</v>
      </c>
    </row>
    <row r="35" spans="1:8">
      <c r="A35">
        <v>2010</v>
      </c>
      <c r="B35">
        <v>9.44</v>
      </c>
      <c r="C35">
        <v>10.15</v>
      </c>
      <c r="D35">
        <v>10.71</v>
      </c>
      <c r="E35">
        <v>11.2</v>
      </c>
      <c r="F35">
        <v>11.67</v>
      </c>
      <c r="G35">
        <v>12</v>
      </c>
      <c r="H35">
        <v>12.85</v>
      </c>
    </row>
    <row r="36" spans="1:8">
      <c r="A36">
        <v>2011</v>
      </c>
      <c r="B36">
        <v>9.4499999999999993</v>
      </c>
      <c r="C36">
        <v>10.15</v>
      </c>
      <c r="D36">
        <v>10.71</v>
      </c>
      <c r="E36">
        <v>11.21</v>
      </c>
      <c r="F36">
        <v>11.69</v>
      </c>
      <c r="G36">
        <v>12.03</v>
      </c>
      <c r="H36">
        <v>12.9</v>
      </c>
    </row>
  </sheetData>
  <mergeCells count="1">
    <mergeCell ref="A1:H1"/>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9"/>
  <sheetViews>
    <sheetView workbookViewId="0">
      <selection activeCell="O11" sqref="O11"/>
    </sheetView>
  </sheetViews>
  <sheetFormatPr baseColWidth="10" defaultColWidth="8.83203125" defaultRowHeight="15"/>
  <sheetData>
    <row r="1" spans="1:11">
      <c r="A1" s="10" t="s">
        <v>68</v>
      </c>
      <c r="B1" s="10"/>
      <c r="C1" s="10"/>
      <c r="D1" s="10"/>
      <c r="E1" s="10"/>
      <c r="F1" s="10"/>
      <c r="G1" s="10"/>
      <c r="H1" s="10"/>
      <c r="I1" s="10"/>
      <c r="J1" s="10"/>
      <c r="K1" s="10"/>
    </row>
    <row r="2" spans="1:11">
      <c r="B2" s="10" t="s">
        <v>69</v>
      </c>
      <c r="C2" s="10"/>
      <c r="D2" s="10"/>
      <c r="E2" s="10"/>
      <c r="F2" s="10"/>
      <c r="G2" s="10"/>
      <c r="H2" s="10"/>
      <c r="I2" s="10"/>
      <c r="J2" s="10"/>
      <c r="K2" s="10"/>
    </row>
    <row r="3" spans="1:11">
      <c r="B3" s="10" t="s">
        <v>70</v>
      </c>
      <c r="C3" s="10"/>
      <c r="D3" s="10" t="s">
        <v>53</v>
      </c>
      <c r="E3" s="10"/>
      <c r="F3" s="10" t="s">
        <v>18</v>
      </c>
      <c r="G3" s="10"/>
      <c r="H3" s="10" t="s">
        <v>20</v>
      </c>
      <c r="I3" s="10"/>
      <c r="J3" s="10" t="s">
        <v>22</v>
      </c>
      <c r="K3" s="10"/>
    </row>
    <row r="4" spans="1:11">
      <c r="A4" t="s">
        <v>71</v>
      </c>
      <c r="B4" t="s">
        <v>25</v>
      </c>
      <c r="C4" t="s">
        <v>26</v>
      </c>
      <c r="D4" t="s">
        <v>25</v>
      </c>
      <c r="E4" t="s">
        <v>26</v>
      </c>
      <c r="F4" t="s">
        <v>25</v>
      </c>
      <c r="G4" t="s">
        <v>26</v>
      </c>
      <c r="H4" t="s">
        <v>25</v>
      </c>
      <c r="I4" t="s">
        <v>26</v>
      </c>
      <c r="J4" t="s">
        <v>25</v>
      </c>
      <c r="K4" t="s">
        <v>26</v>
      </c>
    </row>
    <row r="5" spans="1:11">
      <c r="A5">
        <v>1978</v>
      </c>
      <c r="B5">
        <v>0.59</v>
      </c>
      <c r="C5">
        <v>0.78</v>
      </c>
      <c r="D5">
        <v>-7.0000000000000007E-2</v>
      </c>
      <c r="E5">
        <v>-0.3</v>
      </c>
      <c r="F5">
        <v>-51.1</v>
      </c>
      <c r="G5">
        <v>-89.3</v>
      </c>
      <c r="H5">
        <v>0.81</v>
      </c>
      <c r="I5">
        <v>3.46</v>
      </c>
      <c r="J5">
        <v>51.3</v>
      </c>
      <c r="K5">
        <v>73.8</v>
      </c>
    </row>
    <row r="6" spans="1:11">
      <c r="A6">
        <v>1979</v>
      </c>
      <c r="B6">
        <v>0.55000000000000004</v>
      </c>
      <c r="C6">
        <v>0.74</v>
      </c>
      <c r="D6">
        <v>-0.28000000000000003</v>
      </c>
      <c r="E6">
        <v>-0.36</v>
      </c>
      <c r="F6">
        <v>-53.5</v>
      </c>
      <c r="G6">
        <v>-74.8</v>
      </c>
      <c r="H6">
        <v>-0.75</v>
      </c>
      <c r="I6">
        <v>6.14</v>
      </c>
      <c r="J6">
        <v>39.6</v>
      </c>
      <c r="K6">
        <v>75.400000000000006</v>
      </c>
    </row>
    <row r="7" spans="1:11">
      <c r="A7">
        <v>1980</v>
      </c>
      <c r="B7">
        <v>0.55000000000000004</v>
      </c>
      <c r="C7">
        <v>0.73</v>
      </c>
      <c r="D7">
        <v>-0.24</v>
      </c>
      <c r="E7">
        <v>-0.26</v>
      </c>
      <c r="F7">
        <v>-43</v>
      </c>
      <c r="G7">
        <v>-63.8</v>
      </c>
      <c r="H7">
        <v>1.66</v>
      </c>
      <c r="I7">
        <v>10.17</v>
      </c>
      <c r="J7">
        <v>52.8</v>
      </c>
      <c r="K7">
        <v>84.3</v>
      </c>
    </row>
    <row r="8" spans="1:11">
      <c r="A8">
        <v>1981</v>
      </c>
      <c r="B8">
        <v>0.56000000000000005</v>
      </c>
      <c r="C8">
        <v>0.75</v>
      </c>
      <c r="D8">
        <v>-0.52</v>
      </c>
      <c r="E8">
        <v>-0.26</v>
      </c>
      <c r="F8">
        <v>-60.9</v>
      </c>
      <c r="G8">
        <v>-66.2</v>
      </c>
      <c r="H8">
        <v>1.26</v>
      </c>
      <c r="I8">
        <v>11.53</v>
      </c>
      <c r="J8">
        <v>41.2</v>
      </c>
      <c r="K8">
        <v>90.6</v>
      </c>
    </row>
    <row r="9" spans="1:11">
      <c r="A9">
        <v>1982</v>
      </c>
      <c r="B9">
        <v>0.55000000000000004</v>
      </c>
      <c r="C9">
        <v>0.74</v>
      </c>
      <c r="D9">
        <v>-0.46</v>
      </c>
      <c r="E9">
        <v>-0.12</v>
      </c>
      <c r="F9">
        <v>-48.8</v>
      </c>
      <c r="G9">
        <v>-58</v>
      </c>
      <c r="H9">
        <v>2.0299999999999998</v>
      </c>
      <c r="I9">
        <v>12.94</v>
      </c>
      <c r="J9">
        <v>46.5</v>
      </c>
      <c r="K9">
        <v>94.1</v>
      </c>
    </row>
    <row r="10" spans="1:11">
      <c r="A10">
        <v>1983</v>
      </c>
      <c r="B10">
        <v>0.55000000000000004</v>
      </c>
      <c r="C10">
        <v>0.75</v>
      </c>
      <c r="D10">
        <v>-0.1</v>
      </c>
      <c r="E10">
        <v>-0.03</v>
      </c>
      <c r="F10">
        <v>-36.799999999999997</v>
      </c>
      <c r="G10">
        <v>-53.7</v>
      </c>
      <c r="H10">
        <v>3.45</v>
      </c>
      <c r="I10">
        <v>13.27</v>
      </c>
      <c r="J10">
        <v>61.1</v>
      </c>
      <c r="K10">
        <v>104.1</v>
      </c>
    </row>
    <row r="11" spans="1:11">
      <c r="A11">
        <v>1984</v>
      </c>
      <c r="B11">
        <v>0.55000000000000004</v>
      </c>
      <c r="C11">
        <v>0.74</v>
      </c>
      <c r="D11">
        <v>-0.03</v>
      </c>
      <c r="E11">
        <v>-0.08</v>
      </c>
      <c r="F11">
        <v>-42.5</v>
      </c>
      <c r="G11">
        <v>-60</v>
      </c>
      <c r="H11">
        <v>3.02</v>
      </c>
      <c r="I11">
        <v>9.4600000000000009</v>
      </c>
      <c r="J11">
        <v>56.3</v>
      </c>
      <c r="K11">
        <v>89.9</v>
      </c>
    </row>
    <row r="12" spans="1:11">
      <c r="A12">
        <v>1985</v>
      </c>
      <c r="B12">
        <v>0.55000000000000004</v>
      </c>
      <c r="C12">
        <v>0.74</v>
      </c>
      <c r="D12">
        <v>-0.25</v>
      </c>
      <c r="E12">
        <v>-0.26</v>
      </c>
      <c r="F12">
        <v>-46.2</v>
      </c>
      <c r="G12">
        <v>-64.2</v>
      </c>
      <c r="H12">
        <v>3.12</v>
      </c>
      <c r="I12">
        <v>8.59</v>
      </c>
      <c r="J12">
        <v>55.8</v>
      </c>
      <c r="K12">
        <v>84.4</v>
      </c>
    </row>
    <row r="13" spans="1:11">
      <c r="A13">
        <v>1986</v>
      </c>
      <c r="B13">
        <v>0.55000000000000004</v>
      </c>
      <c r="C13">
        <v>0.75</v>
      </c>
      <c r="D13">
        <v>-0.2</v>
      </c>
      <c r="E13">
        <v>-0.24</v>
      </c>
      <c r="F13">
        <v>-49.2</v>
      </c>
      <c r="G13">
        <v>-73.599999999999994</v>
      </c>
      <c r="H13">
        <v>1.92</v>
      </c>
      <c r="I13">
        <v>6.13</v>
      </c>
      <c r="J13">
        <v>51</v>
      </c>
      <c r="K13">
        <v>81.599999999999994</v>
      </c>
    </row>
    <row r="14" spans="1:11">
      <c r="A14">
        <v>1987</v>
      </c>
      <c r="B14">
        <v>0.54</v>
      </c>
      <c r="C14">
        <v>0.73</v>
      </c>
      <c r="D14">
        <v>-0.16</v>
      </c>
      <c r="E14">
        <v>-0.24</v>
      </c>
      <c r="F14">
        <v>-41.3</v>
      </c>
      <c r="G14">
        <v>-68</v>
      </c>
      <c r="H14">
        <v>1.62</v>
      </c>
      <c r="I14">
        <v>7.5</v>
      </c>
      <c r="J14">
        <v>56.7</v>
      </c>
      <c r="K14">
        <v>82.9</v>
      </c>
    </row>
    <row r="15" spans="1:11">
      <c r="A15">
        <v>1988</v>
      </c>
      <c r="B15">
        <v>0.54</v>
      </c>
      <c r="C15">
        <v>0.75</v>
      </c>
      <c r="D15">
        <v>-0.26</v>
      </c>
      <c r="E15">
        <v>-0.27</v>
      </c>
      <c r="F15">
        <v>-48</v>
      </c>
      <c r="G15">
        <v>-73.3</v>
      </c>
      <c r="H15">
        <v>1.01</v>
      </c>
      <c r="I15">
        <v>7.52</v>
      </c>
      <c r="J15">
        <v>47.3</v>
      </c>
      <c r="K15">
        <v>84.9</v>
      </c>
    </row>
    <row r="16" spans="1:11">
      <c r="A16">
        <v>1989</v>
      </c>
      <c r="B16">
        <v>0.53</v>
      </c>
      <c r="C16">
        <v>0.71</v>
      </c>
      <c r="D16">
        <v>-0.5</v>
      </c>
      <c r="E16">
        <v>-0.35</v>
      </c>
      <c r="F16">
        <v>-44.9</v>
      </c>
      <c r="G16">
        <v>-65</v>
      </c>
      <c r="H16">
        <v>2.09</v>
      </c>
      <c r="I16">
        <v>9.16</v>
      </c>
      <c r="J16">
        <v>44.7</v>
      </c>
      <c r="K16">
        <v>76</v>
      </c>
    </row>
    <row r="17" spans="1:11">
      <c r="A17">
        <v>1990</v>
      </c>
      <c r="B17">
        <v>0.54</v>
      </c>
      <c r="C17">
        <v>0.71</v>
      </c>
      <c r="D17">
        <v>-0.34</v>
      </c>
      <c r="E17">
        <v>-0.2</v>
      </c>
      <c r="F17">
        <v>-50.3</v>
      </c>
      <c r="G17">
        <v>-60.9</v>
      </c>
      <c r="H17">
        <v>0.73</v>
      </c>
      <c r="I17">
        <v>9.6</v>
      </c>
      <c r="J17">
        <v>41.8</v>
      </c>
      <c r="K17">
        <v>80.400000000000006</v>
      </c>
    </row>
    <row r="18" spans="1:11">
      <c r="A18">
        <v>1991</v>
      </c>
      <c r="B18">
        <v>0.54</v>
      </c>
      <c r="C18">
        <v>0.72</v>
      </c>
      <c r="D18">
        <v>-0.3</v>
      </c>
      <c r="E18">
        <v>-0.18</v>
      </c>
      <c r="F18">
        <v>-42.9</v>
      </c>
      <c r="G18">
        <v>-55.4</v>
      </c>
      <c r="H18">
        <v>2.75</v>
      </c>
      <c r="I18">
        <v>12.31</v>
      </c>
      <c r="J18">
        <v>50.3</v>
      </c>
      <c r="K18">
        <v>87.9</v>
      </c>
    </row>
    <row r="19" spans="1:11">
      <c r="A19">
        <v>1992</v>
      </c>
      <c r="B19">
        <v>0.55000000000000004</v>
      </c>
      <c r="C19">
        <v>0.72</v>
      </c>
      <c r="D19">
        <v>-0.27</v>
      </c>
      <c r="E19">
        <v>-0.08</v>
      </c>
      <c r="F19">
        <v>-43.9</v>
      </c>
      <c r="G19">
        <v>-52.7</v>
      </c>
      <c r="H19">
        <v>2</v>
      </c>
      <c r="I19">
        <v>13.76</v>
      </c>
      <c r="J19">
        <v>56.6</v>
      </c>
      <c r="K19">
        <v>94.8</v>
      </c>
    </row>
    <row r="20" spans="1:11">
      <c r="A20">
        <v>1993</v>
      </c>
      <c r="B20">
        <v>0.54</v>
      </c>
      <c r="C20">
        <v>0.73</v>
      </c>
      <c r="D20">
        <v>-0.37</v>
      </c>
      <c r="E20">
        <v>-0.01</v>
      </c>
      <c r="F20">
        <v>-47.7</v>
      </c>
      <c r="G20">
        <v>-51.7</v>
      </c>
      <c r="H20">
        <v>2.67</v>
      </c>
      <c r="I20">
        <v>16.7</v>
      </c>
      <c r="J20">
        <v>47.7</v>
      </c>
      <c r="K20">
        <v>100.5</v>
      </c>
    </row>
    <row r="21" spans="1:11">
      <c r="A21">
        <v>1994</v>
      </c>
      <c r="B21">
        <v>0.51</v>
      </c>
      <c r="C21">
        <v>0.71</v>
      </c>
      <c r="D21">
        <v>-0.22</v>
      </c>
      <c r="E21">
        <v>0.05</v>
      </c>
      <c r="F21">
        <v>-36.4</v>
      </c>
      <c r="G21">
        <v>-41</v>
      </c>
      <c r="H21">
        <v>2.6</v>
      </c>
      <c r="I21">
        <v>18.059999999999999</v>
      </c>
      <c r="J21">
        <v>48.1</v>
      </c>
      <c r="K21">
        <v>100.5</v>
      </c>
    </row>
    <row r="22" spans="1:11">
      <c r="A22">
        <v>1995</v>
      </c>
      <c r="B22">
        <v>0.51</v>
      </c>
      <c r="C22">
        <v>0.71</v>
      </c>
      <c r="D22">
        <v>-0.27</v>
      </c>
      <c r="E22">
        <v>0.03</v>
      </c>
      <c r="F22">
        <v>-36.1</v>
      </c>
      <c r="G22">
        <v>-41.1</v>
      </c>
      <c r="H22">
        <v>2.89</v>
      </c>
      <c r="I22">
        <v>18.91</v>
      </c>
      <c r="J22">
        <v>46.9</v>
      </c>
      <c r="K22">
        <v>100.8</v>
      </c>
    </row>
    <row r="23" spans="1:11">
      <c r="A23">
        <v>1996</v>
      </c>
      <c r="B23">
        <v>0.51</v>
      </c>
      <c r="C23">
        <v>0.73</v>
      </c>
      <c r="D23">
        <v>-0.06</v>
      </c>
      <c r="E23">
        <v>-0.04</v>
      </c>
      <c r="F23">
        <v>-32.799999999999997</v>
      </c>
      <c r="G23">
        <v>-45.2</v>
      </c>
      <c r="H23">
        <v>4.0199999999999996</v>
      </c>
      <c r="I23">
        <v>18.440000000000001</v>
      </c>
      <c r="J23">
        <v>51.9</v>
      </c>
      <c r="K23">
        <v>102.6</v>
      </c>
    </row>
    <row r="24" spans="1:11">
      <c r="A24">
        <v>1997</v>
      </c>
      <c r="B24">
        <v>0.51</v>
      </c>
      <c r="C24">
        <v>0.73</v>
      </c>
      <c r="D24">
        <v>-0.12</v>
      </c>
      <c r="E24">
        <v>-0.36</v>
      </c>
      <c r="F24">
        <v>-33.1</v>
      </c>
      <c r="G24">
        <v>-58.9</v>
      </c>
      <c r="H24">
        <v>4.96</v>
      </c>
      <c r="I24">
        <v>15.4</v>
      </c>
      <c r="J24">
        <v>53</v>
      </c>
      <c r="K24">
        <v>89.6</v>
      </c>
    </row>
    <row r="25" spans="1:11">
      <c r="A25">
        <v>1998</v>
      </c>
      <c r="B25">
        <v>0.51</v>
      </c>
      <c r="C25">
        <v>0.73</v>
      </c>
      <c r="D25">
        <v>-0.24</v>
      </c>
      <c r="E25">
        <v>-0.47</v>
      </c>
      <c r="F25">
        <v>-37.200000000000003</v>
      </c>
      <c r="G25">
        <v>-67.3</v>
      </c>
      <c r="H25">
        <v>3.6</v>
      </c>
      <c r="I25">
        <v>11.92</v>
      </c>
      <c r="J25">
        <v>48</v>
      </c>
      <c r="K25">
        <v>83.4</v>
      </c>
    </row>
    <row r="26" spans="1:11">
      <c r="A26">
        <v>1999</v>
      </c>
      <c r="B26">
        <v>0.51</v>
      </c>
      <c r="C26">
        <v>0.71</v>
      </c>
      <c r="D26">
        <v>-0.24</v>
      </c>
      <c r="E26">
        <v>-0.52</v>
      </c>
      <c r="F26">
        <v>-36.299999999999997</v>
      </c>
      <c r="G26">
        <v>-66.2</v>
      </c>
      <c r="H26">
        <v>3.3</v>
      </c>
      <c r="I26">
        <v>10.38</v>
      </c>
      <c r="J26">
        <v>47.7</v>
      </c>
      <c r="K26">
        <v>75.599999999999994</v>
      </c>
    </row>
    <row r="27" spans="1:11">
      <c r="A27">
        <v>2000</v>
      </c>
      <c r="B27">
        <v>0.53</v>
      </c>
      <c r="C27">
        <v>0.7</v>
      </c>
      <c r="D27">
        <v>-0.43</v>
      </c>
      <c r="E27">
        <v>-0.52</v>
      </c>
      <c r="F27">
        <v>-43.5</v>
      </c>
      <c r="G27">
        <v>-66.900000000000006</v>
      </c>
      <c r="H27">
        <v>2.36</v>
      </c>
      <c r="I27">
        <v>7.93</v>
      </c>
      <c r="J27">
        <v>47.7</v>
      </c>
      <c r="K27">
        <v>71.2</v>
      </c>
    </row>
    <row r="28" spans="1:11">
      <c r="A28">
        <v>2001</v>
      </c>
      <c r="B28">
        <v>0.54</v>
      </c>
      <c r="C28">
        <v>0.71</v>
      </c>
      <c r="D28">
        <v>-0.78</v>
      </c>
      <c r="E28">
        <v>-0.41</v>
      </c>
      <c r="F28">
        <v>-55.7</v>
      </c>
      <c r="G28">
        <v>-68.599999999999994</v>
      </c>
      <c r="H28">
        <v>1.83</v>
      </c>
      <c r="I28">
        <v>8.0399999999999991</v>
      </c>
      <c r="J28">
        <v>38.799999999999997</v>
      </c>
      <c r="K28">
        <v>74.3</v>
      </c>
    </row>
    <row r="29" spans="1:11">
      <c r="A29">
        <v>2002</v>
      </c>
      <c r="B29">
        <v>0.54</v>
      </c>
      <c r="C29">
        <v>0.72</v>
      </c>
      <c r="D29">
        <v>-0.44</v>
      </c>
      <c r="E29">
        <v>-0.18</v>
      </c>
      <c r="F29">
        <v>-46</v>
      </c>
      <c r="G29">
        <v>-60</v>
      </c>
      <c r="H29">
        <v>1.66</v>
      </c>
      <c r="I29">
        <v>9.07</v>
      </c>
      <c r="J29">
        <v>44.9</v>
      </c>
      <c r="K29">
        <v>82.9</v>
      </c>
    </row>
    <row r="30" spans="1:11">
      <c r="A30">
        <v>2003</v>
      </c>
      <c r="B30">
        <v>0.53</v>
      </c>
      <c r="C30">
        <v>0.73</v>
      </c>
      <c r="D30">
        <v>-0.32</v>
      </c>
      <c r="E30">
        <v>-0.15</v>
      </c>
      <c r="F30">
        <v>-42.7</v>
      </c>
      <c r="G30">
        <v>-64.099999999999994</v>
      </c>
      <c r="H30">
        <v>2.29</v>
      </c>
      <c r="I30">
        <v>8.07</v>
      </c>
      <c r="J30">
        <v>46.1</v>
      </c>
      <c r="K30">
        <v>82.6</v>
      </c>
    </row>
    <row r="31" spans="1:11">
      <c r="A31">
        <v>2004</v>
      </c>
      <c r="B31">
        <v>0.51</v>
      </c>
      <c r="C31">
        <v>0.74</v>
      </c>
      <c r="D31">
        <v>-0.27</v>
      </c>
      <c r="E31">
        <v>-0.37</v>
      </c>
      <c r="F31">
        <v>-37.299999999999997</v>
      </c>
      <c r="G31">
        <v>-75.400000000000006</v>
      </c>
      <c r="H31">
        <v>1.08</v>
      </c>
      <c r="I31">
        <v>5.21</v>
      </c>
      <c r="J31">
        <v>45</v>
      </c>
      <c r="K31">
        <v>72.2</v>
      </c>
    </row>
    <row r="32" spans="1:11">
      <c r="A32">
        <v>2005</v>
      </c>
      <c r="B32">
        <v>0.51</v>
      </c>
      <c r="C32">
        <v>0.72</v>
      </c>
      <c r="D32">
        <v>-0.23</v>
      </c>
      <c r="E32">
        <v>-0.37</v>
      </c>
      <c r="F32">
        <v>-35.6</v>
      </c>
      <c r="G32">
        <v>-73</v>
      </c>
      <c r="H32">
        <v>2.15</v>
      </c>
      <c r="I32">
        <v>5.35</v>
      </c>
      <c r="J32">
        <v>45.5</v>
      </c>
      <c r="K32">
        <v>69.900000000000006</v>
      </c>
    </row>
    <row r="33" spans="1:11">
      <c r="A33">
        <v>2006</v>
      </c>
      <c r="B33">
        <v>0.51</v>
      </c>
      <c r="C33">
        <v>0.7</v>
      </c>
      <c r="D33">
        <v>-0.32</v>
      </c>
      <c r="E33">
        <v>-0.32</v>
      </c>
      <c r="F33">
        <v>-37.700000000000003</v>
      </c>
      <c r="G33">
        <v>-71</v>
      </c>
      <c r="H33">
        <v>2</v>
      </c>
      <c r="I33">
        <v>4.2</v>
      </c>
      <c r="J33">
        <v>44.2</v>
      </c>
      <c r="K33">
        <v>67.900000000000006</v>
      </c>
    </row>
    <row r="34" spans="1:11">
      <c r="A34">
        <v>2007</v>
      </c>
      <c r="B34">
        <v>0.51</v>
      </c>
      <c r="D34">
        <v>-0.42</v>
      </c>
      <c r="E34">
        <v>0</v>
      </c>
      <c r="F34">
        <v>-44.2</v>
      </c>
      <c r="H34">
        <v>0.5</v>
      </c>
      <c r="J34">
        <v>38.700000000000003</v>
      </c>
    </row>
    <row r="35" spans="1:11">
      <c r="A35">
        <v>2008</v>
      </c>
      <c r="B35">
        <v>0.53</v>
      </c>
      <c r="D35">
        <v>-0.98</v>
      </c>
      <c r="E35">
        <v>0</v>
      </c>
      <c r="F35">
        <v>-58.4</v>
      </c>
      <c r="H35">
        <v>0.09</v>
      </c>
      <c r="J35">
        <v>30.7</v>
      </c>
    </row>
    <row r="36" spans="1:11">
      <c r="A36">
        <v>2009</v>
      </c>
      <c r="B36">
        <v>0.51</v>
      </c>
      <c r="D36">
        <v>-0.34</v>
      </c>
      <c r="E36">
        <v>0</v>
      </c>
      <c r="F36">
        <v>-37.700000000000003</v>
      </c>
      <c r="H36">
        <v>0.98</v>
      </c>
      <c r="J36">
        <v>41.9</v>
      </c>
    </row>
    <row r="37" spans="1:11">
      <c r="A37">
        <v>2010</v>
      </c>
      <c r="B37">
        <v>0.5</v>
      </c>
      <c r="D37">
        <v>-0.12</v>
      </c>
      <c r="E37">
        <v>0</v>
      </c>
      <c r="F37">
        <v>-32</v>
      </c>
      <c r="H37">
        <v>1.06</v>
      </c>
      <c r="J37">
        <v>45.4</v>
      </c>
    </row>
    <row r="39" spans="1:11">
      <c r="A39" t="s">
        <v>72</v>
      </c>
    </row>
  </sheetData>
  <mergeCells count="7">
    <mergeCell ref="A1:K1"/>
    <mergeCell ref="B2:K2"/>
    <mergeCell ref="B3:C3"/>
    <mergeCell ref="D3:E3"/>
    <mergeCell ref="F3:G3"/>
    <mergeCell ref="H3:I3"/>
    <mergeCell ref="J3:K3"/>
  </mergeCell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8"/>
  <sheetViews>
    <sheetView workbookViewId="0">
      <selection activeCell="A2" sqref="A2"/>
    </sheetView>
  </sheetViews>
  <sheetFormatPr baseColWidth="10" defaultColWidth="8.83203125" defaultRowHeight="15"/>
  <cols>
    <col min="1" max="1" width="15.5" customWidth="1"/>
    <col min="2" max="2" width="12.83203125" customWidth="1"/>
    <col min="3" max="3" width="14.6640625" customWidth="1"/>
    <col min="4" max="4" width="14.83203125" customWidth="1"/>
    <col min="5" max="5" width="14.1640625" customWidth="1"/>
  </cols>
  <sheetData>
    <row r="1" spans="1:5" s="6" customFormat="1" ht="31.5" customHeight="1">
      <c r="A1" s="12" t="s">
        <v>73</v>
      </c>
      <c r="B1" s="12"/>
      <c r="C1" s="12"/>
      <c r="D1" s="12"/>
      <c r="E1" s="12"/>
    </row>
    <row r="2" spans="1:5" s="6" customFormat="1" ht="32">
      <c r="A2" s="6" t="s">
        <v>74</v>
      </c>
      <c r="B2" s="6" t="s">
        <v>27</v>
      </c>
      <c r="C2" s="6" t="s">
        <v>28</v>
      </c>
      <c r="D2" s="6" t="s">
        <v>29</v>
      </c>
      <c r="E2" s="6" t="s">
        <v>30</v>
      </c>
    </row>
    <row r="3" spans="1:5">
      <c r="A3">
        <v>1</v>
      </c>
      <c r="B3">
        <v>3.1</v>
      </c>
      <c r="C3">
        <v>-4.2</v>
      </c>
      <c r="D3">
        <v>-6.8</v>
      </c>
      <c r="E3">
        <v>-22.1</v>
      </c>
    </row>
    <row r="4" spans="1:5">
      <c r="A4">
        <v>2</v>
      </c>
      <c r="B4">
        <v>0.4</v>
      </c>
      <c r="C4">
        <v>-6.1</v>
      </c>
      <c r="D4">
        <v>-9.3000000000000007</v>
      </c>
      <c r="E4">
        <v>-29.2</v>
      </c>
    </row>
    <row r="5" spans="1:5">
      <c r="A5">
        <v>3</v>
      </c>
      <c r="B5">
        <v>-5.0999999999999996</v>
      </c>
      <c r="C5">
        <v>-8.6999999999999993</v>
      </c>
      <c r="D5">
        <v>-7.7</v>
      </c>
      <c r="E5">
        <v>-29.2</v>
      </c>
    </row>
    <row r="6" spans="1:5">
      <c r="A6">
        <v>4</v>
      </c>
      <c r="B6">
        <v>-7</v>
      </c>
      <c r="C6">
        <v>-5.3</v>
      </c>
      <c r="D6">
        <v>-8.4</v>
      </c>
      <c r="E6">
        <v>-27</v>
      </c>
    </row>
    <row r="7" spans="1:5">
      <c r="A7">
        <v>5</v>
      </c>
      <c r="B7">
        <v>-12.3</v>
      </c>
      <c r="C7">
        <v>-6.1</v>
      </c>
      <c r="D7">
        <v>-7.2</v>
      </c>
      <c r="E7">
        <v>-26.2</v>
      </c>
    </row>
    <row r="8" spans="1:5">
      <c r="A8">
        <v>6</v>
      </c>
      <c r="B8">
        <v>-12.8</v>
      </c>
      <c r="C8">
        <v>-5.9</v>
      </c>
      <c r="D8">
        <v>-8</v>
      </c>
      <c r="E8">
        <v>-26.3</v>
      </c>
    </row>
    <row r="9" spans="1:5">
      <c r="A9">
        <v>7</v>
      </c>
      <c r="B9">
        <v>-12.6</v>
      </c>
      <c r="C9">
        <v>-6</v>
      </c>
      <c r="D9">
        <v>-7.1</v>
      </c>
      <c r="E9">
        <v>-26.2</v>
      </c>
    </row>
    <row r="10" spans="1:5">
      <c r="A10">
        <v>8</v>
      </c>
      <c r="B10">
        <v>-15.7</v>
      </c>
      <c r="C10">
        <v>-5.9</v>
      </c>
      <c r="D10">
        <v>-6.6</v>
      </c>
      <c r="E10">
        <v>-25</v>
      </c>
    </row>
    <row r="11" spans="1:5">
      <c r="A11">
        <v>9</v>
      </c>
      <c r="B11">
        <v>-17.3</v>
      </c>
      <c r="C11">
        <v>-5.2</v>
      </c>
      <c r="D11">
        <v>-7.4</v>
      </c>
      <c r="E11">
        <v>-25.2</v>
      </c>
    </row>
    <row r="12" spans="1:5">
      <c r="A12">
        <v>10</v>
      </c>
      <c r="B12">
        <v>-16.899999999999999</v>
      </c>
      <c r="C12">
        <v>-5.6</v>
      </c>
      <c r="D12">
        <v>-5.7</v>
      </c>
      <c r="E12">
        <v>-23.2</v>
      </c>
    </row>
    <row r="13" spans="1:5">
      <c r="A13">
        <v>15</v>
      </c>
      <c r="B13">
        <v>-16.7</v>
      </c>
      <c r="C13">
        <v>-4.8</v>
      </c>
      <c r="D13">
        <v>-5.4</v>
      </c>
      <c r="E13">
        <v>-21.3</v>
      </c>
    </row>
    <row r="14" spans="1:5">
      <c r="A14">
        <v>20</v>
      </c>
      <c r="B14">
        <v>-14</v>
      </c>
      <c r="C14">
        <v>-4.4000000000000004</v>
      </c>
      <c r="D14">
        <v>-5.6</v>
      </c>
      <c r="E14">
        <v>-19.100000000000001</v>
      </c>
    </row>
    <row r="15" spans="1:5">
      <c r="A15">
        <v>25</v>
      </c>
      <c r="B15">
        <v>-13.6</v>
      </c>
      <c r="C15">
        <v>-3.6</v>
      </c>
      <c r="D15">
        <v>-4.5999999999999996</v>
      </c>
      <c r="E15">
        <v>-17.8</v>
      </c>
    </row>
    <row r="16" spans="1:5">
      <c r="A16">
        <v>30</v>
      </c>
      <c r="B16">
        <v>-14</v>
      </c>
      <c r="C16">
        <v>-3.3</v>
      </c>
      <c r="D16">
        <v>-3.9</v>
      </c>
      <c r="E16">
        <v>-16.399999999999999</v>
      </c>
    </row>
    <row r="17" spans="1:5">
      <c r="A17">
        <v>35</v>
      </c>
      <c r="B17">
        <v>-12.4</v>
      </c>
      <c r="C17">
        <v>-3.1</v>
      </c>
      <c r="D17">
        <v>-3.1</v>
      </c>
      <c r="E17">
        <v>-15.3</v>
      </c>
    </row>
    <row r="18" spans="1:5">
      <c r="A18">
        <v>40</v>
      </c>
      <c r="B18">
        <v>-11.4</v>
      </c>
      <c r="C18">
        <v>-3</v>
      </c>
      <c r="D18">
        <v>-3.6</v>
      </c>
      <c r="E18">
        <v>-14.6</v>
      </c>
    </row>
    <row r="19" spans="1:5">
      <c r="A19">
        <v>45</v>
      </c>
      <c r="B19">
        <v>-11.7</v>
      </c>
      <c r="C19">
        <v>-3</v>
      </c>
      <c r="D19">
        <v>-2.9</v>
      </c>
      <c r="E19">
        <v>-14.3</v>
      </c>
    </row>
    <row r="20" spans="1:5">
      <c r="A20">
        <v>50</v>
      </c>
      <c r="B20">
        <v>-8.9</v>
      </c>
      <c r="C20">
        <v>-2.2000000000000002</v>
      </c>
      <c r="D20">
        <v>-3.2</v>
      </c>
      <c r="E20">
        <v>-12.6</v>
      </c>
    </row>
    <row r="21" spans="1:5">
      <c r="A21">
        <v>55</v>
      </c>
      <c r="B21">
        <v>-8.4</v>
      </c>
      <c r="C21">
        <v>-1.6</v>
      </c>
      <c r="D21">
        <v>-2.7</v>
      </c>
      <c r="E21">
        <v>-12.4</v>
      </c>
    </row>
    <row r="22" spans="1:5">
      <c r="A22">
        <v>60</v>
      </c>
      <c r="B22">
        <v>-8.5</v>
      </c>
      <c r="C22">
        <v>-1.8</v>
      </c>
      <c r="D22">
        <v>-2.7</v>
      </c>
      <c r="E22">
        <v>-12.3</v>
      </c>
    </row>
    <row r="23" spans="1:5">
      <c r="A23">
        <v>65</v>
      </c>
      <c r="B23">
        <v>-7.8</v>
      </c>
      <c r="C23">
        <v>-1.5</v>
      </c>
      <c r="D23">
        <v>-3.4</v>
      </c>
      <c r="E23">
        <v>-12</v>
      </c>
    </row>
    <row r="24" spans="1:5">
      <c r="A24">
        <v>70</v>
      </c>
      <c r="B24">
        <v>-7.9</v>
      </c>
      <c r="C24">
        <v>-2</v>
      </c>
      <c r="D24">
        <v>-2.9</v>
      </c>
      <c r="E24">
        <v>-11.9</v>
      </c>
    </row>
    <row r="25" spans="1:5">
      <c r="A25">
        <v>75</v>
      </c>
      <c r="B25">
        <v>-7.2</v>
      </c>
      <c r="C25">
        <v>-2</v>
      </c>
      <c r="D25">
        <v>-3.3</v>
      </c>
      <c r="E25">
        <v>-10.3</v>
      </c>
    </row>
    <row r="26" spans="1:5">
      <c r="A26">
        <v>80</v>
      </c>
      <c r="B26">
        <v>-8.1999999999999993</v>
      </c>
      <c r="C26">
        <v>-1.5</v>
      </c>
      <c r="D26">
        <v>-4.5</v>
      </c>
      <c r="E26">
        <v>-9.5</v>
      </c>
    </row>
    <row r="27" spans="1:5">
      <c r="A27">
        <v>85</v>
      </c>
      <c r="B27">
        <v>-6.6</v>
      </c>
      <c r="C27">
        <v>-0.6</v>
      </c>
      <c r="D27">
        <v>-4.0999999999999996</v>
      </c>
      <c r="E27">
        <v>-9.1999999999999993</v>
      </c>
    </row>
    <row r="28" spans="1:5">
      <c r="A28">
        <v>90</v>
      </c>
      <c r="B28">
        <v>-3.7</v>
      </c>
      <c r="C28">
        <v>0.2</v>
      </c>
      <c r="D28">
        <v>-4.3</v>
      </c>
      <c r="E28">
        <v>-8.1999999999999993</v>
      </c>
    </row>
    <row r="29" spans="1:5">
      <c r="A29">
        <v>91</v>
      </c>
      <c r="B29">
        <v>-4.0999999999999996</v>
      </c>
      <c r="C29">
        <v>-0.4</v>
      </c>
      <c r="D29">
        <v>-3.1</v>
      </c>
      <c r="E29">
        <v>-8</v>
      </c>
    </row>
    <row r="30" spans="1:5">
      <c r="A30">
        <v>92</v>
      </c>
      <c r="B30">
        <v>-4.2</v>
      </c>
      <c r="C30">
        <v>0</v>
      </c>
      <c r="D30">
        <v>-5.4</v>
      </c>
      <c r="E30">
        <v>-8</v>
      </c>
    </row>
    <row r="31" spans="1:5">
      <c r="A31">
        <v>93</v>
      </c>
      <c r="B31">
        <v>-4.7</v>
      </c>
      <c r="C31">
        <v>-0.2</v>
      </c>
      <c r="D31">
        <v>-5.8</v>
      </c>
      <c r="E31">
        <v>-8.1999999999999993</v>
      </c>
    </row>
    <row r="32" spans="1:5">
      <c r="A32">
        <v>94</v>
      </c>
      <c r="B32">
        <v>-6.4</v>
      </c>
      <c r="C32">
        <v>0.9</v>
      </c>
      <c r="D32">
        <v>-6.2</v>
      </c>
      <c r="E32">
        <v>-8.4</v>
      </c>
    </row>
    <row r="33" spans="1:5">
      <c r="A33">
        <v>95</v>
      </c>
      <c r="B33">
        <v>-4.5999999999999996</v>
      </c>
      <c r="C33">
        <v>-0.2</v>
      </c>
      <c r="D33">
        <v>-8</v>
      </c>
      <c r="E33">
        <v>-9.6</v>
      </c>
    </row>
    <row r="34" spans="1:5">
      <c r="A34">
        <v>96</v>
      </c>
      <c r="B34">
        <v>-6.2</v>
      </c>
      <c r="C34">
        <v>2.2999999999999998</v>
      </c>
      <c r="D34">
        <v>-9.8000000000000007</v>
      </c>
      <c r="E34">
        <v>-9.1</v>
      </c>
    </row>
    <row r="35" spans="1:5">
      <c r="A35">
        <v>97</v>
      </c>
      <c r="B35">
        <v>-5.3</v>
      </c>
      <c r="C35">
        <v>3.4</v>
      </c>
      <c r="D35">
        <v>-10.7</v>
      </c>
      <c r="E35">
        <v>-9.6999999999999993</v>
      </c>
    </row>
    <row r="36" spans="1:5">
      <c r="A36">
        <v>98</v>
      </c>
      <c r="B36">
        <v>-4.7</v>
      </c>
      <c r="C36">
        <v>3.9</v>
      </c>
      <c r="D36">
        <v>-13.5</v>
      </c>
      <c r="E36">
        <v>-10.6</v>
      </c>
    </row>
    <row r="37" spans="1:5">
      <c r="A37">
        <v>99</v>
      </c>
      <c r="B37">
        <v>-5.0999999999999996</v>
      </c>
      <c r="C37">
        <v>4.0999999999999996</v>
      </c>
      <c r="D37">
        <v>-18.7</v>
      </c>
      <c r="E37">
        <v>-12.4</v>
      </c>
    </row>
    <row r="38" spans="1:5">
      <c r="A38">
        <v>100</v>
      </c>
      <c r="B38">
        <v>-1.5</v>
      </c>
      <c r="C38">
        <v>6.3</v>
      </c>
      <c r="D38">
        <v>-32.6</v>
      </c>
      <c r="E38">
        <v>-26.7</v>
      </c>
    </row>
  </sheetData>
  <mergeCells count="1">
    <mergeCell ref="A1:E1"/>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A.1</vt:lpstr>
      <vt:lpstr>A.2</vt:lpstr>
      <vt:lpstr>A.3</vt:lpstr>
      <vt:lpstr>A.4</vt:lpstr>
      <vt:lpstr>A.5</vt:lpstr>
      <vt:lpstr>A.6</vt:lpstr>
      <vt:lpstr>A.7</vt:lpstr>
      <vt:lpstr>A.8</vt:lpstr>
      <vt:lpstr>A.9</vt:lpstr>
      <vt:lpstr>A.10</vt:lpstr>
      <vt:lpstr>B.1</vt:lpstr>
      <vt:lpstr>B.2</vt:lpstr>
      <vt:lpstr>C.1</vt:lpstr>
      <vt:lpstr>Add.1</vt:lpstr>
      <vt:lpstr>Add.2</vt:lpstr>
      <vt:lpstr>Add.3</vt:lpstr>
      <vt:lpstr>Fig 7</vt:lpstr>
      <vt:lpstr>Fig 8</vt:lpstr>
      <vt:lpstr>Fig 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dc:creator>
  <cp:lastModifiedBy>Serdar Ozkan</cp:lastModifiedBy>
  <dcterms:created xsi:type="dcterms:W3CDTF">2014-09-30T18:17:48Z</dcterms:created>
  <dcterms:modified xsi:type="dcterms:W3CDTF">2020-09-08T05:03:55Z</dcterms:modified>
</cp:coreProperties>
</file>