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erena/Desktop/Github_Lab/Kickstarter_Project_Trends/"/>
    </mc:Choice>
  </mc:AlternateContent>
  <xr:revisionPtr revIDLastSave="0" documentId="13_ncr:1_{2BE0FC28-A73F-BE49-8EF9-B61B41FF9CED}" xr6:coauthVersionLast="47" xr6:coauthVersionMax="47" xr10:uidLastSave="{00000000-0000-0000-0000-000000000000}"/>
  <bookViews>
    <workbookView xWindow="0" yWindow="760" windowWidth="28800" windowHeight="17500" activeTab="3" xr2:uid="{00000000-000D-0000-FFFF-FFFF00000000}"/>
  </bookViews>
  <sheets>
    <sheet name="Campagin State by Category" sheetId="2" r:id="rId1"/>
    <sheet name="Campagin State by Sub-Category" sheetId="3" r:id="rId2"/>
    <sheet name="Campagain State byCreation Date" sheetId="4" r:id="rId3"/>
    <sheet name="Sheet1" sheetId="5" r:id="rId4"/>
    <sheet name="Raw Data" sheetId="1" r:id="rId5"/>
  </sheet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115" i="1" l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3" i="1"/>
  <c r="L4" i="1"/>
  <c r="L5" i="1"/>
  <c r="L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S3" i="1"/>
  <c r="T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3" i="1"/>
  <c r="Q4" i="1"/>
  <c r="Q5" i="1"/>
  <c r="Q6" i="1"/>
  <c r="Q7" i="1"/>
  <c r="Q8" i="1"/>
  <c r="Q9" i="1"/>
  <c r="Q10" i="1"/>
  <c r="Q11" i="1"/>
  <c r="Q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<sst xmlns="http://schemas.openxmlformats.org/spreadsheetml/2006/main" count="24820" uniqueCount="8401">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</sst>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9F00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[Analysis_workbook.xlsx]Campagin State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'Campagin State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'Campagin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'Campagin State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4-354A-8AA3-54AD94BC6AF9}"/>
            </c:ext>
          </c:extLst>
        </c:ser>
        <c:ser>
          <c:idx val="1"/>
          <c:order val="1"/>
          <c:tx>
            <c:strRef>
              <c:f>'Campagin State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'Campagin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'Campagin State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4-354A-8AA3-54AD94BC6AF9}"/>
            </c:ext>
          </c:extLst>
        </c:ser>
        <c:ser>
          <c:idx val="2"/>
          <c:order val="2"/>
          <c:tx>
            <c:strRef>
              <c:f>'Campagin State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'Campagin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'Campagin State by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4-354A-8AA3-54AD94BC6AF9}"/>
            </c:ext>
          </c:extLst>
        </c:ser>
        <c:ser>
          <c:idx val="3"/>
          <c:order val="3"/>
          <c:tx>
            <c:strRef>
              <c:f>'Campagin State by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'Campagin State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'Campagin State by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4-354A-8AA3-54AD94BC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8959504"/>
        <c:axId val="214388016"/>
      </c:barChart>
      <c:catAx>
        <c:axId val="50895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88016"/>
        <c:crosses val="autoZero"/>
        <c:auto val="1"/>
        <c:lblAlgn val="ctr"/>
        <c:lblOffset val="100"/>
        <c:noMultiLvlLbl val="0"/>
      </c:catAx>
      <c:valAx>
        <c:axId val="2143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95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[Analysis_workbook.xlsx]Campagin State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'Campagin State by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'Campagin State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'Campagin State by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BB-D04E-83B0-0579ADFD99FE}"/>
            </c:ext>
          </c:extLst>
        </c:ser>
        <c:ser>
          <c:idx val="1"/>
          <c:order val="1"/>
          <c:tx>
            <c:strRef>
              <c:f>'Campagin State by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'Campagin State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'Campagin State by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BB-D04E-83B0-0579ADFD99FE}"/>
            </c:ext>
          </c:extLst>
        </c:ser>
        <c:ser>
          <c:idx val="2"/>
          <c:order val="2"/>
          <c:tx>
            <c:strRef>
              <c:f>'Campagin State by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'Campagin State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'Campagin State by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BB-D04E-83B0-0579ADFD99FE}"/>
            </c:ext>
          </c:extLst>
        </c:ser>
        <c:ser>
          <c:idx val="3"/>
          <c:order val="3"/>
          <c:tx>
            <c:strRef>
              <c:f>'Campagin State by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'Campagin State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'Campagin State by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BB-D04E-83B0-0579ADFD9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0636192"/>
        <c:axId val="220667504"/>
      </c:barChart>
      <c:catAx>
        <c:axId val="22063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67504"/>
        <c:crosses val="autoZero"/>
        <c:auto val="1"/>
        <c:lblAlgn val="ctr"/>
        <c:lblOffset val="100"/>
        <c:noMultiLvlLbl val="0"/>
      </c:catAx>
      <c:valAx>
        <c:axId val="2206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3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[Analysis_workbook.xlsx]Campagain State byCreation Date!PivotTable3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'Campagain State byCreation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'Campagain State byCreation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'Campagain State byCreation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7-1548-8662-731668B56801}"/>
            </c:ext>
          </c:extLst>
        </c:ser>
        <c:ser>
          <c:idx val="1"/>
          <c:order val="1"/>
          <c:tx>
            <c:strRef>
              <c:f>'Campagain State byCreation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'Campagain State byCreation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'Campagain State byCreation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7-1548-8662-731668B56801}"/>
            </c:ext>
          </c:extLst>
        </c:ser>
        <c:ser>
          <c:idx val="2"/>
          <c:order val="2"/>
          <c:tx>
            <c:strRef>
              <c:f>'Campagain State byCreation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'Campagain State byCreation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'Campagain State byCreation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7-1548-8662-731668B56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9413424"/>
        <c:axId val="219415072"/>
      </c:lineChart>
      <c:catAx>
        <c:axId val="21941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15072"/>
        <c:crosses val="autoZero"/>
        <c:auto val="1"/>
        <c:lblAlgn val="ctr"/>
        <c:lblOffset val="100"/>
        <c:noMultiLvlLbl val="0"/>
      </c:catAx>
      <c:valAx>
        <c:axId val="2194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41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25400</xdr:rowOff>
    </xdr:from>
    <xdr:to>
      <xdr:col>13</xdr:col>
      <xdr:colOff>342900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76BD5-3118-2744-9443-3DD77FE58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127000</xdr:rowOff>
    </xdr:from>
    <xdr:to>
      <xdr:col>17</xdr:col>
      <xdr:colOff>393700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3F4DE-DB6D-5546-A10C-A9EA48016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0</xdr:row>
      <xdr:rowOff>63500</xdr:rowOff>
    </xdr:from>
    <xdr:to>
      <xdr:col>13</xdr:col>
      <xdr:colOff>762000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A73B4-F2E5-B44D-B7FA-CB7AB6169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ena Remtulla-Langlois" refreshedDate="44425.037094791667" createdVersion="7" refreshedVersion="7" minRefreshableVersion="3" recordCount="4114" xr:uid="{CD89F79B-0B13-8044-A5F1-C01F16EE2C1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E1FD7-0847-5D4F-B40D-6613B544AA4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8C934-213B-6847-BFD2-C7AC25754C3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ABFF1-5138-3A4B-BC65-65F7D88574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05CB-6866-E04F-B84F-86C56670AEF0}">
  <sheetPr codeName="Sheet1"/>
  <dimension ref="A2:F15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7" t="s">
        <v>8223</v>
      </c>
      <c r="B2" t="s">
        <v>8310</v>
      </c>
    </row>
    <row r="4" spans="1:6" x14ac:dyDescent="0.2">
      <c r="A4" s="7" t="s">
        <v>8322</v>
      </c>
      <c r="B4" s="7" t="s">
        <v>8323</v>
      </c>
    </row>
    <row r="5" spans="1:6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">
      <c r="A6" s="8" t="s">
        <v>8312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8" t="s">
        <v>8313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8" t="s">
        <v>8314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8" t="s">
        <v>8315</v>
      </c>
      <c r="B9" s="9"/>
      <c r="C9" s="9"/>
      <c r="D9" s="9">
        <v>24</v>
      </c>
      <c r="E9" s="9"/>
      <c r="F9" s="9">
        <v>24</v>
      </c>
    </row>
    <row r="10" spans="1:6" x14ac:dyDescent="0.2">
      <c r="A10" s="8" t="s">
        <v>8316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8" t="s">
        <v>8317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8" t="s">
        <v>8318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8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8" t="s">
        <v>8320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8" t="s">
        <v>8321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E94E-ABCF-DD40-A618-0966E6A8345E}">
  <sheetPr codeName="Sheet2"/>
  <dimension ref="A2:F48"/>
  <sheetViews>
    <sheetView topLeftCell="A2" workbookViewId="0">
      <selection activeCell="I40" sqref="I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7" t="s">
        <v>8223</v>
      </c>
      <c r="B2" t="s">
        <v>8310</v>
      </c>
    </row>
    <row r="3" spans="1:6" x14ac:dyDescent="0.2">
      <c r="A3" s="7" t="s">
        <v>8324</v>
      </c>
      <c r="B3" t="s">
        <v>8310</v>
      </c>
    </row>
    <row r="5" spans="1:6" x14ac:dyDescent="0.2">
      <c r="A5" s="7" t="s">
        <v>8322</v>
      </c>
      <c r="B5" s="7" t="s">
        <v>8323</v>
      </c>
    </row>
    <row r="6" spans="1:6" x14ac:dyDescent="0.2">
      <c r="A6" s="7" t="s">
        <v>8311</v>
      </c>
      <c r="B6" t="s">
        <v>8219</v>
      </c>
      <c r="C6" t="s">
        <v>8221</v>
      </c>
      <c r="D6" t="s">
        <v>8220</v>
      </c>
      <c r="E6" t="s">
        <v>8222</v>
      </c>
      <c r="F6" t="s">
        <v>8321</v>
      </c>
    </row>
    <row r="7" spans="1:6" x14ac:dyDescent="0.2">
      <c r="A7" s="8" t="s">
        <v>8325</v>
      </c>
      <c r="B7" s="9"/>
      <c r="C7" s="9">
        <v>100</v>
      </c>
      <c r="D7" s="9"/>
      <c r="E7" s="9"/>
      <c r="F7" s="9">
        <v>100</v>
      </c>
    </row>
    <row r="8" spans="1:6" x14ac:dyDescent="0.2">
      <c r="A8" s="8" t="s">
        <v>8326</v>
      </c>
      <c r="B8" s="9"/>
      <c r="C8" s="9"/>
      <c r="D8" s="9">
        <v>20</v>
      </c>
      <c r="E8" s="9"/>
      <c r="F8" s="9">
        <v>20</v>
      </c>
    </row>
    <row r="9" spans="1:6" x14ac:dyDescent="0.2">
      <c r="A9" s="8" t="s">
        <v>8327</v>
      </c>
      <c r="B9" s="9"/>
      <c r="C9" s="9"/>
      <c r="D9" s="9">
        <v>24</v>
      </c>
      <c r="E9" s="9"/>
      <c r="F9" s="9">
        <v>24</v>
      </c>
    </row>
    <row r="10" spans="1:6" x14ac:dyDescent="0.2">
      <c r="A10" s="8" t="s">
        <v>8328</v>
      </c>
      <c r="B10" s="9"/>
      <c r="C10" s="9">
        <v>40</v>
      </c>
      <c r="D10" s="9"/>
      <c r="E10" s="9"/>
      <c r="F10" s="9">
        <v>40</v>
      </c>
    </row>
    <row r="11" spans="1:6" x14ac:dyDescent="0.2">
      <c r="A11" s="8" t="s">
        <v>8329</v>
      </c>
      <c r="B11" s="9">
        <v>40</v>
      </c>
      <c r="C11" s="9"/>
      <c r="D11" s="9"/>
      <c r="E11" s="9"/>
      <c r="F11" s="9">
        <v>40</v>
      </c>
    </row>
    <row r="12" spans="1:6" x14ac:dyDescent="0.2">
      <c r="A12" s="8" t="s">
        <v>8330</v>
      </c>
      <c r="B12" s="9">
        <v>180</v>
      </c>
      <c r="C12" s="9"/>
      <c r="D12" s="9"/>
      <c r="E12" s="9"/>
      <c r="F12" s="9">
        <v>180</v>
      </c>
    </row>
    <row r="13" spans="1:6" x14ac:dyDescent="0.2">
      <c r="A13" s="8" t="s">
        <v>8331</v>
      </c>
      <c r="B13" s="9"/>
      <c r="C13" s="9">
        <v>80</v>
      </c>
      <c r="D13" s="9"/>
      <c r="E13" s="9"/>
      <c r="F13" s="9">
        <v>80</v>
      </c>
    </row>
    <row r="14" spans="1:6" x14ac:dyDescent="0.2">
      <c r="A14" s="8" t="s">
        <v>8332</v>
      </c>
      <c r="B14" s="9">
        <v>40</v>
      </c>
      <c r="C14" s="9"/>
      <c r="D14" s="9"/>
      <c r="E14" s="9"/>
      <c r="F14" s="9">
        <v>40</v>
      </c>
    </row>
    <row r="15" spans="1:6" x14ac:dyDescent="0.2">
      <c r="A15" s="8" t="s">
        <v>8333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2">
      <c r="A16" s="8" t="s">
        <v>8334</v>
      </c>
      <c r="B16" s="9"/>
      <c r="C16" s="9">
        <v>40</v>
      </c>
      <c r="D16" s="9"/>
      <c r="E16" s="9"/>
      <c r="F16" s="9">
        <v>40</v>
      </c>
    </row>
    <row r="17" spans="1:6" x14ac:dyDescent="0.2">
      <c r="A17" s="8" t="s">
        <v>8335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2">
      <c r="A18" s="8" t="s">
        <v>8336</v>
      </c>
      <c r="B18" s="9"/>
      <c r="C18" s="9">
        <v>20</v>
      </c>
      <c r="D18" s="9"/>
      <c r="E18" s="9"/>
      <c r="F18" s="9">
        <v>20</v>
      </c>
    </row>
    <row r="19" spans="1:6" x14ac:dyDescent="0.2">
      <c r="A19" s="8" t="s">
        <v>8337</v>
      </c>
      <c r="B19" s="9">
        <v>140</v>
      </c>
      <c r="C19" s="9"/>
      <c r="D19" s="9"/>
      <c r="E19" s="9"/>
      <c r="F19" s="9">
        <v>140</v>
      </c>
    </row>
    <row r="20" spans="1:6" x14ac:dyDescent="0.2">
      <c r="A20" s="8" t="s">
        <v>8338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2">
      <c r="A21" s="8" t="s">
        <v>8339</v>
      </c>
      <c r="B21" s="9"/>
      <c r="C21" s="9">
        <v>60</v>
      </c>
      <c r="D21" s="9"/>
      <c r="E21" s="9"/>
      <c r="F21" s="9">
        <v>60</v>
      </c>
    </row>
    <row r="22" spans="1:6" x14ac:dyDescent="0.2">
      <c r="A22" s="8" t="s">
        <v>8340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2">
      <c r="A23" s="8" t="s">
        <v>8341</v>
      </c>
      <c r="B23" s="9">
        <v>20</v>
      </c>
      <c r="C23" s="9"/>
      <c r="D23" s="9"/>
      <c r="E23" s="9"/>
      <c r="F23" s="9">
        <v>20</v>
      </c>
    </row>
    <row r="24" spans="1:6" x14ac:dyDescent="0.2">
      <c r="A24" s="8" t="s">
        <v>8342</v>
      </c>
      <c r="B24" s="9"/>
      <c r="C24" s="9">
        <v>40</v>
      </c>
      <c r="D24" s="9"/>
      <c r="E24" s="9"/>
      <c r="F24" s="9">
        <v>40</v>
      </c>
    </row>
    <row r="25" spans="1:6" x14ac:dyDescent="0.2">
      <c r="A25" s="8" t="s">
        <v>8343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2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8345</v>
      </c>
      <c r="B27" s="9">
        <v>60</v>
      </c>
      <c r="C27" s="9"/>
      <c r="D27" s="9"/>
      <c r="E27" s="9"/>
      <c r="F27" s="9">
        <v>60</v>
      </c>
    </row>
    <row r="28" spans="1:6" x14ac:dyDescent="0.2">
      <c r="A28" s="8" t="s">
        <v>8346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8347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2">
      <c r="A30" s="8" t="s">
        <v>8348</v>
      </c>
      <c r="B30" s="9"/>
      <c r="C30" s="9">
        <v>20</v>
      </c>
      <c r="D30" s="9"/>
      <c r="E30" s="9"/>
      <c r="F30" s="9">
        <v>20</v>
      </c>
    </row>
    <row r="31" spans="1:6" x14ac:dyDescent="0.2">
      <c r="A31" s="8" t="s">
        <v>8349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2">
      <c r="A32" s="8" t="s">
        <v>8350</v>
      </c>
      <c r="B32" s="9">
        <v>40</v>
      </c>
      <c r="C32" s="9"/>
      <c r="D32" s="9"/>
      <c r="E32" s="9"/>
      <c r="F32" s="9">
        <v>40</v>
      </c>
    </row>
    <row r="33" spans="1:6" x14ac:dyDescent="0.2">
      <c r="A33" s="8" t="s">
        <v>8351</v>
      </c>
      <c r="B33" s="9">
        <v>20</v>
      </c>
      <c r="C33" s="9"/>
      <c r="D33" s="9"/>
      <c r="E33" s="9"/>
      <c r="F33" s="9">
        <v>20</v>
      </c>
    </row>
    <row r="34" spans="1:6" x14ac:dyDescent="0.2">
      <c r="A34" s="8" t="s">
        <v>8352</v>
      </c>
      <c r="B34" s="9"/>
      <c r="C34" s="9">
        <v>20</v>
      </c>
      <c r="D34" s="9"/>
      <c r="E34" s="9"/>
      <c r="F34" s="9">
        <v>20</v>
      </c>
    </row>
    <row r="35" spans="1:6" x14ac:dyDescent="0.2">
      <c r="A35" s="8" t="s">
        <v>8353</v>
      </c>
      <c r="B35" s="9">
        <v>260</v>
      </c>
      <c r="C35" s="9"/>
      <c r="D35" s="9"/>
      <c r="E35" s="9"/>
      <c r="F35" s="9">
        <v>260</v>
      </c>
    </row>
    <row r="36" spans="1:6" x14ac:dyDescent="0.2">
      <c r="A36" s="8" t="s">
        <v>8354</v>
      </c>
      <c r="B36" s="9"/>
      <c r="C36" s="9"/>
      <c r="D36" s="9">
        <v>40</v>
      </c>
      <c r="E36" s="9"/>
      <c r="F36" s="9">
        <v>40</v>
      </c>
    </row>
    <row r="37" spans="1:6" x14ac:dyDescent="0.2">
      <c r="A37" s="8" t="s">
        <v>8355</v>
      </c>
      <c r="B37" s="9">
        <v>60</v>
      </c>
      <c r="C37" s="9"/>
      <c r="D37" s="9"/>
      <c r="E37" s="9"/>
      <c r="F37" s="9">
        <v>60</v>
      </c>
    </row>
    <row r="38" spans="1:6" x14ac:dyDescent="0.2">
      <c r="A38" s="8" t="s">
        <v>8356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2">
      <c r="A39" s="8" t="s">
        <v>8357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2">
      <c r="A40" s="8" t="s">
        <v>8358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2">
      <c r="A41" s="8" t="s">
        <v>8359</v>
      </c>
      <c r="B41" s="9">
        <v>80</v>
      </c>
      <c r="C41" s="9"/>
      <c r="D41" s="9"/>
      <c r="E41" s="9"/>
      <c r="F41" s="9">
        <v>80</v>
      </c>
    </row>
    <row r="42" spans="1:6" x14ac:dyDescent="0.2">
      <c r="A42" s="8" t="s">
        <v>8360</v>
      </c>
      <c r="B42" s="9">
        <v>60</v>
      </c>
      <c r="C42" s="9"/>
      <c r="D42" s="9"/>
      <c r="E42" s="9"/>
      <c r="F42" s="9">
        <v>60</v>
      </c>
    </row>
    <row r="43" spans="1:6" x14ac:dyDescent="0.2">
      <c r="A43" s="8" t="s">
        <v>8361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2">
      <c r="A44" s="8" t="s">
        <v>8362</v>
      </c>
      <c r="B44" s="9"/>
      <c r="C44" s="9">
        <v>100</v>
      </c>
      <c r="D44" s="9"/>
      <c r="E44" s="9"/>
      <c r="F44" s="9">
        <v>100</v>
      </c>
    </row>
    <row r="45" spans="1:6" x14ac:dyDescent="0.2">
      <c r="A45" s="8" t="s">
        <v>8363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2">
      <c r="A46" s="8" t="s">
        <v>8364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2">
      <c r="A47" s="8" t="s">
        <v>8365</v>
      </c>
      <c r="B47" s="9"/>
      <c r="C47" s="9"/>
      <c r="D47" s="9">
        <v>20</v>
      </c>
      <c r="E47" s="9"/>
      <c r="F47" s="9">
        <v>20</v>
      </c>
    </row>
    <row r="48" spans="1:6" x14ac:dyDescent="0.2">
      <c r="A48" s="8" t="s">
        <v>8321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51761-27E4-0548-9C14-7B4A20FBCE6F}">
  <sheetPr codeName="Sheet3"/>
  <dimension ref="A1:E18"/>
  <sheetViews>
    <sheetView workbookViewId="0">
      <selection activeCell="F24" sqref="F2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8324</v>
      </c>
      <c r="B1" t="s">
        <v>8310</v>
      </c>
    </row>
    <row r="2" spans="1:5" x14ac:dyDescent="0.2">
      <c r="A2" s="7" t="s">
        <v>8380</v>
      </c>
      <c r="B2" t="s">
        <v>8310</v>
      </c>
    </row>
    <row r="4" spans="1:5" x14ac:dyDescent="0.2">
      <c r="A4" s="7" t="s">
        <v>8322</v>
      </c>
      <c r="B4" s="7" t="s">
        <v>8323</v>
      </c>
    </row>
    <row r="5" spans="1:5" x14ac:dyDescent="0.2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1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EB8D5-E1A8-0A4E-9650-12656D5AD51E}">
  <dimension ref="A1:H13"/>
  <sheetViews>
    <sheetView tabSelected="1" workbookViewId="0">
      <selection activeCell="A2" sqref="A2:A13"/>
    </sheetView>
  </sheetViews>
  <sheetFormatPr baseColWidth="10" defaultRowHeight="15" x14ac:dyDescent="0.2"/>
  <cols>
    <col min="2" max="2" width="17.33203125" customWidth="1"/>
    <col min="3" max="3" width="13.33203125" customWidth="1"/>
    <col min="4" max="4" width="16" customWidth="1"/>
    <col min="5" max="5" width="12" customWidth="1"/>
    <col min="6" max="6" width="17.33203125" customWidth="1"/>
    <col min="7" max="7" width="15" customWidth="1"/>
    <col min="8" max="8" width="16.332031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</row>
    <row r="3" spans="1:8" x14ac:dyDescent="0.2">
      <c r="A3" t="s">
        <v>8390</v>
      </c>
    </row>
    <row r="4" spans="1:8" x14ac:dyDescent="0.2">
      <c r="A4" t="s">
        <v>8391</v>
      </c>
    </row>
    <row r="5" spans="1:8" x14ac:dyDescent="0.2">
      <c r="A5" t="s">
        <v>8392</v>
      </c>
    </row>
    <row r="6" spans="1:8" x14ac:dyDescent="0.2">
      <c r="A6" t="s">
        <v>8393</v>
      </c>
    </row>
    <row r="7" spans="1:8" x14ac:dyDescent="0.2">
      <c r="A7" t="s">
        <v>8394</v>
      </c>
    </row>
    <row r="8" spans="1:8" x14ac:dyDescent="0.2">
      <c r="A8" t="s">
        <v>8395</v>
      </c>
    </row>
    <row r="9" spans="1:8" x14ac:dyDescent="0.2">
      <c r="A9" t="s">
        <v>8396</v>
      </c>
    </row>
    <row r="10" spans="1:8" x14ac:dyDescent="0.2">
      <c r="A10" t="s">
        <v>8397</v>
      </c>
    </row>
    <row r="11" spans="1:8" x14ac:dyDescent="0.2">
      <c r="A11" t="s">
        <v>8398</v>
      </c>
    </row>
    <row r="12" spans="1:8" x14ac:dyDescent="0.2">
      <c r="A12" t="s">
        <v>8399</v>
      </c>
    </row>
    <row r="13" spans="1:8" x14ac:dyDescent="0.2">
      <c r="A13" t="s">
        <v>8400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Normal="100" workbookViewId="0">
      <selection activeCell="J6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1.832031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83203125" customWidth="1"/>
    <col min="18" max="18" width="17.33203125" customWidth="1"/>
    <col min="20" max="20" width="12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LEFT(P2,SEARCH("/",P2,1)-1)</f>
        <v>film &amp; video</v>
      </c>
      <c r="T2" t="str">
        <f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>LEFT(P3,SEARCH("/",P3,1)-1)</f>
        <v>film &amp; video</v>
      </c>
      <c r="T3" t="str">
        <f>RIGHT(P3,LEN(P3)-SEARCH("/",P3))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ref="S4:S67" si="4">LEFT(P4,SEARCH("/",P4,1)-1)</f>
        <v>film &amp; video</v>
      </c>
      <c r="T4" t="str">
        <f t="shared" ref="T4:T67" si="5">RIGHT(P4,LEN(P4)-SEARCH("/",P4))</f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si="4"/>
        <v>film &amp; video</v>
      </c>
      <c r="T67" t="str">
        <f t="shared" si="5"/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ref="S68:S131" si="10">LEFT(P68,SEARCH("/",P68,1)-1)</f>
        <v>film &amp; video</v>
      </c>
      <c r="T68" t="str">
        <f t="shared" ref="T68:T131" si="11">RIGHT(P68,LEN(P68)-SEARCH("/",P68))</f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si="10"/>
        <v>film &amp; video</v>
      </c>
      <c r="T131" t="str">
        <f t="shared" si="11"/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ref="S132:S195" si="16">LEFT(P132,SEARCH("/",P132,1)-1)</f>
        <v>film &amp; video</v>
      </c>
      <c r="T132" t="str">
        <f t="shared" ref="T132:T195" si="17">RIGHT(P132,LEN(P132)-SEARCH("/",P132))</f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si="16"/>
        <v>film &amp; video</v>
      </c>
      <c r="T195" t="str">
        <f t="shared" si="17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ref="S196:S259" si="22">LEFT(P196,SEARCH("/",P196,1)-1)</f>
        <v>film &amp; video</v>
      </c>
      <c r="T196" t="str">
        <f t="shared" ref="T196:T259" si="23">RIGHT(P196,LEN(P196)-SEARCH("/",P196))</f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si="22"/>
        <v>film &amp; video</v>
      </c>
      <c r="T259" t="str">
        <f t="shared" si="23"/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ref="S260:S323" si="28">LEFT(P260,SEARCH("/",P260,1)-1)</f>
        <v>film &amp; video</v>
      </c>
      <c r="T260" t="str">
        <f t="shared" ref="T260:T323" si="29">RIGHT(P260,LEN(P260)-SEARCH("/",P260))</f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si="28"/>
        <v>film &amp; video</v>
      </c>
      <c r="T323" t="str">
        <f t="shared" si="29"/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ref="S324:S387" si="34">LEFT(P324,SEARCH("/",P324,1)-1)</f>
        <v>film &amp; video</v>
      </c>
      <c r="T324" t="str">
        <f t="shared" ref="T324:T387" si="35">RIGHT(P324,LEN(P324)-SEARCH("/",P324))</f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si="34"/>
        <v>film &amp; video</v>
      </c>
      <c r="T387" t="str">
        <f t="shared" si="35"/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ref="S388:S451" si="40">LEFT(P388,SEARCH("/",P388,1)-1)</f>
        <v>film &amp; video</v>
      </c>
      <c r="T388" t="str">
        <f t="shared" ref="T388:T451" si="41">RIGHT(P388,LEN(P388)-SEARCH("/",P388))</f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si="40"/>
        <v>film &amp; video</v>
      </c>
      <c r="T451" t="str">
        <f t="shared" si="41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ref="S452:S515" si="46">LEFT(P452,SEARCH("/",P452,1)-1)</f>
        <v>film &amp; video</v>
      </c>
      <c r="T452" t="str">
        <f t="shared" ref="T452:T515" si="47">RIGHT(P452,LEN(P452)-SEARCH("/",P452))</f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si="46"/>
        <v>film &amp; video</v>
      </c>
      <c r="T515" t="str">
        <f t="shared" si="47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ref="S516:S579" si="52">LEFT(P516,SEARCH("/",P516,1)-1)</f>
        <v>film &amp; video</v>
      </c>
      <c r="T516" t="str">
        <f t="shared" ref="T516:T579" si="53">RIGHT(P516,LEN(P516)-SEARCH("/",P516))</f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si="52"/>
        <v>technology</v>
      </c>
      <c r="T579" t="str">
        <f t="shared" si="53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ref="S580:S643" si="58">LEFT(P580,SEARCH("/",P580,1)-1)</f>
        <v>technology</v>
      </c>
      <c r="T580" t="str">
        <f t="shared" ref="T580:T643" si="59">RIGHT(P580,LEN(P580)-SEARCH("/",P580))</f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si="58"/>
        <v>technology</v>
      </c>
      <c r="T643" t="str">
        <f t="shared" si="59"/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ref="S644:S707" si="64">LEFT(P644,SEARCH("/",P644,1)-1)</f>
        <v>technology</v>
      </c>
      <c r="T644" t="str">
        <f t="shared" ref="T644:T707" si="65">RIGHT(P644,LEN(P644)-SEARCH("/",P644))</f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si="64"/>
        <v>technology</v>
      </c>
      <c r="T707" t="str">
        <f t="shared" si="65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ref="S708:S771" si="70">LEFT(P708,SEARCH("/",P708,1)-1)</f>
        <v>technology</v>
      </c>
      <c r="T708" t="str">
        <f t="shared" ref="T708:T771" si="71">RIGHT(P708,LEN(P708)-SEARCH("/",P708))</f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si="70"/>
        <v>publishing</v>
      </c>
      <c r="T771" t="str">
        <f t="shared" si="71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ref="S772:S835" si="76">LEFT(P772,SEARCH("/",P772,1)-1)</f>
        <v>publishing</v>
      </c>
      <c r="T772" t="str">
        <f t="shared" ref="T772:T835" si="77">RIGHT(P772,LEN(P772)-SEARCH("/",P772))</f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si="76"/>
        <v>music</v>
      </c>
      <c r="T835" t="str">
        <f t="shared" si="77"/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ref="S836:S899" si="82">LEFT(P836,SEARCH("/",P836,1)-1)</f>
        <v>music</v>
      </c>
      <c r="T836" t="str">
        <f t="shared" ref="T836:T899" si="83">RIGHT(P836,LEN(P836)-SEARCH("/",P836))</f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si="82"/>
        <v>music</v>
      </c>
      <c r="T899" t="str">
        <f t="shared" si="83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ref="S900:S963" si="88">LEFT(P900,SEARCH("/",P900,1)-1)</f>
        <v>music</v>
      </c>
      <c r="T900" t="str">
        <f t="shared" ref="T900:T963" si="89">RIGHT(P900,LEN(P900)-SEARCH("/",P900))</f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si="88"/>
        <v>technology</v>
      </c>
      <c r="T963" t="str">
        <f t="shared" si="89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ref="S964:S1027" si="94">LEFT(P964,SEARCH("/",P964,1)-1)</f>
        <v>technology</v>
      </c>
      <c r="T964" t="str">
        <f t="shared" ref="T964:T1027" si="95">RIGHT(P964,LEN(P964)-SEARCH("/",P964))</f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si="94"/>
        <v>music</v>
      </c>
      <c r="T1027" t="str">
        <f t="shared" si="95"/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ref="S1028:S1091" si="100">LEFT(P1028,SEARCH("/",P1028,1)-1)</f>
        <v>music</v>
      </c>
      <c r="T1028" t="str">
        <f t="shared" ref="T1028:T1091" si="101">RIGHT(P1028,LEN(P1028)-SEARCH("/",P1028))</f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si="100"/>
        <v>games</v>
      </c>
      <c r="T1091" t="str">
        <f t="shared" si="101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ref="S1092:S1155" si="106">LEFT(P1092,SEARCH("/",P1092,1)-1)</f>
        <v>games</v>
      </c>
      <c r="T1092" t="str">
        <f t="shared" ref="T1092:T1155" si="107">RIGHT(P1092,LEN(P1092)-SEARCH("/",P1092))</f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si="106"/>
        <v>food</v>
      </c>
      <c r="T1155" t="str">
        <f t="shared" si="107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ref="S1156:S1219" si="112">LEFT(P1156,SEARCH("/",P1156,1)-1)</f>
        <v>food</v>
      </c>
      <c r="T1156" t="str">
        <f t="shared" ref="T1156:T1219" si="113">RIGHT(P1156,LEN(P1156)-SEARCH("/",P1156))</f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si="112"/>
        <v>photography</v>
      </c>
      <c r="T1219" t="str">
        <f t="shared" si="113"/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ref="S1220:S1283" si="118">LEFT(P1220,SEARCH("/",P1220,1)-1)</f>
        <v>photography</v>
      </c>
      <c r="T1220" t="str">
        <f t="shared" ref="T1220:T1283" si="119">RIGHT(P1220,LEN(P1220)-SEARCH("/",P1220))</f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si="118"/>
        <v>music</v>
      </c>
      <c r="T1283" t="str">
        <f t="shared" si="119"/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ref="S1284:S1347" si="124">LEFT(P1284,SEARCH("/",P1284,1)-1)</f>
        <v>music</v>
      </c>
      <c r="T1284" t="str">
        <f t="shared" ref="T1284:T1347" si="125">RIGHT(P1284,LEN(P1284)-SEARCH("/",P1284))</f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si="124"/>
        <v>publishing</v>
      </c>
      <c r="T1347" t="str">
        <f t="shared" si="125"/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ref="S1348:S1411" si="130">LEFT(P1348,SEARCH("/",P1348,1)-1)</f>
        <v>publishing</v>
      </c>
      <c r="T1348" t="str">
        <f t="shared" ref="T1348:T1411" si="131">RIGHT(P1348,LEN(P1348)-SEARCH("/",P1348))</f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si="130"/>
        <v>publishing</v>
      </c>
      <c r="T1411" t="str">
        <f t="shared" si="131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ref="S1412:S1475" si="136">LEFT(P1412,SEARCH("/",P1412,1)-1)</f>
        <v>publishing</v>
      </c>
      <c r="T1412" t="str">
        <f t="shared" ref="T1412:T1475" si="137">RIGHT(P1412,LEN(P1412)-SEARCH("/",P1412))</f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si="136"/>
        <v>publishing</v>
      </c>
      <c r="T1475" t="str">
        <f t="shared" si="137"/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ref="S1476:S1539" si="142">LEFT(P1476,SEARCH("/",P1476,1)-1)</f>
        <v>publishing</v>
      </c>
      <c r="T1476" t="str">
        <f t="shared" ref="T1476:T1539" si="143">RIGHT(P1476,LEN(P1476)-SEARCH("/",P1476))</f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si="142"/>
        <v>photography</v>
      </c>
      <c r="T1539" t="str">
        <f t="shared" si="143"/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ref="S1540:S1603" si="148">LEFT(P1540,SEARCH("/",P1540,1)-1)</f>
        <v>photography</v>
      </c>
      <c r="T1540" t="str">
        <f t="shared" ref="T1540:T1603" si="149">RIGHT(P1540,LEN(P1540)-SEARCH("/",P1540))</f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si="148"/>
        <v>music</v>
      </c>
      <c r="T1603" t="str">
        <f t="shared" si="149"/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ref="S1604:S1667" si="154">LEFT(P1604,SEARCH("/",P1604,1)-1)</f>
        <v>music</v>
      </c>
      <c r="T1604" t="str">
        <f t="shared" ref="T1604:T1667" si="155">RIGHT(P1604,LEN(P1604)-SEARCH("/",P1604))</f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si="154"/>
        <v>music</v>
      </c>
      <c r="T1667" t="str">
        <f t="shared" si="155"/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ref="S1668:S1731" si="160">LEFT(P1668,SEARCH("/",P1668,1)-1)</f>
        <v>music</v>
      </c>
      <c r="T1668" t="str">
        <f t="shared" ref="T1668:T1731" si="161">RIGHT(P1668,LEN(P1668)-SEARCH("/",P1668))</f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si="160"/>
        <v>music</v>
      </c>
      <c r="T1731" t="str">
        <f t="shared" si="161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ref="S1732:S1795" si="166">LEFT(P1732,SEARCH("/",P1732,1)-1)</f>
        <v>music</v>
      </c>
      <c r="T1732" t="str">
        <f t="shared" ref="T1732:T1795" si="167">RIGHT(P1732,LEN(P1732)-SEARCH("/",P1732))</f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si="166"/>
        <v>photography</v>
      </c>
      <c r="T1795" t="str">
        <f t="shared" si="167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ref="S1796:S1859" si="172">LEFT(P1796,SEARCH("/",P1796,1)-1)</f>
        <v>photography</v>
      </c>
      <c r="T1796" t="str">
        <f t="shared" ref="T1796:T1859" si="173">RIGHT(P1796,LEN(P1796)-SEARCH("/",P1796))</f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si="172"/>
        <v>music</v>
      </c>
      <c r="T1859" t="str">
        <f t="shared" si="173"/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ref="S1860:S1923" si="178">LEFT(P1860,SEARCH("/",P1860,1)-1)</f>
        <v>music</v>
      </c>
      <c r="T1860" t="str">
        <f t="shared" ref="T1860:T1923" si="179">RIGHT(P1860,LEN(P1860)-SEARCH("/",P1860))</f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si="178"/>
        <v>music</v>
      </c>
      <c r="T1923" t="str">
        <f t="shared" si="179"/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ref="S1924:S1987" si="184">LEFT(P1924,SEARCH("/",P1924,1)-1)</f>
        <v>music</v>
      </c>
      <c r="T1924" t="str">
        <f t="shared" ref="T1924:T1987" si="185">RIGHT(P1924,LEN(P1924)-SEARCH("/",P1924))</f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si="184"/>
        <v>photography</v>
      </c>
      <c r="T1987" t="str">
        <f t="shared" si="185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ref="S1988:S2051" si="190">LEFT(P1988,SEARCH("/",P1988,1)-1)</f>
        <v>photography</v>
      </c>
      <c r="T1988" t="str">
        <f t="shared" ref="T1988:T2051" si="191">RIGHT(P1988,LEN(P1988)-SEARCH("/",P1988))</f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si="190"/>
        <v>technology</v>
      </c>
      <c r="T2051" t="str">
        <f t="shared" si="191"/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ref="S2052:S2115" si="196">LEFT(P2052,SEARCH("/",P2052,1)-1)</f>
        <v>technology</v>
      </c>
      <c r="T2052" t="str">
        <f t="shared" ref="T2052:T2115" si="197">RIGHT(P2052,LEN(P2052)-SEARCH("/",P2052))</f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si="196"/>
        <v>music</v>
      </c>
      <c r="T2115" t="str">
        <f t="shared" si="197"/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ref="S2116:S2179" si="202">LEFT(P2116,SEARCH("/",P2116,1)-1)</f>
        <v>music</v>
      </c>
      <c r="T2116" t="str">
        <f t="shared" ref="T2116:T2179" si="203">RIGHT(P2116,LEN(P2116)-SEARCH("/",P2116))</f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si="202"/>
        <v>music</v>
      </c>
      <c r="T2179" t="str">
        <f t="shared" si="203"/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ref="S2180:S2243" si="208">LEFT(P2180,SEARCH("/",P2180,1)-1)</f>
        <v>music</v>
      </c>
      <c r="T2180" t="str">
        <f t="shared" ref="T2180:T2243" si="209">RIGHT(P2180,LEN(P2180)-SEARCH("/",P2180))</f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si="208"/>
        <v>games</v>
      </c>
      <c r="T2243" t="str">
        <f t="shared" si="209"/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ref="S2244:S2307" si="214">LEFT(P2244,SEARCH("/",P2244,1)-1)</f>
        <v>games</v>
      </c>
      <c r="T2244" t="str">
        <f t="shared" ref="T2244:T2307" si="215">RIGHT(P2244,LEN(P2244)-SEARCH("/",P2244))</f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si="214"/>
        <v>music</v>
      </c>
      <c r="T2307" t="str">
        <f t="shared" si="215"/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ref="S2308:S2371" si="220">LEFT(P2308,SEARCH("/",P2308,1)-1)</f>
        <v>music</v>
      </c>
      <c r="T2308" t="str">
        <f t="shared" ref="T2308:T2371" si="221">RIGHT(P2308,LEN(P2308)-SEARCH("/",P2308))</f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si="220"/>
        <v>technology</v>
      </c>
      <c r="T2371" t="str">
        <f t="shared" si="221"/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ref="S2372:S2435" si="226">LEFT(P2372,SEARCH("/",P2372,1)-1)</f>
        <v>technology</v>
      </c>
      <c r="T2372" t="str">
        <f t="shared" ref="T2372:T2435" si="227">RIGHT(P2372,LEN(P2372)-SEARCH("/",P2372))</f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si="226"/>
        <v>food</v>
      </c>
      <c r="T2435" t="str">
        <f t="shared" si="227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ref="S2436:S2499" si="232">LEFT(P2436,SEARCH("/",P2436,1)-1)</f>
        <v>food</v>
      </c>
      <c r="T2436" t="str">
        <f t="shared" ref="T2436:T2499" si="233">RIGHT(P2436,LEN(P2436)-SEARCH("/",P2436))</f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si="232"/>
        <v>music</v>
      </c>
      <c r="T2499" t="str">
        <f t="shared" si="233"/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ref="S2500:S2563" si="238">LEFT(P2500,SEARCH("/",P2500,1)-1)</f>
        <v>music</v>
      </c>
      <c r="T2500" t="str">
        <f t="shared" ref="T2500:T2563" si="239">RIGHT(P2500,LEN(P2500)-SEARCH("/",P2500))</f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si="238"/>
        <v>food</v>
      </c>
      <c r="T2563" t="str">
        <f t="shared" si="239"/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ref="S2564:S2627" si="244">LEFT(P2564,SEARCH("/",P2564,1)-1)</f>
        <v>food</v>
      </c>
      <c r="T2564" t="str">
        <f t="shared" ref="T2564:T2627" si="245">RIGHT(P2564,LEN(P2564)-SEARCH("/",P2564))</f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si="244"/>
        <v>technology</v>
      </c>
      <c r="T2627" t="str">
        <f t="shared" si="245"/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ref="S2628:S2691" si="250">LEFT(P2628,SEARCH("/",P2628,1)-1)</f>
        <v>technology</v>
      </c>
      <c r="T2628" t="str">
        <f t="shared" ref="T2628:T2691" si="251">RIGHT(P2628,LEN(P2628)-SEARCH("/",P2628))</f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si="250"/>
        <v>food</v>
      </c>
      <c r="T2691" t="str">
        <f t="shared" si="251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ref="S2692:S2755" si="256">LEFT(P2692,SEARCH("/",P2692,1)-1)</f>
        <v>food</v>
      </c>
      <c r="T2692" t="str">
        <f t="shared" ref="T2692:T2755" si="257">RIGHT(P2692,LEN(P2692)-SEARCH("/",P2692))</f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si="256"/>
        <v>publishing</v>
      </c>
      <c r="T2755" t="str">
        <f t="shared" si="257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ref="S2756:S2819" si="262">LEFT(P2756,SEARCH("/",P2756,1)-1)</f>
        <v>publishing</v>
      </c>
      <c r="T2756" t="str">
        <f t="shared" ref="T2756:T2819" si="263">RIGHT(P2756,LEN(P2756)-SEARCH("/",P2756))</f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si="262"/>
        <v>theater</v>
      </c>
      <c r="T2819" t="str">
        <f t="shared" si="263"/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ref="S2820:S2883" si="268">LEFT(P2820,SEARCH("/",P2820,1)-1)</f>
        <v>theater</v>
      </c>
      <c r="T2820" t="str">
        <f t="shared" ref="T2820:T2883" si="269">RIGHT(P2820,LEN(P2820)-SEARCH("/",P2820))</f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si="268"/>
        <v>theater</v>
      </c>
      <c r="T2883" t="str">
        <f t="shared" si="269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ref="S2884:S2947" si="274">LEFT(P2884,SEARCH("/",P2884,1)-1)</f>
        <v>theater</v>
      </c>
      <c r="T2884" t="str">
        <f t="shared" ref="T2884:T2947" si="275">RIGHT(P2884,LEN(P2884)-SEARCH("/",P2884))</f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si="274"/>
        <v>theater</v>
      </c>
      <c r="T2947" t="str">
        <f t="shared" si="275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ref="S2948:S3011" si="280">LEFT(P2948,SEARCH("/",P2948,1)-1)</f>
        <v>theater</v>
      </c>
      <c r="T2948" t="str">
        <f t="shared" ref="T2948:T3011" si="281">RIGHT(P2948,LEN(P2948)-SEARCH("/",P2948))</f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si="280"/>
        <v>theater</v>
      </c>
      <c r="T3011" t="str">
        <f t="shared" si="281"/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ref="S3012:S3075" si="286">LEFT(P3012,SEARCH("/",P3012,1)-1)</f>
        <v>theater</v>
      </c>
      <c r="T3012" t="str">
        <f t="shared" ref="T3012:T3075" si="287">RIGHT(P3012,LEN(P3012)-SEARCH("/",P3012))</f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si="286"/>
        <v>theater</v>
      </c>
      <c r="T3075" t="str">
        <f t="shared" si="287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ref="S3076:S3139" si="292">LEFT(P3076,SEARCH("/",P3076,1)-1)</f>
        <v>theater</v>
      </c>
      <c r="T3076" t="str">
        <f t="shared" ref="T3076:T3139" si="293">RIGHT(P3076,LEN(P3076)-SEARCH("/",P3076))</f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si="292"/>
        <v>theater</v>
      </c>
      <c r="T3139" t="str">
        <f t="shared" si="293"/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ref="S3140:S3203" si="298">LEFT(P3140,SEARCH("/",P3140,1)-1)</f>
        <v>theater</v>
      </c>
      <c r="T3140" t="str">
        <f t="shared" ref="T3140:T3203" si="299">RIGHT(P3140,LEN(P3140)-SEARCH("/",P3140))</f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si="298"/>
        <v>theater</v>
      </c>
      <c r="T3203" t="str">
        <f t="shared" si="299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ref="S3204:S3267" si="304">LEFT(P3204,SEARCH("/",P3204,1)-1)</f>
        <v>theater</v>
      </c>
      <c r="T3204" t="str">
        <f t="shared" ref="T3204:T3267" si="305">RIGHT(P3204,LEN(P3204)-SEARCH("/",P3204))</f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si="304"/>
        <v>theater</v>
      </c>
      <c r="T3267" t="str">
        <f t="shared" si="305"/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ref="S3268:S3331" si="310">LEFT(P3268,SEARCH("/",P3268,1)-1)</f>
        <v>theater</v>
      </c>
      <c r="T3268" t="str">
        <f t="shared" ref="T3268:T3331" si="311">RIGHT(P3268,LEN(P3268)-SEARCH("/",P3268))</f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si="310"/>
        <v>theater</v>
      </c>
      <c r="T3331" t="str">
        <f t="shared" si="311"/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ref="S3332:S3395" si="316">LEFT(P3332,SEARCH("/",P3332,1)-1)</f>
        <v>theater</v>
      </c>
      <c r="T3332" t="str">
        <f t="shared" ref="T3332:T3395" si="317">RIGHT(P3332,LEN(P3332)-SEARCH("/",P3332))</f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si="316"/>
        <v>theater</v>
      </c>
      <c r="T3395" t="str">
        <f t="shared" si="317"/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ref="S3396:S3459" si="322">LEFT(P3396,SEARCH("/",P3396,1)-1)</f>
        <v>theater</v>
      </c>
      <c r="T3396" t="str">
        <f t="shared" ref="T3396:T3459" si="323">RIGHT(P3396,LEN(P3396)-SEARCH("/",P3396))</f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si="322"/>
        <v>theater</v>
      </c>
      <c r="T3459" t="str">
        <f t="shared" si="323"/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ref="S3460:S3523" si="328">LEFT(P3460,SEARCH("/",P3460,1)-1)</f>
        <v>theater</v>
      </c>
      <c r="T3460" t="str">
        <f t="shared" ref="T3460:T3523" si="329">RIGHT(P3460,LEN(P3460)-SEARCH("/",P3460))</f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si="328"/>
        <v>theater</v>
      </c>
      <c r="T3523" t="str">
        <f t="shared" si="329"/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ref="S3524:S3587" si="334">LEFT(P3524,SEARCH("/",P3524,1)-1)</f>
        <v>theater</v>
      </c>
      <c r="T3524" t="str">
        <f t="shared" ref="T3524:T3587" si="335">RIGHT(P3524,LEN(P3524)-SEARCH("/",P3524))</f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si="334"/>
        <v>theater</v>
      </c>
      <c r="T3587" t="str">
        <f t="shared" si="335"/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ref="S3588:S3651" si="340">LEFT(P3588,SEARCH("/",P3588,1)-1)</f>
        <v>theater</v>
      </c>
      <c r="T3588" t="str">
        <f t="shared" ref="T3588:T3651" si="341">RIGHT(P3588,LEN(P3588)-SEARCH("/",P3588))</f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si="340"/>
        <v>theater</v>
      </c>
      <c r="T3651" t="str">
        <f t="shared" si="341"/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ref="S3652:S3715" si="346">LEFT(P3652,SEARCH("/",P3652,1)-1)</f>
        <v>theater</v>
      </c>
      <c r="T3652" t="str">
        <f t="shared" ref="T3652:T3715" si="347">RIGHT(P3652,LEN(P3652)-SEARCH("/",P3652))</f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si="346"/>
        <v>theater</v>
      </c>
      <c r="T3715" t="str">
        <f t="shared" si="347"/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ref="S3716:S3779" si="352">LEFT(P3716,SEARCH("/",P3716,1)-1)</f>
        <v>theater</v>
      </c>
      <c r="T3716" t="str">
        <f t="shared" ref="T3716:T3779" si="353">RIGHT(P3716,LEN(P3716)-SEARCH("/",P3716))</f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si="352"/>
        <v>theater</v>
      </c>
      <c r="T3779" t="str">
        <f t="shared" si="353"/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ref="S3780:S3843" si="358">LEFT(P3780,SEARCH("/",P3780,1)-1)</f>
        <v>theater</v>
      </c>
      <c r="T3780" t="str">
        <f t="shared" ref="T3780:T3843" si="359">RIGHT(P3780,LEN(P3780)-SEARCH("/",P3780))</f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si="358"/>
        <v>theater</v>
      </c>
      <c r="T3843" t="str">
        <f t="shared" si="359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ref="S3844:S3907" si="364">LEFT(P3844,SEARCH("/",P3844,1)-1)</f>
        <v>theater</v>
      </c>
      <c r="T3844" t="str">
        <f t="shared" ref="T3844:T3907" si="365">RIGHT(P3844,LEN(P3844)-SEARCH("/",P3844))</f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si="364"/>
        <v>theater</v>
      </c>
      <c r="T3907" t="str">
        <f t="shared" si="365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ref="S3908:S3971" si="370">LEFT(P3908,SEARCH("/",P3908,1)-1)</f>
        <v>theater</v>
      </c>
      <c r="T3908" t="str">
        <f t="shared" ref="T3908:T3971" si="371">RIGHT(P3908,LEN(P3908)-SEARCH("/",P3908))</f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si="370"/>
        <v>theater</v>
      </c>
      <c r="T3971" t="str">
        <f t="shared" si="371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ref="S3972:S4035" si="376">LEFT(P3972,SEARCH("/",P3972,1)-1)</f>
        <v>theater</v>
      </c>
      <c r="T3972" t="str">
        <f t="shared" ref="T3972:T4035" si="377">RIGHT(P3972,LEN(P3972)-SEARCH("/",P3972))</f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si="376"/>
        <v>theater</v>
      </c>
      <c r="T4035" t="str">
        <f t="shared" si="377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ref="S4036:S4099" si="382">LEFT(P4036,SEARCH("/",P4036,1)-1)</f>
        <v>theater</v>
      </c>
      <c r="T4036" t="str">
        <f t="shared" ref="T4036:T4099" si="383">RIGHT(P4036,LEN(P4036)-SEARCH("/",P4036))</f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si="382"/>
        <v>theater</v>
      </c>
      <c r="T4099" t="str">
        <f t="shared" si="383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ref="S4100:S4115" si="388">LEFT(P4100,SEARCH("/",P4100,1)-1)</f>
        <v>theater</v>
      </c>
      <c r="T4100" t="str">
        <f t="shared" ref="T4100:T4115" si="389">RIGHT(P4100,LEN(P4100)-SEARCH("/",P4100))</f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Campagin State by Category</vt:lpstr>
      <vt:lpstr>Campagin State by Sub-Category</vt:lpstr>
      <vt:lpstr>Campagain State byCreation Date</vt:lpstr>
      <vt:lpstr>Sheet1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Serena Remtulla-Langlois</cp:lastModifiedBy>
  <dcterms:created xsi:type="dcterms:W3CDTF">2017-04-20T15:17:24Z</dcterms:created>
  <dcterms:modified xsi:type="dcterms:W3CDTF">2021-08-21T04:39:24Z</dcterms:modified>
</cp:coreProperties>
</file>